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slicers/slicer2.xml" ContentType="application/vnd.ms-excel.slicer+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MAZHOCDATA\Data Analytics 101\"/>
    </mc:Choice>
  </mc:AlternateContent>
  <xr:revisionPtr revIDLastSave="0" documentId="13_ncr:1_{90F63CDD-D268-4EDF-87D8-680E6D13D103}" xr6:coauthVersionLast="47" xr6:coauthVersionMax="47" xr10:uidLastSave="{00000000-0000-0000-0000-000000000000}"/>
  <bookViews>
    <workbookView xWindow="-120" yWindow="-120" windowWidth="29040" windowHeight="15990" xr2:uid="{00000000-000D-0000-FFFF-FFFF00000000}"/>
  </bookViews>
  <sheets>
    <sheet name="Data Sales Adidas" sheetId="1" r:id="rId1"/>
    <sheet name="Pivotable - Overview" sheetId="2" r:id="rId2"/>
    <sheet name="Overview Dashboard" sheetId="5" r:id="rId3"/>
    <sheet name="Pivottable - Product" sheetId="7" r:id="rId4"/>
    <sheet name="Product Dashboard" sheetId="6" r:id="rId5"/>
  </sheets>
  <definedNames>
    <definedName name="_xlchart.v1.11" hidden="1">'Pivotable - Overview'!$W$12:$W$17</definedName>
    <definedName name="_xlchart.v1.12" hidden="1">'Pivotable - Overview'!$X$11</definedName>
    <definedName name="_xlchart.v1.13" hidden="1">'Pivotable - Overview'!$X$12:$X$17</definedName>
    <definedName name="_xlchart.v1.4" hidden="1">'Pivotable - Overview'!$W$12:$W$17</definedName>
    <definedName name="_xlchart.v1.5" hidden="1">'Pivotable - Overview'!$X$11</definedName>
    <definedName name="_xlchart.v1.6" hidden="1">'Pivotable - Overview'!$X$12:$X$17</definedName>
    <definedName name="_xlchart.v5.0" hidden="1">'Pivotable - Overview'!$AA$61</definedName>
    <definedName name="_xlchart.v5.1" hidden="1">'Pivotable - Overview'!$AA$62:$AA$116</definedName>
    <definedName name="_xlchart.v5.10" hidden="1">'Pivotable - Overview'!$AB$62:$AB$116</definedName>
    <definedName name="_xlchart.v5.2" hidden="1">'Pivotable - Overview'!$AB$61</definedName>
    <definedName name="_xlchart.v5.3" hidden="1">'Pivotable - Overview'!$AB$62:$AB$116</definedName>
    <definedName name="_xlchart.v5.7" hidden="1">'Pivotable - Overview'!$AA$61</definedName>
    <definedName name="_xlchart.v5.8" hidden="1">'Pivotable - Overview'!$AA$62:$AA$116</definedName>
    <definedName name="_xlchart.v5.9" hidden="1">'Pivotable - Overview'!$AB$61</definedName>
    <definedName name="_xlcn.WorksheetConnection_PivotableAA61AB1101" hidden="1">'Pivotable - Overview'!$AA$61:$AB$61</definedName>
    <definedName name="adi">'Data Sales Adidas'!$B$5:$N$9653</definedName>
    <definedName name="Slicer_Product">#N/A</definedName>
    <definedName name="Slicer_Region">#N/A</definedName>
    <definedName name="Slicer_Retailer">#N/A</definedName>
    <definedName name="Slicer_Sales_Method">#N/A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able!$AA$61:$AB$1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7" i="2" l="1"/>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63" i="2"/>
  <c r="AB64" i="2"/>
  <c r="AB65" i="2"/>
  <c r="AB66" i="2"/>
  <c r="AB62" i="2"/>
  <c r="AA115" i="2"/>
  <c r="AA116" i="2"/>
  <c r="AA109" i="2"/>
  <c r="AA110" i="2"/>
  <c r="AA111" i="2"/>
  <c r="AA112" i="2"/>
  <c r="AA113" i="2"/>
  <c r="AA114" i="2"/>
  <c r="AA93" i="2"/>
  <c r="AA94" i="2"/>
  <c r="AA95" i="2"/>
  <c r="AA96" i="2"/>
  <c r="AA97" i="2"/>
  <c r="AA98" i="2"/>
  <c r="AA99" i="2"/>
  <c r="AA100" i="2"/>
  <c r="AA101" i="2"/>
  <c r="AA102" i="2"/>
  <c r="AA103" i="2"/>
  <c r="AA104" i="2"/>
  <c r="AA105" i="2"/>
  <c r="AA106" i="2"/>
  <c r="AA107" i="2"/>
  <c r="AA108" i="2"/>
  <c r="AA74" i="2"/>
  <c r="AA75" i="2"/>
  <c r="AA76" i="2"/>
  <c r="AA77" i="2"/>
  <c r="AA78" i="2"/>
  <c r="AA79" i="2"/>
  <c r="AA80" i="2"/>
  <c r="AA81" i="2"/>
  <c r="AA82" i="2"/>
  <c r="AA83" i="2"/>
  <c r="AA84" i="2"/>
  <c r="AA85" i="2"/>
  <c r="AA86" i="2"/>
  <c r="AA87" i="2"/>
  <c r="AA88" i="2"/>
  <c r="AA89" i="2"/>
  <c r="AA90" i="2"/>
  <c r="AA91" i="2"/>
  <c r="AA92" i="2"/>
  <c r="AA63" i="2"/>
  <c r="AA64" i="2"/>
  <c r="AA65" i="2"/>
  <c r="AA66" i="2"/>
  <c r="AA67" i="2"/>
  <c r="AA68" i="2"/>
  <c r="AA69" i="2"/>
  <c r="AA70" i="2"/>
  <c r="AA71" i="2"/>
  <c r="AA72" i="2"/>
  <c r="AA73" i="2"/>
  <c r="AA62" i="2"/>
  <c r="W17" i="2"/>
  <c r="W13" i="2"/>
  <c r="W14" i="2"/>
  <c r="W15" i="2"/>
  <c r="W16" i="2"/>
  <c r="W12" i="2"/>
  <c r="D8" i="2"/>
  <c r="X17" i="2"/>
  <c r="X15" i="2"/>
  <c r="X13" i="2"/>
  <c r="X16" i="2"/>
  <c r="X12" i="2"/>
  <c r="X14" i="2"/>
  <c r="E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61FF0F-C361-40CA-B350-A4C59D721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C24C76-FAEA-401D-959C-76DDC736261E}" name="WorksheetConnection_Pivotable!$AA$61:$AB$110" type="102" refreshedVersion="8" minRefreshableVersion="5">
    <extLst>
      <ext xmlns:x15="http://schemas.microsoft.com/office/spreadsheetml/2010/11/main" uri="{DE250136-89BD-433C-8126-D09CA5730AF9}">
        <x15:connection id="Range">
          <x15:rangePr sourceName="_xlcn.WorksheetConnection_PivotableAA61AB1101"/>
        </x15:connection>
      </ext>
    </extLst>
  </connection>
</connections>
</file>

<file path=xl/sharedStrings.xml><?xml version="1.0" encoding="utf-8"?>
<sst xmlns="http://schemas.openxmlformats.org/spreadsheetml/2006/main" count="58373" uniqueCount="183">
  <si>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</si>
  <si>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</si>
  <si>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</si>
  <si>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</si>
  <si>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</si>
  <si>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</si>
  <si>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</si>
  <si>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</si>
  <si>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</si>
  <si>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</si>
  <si>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</si>
  <si>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</si>
  <si>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</si>
  <si>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</si>
  <si>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</si>
  <si>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</si>
  <si>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</si>
  <si>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</si>
  <si>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</si>
  <si>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</si>
  <si>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</si>
  <si>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</si>
  <si>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</si>
  <si>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</si>
  <si>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</si>
  <si>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</si>
  <si>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</si>
  <si>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</si>
  <si>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</si>
  <si>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</si>
  <si>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</si>
  <si>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</si>
  <si>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</si>
  <si>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</si>
  <si>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</si>
  <si>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</si>
  <si>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</si>
  <si>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</si>
  <si>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</si>
  <si>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</si>
  <si>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</si>
  <si>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</si>
  <si>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</si>
  <si>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</si>
  <si>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</si>
  <si>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</si>
  <si>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</si>
  <si>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</si>
  <si>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</si>
  <si>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</si>
  <si>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</si>
  <si>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</si>
  <si>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</si>
  <si>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</si>
  <si>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</si>
  <si>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</si>
  <si>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</si>
  <si>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</si>
  <si>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</si>
  <si>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</si>
  <si>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</si>
  <si>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</si>
  <si>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</si>
  <si>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</si>
  <si>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</si>
  <si>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</si>
  <si>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</si>
  <si>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</si>
  <si>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</si>
  <si>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</si>
  <si>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</si>
  <si>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</si>
  <si>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</si>
  <si>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</si>
  <si>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</si>
  <si>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</si>
  <si>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</si>
  <si>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</si>
  <si>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</si>
  <si>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</si>
  <si>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</si>
  <si>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</si>
  <si>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</si>
  <si>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</si>
  <si>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</si>
  <si>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</si>
  <si>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</si>
  <si>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</si>
  <si>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</si>
  <si>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</si>
  <si>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</si>
  <si>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</si>
  <si>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</si>
  <si>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</si>
  <si>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</si>
  <si>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</si>
  <si>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</si>
  <si>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</si>
  <si>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</si>
  <si>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</si>
  <si>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</si>
  <si>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</si>
  <si>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</si>
  <si>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</si>
  <si>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</si>
  <si>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</si>
  <si>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</si>
  <si>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</si>
  <si>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</si>
  <si>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</si>
  <si>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</si>
  <si>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</si>
  <si>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</si>
  <si>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</si>
  <si>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</si>
  <si>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</si>
  <si>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</si>
  <si>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</si>
  <si>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</si>
  <si>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</si>
  <si>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</si>
  <si>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</si>
  <si>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</si>
  <si>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</si>
  <si>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</si>
  <si>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</si>
  <si>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</si>
  <si>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</si>
  <si>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</si>
  <si>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</si>
  <si>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</si>
  <si>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</si>
  <si>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</si>
  <si>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</si>
  <si>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</si>
  <si>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Card</t>
  </si>
  <si>
    <t>Orders</t>
  </si>
  <si>
    <t>Revenue</t>
  </si>
  <si>
    <t>Profit</t>
  </si>
  <si>
    <t>Operating Cost</t>
  </si>
  <si>
    <t>Line Chart: Revenue &amp; Profit</t>
  </si>
  <si>
    <t>Row Labels</t>
  </si>
  <si>
    <t>2020</t>
  </si>
  <si>
    <t>Jan</t>
  </si>
  <si>
    <t>Feb</t>
  </si>
  <si>
    <t>Mar</t>
  </si>
  <si>
    <t>Apr</t>
  </si>
  <si>
    <t>May</t>
  </si>
  <si>
    <t>Jun</t>
  </si>
  <si>
    <t>Jul</t>
  </si>
  <si>
    <t>Aug</t>
  </si>
  <si>
    <t>Sep</t>
  </si>
  <si>
    <t>Oct</t>
  </si>
  <si>
    <t>Nov</t>
  </si>
  <si>
    <t>Dec</t>
  </si>
  <si>
    <t>2021</t>
  </si>
  <si>
    <t>Bar Chart: order vs % profit margin</t>
  </si>
  <si>
    <t>Profit margin</t>
  </si>
  <si>
    <t>Bar Chart: Revenue &amp; Profit by Product</t>
  </si>
  <si>
    <t>Treemap</t>
  </si>
  <si>
    <t>Map</t>
  </si>
  <si>
    <t>Sum of Total Sales</t>
  </si>
  <si>
    <t>Pie</t>
  </si>
  <si>
    <t>Cost</t>
  </si>
  <si>
    <t>Average of Operating Margin</t>
  </si>
  <si>
    <t>Product perfromance</t>
  </si>
  <si>
    <t>Expense</t>
  </si>
  <si>
    <t>Profit %</t>
  </si>
  <si>
    <t>Sales of product by time</t>
  </si>
  <si>
    <t>Column Labels</t>
  </si>
  <si>
    <t>Profit % of product by time</t>
  </si>
  <si>
    <t>Sales of method</t>
  </si>
  <si>
    <t>Sales of Retailer</t>
  </si>
  <si>
    <t>Sales of Location</t>
  </si>
  <si>
    <t>Area chart - sales of method</t>
  </si>
  <si>
    <t>Area chart - sales of Retailer</t>
  </si>
  <si>
    <t>Area chart - sales of Location</t>
  </si>
  <si>
    <t xml:space="preserve"> </t>
  </si>
  <si>
    <t>Line chart profit % of method</t>
  </si>
  <si>
    <t>Line chart profit % of Retailer</t>
  </si>
  <si>
    <t>Sum of % Profit margin</t>
  </si>
  <si>
    <t>Average of % Profit margin</t>
  </si>
  <si>
    <t>Line chart profit % of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</si>
</sst>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_(* #,##0_);_(* \(#,##0\);_(* &quot;-&quot;??_);_(@_)"/>
    <numFmt numFmtId="165" formatCode="_(&quot;$&quot;* #,##0_);_(&quot;$&quot;* \(#,##0\);_(&quot;$&quot;* &quot;-&quot;??_);_(@_)"/>
    <numFmt numFmtId="166" formatCode="&quot;$&quot;#,,"/>
  </numFmts>
  <fonts count="9"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b/>
      <sz val="11"/>
      <color theme="1"/>
      <name val="Calibri"/>
      <family val="2"/>
      <scheme val="minor"/>
    </font>
    <font>
      <sz val="11"/>
      <color theme="1"/>
      <name val="Roboto"/>
    </font>
    <font>
      <sz val="11"/>
      <color theme="1"/>
      <name val="Calibri"/>
      <family val="2"/>
      <scheme val="minor"/>
    </font>
  </fonts>
  <fills count="7">
    <fill>
      <patternFill patternType="none"/>
    </fill>
    <fill>
      <patternFill patternType="gray125"/>
    </fill>
    <fill>
      <patternFill patternType="solid">
        <fgColor rgb="FF013693"/>
        <bgColor rgb="FF013693"/>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right/>
      <top/>
      <bottom style="thin">
        <color rgb="FF000000"/>
      </bottom>
      <diagonal/>
    </border>
  </borders>
  <cellStyleXfs count="2">
    <xf numFmtId="0" fontId="0" fillId="0" borderId="0"/>
    <xf numFmtId="9" fontId="8" fillId="0" borderId="0" applyFont="0" applyFill="0" applyBorder="0" applyAlignment="0" applyProtection="0"/>
  </cellStyleXfs>
  <cellXfs count="41">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3" borderId="0" xfId="0" applyFill="1"/>
    <xf numFmtId="0" fontId="6" fillId="3" borderId="0" xfId="0" applyFont="1" applyFill="1"/>
    <xf numFmtId="6"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5" fillId="2" borderId="0" xfId="0" applyNumberFormat="1" applyFont="1" applyFill="1" applyAlignment="1">
      <alignment horizontal="center"/>
    </xf>
    <xf numFmtId="14" fontId="0" fillId="0" borderId="0" xfId="0" applyNumberFormat="1" applyAlignment="1">
      <alignment horizontal="left" indent="1"/>
    </xf>
    <xf numFmtId="9" fontId="0" fillId="0" borderId="0" xfId="0" applyNumberFormat="1"/>
    <xf numFmtId="0" fontId="0" fillId="5" borderId="0" xfId="0" applyFill="1"/>
    <xf numFmtId="0" fontId="7" fillId="5" borderId="0" xfId="0" applyFont="1" applyFill="1"/>
    <xf numFmtId="165" fontId="0" fillId="0" borderId="0" xfId="0" applyNumberFormat="1"/>
    <xf numFmtId="0" fontId="0" fillId="6" borderId="0" xfId="0" applyFill="1" applyAlignment="1">
      <alignment horizontal="left" indent="1"/>
    </xf>
    <xf numFmtId="0" fontId="0" fillId="6" borderId="0" xfId="0" applyFill="1"/>
    <xf numFmtId="9" fontId="0" fillId="0" borderId="0" xfId="1" applyFont="1"/>
    <xf numFmtId="166" fontId="0" fillId="0" borderId="0" xfId="0" applyNumberFormat="1"/>
    <xf numFmtId="10" fontId="0" fillId="0" borderId="0" xfId="0" applyNumberFormat="1"/>
    <xf numFmtId="9" fontId="0" fillId="0" borderId="0" xfId="0" pivotButton="1" applyNumberFormat="1"/>
    <xf numFmtId="9" fontId="0" fillId="0" borderId="0" xfId="0" applyNumberFormat="1" applyAlignment="1">
      <alignment horizontal="left"/>
    </xf>
    <xf numFmtId="9" fontId="0" fillId="0" borderId="0" xfId="0" applyNumberFormat="1" applyAlignment="1">
      <alignment horizontal="left" indent="1"/>
    </xf>
    <xf numFmtId="0" fontId="0" fillId="0" borderId="0" xfId="0" applyAlignment="1">
      <alignment horizontal="left" indent="1"/>
    </xf>
    <xf numFmtId="166" fontId="0" fillId="4" borderId="0" xfId="0" applyNumberFormat="1" applyFill="1" applyAlignment="1">
      <alignment horizontal="left"/>
    </xf>
    <xf numFmtId="166" fontId="0" fillId="4" borderId="0" xfId="0" applyNumberFormat="1" applyFill="1"/>
    <xf numFmtId="166" fontId="0" fillId="0" borderId="0" xfId="0" pivotButton="1" applyNumberFormat="1"/>
    <xf numFmtId="166" fontId="0" fillId="0" borderId="0" xfId="0" applyNumberFormat="1" applyAlignment="1">
      <alignment horizontal="left"/>
    </xf>
    <xf numFmtId="166" fontId="0" fillId="0" borderId="0" xfId="0" applyNumberFormat="1" applyAlignment="1">
      <alignment horizontal="left" indent="1"/>
    </xf>
    <xf numFmtId="0" fontId="1" fillId="0" borderId="0" xfId="0" applyFont="1" applyAlignment="1">
      <alignment horizontal="left" vertical="center"/>
    </xf>
    <xf numFmtId="0" fontId="0" fillId="0" borderId="0" xfId="0"/>
    <xf numFmtId="0" fontId="3" fillId="0" borderId="1" xfId="0" applyFont="1" applyBorder="1"/>
    <xf numFmtId="0" fontId="0" fillId="0" borderId="0" xfId="0" applyAlignment="1">
      <alignment horizontal="center" vertical="top"/>
    </xf>
  </cellXfs>
  <cellStyles count="2">
    <cellStyle name="Normal" xfId="0" builtinId="0"/>
    <cellStyle name="Percent" xfId="1" builtinId="5"/>
  </cellStyles>
  <dxfs count="77">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quot;$&quot;#,,"/>
    </dxf>
    <dxf>
      <numFmt numFmtId="166" formatCode="&quot;$&quot;#,,"/>
    </dxf>
    <dxf>
      <numFmt numFmtId="13" formatCode="0%"/>
    </dxf>
    <dxf>
      <numFmt numFmtId="166" formatCode="&quot;$&quot;#,,"/>
    </dxf>
    <dxf>
      <numFmt numFmtId="164" formatCode="_(* #,##0_);_(* \(#,##0\);_(* &quot;-&quot;??_);_(@_)"/>
    </dxf>
    <dxf>
      <numFmt numFmtId="166" formatCode="&quot;$&quot;#,,"/>
    </dxf>
    <dxf>
      <numFmt numFmtId="166" formatCode="&quot;$&quot;#,,"/>
    </dxf>
    <dxf>
      <numFmt numFmtId="166" formatCode="&quot;$&quot;#,,"/>
    </dxf>
    <dxf>
      <numFmt numFmtId="166" formatCode="&quot;$&quot;#,,"/>
    </dxf>
    <dxf>
      <numFmt numFmtId="166" formatCode="&quot;$&quot;#,,"/>
    </dxf>
    <dxf>
      <numFmt numFmtId="10" formatCode="&quot;$&quot;#,##0_);[Red]\(&quot;$&quot;#,##0\)"/>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0" formatCode="&quot;$&quot;#,##0_);[Red]\(&quot;$&quot;#,##0\)"/>
    </dxf>
    <dxf>
      <numFmt numFmtId="10" formatCode="&quot;$&quot;#,##0_);[Red]\(&quot;$&quot;#,##0\)"/>
    </dxf>
    <dxf>
      <numFmt numFmtId="165" formatCode="_(&quot;$&quot;* #,##0_);_(&quot;$&quot;* \(#,##0\);_(&quot;$&quot;* &quot;-&quot;??_);_(@_)"/>
    </dxf>
    <dxf>
      <numFmt numFmtId="165" formatCode="_(&quot;$&quot;* #,##0_);_(&quot;$&quot;* \(#,##0\);_(&quot;$&quot;* &quot;-&quot;??_);_(@_)"/>
    </dxf>
    <dxf>
      <numFmt numFmtId="164" formatCode="_(* #,##0_);_(* \(#,##0\);_(* &quot;-&quot;??_);_(@_)"/>
    </dxf>
    <dxf>
      <numFmt numFmtId="166" formatCode="&quot;$&quot;#,,"/>
    </dxf>
    <dxf>
      <numFmt numFmtId="166" formatCode="&quot;$&quot;#,,"/>
    </dxf>
    <dxf>
      <numFmt numFmtId="166" formatCode="&quot;$&quot;#,,"/>
    </dxf>
    <dxf>
      <numFmt numFmtId="166" formatCode="&quot;$&quot;#,,"/>
    </dxf>
    <dxf>
      <numFmt numFmtId="166" formatCode="&quot;$&quot;#,,"/>
    </dxf>
    <dxf>
      <numFmt numFmtId="166" formatCode="&quot;$&quot;#,,"/>
    </dxf>
    <dxf>
      <numFmt numFmtId="166" formatCode="&quot;$&quot;#,,"/>
    </dxf>
    <dxf>
      <font>
        <b/>
        <color theme="1"/>
      </font>
      <border>
        <bottom style="thin">
          <color theme="0" tint="-0.34998626667073579"/>
        </bottom>
        <vertical/>
        <horizontal/>
      </border>
    </dxf>
    <dxf>
      <font>
        <b/>
        <i val="0"/>
        <sz val="7"/>
        <color theme="1"/>
        <name val="Roboto"/>
      </font>
      <fill>
        <patternFill>
          <bgColor theme="0" tint="-4.9989318521683403E-2"/>
        </patternFill>
      </fill>
      <border diagonalUp="0" diagonalDown="0">
        <left/>
        <right/>
        <top/>
        <bottom/>
        <vertical/>
        <horizontal/>
      </border>
    </dxf>
    <dxf>
      <font>
        <b/>
        <color theme="1"/>
      </font>
      <border>
        <bottom style="thin">
          <color theme="0" tint="-0.34998626667073579"/>
        </bottom>
        <vertical/>
        <horizontal/>
      </border>
    </dxf>
    <dxf>
      <font>
        <b/>
        <i val="0"/>
        <sz val="7"/>
        <color theme="1"/>
        <name val="Roboto"/>
        <scheme val="none"/>
      </font>
      <fill>
        <patternFill>
          <bgColor theme="0" tint="-0.14996795556505021"/>
        </patternFill>
      </fill>
      <border diagonalUp="0" diagonalDown="0">
        <left/>
        <right/>
        <top/>
        <bottom/>
        <vertical/>
        <horizontal/>
      </border>
    </dxf>
  </dxfs>
  <tableStyles count="2" defaultTableStyle="TableStyleMedium2" defaultPivotStyle="PivotStyleLight16">
    <tableStyle name="SlicerStyleOther1 2" pivot="0" table="0" count="10" xr9:uid="{05A25E6A-C7F1-472B-9D38-B35C29F9DD28}">
      <tableStyleElement type="wholeTable" dxfId="76"/>
      <tableStyleElement type="headerRow" dxfId="75"/>
    </tableStyle>
    <tableStyle name="SlicerStyleOther1 3" pivot="0" table="0" count="10" xr9:uid="{1A8BA025-2C18-4C03-AEE6-ECE4DF06AFA5}">
      <tableStyleElement type="wholeTable" dxfId="74"/>
      <tableStyleElement type="headerRow" dxfId="73"/>
    </tableStyle>
  </tableStyles>
  <colors>
    <mruColors>
      <color rgb="FF00CC99"/>
      <color rgb="FF76D4D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Overview!PivotTable3</c:name>
    <c:fmtId val="1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 - Overview'!$I$3</c:f>
              <c:strCache>
                <c:ptCount val="1"/>
                <c:pt idx="0">
                  <c:v>Revenue</c:v>
                </c:pt>
              </c:strCache>
            </c:strRef>
          </c:tx>
          <c:spPr>
            <a:ln w="28575" cap="rnd">
              <a:solidFill>
                <a:schemeClr val="accent1"/>
              </a:solidFill>
              <a:round/>
            </a:ln>
            <a:effectLst/>
          </c:spPr>
          <c:marker>
            <c:symbol val="none"/>
          </c:marker>
          <c:cat>
            <c:multiLvlStrRef>
              <c:f>'Pivotable - Overview'!$H$4:$H$29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Overview'!$I$4:$I$29</c:f>
              <c:numCache>
                <c:formatCode>"$"#,,</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8E0D-499F-B971-B481ECD9410D}"/>
            </c:ext>
          </c:extLst>
        </c:ser>
        <c:ser>
          <c:idx val="1"/>
          <c:order val="1"/>
          <c:tx>
            <c:strRef>
              <c:f>'Pivotable - Overview'!$J$3</c:f>
              <c:strCache>
                <c:ptCount val="1"/>
                <c:pt idx="0">
                  <c:v>Profit</c:v>
                </c:pt>
              </c:strCache>
            </c:strRef>
          </c:tx>
          <c:spPr>
            <a:ln w="28575" cap="rnd">
              <a:solidFill>
                <a:schemeClr val="accent2"/>
              </a:solidFill>
              <a:round/>
            </a:ln>
            <a:effectLst/>
          </c:spPr>
          <c:marker>
            <c:symbol val="none"/>
          </c:marker>
          <c:cat>
            <c:multiLvlStrRef>
              <c:f>'Pivotable - Overview'!$H$4:$H$29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Overview'!$J$4:$J$29</c:f>
              <c:numCache>
                <c:formatCode>"$"#,,</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0"/>
          <c:extLst>
            <c:ext xmlns:c16="http://schemas.microsoft.com/office/drawing/2014/chart" uri="{C3380CC4-5D6E-409C-BE32-E72D297353CC}">
              <c16:uniqueId val="{00000001-8E0D-499F-B971-B481ECD9410D}"/>
            </c:ext>
          </c:extLst>
        </c:ser>
        <c:dLbls>
          <c:showLegendKey val="0"/>
          <c:showVal val="0"/>
          <c:showCatName val="0"/>
          <c:showSerName val="0"/>
          <c:showPercent val="0"/>
          <c:showBubbleSize val="0"/>
        </c:dLbls>
        <c:smooth val="0"/>
        <c:axId val="1062723871"/>
        <c:axId val="1094543551"/>
      </c:lineChart>
      <c:catAx>
        <c:axId val="106272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43551"/>
        <c:crosses val="autoZero"/>
        <c:auto val="1"/>
        <c:lblAlgn val="ctr"/>
        <c:lblOffset val="100"/>
        <c:noMultiLvlLbl val="0"/>
      </c:catAx>
      <c:valAx>
        <c:axId val="1094543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CC99"/>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32889553977842E-2"/>
          <c:y val="0.2120330243523578"/>
          <c:w val="0.93209082920512498"/>
          <c:h val="0.60469985799436576"/>
        </c:manualLayout>
      </c:layout>
      <c:barChart>
        <c:barDir val="col"/>
        <c:grouping val="clustered"/>
        <c:varyColors val="0"/>
        <c:ser>
          <c:idx val="0"/>
          <c:order val="0"/>
          <c:tx>
            <c:strRef>
              <c:f>'Pivotable - Overview'!$S$3</c:f>
              <c:strCache>
                <c:ptCount val="1"/>
                <c:pt idx="0">
                  <c:v>Revenue</c:v>
                </c:pt>
              </c:strCache>
            </c:strRef>
          </c:tx>
          <c:spPr>
            <a:solidFill>
              <a:srgbClr val="00CC99"/>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'Pivotable - Overview'!$R$4:$R$9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'Pivotable - Overview'!$S$4:$S$9</c:f>
              <c:numCache>
                <c:formatCode>"$"#,##0_);[Red]\("$"#,##0\)</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F2CF-4EBC-9D6C-7AEAECA672DC}"/>
            </c:ext>
          </c:extLst>
        </c:ser>
        <c:ser>
          <c:idx val="1"/>
          <c:order val="1"/>
          <c:tx>
            <c:strRef>
              <c:f>'Pivotable - Overview'!$T$3</c:f>
              <c:strCache>
                <c:ptCount val="1"/>
                <c:pt idx="0">
                  <c:v>Profit</c:v>
                </c:pt>
              </c:strCache>
            </c:strRef>
          </c:tx>
          <c:spPr>
            <a:solidFill>
              <a:srgbClr val="7030A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 - Overview'!$R$4:$R$9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'Pivotable - Overview'!$T$4:$T$9</c:f>
              <c:numCache>
                <c:formatCode>"$"#,##0_);[Red]\("$"#,##0\)</c:formatCode>
                <c:ptCount val="6"/>
                <c:pt idx="0">
                  <c:v>44763030.330000028</c:v>
                </c:pt>
                <c:pt idx="1">
                  <c:v>51846888.190000139</c:v>
                </c:pt>
                <c:pt idx="2">
                  <c:v>82802260.619999707</c:v>
                </c:pt>
                <c:pt idx="3">
                  <c:v>68650970.560000017</c:v>
                </c:pt>
                <c:pt idx="4">
                  <c:v>38975784.93999999</c:v>
                </c:pt>
                <c:pt idx="5">
                  <c:v>45095826.810000047</c:v>
                </c:pt>
              </c:numCache>
            </c:numRef>
          </c:val>
          <c:extLst>
            <c:ext xmlns:c16="http://schemas.microsoft.com/office/drawing/2014/chart" uri="{C3380CC4-5D6E-409C-BE32-E72D297353CC}">
              <c16:uniqueId val="{00000001-F2CF-4EBC-9D6C-7AEAECA672DC}"/>
            </c:ext>
          </c:extLst>
        </c:ser>
        <c:dLbls>
          <c:showLegendKey val="0"/>
          <c:showVal val="0"/>
          <c:showCatName val="0"/>
          <c:showSerName val="0"/>
          <c:showPercent val="0"/>
          <c:showBubbleSize val="0"/>
        </c:dLbls>
        <c:gapWidth val="120"/>
        <c:overlap val="-27"/>
        <c:axId val="727644719"/>
        <c:axId val="727648047"/>
      </c:barChart>
      <c:catAx>
        <c:axId val="72764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lang="en-US" sz="5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727648047"/>
        <c:crosses val="autoZero"/>
        <c:auto val="1"/>
        <c:lblAlgn val="ctr"/>
        <c:lblOffset val="100"/>
        <c:noMultiLvlLbl val="0"/>
      </c:catAx>
      <c:valAx>
        <c:axId val="727648047"/>
        <c:scaling>
          <c:orientation val="minMax"/>
        </c:scaling>
        <c:delete val="1"/>
        <c:axPos val="l"/>
        <c:numFmt formatCode="&quot;$&quot;#,##0_);[Red]\(&quot;$&quot;#,##0\)" sourceLinked="1"/>
        <c:majorTickMark val="none"/>
        <c:minorTickMark val="none"/>
        <c:tickLblPos val="nextTo"/>
        <c:crossAx val="727644719"/>
        <c:crosses val="autoZero"/>
        <c:crossBetween val="between"/>
      </c:valAx>
      <c:spPr>
        <a:noFill/>
        <a:ln>
          <a:noFill/>
        </a:ln>
        <a:effectLst/>
      </c:spPr>
    </c:plotArea>
    <c:legend>
      <c:legendPos val="t"/>
      <c:layout>
        <c:manualLayout>
          <c:xMode val="edge"/>
          <c:yMode val="edge"/>
          <c:x val="0.6054558220302636"/>
          <c:y val="0.15320753503035428"/>
          <c:w val="0.37671199992161397"/>
          <c:h val="9.5776251510820462E-2"/>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Overview!PivotTable9</c:name>
    <c:fmtId val="3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CC99"/>
          </a:solidFill>
          <a:ln>
            <a:noFill/>
          </a:ln>
          <a:effectLst/>
        </c:spPr>
        <c:marker>
          <c:symbol val="none"/>
        </c:marker>
        <c:dLbl>
          <c:idx val="0"/>
          <c:numFmt formatCode="&quot;$&quot;#,," sourceLinked="0"/>
          <c:spPr>
            <a:noFill/>
            <a:ln>
              <a:noFill/>
            </a:ln>
            <a:effectLst/>
          </c:spPr>
          <c:txPr>
            <a:bodyPr wrap="square" lIns="38100" tIns="19050" rIns="38100" bIns="19050" anchor="ctr">
              <a:spAutoFit/>
            </a:bodyPr>
            <a:lstStyle/>
            <a:p>
              <a:pPr>
                <a:defRPr sz="600">
                  <a:latin typeface="Roboto" panose="02000000000000000000" pitchFamily="2" charset="0"/>
                  <a:ea typeface="Roboto" panose="020000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rgbClr val="7030A0"/>
          </a:solidFill>
          <a:ln>
            <a:noFill/>
          </a:ln>
          <a:effectLst/>
        </c:spPr>
      </c:pivotFmt>
    </c:pivotFmts>
    <c:plotArea>
      <c:layout>
        <c:manualLayout>
          <c:layoutTarget val="inner"/>
          <c:xMode val="edge"/>
          <c:yMode val="edge"/>
          <c:x val="0.25565293066858019"/>
          <c:y val="7.9865400787677523E-2"/>
          <c:w val="0.67722714252326299"/>
          <c:h val="0.84026919842464498"/>
        </c:manualLayout>
      </c:layout>
      <c:barChart>
        <c:barDir val="bar"/>
        <c:grouping val="clustered"/>
        <c:varyColors val="0"/>
        <c:ser>
          <c:idx val="0"/>
          <c:order val="0"/>
          <c:tx>
            <c:strRef>
              <c:f>'Pivotable - Overview'!$AE$3</c:f>
              <c:strCache>
                <c:ptCount val="1"/>
                <c:pt idx="0">
                  <c:v>Total</c:v>
                </c:pt>
              </c:strCache>
            </c:strRef>
          </c:tx>
          <c:spPr>
            <a:solidFill>
              <a:srgbClr val="00CC99"/>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A-7FC8-4B7A-B9F5-384B3D8EE4FB}"/>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9-7FC8-4B7A-B9F5-384B3D8EE4FB}"/>
              </c:ext>
            </c:extLst>
          </c:dPt>
          <c:dLbls>
            <c:numFmt formatCode="&quot;$&quot;#,," sourceLinked="0"/>
            <c:spPr>
              <a:noFill/>
              <a:ln>
                <a:noFill/>
              </a:ln>
              <a:effectLst/>
            </c:spPr>
            <c:txPr>
              <a:bodyPr wrap="square" lIns="38100" tIns="19050" rIns="38100" bIns="19050" anchor="ctr">
                <a:spAutoFit/>
              </a:bodyPr>
              <a:lstStyle/>
              <a:p>
                <a:pPr>
                  <a:defRPr sz="600">
                    <a:latin typeface="Roboto" panose="02000000000000000000" pitchFamily="2" charset="0"/>
                    <a:ea typeface="Roboto" panose="020000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'Pivotable - Overview'!$AD$4:$AD$6</c:f>
              <c:strCache>
                <c:ptCount val="3"/>
                <c:pt idx="0">
                  <c:v>In-store</c:v>
                </c:pt>
                <c:pt idx="1">
                  <c:v>Online</c:v>
                </c:pt>
                <c:pt idx="2">
                  <c:v>Outlet</c:v>
                </c:pt>
              </c:strCache>
            </c:strRef>
          </c:cat>
          <c:val>
            <c:numRef>
              <c:f>'Pivotable - Overview'!$AE$4:$AE$6</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08-7FC8-4B7A-B9F5-384B3D8EE4FB}"/>
            </c:ext>
          </c:extLst>
        </c:ser>
        <c:dLbls>
          <c:dLblPos val="outEnd"/>
          <c:showLegendKey val="0"/>
          <c:showVal val="1"/>
          <c:showCatName val="0"/>
          <c:showSerName val="0"/>
          <c:showPercent val="0"/>
          <c:showBubbleSize val="0"/>
        </c:dLbls>
        <c:gapWidth val="182"/>
        <c:axId val="1386302544"/>
        <c:axId val="667550240"/>
      </c:barChart>
      <c:catAx>
        <c:axId val="13863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667550240"/>
        <c:crosses val="autoZero"/>
        <c:auto val="1"/>
        <c:lblAlgn val="ctr"/>
        <c:lblOffset val="100"/>
        <c:noMultiLvlLbl val="0"/>
      </c:catAx>
      <c:valAx>
        <c:axId val="667550240"/>
        <c:scaling>
          <c:orientation val="minMax"/>
        </c:scaling>
        <c:delete val="1"/>
        <c:axPos val="b"/>
        <c:numFmt formatCode="_(&quot;$&quot;* #,##0_);_(&quot;$&quot;* \(#,##0\);_(&quot;$&quot;* &quot;-&quot;??_);_(@_)" sourceLinked="1"/>
        <c:majorTickMark val="none"/>
        <c:minorTickMark val="none"/>
        <c:tickLblPos val="nextTo"/>
        <c:crossAx val="1386302544"/>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Overview!PivotTable9</c:name>
    <c:fmtId val="3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spPr>
          <a:solidFill>
            <a:srgbClr val="00CC99"/>
          </a:solidFill>
        </c:spPr>
        <c:marker>
          <c:symbol val="none"/>
        </c:marker>
        <c:dLbl>
          <c:idx val="0"/>
          <c:spPr>
            <a:noFill/>
            <a:ln>
              <a:noFill/>
            </a:ln>
            <a:effectLst/>
          </c:spPr>
          <c:txPr>
            <a:bodyPr wrap="square" lIns="38100" tIns="19050" rIns="38100" bIns="19050" anchor="ctr">
              <a:spAutoFit/>
            </a:bodyPr>
            <a:lstStyle/>
            <a:p>
              <a:pPr>
                <a:defRPr sz="6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rgbClr val="7030A0"/>
          </a:solidFill>
          <a:ln w="19050">
            <a:solidFill>
              <a:schemeClr val="lt1"/>
            </a:solidFill>
          </a:ln>
          <a:effectLst/>
        </c:spPr>
        <c:dLbl>
          <c:idx val="0"/>
          <c:layout>
            <c:manualLayout>
              <c:x val="-0.21766260874949003"/>
              <c:y val="5.1191044747301573E-2"/>
            </c:manualLayout>
          </c:layout>
          <c:spPr>
            <a:noFill/>
            <a:ln>
              <a:noFill/>
            </a:ln>
            <a:effectLst/>
          </c:spPr>
          <c:txPr>
            <a:bodyPr wrap="square" lIns="38100" tIns="19050" rIns="38100" bIns="19050" anchor="ctr">
              <a:spAutoFit/>
            </a:bodyPr>
            <a:lstStyle/>
            <a:p>
              <a:pPr>
                <a:defRPr sz="6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bg1">
              <a:lumMod val="75000"/>
            </a:schemeClr>
          </a:solidFill>
          <a:ln w="19050">
            <a:solidFill>
              <a:schemeClr val="lt1"/>
            </a:solidFill>
          </a:ln>
          <a:effectLst/>
        </c:spPr>
        <c:dLbl>
          <c:idx val="0"/>
          <c:layout>
            <c:manualLayout>
              <c:x val="6.8540786103061732E-2"/>
              <c:y val="-0.21026012914744627"/>
            </c:manualLayout>
          </c:layout>
          <c:spPr>
            <a:noFill/>
            <a:ln>
              <a:noFill/>
            </a:ln>
            <a:effectLst/>
          </c:spPr>
          <c:txPr>
            <a:bodyPr wrap="square" lIns="38100" tIns="19050" rIns="38100" bIns="19050" anchor="ctr">
              <a:spAutoFit/>
            </a:bodyPr>
            <a:lstStyle/>
            <a:p>
              <a:pPr>
                <a:defRPr sz="6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rgbClr val="00CC99"/>
          </a:solidFill>
          <a:ln w="19050">
            <a:solidFill>
              <a:schemeClr val="lt1"/>
            </a:solidFill>
          </a:ln>
          <a:effectLst/>
        </c:spPr>
        <c:dLbl>
          <c:idx val="0"/>
          <c:layout>
            <c:manualLayout>
              <c:x val="0.19180541013856472"/>
              <c:y val="0.10408913910977874"/>
            </c:manualLayout>
          </c:layout>
          <c:spPr>
            <a:noFill/>
            <a:ln>
              <a:noFill/>
            </a:ln>
            <a:effectLst/>
          </c:spPr>
          <c:txPr>
            <a:bodyPr wrap="square" lIns="38100" tIns="19050" rIns="38100" bIns="19050" anchor="ctr">
              <a:spAutoFit/>
            </a:bodyPr>
            <a:lstStyle/>
            <a:p>
              <a:pPr>
                <a:defRPr sz="6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796233141413178E-2"/>
          <c:y val="9.9536631995074704E-2"/>
          <c:w val="0.84407533717173644"/>
          <c:h val="0.65346381085080418"/>
        </c:manualLayout>
      </c:layout>
      <c:pieChart>
        <c:varyColors val="1"/>
        <c:ser>
          <c:idx val="0"/>
          <c:order val="0"/>
          <c:tx>
            <c:strRef>
              <c:f>'Pivotable - Overview'!$AE$3</c:f>
              <c:strCache>
                <c:ptCount val="1"/>
                <c:pt idx="0">
                  <c:v>Total</c:v>
                </c:pt>
              </c:strCache>
            </c:strRef>
          </c:tx>
          <c:spPr>
            <a:solidFill>
              <a:srgbClr val="00CC99"/>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1367-48E0-B809-C762602C0651}"/>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1367-48E0-B809-C762602C0651}"/>
              </c:ext>
            </c:extLst>
          </c:dPt>
          <c:dPt>
            <c:idx val="2"/>
            <c:bubble3D val="0"/>
            <c:spPr>
              <a:solidFill>
                <a:srgbClr val="00CC99"/>
              </a:solidFill>
              <a:ln w="19050">
                <a:solidFill>
                  <a:schemeClr val="lt1"/>
                </a:solidFill>
              </a:ln>
              <a:effectLst/>
            </c:spPr>
            <c:extLst>
              <c:ext xmlns:c16="http://schemas.microsoft.com/office/drawing/2014/chart" uri="{C3380CC4-5D6E-409C-BE32-E72D297353CC}">
                <c16:uniqueId val="{00000005-1367-48E0-B809-C762602C0651}"/>
              </c:ext>
            </c:extLst>
          </c:dPt>
          <c:dLbls>
            <c:dLbl>
              <c:idx val="0"/>
              <c:layout>
                <c:manualLayout>
                  <c:x val="-0.21766260874949003"/>
                  <c:y val="5.11910447473015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67-48E0-B809-C762602C0651}"/>
                </c:ext>
              </c:extLst>
            </c:dLbl>
            <c:dLbl>
              <c:idx val="1"/>
              <c:layout>
                <c:manualLayout>
                  <c:x val="6.8540786103061732E-2"/>
                  <c:y val="-0.210260129147446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67-48E0-B809-C762602C0651}"/>
                </c:ext>
              </c:extLst>
            </c:dLbl>
            <c:dLbl>
              <c:idx val="2"/>
              <c:layout>
                <c:manualLayout>
                  <c:x val="0.19180541013856472"/>
                  <c:y val="0.1040891391097787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67-48E0-B809-C762602C0651}"/>
                </c:ext>
              </c:extLst>
            </c:dLbl>
            <c:spPr>
              <a:noFill/>
              <a:ln>
                <a:noFill/>
              </a:ln>
              <a:effectLst/>
            </c:spPr>
            <c:txPr>
              <a:bodyPr wrap="square" lIns="38100" tIns="19050" rIns="38100" bIns="19050" anchor="ctr">
                <a:spAutoFit/>
              </a:bodyPr>
              <a:lstStyle/>
              <a:p>
                <a:pPr>
                  <a:defRPr sz="6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'Pivotable - Overview'!$AD$4:$AD$6</c:f>
              <c:strCache>
                <c:ptCount val="3"/>
                <c:pt idx="0">
                  <c:v>In-store</c:v>
                </c:pt>
                <c:pt idx="1">
                  <c:v>Online</c:v>
                </c:pt>
                <c:pt idx="2">
                  <c:v>Outlet</c:v>
                </c:pt>
              </c:strCache>
            </c:strRef>
          </c:cat>
          <c:val>
            <c:numRef>
              <c:f>'Pivotable - Overview'!$AE$4:$AE$6</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06-1367-48E0-B809-C762602C0651}"/>
            </c:ext>
          </c:extLst>
        </c:ser>
        <c:dLbls>
          <c:showLegendKey val="0"/>
          <c:showVal val="0"/>
          <c:showCatName val="0"/>
          <c:showSerName val="0"/>
          <c:showPercent val="0"/>
          <c:showBubbleSize val="0"/>
          <c:showLeaderLines val="0"/>
        </c:dLbls>
        <c:firstSliceAng val="0"/>
      </c:pieChart>
      <c:spPr>
        <a:noFill/>
        <a:ln>
          <a:noFill/>
        </a:ln>
      </c:spPr>
    </c:plotArea>
    <c:legend>
      <c:legendPos val="b"/>
      <c:legendEntry>
        <c:idx val="2"/>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Entry>
      <c:layout>
        <c:manualLayout>
          <c:xMode val="edge"/>
          <c:yMode val="edge"/>
          <c:x val="0.19881673476699924"/>
          <c:y val="0.78613553156196192"/>
          <c:w val="0.61605147330465904"/>
          <c:h val="9.467992251834681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CC99"/>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C073-4CB8-A3AB-F77FB5EAA7C9}"/>
              </c:ext>
            </c:extLst>
          </c:dPt>
          <c:dPt>
            <c:idx val="1"/>
            <c:bubble3D val="0"/>
            <c:spPr>
              <a:solidFill>
                <a:srgbClr val="00CC99"/>
              </a:solidFill>
              <a:ln w="19050">
                <a:solidFill>
                  <a:schemeClr val="lt1"/>
                </a:solidFill>
              </a:ln>
              <a:effectLst/>
            </c:spPr>
            <c:extLst>
              <c:ext xmlns:c16="http://schemas.microsoft.com/office/drawing/2014/chart" uri="{C3380CC4-5D6E-409C-BE32-E72D297353CC}">
                <c16:uniqueId val="{00000003-C073-4CB8-A3AB-F77FB5EAA7C9}"/>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4-C073-4CB8-A3AB-F77FB5EAA7C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1C59-4C75-A59B-4C0F92FB9252}"/>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1C59-4C75-A59B-4C0F92FB9252}"/>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4-1C59-4C75-A59B-4C0F92FB925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product by time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 - Product'!$J$3:$J$4</c:f>
              <c:strCache>
                <c:ptCount val="1"/>
                <c:pt idx="0">
                  <c:v>Men's Apparel</c:v>
                </c:pt>
              </c:strCache>
            </c:strRef>
          </c:tx>
          <c:spPr>
            <a:solidFill>
              <a:schemeClr val="accent1"/>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Product'!$J$5:$J$30</c:f>
              <c:numCache>
                <c:formatCode>"$"#,,</c:formatCode>
                <c:ptCount val="24"/>
                <c:pt idx="0">
                  <c:v>2288362</c:v>
                </c:pt>
                <c:pt idx="1">
                  <c:v>2284641</c:v>
                </c:pt>
                <c:pt idx="2">
                  <c:v>2224467</c:v>
                </c:pt>
                <c:pt idx="3">
                  <c:v>3789599</c:v>
                </c:pt>
                <c:pt idx="4">
                  <c:v>2992951</c:v>
                </c:pt>
                <c:pt idx="5">
                  <c:v>846588</c:v>
                </c:pt>
                <c:pt idx="6">
                  <c:v>2355696</c:v>
                </c:pt>
                <c:pt idx="7">
                  <c:v>3069057</c:v>
                </c:pt>
                <c:pt idx="8">
                  <c:v>2759599</c:v>
                </c:pt>
                <c:pt idx="9">
                  <c:v>1681612</c:v>
                </c:pt>
                <c:pt idx="10">
                  <c:v>906313.00000000012</c:v>
                </c:pt>
                <c:pt idx="11">
                  <c:v>1018079</c:v>
                </c:pt>
                <c:pt idx="12">
                  <c:v>7965056</c:v>
                </c:pt>
                <c:pt idx="13">
                  <c:v>6946917</c:v>
                </c:pt>
                <c:pt idx="14">
                  <c:v>5349925</c:v>
                </c:pt>
                <c:pt idx="15">
                  <c:v>6114878</c:v>
                </c:pt>
                <c:pt idx="16">
                  <c:v>8473896</c:v>
                </c:pt>
                <c:pt idx="17">
                  <c:v>8631182</c:v>
                </c:pt>
                <c:pt idx="18">
                  <c:v>10765350</c:v>
                </c:pt>
                <c:pt idx="19">
                  <c:v>8708527</c:v>
                </c:pt>
                <c:pt idx="20">
                  <c:v>7473855</c:v>
                </c:pt>
                <c:pt idx="21">
                  <c:v>6936133</c:v>
                </c:pt>
                <c:pt idx="22">
                  <c:v>9487223</c:v>
                </c:pt>
                <c:pt idx="23">
                  <c:v>10658726</c:v>
                </c:pt>
              </c:numCache>
            </c:numRef>
          </c:val>
          <c:extLst>
            <c:ext xmlns:c16="http://schemas.microsoft.com/office/drawing/2014/chart" uri="{C3380CC4-5D6E-409C-BE32-E72D297353CC}">
              <c16:uniqueId val="{00000000-7BA2-4E4F-ADE8-2D01B4C326E8}"/>
            </c:ext>
          </c:extLst>
        </c:ser>
        <c:ser>
          <c:idx val="1"/>
          <c:order val="1"/>
          <c:tx>
            <c:strRef>
              <c:f>'Pivottable - Product'!$K$3:$K$4</c:f>
              <c:strCache>
                <c:ptCount val="1"/>
                <c:pt idx="0">
                  <c:v>Men's Athletic Footwear</c:v>
                </c:pt>
              </c:strCache>
            </c:strRef>
          </c:tx>
          <c:spPr>
            <a:solidFill>
              <a:schemeClr val="accent2"/>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Product'!$K$5:$K$30</c:f>
              <c:numCache>
                <c:formatCode>"$"#,,</c:formatCode>
                <c:ptCount val="24"/>
                <c:pt idx="0">
                  <c:v>2639958</c:v>
                </c:pt>
                <c:pt idx="1">
                  <c:v>3055928</c:v>
                </c:pt>
                <c:pt idx="2">
                  <c:v>3176299.0000000005</c:v>
                </c:pt>
                <c:pt idx="3">
                  <c:v>4197444</c:v>
                </c:pt>
                <c:pt idx="4">
                  <c:v>2913820.0000000005</c:v>
                </c:pt>
                <c:pt idx="5">
                  <c:v>1541967</c:v>
                </c:pt>
                <c:pt idx="6">
                  <c:v>3093292</c:v>
                </c:pt>
                <c:pt idx="7">
                  <c:v>4201586</c:v>
                </c:pt>
                <c:pt idx="8">
                  <c:v>2741893</c:v>
                </c:pt>
                <c:pt idx="9">
                  <c:v>1482040</c:v>
                </c:pt>
                <c:pt idx="10">
                  <c:v>1684996</c:v>
                </c:pt>
                <c:pt idx="11">
                  <c:v>1065239</c:v>
                </c:pt>
                <c:pt idx="12">
                  <c:v>10451678</c:v>
                </c:pt>
                <c:pt idx="13">
                  <c:v>7839214</c:v>
                </c:pt>
                <c:pt idx="14">
                  <c:v>6743397</c:v>
                </c:pt>
                <c:pt idx="15">
                  <c:v>7744805</c:v>
                </c:pt>
                <c:pt idx="16">
                  <c:v>9947688</c:v>
                </c:pt>
                <c:pt idx="17">
                  <c:v>9725886</c:v>
                </c:pt>
                <c:pt idx="18">
                  <c:v>12968988.000000002</c:v>
                </c:pt>
                <c:pt idx="19">
                  <c:v>13974791</c:v>
                </c:pt>
                <c:pt idx="20">
                  <c:v>11595725</c:v>
                </c:pt>
                <c:pt idx="21">
                  <c:v>9236718</c:v>
                </c:pt>
                <c:pt idx="22">
                  <c:v>8455290</c:v>
                </c:pt>
                <c:pt idx="23">
                  <c:v>13195038</c:v>
                </c:pt>
              </c:numCache>
            </c:numRef>
          </c:val>
          <c:extLst>
            <c:ext xmlns:c16="http://schemas.microsoft.com/office/drawing/2014/chart" uri="{C3380CC4-5D6E-409C-BE32-E72D297353CC}">
              <c16:uniqueId val="{00000005-B4B3-4DFA-B087-4496A640027F}"/>
            </c:ext>
          </c:extLst>
        </c:ser>
        <c:ser>
          <c:idx val="2"/>
          <c:order val="2"/>
          <c:tx>
            <c:strRef>
              <c:f>'Pivottable - Product'!$L$3:$L$4</c:f>
              <c:strCache>
                <c:ptCount val="1"/>
                <c:pt idx="0">
                  <c:v>Men's Street Footwear</c:v>
                </c:pt>
              </c:strCache>
            </c:strRef>
          </c:tx>
          <c:spPr>
            <a:solidFill>
              <a:schemeClr val="accent3"/>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Product'!$L$5:$L$30</c:f>
              <c:numCache>
                <c:formatCode>"$"#,,</c:formatCode>
                <c:ptCount val="24"/>
                <c:pt idx="0">
                  <c:v>3859495</c:v>
                </c:pt>
                <c:pt idx="1">
                  <c:v>2882776</c:v>
                </c:pt>
                <c:pt idx="2">
                  <c:v>3683790</c:v>
                </c:pt>
                <c:pt idx="3">
                  <c:v>5403244</c:v>
                </c:pt>
                <c:pt idx="4">
                  <c:v>3209137</c:v>
                </c:pt>
                <c:pt idx="5">
                  <c:v>1831450</c:v>
                </c:pt>
                <c:pt idx="6">
                  <c:v>3840096</c:v>
                </c:pt>
                <c:pt idx="7">
                  <c:v>3244959</c:v>
                </c:pt>
                <c:pt idx="8">
                  <c:v>3504026</c:v>
                </c:pt>
                <c:pt idx="9">
                  <c:v>1994487</c:v>
                </c:pt>
                <c:pt idx="10">
                  <c:v>2258139</c:v>
                </c:pt>
                <c:pt idx="11">
                  <c:v>2111421</c:v>
                </c:pt>
                <c:pt idx="12">
                  <c:v>11734700</c:v>
                </c:pt>
                <c:pt idx="13">
                  <c:v>11316559</c:v>
                </c:pt>
                <c:pt idx="14">
                  <c:v>9590963</c:v>
                </c:pt>
                <c:pt idx="15">
                  <c:v>11399753</c:v>
                </c:pt>
                <c:pt idx="16">
                  <c:v>15435431</c:v>
                </c:pt>
                <c:pt idx="17">
                  <c:v>15402319</c:v>
                </c:pt>
                <c:pt idx="18">
                  <c:v>19244657</c:v>
                </c:pt>
                <c:pt idx="19">
                  <c:v>18607030</c:v>
                </c:pt>
                <c:pt idx="20">
                  <c:v>14285930</c:v>
                </c:pt>
                <c:pt idx="21">
                  <c:v>12557222</c:v>
                </c:pt>
                <c:pt idx="22">
                  <c:v>12474812</c:v>
                </c:pt>
                <c:pt idx="23">
                  <c:v>18953848</c:v>
                </c:pt>
              </c:numCache>
            </c:numRef>
          </c:val>
          <c:extLst>
            <c:ext xmlns:c16="http://schemas.microsoft.com/office/drawing/2014/chart" uri="{C3380CC4-5D6E-409C-BE32-E72D297353CC}">
              <c16:uniqueId val="{00000006-B4B3-4DFA-B087-4496A640027F}"/>
            </c:ext>
          </c:extLst>
        </c:ser>
        <c:ser>
          <c:idx val="3"/>
          <c:order val="3"/>
          <c:tx>
            <c:strRef>
              <c:f>'Pivottable - Product'!$M$3:$M$4</c:f>
              <c:strCache>
                <c:ptCount val="1"/>
                <c:pt idx="0">
                  <c:v>Women's Apparel</c:v>
                </c:pt>
              </c:strCache>
            </c:strRef>
          </c:tx>
          <c:spPr>
            <a:solidFill>
              <a:schemeClr val="accent4"/>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Product'!$M$5:$M$30</c:f>
              <c:numCache>
                <c:formatCode>"$"#,,</c:formatCode>
                <c:ptCount val="24"/>
                <c:pt idx="0">
                  <c:v>3066713</c:v>
                </c:pt>
                <c:pt idx="1">
                  <c:v>2113861</c:v>
                </c:pt>
                <c:pt idx="2">
                  <c:v>3570368</c:v>
                </c:pt>
                <c:pt idx="3">
                  <c:v>4931081</c:v>
                </c:pt>
                <c:pt idx="4">
                  <c:v>3322570</c:v>
                </c:pt>
                <c:pt idx="5">
                  <c:v>1857493</c:v>
                </c:pt>
                <c:pt idx="6">
                  <c:v>3291716</c:v>
                </c:pt>
                <c:pt idx="7">
                  <c:v>3748758</c:v>
                </c:pt>
                <c:pt idx="8">
                  <c:v>3835693</c:v>
                </c:pt>
                <c:pt idx="9">
                  <c:v>2342771</c:v>
                </c:pt>
                <c:pt idx="10">
                  <c:v>1418844</c:v>
                </c:pt>
                <c:pt idx="11">
                  <c:v>1690464</c:v>
                </c:pt>
                <c:pt idx="12">
                  <c:v>10286615</c:v>
                </c:pt>
                <c:pt idx="13">
                  <c:v>8295794</c:v>
                </c:pt>
                <c:pt idx="14">
                  <c:v>6714950</c:v>
                </c:pt>
                <c:pt idx="15">
                  <c:v>10199898</c:v>
                </c:pt>
                <c:pt idx="16">
                  <c:v>13658307</c:v>
                </c:pt>
                <c:pt idx="17">
                  <c:v>15519917</c:v>
                </c:pt>
                <c:pt idx="18">
                  <c:v>16233109</c:v>
                </c:pt>
                <c:pt idx="19">
                  <c:v>12228186</c:v>
                </c:pt>
                <c:pt idx="20">
                  <c:v>11119933</c:v>
                </c:pt>
                <c:pt idx="21">
                  <c:v>11051405</c:v>
                </c:pt>
                <c:pt idx="22">
                  <c:v>13629706</c:v>
                </c:pt>
                <c:pt idx="23">
                  <c:v>14910708</c:v>
                </c:pt>
              </c:numCache>
            </c:numRef>
          </c:val>
          <c:extLst>
            <c:ext xmlns:c16="http://schemas.microsoft.com/office/drawing/2014/chart" uri="{C3380CC4-5D6E-409C-BE32-E72D297353CC}">
              <c16:uniqueId val="{00000007-B4B3-4DFA-B087-4496A640027F}"/>
            </c:ext>
          </c:extLst>
        </c:ser>
        <c:ser>
          <c:idx val="4"/>
          <c:order val="4"/>
          <c:tx>
            <c:strRef>
              <c:f>'Pivottable - Product'!$N$3:$N$4</c:f>
              <c:strCache>
                <c:ptCount val="1"/>
                <c:pt idx="0">
                  <c:v>Women's Athletic Footwear</c:v>
                </c:pt>
              </c:strCache>
            </c:strRef>
          </c:tx>
          <c:spPr>
            <a:solidFill>
              <a:schemeClr val="accent5"/>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Product'!$N$5:$N$30</c:f>
              <c:numCache>
                <c:formatCode>"$"#,,</c:formatCode>
                <c:ptCount val="24"/>
                <c:pt idx="0">
                  <c:v>1990181</c:v>
                </c:pt>
                <c:pt idx="1">
                  <c:v>2181938</c:v>
                </c:pt>
                <c:pt idx="2">
                  <c:v>2379327</c:v>
                </c:pt>
                <c:pt idx="3">
                  <c:v>2931669</c:v>
                </c:pt>
                <c:pt idx="4">
                  <c:v>2160044</c:v>
                </c:pt>
                <c:pt idx="5">
                  <c:v>1150501</c:v>
                </c:pt>
                <c:pt idx="6">
                  <c:v>2186525</c:v>
                </c:pt>
                <c:pt idx="7">
                  <c:v>2687600</c:v>
                </c:pt>
                <c:pt idx="8">
                  <c:v>2447313</c:v>
                </c:pt>
                <c:pt idx="9">
                  <c:v>1531020.0000000002</c:v>
                </c:pt>
                <c:pt idx="10">
                  <c:v>794819</c:v>
                </c:pt>
                <c:pt idx="11">
                  <c:v>1188955</c:v>
                </c:pt>
                <c:pt idx="12">
                  <c:v>6357156</c:v>
                </c:pt>
                <c:pt idx="13">
                  <c:v>5029660</c:v>
                </c:pt>
                <c:pt idx="14">
                  <c:v>4741774</c:v>
                </c:pt>
                <c:pt idx="15">
                  <c:v>5188747</c:v>
                </c:pt>
                <c:pt idx="16">
                  <c:v>7269641</c:v>
                </c:pt>
                <c:pt idx="17">
                  <c:v>7593562</c:v>
                </c:pt>
                <c:pt idx="18">
                  <c:v>8633584</c:v>
                </c:pt>
                <c:pt idx="19">
                  <c:v>8139077</c:v>
                </c:pt>
                <c:pt idx="20">
                  <c:v>6385166</c:v>
                </c:pt>
                <c:pt idx="21">
                  <c:v>6191335</c:v>
                </c:pt>
                <c:pt idx="22">
                  <c:v>7922340</c:v>
                </c:pt>
                <c:pt idx="23">
                  <c:v>9549962</c:v>
                </c:pt>
              </c:numCache>
            </c:numRef>
          </c:val>
          <c:extLst>
            <c:ext xmlns:c16="http://schemas.microsoft.com/office/drawing/2014/chart" uri="{C3380CC4-5D6E-409C-BE32-E72D297353CC}">
              <c16:uniqueId val="{00000008-B4B3-4DFA-B087-4496A640027F}"/>
            </c:ext>
          </c:extLst>
        </c:ser>
        <c:ser>
          <c:idx val="5"/>
          <c:order val="5"/>
          <c:tx>
            <c:strRef>
              <c:f>'Pivottable - Product'!$O$3:$O$4</c:f>
              <c:strCache>
                <c:ptCount val="1"/>
                <c:pt idx="0">
                  <c:v>Women's Street Footwear</c:v>
                </c:pt>
              </c:strCache>
            </c:strRef>
          </c:tx>
          <c:spPr>
            <a:solidFill>
              <a:schemeClr val="accent6"/>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Product'!$O$5:$O$30</c:f>
              <c:numCache>
                <c:formatCode>"$"#,,</c:formatCode>
                <c:ptCount val="24"/>
                <c:pt idx="0">
                  <c:v>2409037</c:v>
                </c:pt>
                <c:pt idx="1">
                  <c:v>2478844</c:v>
                </c:pt>
                <c:pt idx="2">
                  <c:v>2626326</c:v>
                </c:pt>
                <c:pt idx="3">
                  <c:v>3353969</c:v>
                </c:pt>
                <c:pt idx="4">
                  <c:v>2319492.0000000005</c:v>
                </c:pt>
                <c:pt idx="5">
                  <c:v>1601820</c:v>
                </c:pt>
                <c:pt idx="6">
                  <c:v>2378688.0000000005</c:v>
                </c:pt>
                <c:pt idx="7">
                  <c:v>2926020</c:v>
                </c:pt>
                <c:pt idx="8">
                  <c:v>3015912</c:v>
                </c:pt>
                <c:pt idx="9">
                  <c:v>1804339</c:v>
                </c:pt>
                <c:pt idx="10">
                  <c:v>1559189</c:v>
                </c:pt>
                <c:pt idx="11">
                  <c:v>952369</c:v>
                </c:pt>
                <c:pt idx="12">
                  <c:v>8430191</c:v>
                </c:pt>
                <c:pt idx="13">
                  <c:v>6674021</c:v>
                </c:pt>
                <c:pt idx="14">
                  <c:v>6007523</c:v>
                </c:pt>
                <c:pt idx="15">
                  <c:v>7084883</c:v>
                </c:pt>
                <c:pt idx="16">
                  <c:v>8804718</c:v>
                </c:pt>
                <c:pt idx="17">
                  <c:v>9044687</c:v>
                </c:pt>
                <c:pt idx="18">
                  <c:v>10488993</c:v>
                </c:pt>
                <c:pt idx="19">
                  <c:v>10630610</c:v>
                </c:pt>
                <c:pt idx="20">
                  <c:v>8496414</c:v>
                </c:pt>
                <c:pt idx="21">
                  <c:v>7101951</c:v>
                </c:pt>
                <c:pt idx="22">
                  <c:v>7265669</c:v>
                </c:pt>
                <c:pt idx="23">
                  <c:v>10547148</c:v>
                </c:pt>
              </c:numCache>
            </c:numRef>
          </c:val>
          <c:extLst>
            <c:ext xmlns:c16="http://schemas.microsoft.com/office/drawing/2014/chart" uri="{C3380CC4-5D6E-409C-BE32-E72D297353CC}">
              <c16:uniqueId val="{00000009-B4B3-4DFA-B087-4496A640027F}"/>
            </c:ext>
          </c:extLst>
        </c:ser>
        <c:dLbls>
          <c:showLegendKey val="0"/>
          <c:showVal val="0"/>
          <c:showCatName val="0"/>
          <c:showSerName val="0"/>
          <c:showPercent val="0"/>
          <c:showBubbleSize val="0"/>
        </c:dLbls>
        <c:gapWidth val="150"/>
        <c:overlap val="100"/>
        <c:axId val="5489488"/>
        <c:axId val="5484208"/>
      </c:barChart>
      <c:catAx>
        <c:axId val="54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08"/>
        <c:crosses val="autoZero"/>
        <c:auto val="1"/>
        <c:lblAlgn val="ctr"/>
        <c:lblOffset val="100"/>
        <c:noMultiLvlLbl val="0"/>
      </c:catAx>
      <c:valAx>
        <c:axId val="548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Product!Profit % of product by time</c:name>
    <c:fmtId val="2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 Product'!$R$3:$R$4</c:f>
              <c:strCache>
                <c:ptCount val="1"/>
                <c:pt idx="0">
                  <c:v>Men's Apparel</c:v>
                </c:pt>
              </c:strCache>
            </c:strRef>
          </c:tx>
          <c:spPr>
            <a:ln w="28575" cap="rnd">
              <a:solidFill>
                <a:schemeClr val="accent1"/>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Product'!$R$5:$R$30</c:f>
              <c:numCache>
                <c:formatCode>0%</c:formatCode>
                <c:ptCount val="24"/>
                <c:pt idx="0">
                  <c:v>0.51958333333333329</c:v>
                </c:pt>
                <c:pt idx="1">
                  <c:v>0.5261111111111112</c:v>
                </c:pt>
                <c:pt idx="2">
                  <c:v>0.49952380952380959</c:v>
                </c:pt>
                <c:pt idx="3">
                  <c:v>0.4947826086956521</c:v>
                </c:pt>
                <c:pt idx="4">
                  <c:v>0.47611111111111115</c:v>
                </c:pt>
                <c:pt idx="5">
                  <c:v>0.31999999999999995</c:v>
                </c:pt>
                <c:pt idx="6">
                  <c:v>0.33062500000000006</c:v>
                </c:pt>
                <c:pt idx="7">
                  <c:v>0.36434782608695648</c:v>
                </c:pt>
                <c:pt idx="8">
                  <c:v>0.38470588235294123</c:v>
                </c:pt>
                <c:pt idx="9">
                  <c:v>0.38142857142857151</c:v>
                </c:pt>
                <c:pt idx="10">
                  <c:v>0.43187500000000006</c:v>
                </c:pt>
                <c:pt idx="11">
                  <c:v>0.43625000000000003</c:v>
                </c:pt>
                <c:pt idx="12">
                  <c:v>0.4444067796610166</c:v>
                </c:pt>
                <c:pt idx="13">
                  <c:v>0.4219444444444444</c:v>
                </c:pt>
                <c:pt idx="14">
                  <c:v>0.41946902654867246</c:v>
                </c:pt>
                <c:pt idx="15">
                  <c:v>0.41957627118644097</c:v>
                </c:pt>
                <c:pt idx="16">
                  <c:v>0.42877049180327859</c:v>
                </c:pt>
                <c:pt idx="17">
                  <c:v>0.39765765765765765</c:v>
                </c:pt>
                <c:pt idx="18">
                  <c:v>0.39792792792792792</c:v>
                </c:pt>
                <c:pt idx="19">
                  <c:v>0.39563025210084046</c:v>
                </c:pt>
                <c:pt idx="20">
                  <c:v>0.40669421487603291</c:v>
                </c:pt>
                <c:pt idx="21">
                  <c:v>0.39633333333333298</c:v>
                </c:pt>
                <c:pt idx="22">
                  <c:v>0.38620689655172408</c:v>
                </c:pt>
                <c:pt idx="23">
                  <c:v>0.39318584070796447</c:v>
                </c:pt>
              </c:numCache>
            </c:numRef>
          </c:val>
          <c:smooth val="0"/>
          <c:extLst>
            <c:ext xmlns:c16="http://schemas.microsoft.com/office/drawing/2014/chart" uri="{C3380CC4-5D6E-409C-BE32-E72D297353CC}">
              <c16:uniqueId val="{00000000-5B0A-4643-99EA-C28E66EA014A}"/>
            </c:ext>
          </c:extLst>
        </c:ser>
        <c:ser>
          <c:idx val="1"/>
          <c:order val="1"/>
          <c:tx>
            <c:strRef>
              <c:f>'Pivottable - Product'!$S$3:$S$4</c:f>
              <c:strCache>
                <c:ptCount val="1"/>
                <c:pt idx="0">
                  <c:v>Men's Athletic Footwear</c:v>
                </c:pt>
              </c:strCache>
            </c:strRef>
          </c:tx>
          <c:spPr>
            <a:ln w="28575" cap="rnd">
              <a:solidFill>
                <a:schemeClr val="accent2"/>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Product'!$S$5:$S$30</c:f>
              <c:numCache>
                <c:formatCode>0%</c:formatCode>
                <c:ptCount val="24"/>
                <c:pt idx="0">
                  <c:v>0.33708333333333335</c:v>
                </c:pt>
                <c:pt idx="1">
                  <c:v>0.31333333333333335</c:v>
                </c:pt>
                <c:pt idx="2">
                  <c:v>0.2995454545454545</c:v>
                </c:pt>
                <c:pt idx="3">
                  <c:v>0.37863636363636366</c:v>
                </c:pt>
                <c:pt idx="4">
                  <c:v>0.33333333333333326</c:v>
                </c:pt>
                <c:pt idx="5">
                  <c:v>0.314</c:v>
                </c:pt>
                <c:pt idx="6">
                  <c:v>0.34499999999999997</c:v>
                </c:pt>
                <c:pt idx="7">
                  <c:v>0.40000000000000008</c:v>
                </c:pt>
                <c:pt idx="8">
                  <c:v>0.4</c:v>
                </c:pt>
                <c:pt idx="9">
                  <c:v>0.39071428571428574</c:v>
                </c:pt>
                <c:pt idx="10">
                  <c:v>0.30684210526315797</c:v>
                </c:pt>
                <c:pt idx="11">
                  <c:v>0.33846153846153848</c:v>
                </c:pt>
                <c:pt idx="12">
                  <c:v>0.38297520661157014</c:v>
                </c:pt>
                <c:pt idx="13">
                  <c:v>0.39500000000000007</c:v>
                </c:pt>
                <c:pt idx="14">
                  <c:v>0.40981818181818186</c:v>
                </c:pt>
                <c:pt idx="15">
                  <c:v>0.41211864406779636</c:v>
                </c:pt>
                <c:pt idx="16">
                  <c:v>0.4073333333333331</c:v>
                </c:pt>
                <c:pt idx="17">
                  <c:v>0.41196428571428551</c:v>
                </c:pt>
                <c:pt idx="18">
                  <c:v>0.41504424778761062</c:v>
                </c:pt>
                <c:pt idx="19">
                  <c:v>0.42016949152542366</c:v>
                </c:pt>
                <c:pt idx="20">
                  <c:v>0.43371900826446275</c:v>
                </c:pt>
                <c:pt idx="21">
                  <c:v>0.42325203252032539</c:v>
                </c:pt>
                <c:pt idx="22">
                  <c:v>0.41219298245614033</c:v>
                </c:pt>
                <c:pt idx="23">
                  <c:v>0.41142857142857114</c:v>
                </c:pt>
              </c:numCache>
            </c:numRef>
          </c:val>
          <c:smooth val="0"/>
          <c:extLst>
            <c:ext xmlns:c16="http://schemas.microsoft.com/office/drawing/2014/chart" uri="{C3380CC4-5D6E-409C-BE32-E72D297353CC}">
              <c16:uniqueId val="{00000005-5E1E-4E45-A110-9A6983CAFEEA}"/>
            </c:ext>
          </c:extLst>
        </c:ser>
        <c:ser>
          <c:idx val="2"/>
          <c:order val="2"/>
          <c:tx>
            <c:strRef>
              <c:f>'Pivottable - Product'!$T$3:$T$4</c:f>
              <c:strCache>
                <c:ptCount val="1"/>
                <c:pt idx="0">
                  <c:v>Men's Street Footwear</c:v>
                </c:pt>
              </c:strCache>
            </c:strRef>
          </c:tx>
          <c:spPr>
            <a:ln w="28575" cap="rnd">
              <a:solidFill>
                <a:schemeClr val="accent3"/>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Product'!$T$5:$T$30</c:f>
              <c:numCache>
                <c:formatCode>0%</c:formatCode>
                <c:ptCount val="24"/>
                <c:pt idx="0">
                  <c:v>0.49925925925925912</c:v>
                </c:pt>
                <c:pt idx="1">
                  <c:v>0.46611111111111114</c:v>
                </c:pt>
                <c:pt idx="2">
                  <c:v>0.46500000000000002</c:v>
                </c:pt>
                <c:pt idx="3">
                  <c:v>0.52590909090909099</c:v>
                </c:pt>
                <c:pt idx="4">
                  <c:v>0.47466666666666674</c:v>
                </c:pt>
                <c:pt idx="5">
                  <c:v>0.36499999999999999</c:v>
                </c:pt>
                <c:pt idx="6">
                  <c:v>0.38047619047619052</c:v>
                </c:pt>
                <c:pt idx="7">
                  <c:v>0.43476190476190474</c:v>
                </c:pt>
                <c:pt idx="8">
                  <c:v>0.47214285714285709</c:v>
                </c:pt>
                <c:pt idx="9">
                  <c:v>0.4235714285714286</c:v>
                </c:pt>
                <c:pt idx="10">
                  <c:v>0.40894736842105256</c:v>
                </c:pt>
                <c:pt idx="11">
                  <c:v>0.43062500000000004</c:v>
                </c:pt>
                <c:pt idx="12">
                  <c:v>0.43483050847457649</c:v>
                </c:pt>
                <c:pt idx="13">
                  <c:v>0.43812499999999982</c:v>
                </c:pt>
                <c:pt idx="14">
                  <c:v>0.43745454545454537</c:v>
                </c:pt>
                <c:pt idx="15">
                  <c:v>0.4458474576271188</c:v>
                </c:pt>
                <c:pt idx="16">
                  <c:v>0.44536585365853648</c:v>
                </c:pt>
                <c:pt idx="17">
                  <c:v>0.44126126126126131</c:v>
                </c:pt>
                <c:pt idx="18">
                  <c:v>0.44207207207207233</c:v>
                </c:pt>
                <c:pt idx="19">
                  <c:v>0.44206611570247922</c:v>
                </c:pt>
                <c:pt idx="20">
                  <c:v>0.45289256198347122</c:v>
                </c:pt>
                <c:pt idx="21">
                  <c:v>0.45108333333333328</c:v>
                </c:pt>
                <c:pt idx="22">
                  <c:v>0.45535087719298245</c:v>
                </c:pt>
                <c:pt idx="23">
                  <c:v>0.45749999999999996</c:v>
                </c:pt>
              </c:numCache>
            </c:numRef>
          </c:val>
          <c:smooth val="0"/>
          <c:extLst>
            <c:ext xmlns:c16="http://schemas.microsoft.com/office/drawing/2014/chart" uri="{C3380CC4-5D6E-409C-BE32-E72D297353CC}">
              <c16:uniqueId val="{00000006-5E1E-4E45-A110-9A6983CAFEEA}"/>
            </c:ext>
          </c:extLst>
        </c:ser>
        <c:ser>
          <c:idx val="3"/>
          <c:order val="3"/>
          <c:tx>
            <c:strRef>
              <c:f>'Pivottable - Product'!$U$3:$U$4</c:f>
              <c:strCache>
                <c:ptCount val="1"/>
                <c:pt idx="0">
                  <c:v>Women's Apparel</c:v>
                </c:pt>
              </c:strCache>
            </c:strRef>
          </c:tx>
          <c:spPr>
            <a:ln w="28575" cap="rnd">
              <a:solidFill>
                <a:schemeClr val="accent4"/>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Product'!$U$5:$U$30</c:f>
              <c:numCache>
                <c:formatCode>0%</c:formatCode>
                <c:ptCount val="24"/>
                <c:pt idx="0">
                  <c:v>0.28962962962962963</c:v>
                </c:pt>
                <c:pt idx="1">
                  <c:v>0.26999999999999996</c:v>
                </c:pt>
                <c:pt idx="2">
                  <c:v>0.24772727272727268</c:v>
                </c:pt>
                <c:pt idx="3">
                  <c:v>0.34652173913043477</c:v>
                </c:pt>
                <c:pt idx="4">
                  <c:v>0.30529411764705883</c:v>
                </c:pt>
                <c:pt idx="5">
                  <c:v>0.26400000000000001</c:v>
                </c:pt>
                <c:pt idx="6">
                  <c:v>0.3668421052631578</c:v>
                </c:pt>
                <c:pt idx="7">
                  <c:v>0.53565217391304354</c:v>
                </c:pt>
                <c:pt idx="8">
                  <c:v>0.56470588235294128</c:v>
                </c:pt>
                <c:pt idx="9">
                  <c:v>0.54428571428571437</c:v>
                </c:pt>
                <c:pt idx="10">
                  <c:v>0.39749999999999991</c:v>
                </c:pt>
                <c:pt idx="11">
                  <c:v>0.39937500000000004</c:v>
                </c:pt>
                <c:pt idx="12">
                  <c:v>0.4054237288135592</c:v>
                </c:pt>
                <c:pt idx="13">
                  <c:v>0.40972727272727272</c:v>
                </c:pt>
                <c:pt idx="14">
                  <c:v>0.44281818181818189</c:v>
                </c:pt>
                <c:pt idx="15">
                  <c:v>0.44487603305785112</c:v>
                </c:pt>
                <c:pt idx="16">
                  <c:v>0.44716666666666671</c:v>
                </c:pt>
                <c:pt idx="17">
                  <c:v>0.46594594594594613</c:v>
                </c:pt>
                <c:pt idx="18">
                  <c:v>0.47115044247787607</c:v>
                </c:pt>
                <c:pt idx="19">
                  <c:v>0.48361344537815126</c:v>
                </c:pt>
                <c:pt idx="20">
                  <c:v>0.4948780487804878</c:v>
                </c:pt>
                <c:pt idx="21">
                  <c:v>0.47816666666666668</c:v>
                </c:pt>
                <c:pt idx="22">
                  <c:v>0.43552631578947382</c:v>
                </c:pt>
                <c:pt idx="23">
                  <c:v>0.43400000000000011</c:v>
                </c:pt>
              </c:numCache>
            </c:numRef>
          </c:val>
          <c:smooth val="0"/>
          <c:extLst>
            <c:ext xmlns:c16="http://schemas.microsoft.com/office/drawing/2014/chart" uri="{C3380CC4-5D6E-409C-BE32-E72D297353CC}">
              <c16:uniqueId val="{00000007-5E1E-4E45-A110-9A6983CAFEEA}"/>
            </c:ext>
          </c:extLst>
        </c:ser>
        <c:ser>
          <c:idx val="4"/>
          <c:order val="4"/>
          <c:tx>
            <c:strRef>
              <c:f>'Pivottable - Product'!$V$3:$V$4</c:f>
              <c:strCache>
                <c:ptCount val="1"/>
                <c:pt idx="0">
                  <c:v>Women's Athletic Footwear</c:v>
                </c:pt>
              </c:strCache>
            </c:strRef>
          </c:tx>
          <c:spPr>
            <a:ln w="28575" cap="rnd">
              <a:solidFill>
                <a:schemeClr val="accent5"/>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Product'!$V$5:$V$30</c:f>
              <c:numCache>
                <c:formatCode>0%</c:formatCode>
                <c:ptCount val="24"/>
                <c:pt idx="0">
                  <c:v>0.41416666666666674</c:v>
                </c:pt>
                <c:pt idx="1">
                  <c:v>0.40190476190476199</c:v>
                </c:pt>
                <c:pt idx="2">
                  <c:v>0.37772727272727274</c:v>
                </c:pt>
                <c:pt idx="3">
                  <c:v>0.42849999999999994</c:v>
                </c:pt>
                <c:pt idx="4">
                  <c:v>0.39466666666666667</c:v>
                </c:pt>
                <c:pt idx="5">
                  <c:v>0.36</c:v>
                </c:pt>
                <c:pt idx="6">
                  <c:v>0.41812500000000008</c:v>
                </c:pt>
                <c:pt idx="7">
                  <c:v>0.45695652173913043</c:v>
                </c:pt>
                <c:pt idx="8">
                  <c:v>0.4341176470588235</c:v>
                </c:pt>
                <c:pt idx="9">
                  <c:v>0.43928571428571433</c:v>
                </c:pt>
                <c:pt idx="10">
                  <c:v>0.39437500000000003</c:v>
                </c:pt>
                <c:pt idx="11">
                  <c:v>0.39777777777777779</c:v>
                </c:pt>
                <c:pt idx="12">
                  <c:v>0.40703389830508502</c:v>
                </c:pt>
                <c:pt idx="13">
                  <c:v>0.4089814814814815</c:v>
                </c:pt>
                <c:pt idx="14">
                  <c:v>0.42452173913043501</c:v>
                </c:pt>
                <c:pt idx="15">
                  <c:v>0.43313559322033923</c:v>
                </c:pt>
                <c:pt idx="16">
                  <c:v>0.43091666666666667</c:v>
                </c:pt>
                <c:pt idx="17">
                  <c:v>0.42223214285714306</c:v>
                </c:pt>
                <c:pt idx="18">
                  <c:v>0.42423423423423445</c:v>
                </c:pt>
                <c:pt idx="19">
                  <c:v>0.43957264957264963</c:v>
                </c:pt>
                <c:pt idx="20">
                  <c:v>0.45743801652892574</c:v>
                </c:pt>
                <c:pt idx="21">
                  <c:v>0.43500000000000022</c:v>
                </c:pt>
                <c:pt idx="22">
                  <c:v>0.41258620689655173</c:v>
                </c:pt>
                <c:pt idx="23">
                  <c:v>0.41581818181818198</c:v>
                </c:pt>
              </c:numCache>
            </c:numRef>
          </c:val>
          <c:smooth val="0"/>
          <c:extLst>
            <c:ext xmlns:c16="http://schemas.microsoft.com/office/drawing/2014/chart" uri="{C3380CC4-5D6E-409C-BE32-E72D297353CC}">
              <c16:uniqueId val="{00000008-5E1E-4E45-A110-9A6983CAFEEA}"/>
            </c:ext>
          </c:extLst>
        </c:ser>
        <c:ser>
          <c:idx val="5"/>
          <c:order val="5"/>
          <c:tx>
            <c:strRef>
              <c:f>'Pivottable - Product'!$W$3:$W$4</c:f>
              <c:strCache>
                <c:ptCount val="1"/>
                <c:pt idx="0">
                  <c:v>Women's Street Footwear</c:v>
                </c:pt>
              </c:strCache>
            </c:strRef>
          </c:tx>
          <c:spPr>
            <a:ln w="28575" cap="rnd">
              <a:solidFill>
                <a:schemeClr val="accent6"/>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Product'!$W$5:$W$30</c:f>
              <c:numCache>
                <c:formatCode>0%</c:formatCode>
                <c:ptCount val="24"/>
                <c:pt idx="0">
                  <c:v>0.44458333333333339</c:v>
                </c:pt>
                <c:pt idx="1">
                  <c:v>0.43761904761904769</c:v>
                </c:pt>
                <c:pt idx="2">
                  <c:v>0.41045454545454552</c:v>
                </c:pt>
                <c:pt idx="3">
                  <c:v>0.442</c:v>
                </c:pt>
                <c:pt idx="4">
                  <c:v>0.40800000000000003</c:v>
                </c:pt>
                <c:pt idx="5">
                  <c:v>0.31900000000000001</c:v>
                </c:pt>
                <c:pt idx="6">
                  <c:v>0.34125000000000005</c:v>
                </c:pt>
                <c:pt idx="7">
                  <c:v>0.37391304347826088</c:v>
                </c:pt>
                <c:pt idx="8">
                  <c:v>0.35823529411764704</c:v>
                </c:pt>
                <c:pt idx="9">
                  <c:v>0.36937500000000001</c:v>
                </c:pt>
                <c:pt idx="10">
                  <c:v>0.38736842105263164</c:v>
                </c:pt>
                <c:pt idx="11">
                  <c:v>0.39307692307692305</c:v>
                </c:pt>
                <c:pt idx="12">
                  <c:v>0.4058474576271186</c:v>
                </c:pt>
                <c:pt idx="13">
                  <c:v>0.40044642857142854</c:v>
                </c:pt>
                <c:pt idx="14">
                  <c:v>0.41168141592920382</c:v>
                </c:pt>
                <c:pt idx="15">
                  <c:v>0.42093220338983056</c:v>
                </c:pt>
                <c:pt idx="16">
                  <c:v>0.41566666666666674</c:v>
                </c:pt>
                <c:pt idx="17">
                  <c:v>0.40321428571428569</c:v>
                </c:pt>
                <c:pt idx="18">
                  <c:v>0.40369369369369362</c:v>
                </c:pt>
                <c:pt idx="19">
                  <c:v>0.41216666666666663</c:v>
                </c:pt>
                <c:pt idx="20">
                  <c:v>0.42570247933884292</c:v>
                </c:pt>
                <c:pt idx="21">
                  <c:v>0.42115702479338835</c:v>
                </c:pt>
                <c:pt idx="22">
                  <c:v>0.41353448275862059</c:v>
                </c:pt>
                <c:pt idx="23">
                  <c:v>0.41227272727272718</c:v>
                </c:pt>
              </c:numCache>
            </c:numRef>
          </c:val>
          <c:smooth val="0"/>
          <c:extLst>
            <c:ext xmlns:c16="http://schemas.microsoft.com/office/drawing/2014/chart" uri="{C3380CC4-5D6E-409C-BE32-E72D297353CC}">
              <c16:uniqueId val="{00000009-5E1E-4E45-A110-9A6983CAFEEA}"/>
            </c:ext>
          </c:extLst>
        </c:ser>
        <c:dLbls>
          <c:showLegendKey val="0"/>
          <c:showVal val="0"/>
          <c:showCatName val="0"/>
          <c:showSerName val="0"/>
          <c:showPercent val="0"/>
          <c:showBubbleSize val="0"/>
        </c:dLbls>
        <c:smooth val="0"/>
        <c:axId val="499123168"/>
        <c:axId val="499123648"/>
      </c:lineChart>
      <c:catAx>
        <c:axId val="4991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3648"/>
        <c:crosses val="autoZero"/>
        <c:auto val="1"/>
        <c:lblAlgn val="ctr"/>
        <c:lblOffset val="100"/>
        <c:noMultiLvlLbl val="0"/>
      </c:catAx>
      <c:valAx>
        <c:axId val="49912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method</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 - Product'!$Z$3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C6-4282-9F5A-FAD520196C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C6-4282-9F5A-FAD520196C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C6-4282-9F5A-FAD520196CD8}"/>
              </c:ext>
            </c:extLst>
          </c:dPt>
          <c:cat>
            <c:strRef>
              <c:f>'Pivottable - Product'!$Y$4:$Y$6</c:f>
              <c:strCache>
                <c:ptCount val="3"/>
                <c:pt idx="0">
                  <c:v>In-store</c:v>
                </c:pt>
                <c:pt idx="1">
                  <c:v>Online</c:v>
                </c:pt>
                <c:pt idx="2">
                  <c:v>Outlet</c:v>
                </c:pt>
              </c:strCache>
            </c:strRef>
          </c:cat>
          <c:val>
            <c:numRef>
              <c:f>'Pivottable - Product'!$Z$4:$Z$6</c:f>
              <c:numCache>
                <c:formatCode>"$"#,,</c:formatCode>
                <c:ptCount val="3"/>
                <c:pt idx="0">
                  <c:v>356643750</c:v>
                </c:pt>
                <c:pt idx="1">
                  <c:v>247672882</c:v>
                </c:pt>
                <c:pt idx="2">
                  <c:v>295585493</c:v>
                </c:pt>
              </c:numCache>
            </c:numRef>
          </c:val>
          <c:extLst>
            <c:ext xmlns:c16="http://schemas.microsoft.com/office/drawing/2014/chart" uri="{C3380CC4-5D6E-409C-BE32-E72D297353CC}">
              <c16:uniqueId val="{00000000-EDE3-477A-B81C-81426E50AE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Retailer</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 - Product'!$AC$3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39-48FD-91F6-5D8B0BDC92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39-48FD-91F6-5D8B0BDC92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39-48FD-91F6-5D8B0BDC92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39-48FD-91F6-5D8B0BDC92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39-48FD-91F6-5D8B0BDC92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39-48FD-91F6-5D8B0BDC9297}"/>
              </c:ext>
            </c:extLst>
          </c:dPt>
          <c:cat>
            <c:strRef>
              <c:f>'Pivottable - Product'!$AB$4:$AB$9</c:f>
              <c:strCache>
                <c:ptCount val="6"/>
                <c:pt idx="0">
                  <c:v>Amazon</c:v>
                </c:pt>
                <c:pt idx="1">
                  <c:v>Foot Locker</c:v>
                </c:pt>
                <c:pt idx="2">
                  <c:v>Kohl's</c:v>
                </c:pt>
                <c:pt idx="3">
                  <c:v>Sports Direct</c:v>
                </c:pt>
                <c:pt idx="4">
                  <c:v>Walmart</c:v>
                </c:pt>
                <c:pt idx="5">
                  <c:v>West Gear</c:v>
                </c:pt>
              </c:strCache>
            </c:strRef>
          </c:cat>
          <c:val>
            <c:numRef>
              <c:f>'Pivottable - Product'!$AC$4:$AC$9</c:f>
              <c:numCache>
                <c:formatCode>"$"#,,</c:formatCode>
                <c:ptCount val="6"/>
                <c:pt idx="0">
                  <c:v>77698912</c:v>
                </c:pt>
                <c:pt idx="1">
                  <c:v>220094720</c:v>
                </c:pt>
                <c:pt idx="2">
                  <c:v>102114753</c:v>
                </c:pt>
                <c:pt idx="3">
                  <c:v>182470997</c:v>
                </c:pt>
                <c:pt idx="4">
                  <c:v>74558410</c:v>
                </c:pt>
                <c:pt idx="5">
                  <c:v>242964333</c:v>
                </c:pt>
              </c:numCache>
            </c:numRef>
          </c:val>
          <c:extLst>
            <c:ext xmlns:c16="http://schemas.microsoft.com/office/drawing/2014/chart" uri="{C3380CC4-5D6E-409C-BE32-E72D297353CC}">
              <c16:uniqueId val="{00000000-148C-4D95-ABC2-65130508CC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Location</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'Pivottable - Product'!$AF$3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7E-44D2-9F0C-4AA62DA658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7E-44D2-9F0C-4AA62DA658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7E-44D2-9F0C-4AA62DA658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7E-44D2-9F0C-4AA62DA658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7E-44D2-9F0C-4AA62DA658C1}"/>
              </c:ext>
            </c:extLst>
          </c:dPt>
          <c:cat>
            <c:strRef>
              <c:f>'Pivottable - Product'!$AE$4:$AE$8</c:f>
              <c:strCache>
                <c:ptCount val="5"/>
                <c:pt idx="0">
                  <c:v>Midwest</c:v>
                </c:pt>
                <c:pt idx="1">
                  <c:v>Northeast</c:v>
                </c:pt>
                <c:pt idx="2">
                  <c:v>South</c:v>
                </c:pt>
                <c:pt idx="3">
                  <c:v>Southeast</c:v>
                </c:pt>
                <c:pt idx="4">
                  <c:v>West</c:v>
                </c:pt>
              </c:strCache>
            </c:strRef>
          </c:cat>
          <c:val>
            <c:numRef>
              <c:f>'Pivottable - Product'!$AF$4:$AF$8</c:f>
              <c:numCache>
                <c:formatCode>"$"#,,</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0-145C-4699-9243-DBEF03D0EB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 Overview'!$N$3</c:f>
              <c:strCache>
                <c:ptCount val="1"/>
                <c:pt idx="0">
                  <c:v>Orders</c:v>
                </c:pt>
              </c:strCache>
            </c:strRef>
          </c:tx>
          <c:spPr>
            <a:solidFill>
              <a:schemeClr val="accent1"/>
            </a:solidFill>
            <a:ln>
              <a:noFill/>
            </a:ln>
            <a:effectLst/>
          </c:spPr>
          <c:invertIfNegative val="0"/>
          <c:cat>
            <c:multiLvlStrRef>
              <c:f>'Pivotable - Overview'!$M$4:$M$29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Overview'!$N$4:$N$29</c:f>
              <c:numCache>
                <c:formatCode>_(* #,##0_);_(* \(#,##0\);_(* "-"??_);_(@_)</c:formatCode>
                <c:ptCount val="24"/>
                <c:pt idx="0">
                  <c:v>48333</c:v>
                </c:pt>
                <c:pt idx="1">
                  <c:v>37846</c:v>
                </c:pt>
                <c:pt idx="2">
                  <c:v>46972</c:v>
                </c:pt>
                <c:pt idx="3">
                  <c:v>54709</c:v>
                </c:pt>
                <c:pt idx="4">
                  <c:v>35705</c:v>
                </c:pt>
                <c:pt idx="5">
                  <c:v>16269</c:v>
                </c:pt>
                <c:pt idx="6">
                  <c:v>38219</c:v>
                </c:pt>
                <c:pt idx="7">
                  <c:v>62307</c:v>
                </c:pt>
                <c:pt idx="8">
                  <c:v>46125</c:v>
                </c:pt>
                <c:pt idx="9">
                  <c:v>30167</c:v>
                </c:pt>
                <c:pt idx="10">
                  <c:v>25152</c:v>
                </c:pt>
                <c:pt idx="11">
                  <c:v>20545</c:v>
                </c:pt>
                <c:pt idx="12">
                  <c:v>179299</c:v>
                </c:pt>
                <c:pt idx="13">
                  <c:v>156113</c:v>
                </c:pt>
                <c:pt idx="14">
                  <c:v>143988</c:v>
                </c:pt>
                <c:pt idx="15">
                  <c:v>161717</c:v>
                </c:pt>
                <c:pt idx="16">
                  <c:v>178900</c:v>
                </c:pt>
                <c:pt idx="17">
                  <c:v>164745</c:v>
                </c:pt>
                <c:pt idx="18">
                  <c:v>180481</c:v>
                </c:pt>
                <c:pt idx="19">
                  <c:v>195414</c:v>
                </c:pt>
                <c:pt idx="20">
                  <c:v>182425</c:v>
                </c:pt>
                <c:pt idx="21">
                  <c:v>152834</c:v>
                </c:pt>
                <c:pt idx="22">
                  <c:v>149350</c:v>
                </c:pt>
                <c:pt idx="23">
                  <c:v>171246</c:v>
                </c:pt>
              </c:numCache>
            </c:numRef>
          </c:val>
          <c:extLst>
            <c:ext xmlns:c16="http://schemas.microsoft.com/office/drawing/2014/chart" uri="{C3380CC4-5D6E-409C-BE32-E72D297353CC}">
              <c16:uniqueId val="{00000000-B99C-4B09-A3F8-4985B545703F}"/>
            </c:ext>
          </c:extLst>
        </c:ser>
        <c:ser>
          <c:idx val="1"/>
          <c:order val="1"/>
          <c:tx>
            <c:strRef>
              <c:f>'Pivotable - Overview'!$O$3</c:f>
              <c:strCache>
                <c:ptCount val="1"/>
                <c:pt idx="0">
                  <c:v>Profit margin</c:v>
                </c:pt>
              </c:strCache>
            </c:strRef>
          </c:tx>
          <c:spPr>
            <a:solidFill>
              <a:schemeClr val="accent2"/>
            </a:solidFill>
            <a:ln>
              <a:noFill/>
            </a:ln>
            <a:effectLst/>
          </c:spPr>
          <c:invertIfNegative val="0"/>
          <c:cat>
            <c:multiLvlStrRef>
              <c:f>'Pivotable - Overview'!$M$4:$M$29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Overview'!$O$4:$O$29</c:f>
              <c:numCache>
                <c:formatCode>0%</c:formatCode>
                <c:ptCount val="24"/>
                <c:pt idx="0">
                  <c:v>0.35868687808951855</c:v>
                </c:pt>
                <c:pt idx="1">
                  <c:v>0.34720353423405864</c:v>
                </c:pt>
                <c:pt idx="2">
                  <c:v>0.33192608939107715</c:v>
                </c:pt>
                <c:pt idx="3">
                  <c:v>0.37799370390692805</c:v>
                </c:pt>
                <c:pt idx="4">
                  <c:v>0.34701720603848657</c:v>
                </c:pt>
                <c:pt idx="5">
                  <c:v>0.25965735084716918</c:v>
                </c:pt>
                <c:pt idx="6">
                  <c:v>0.28681099856858833</c:v>
                </c:pt>
                <c:pt idx="7">
                  <c:v>0.36919870831945717</c:v>
                </c:pt>
                <c:pt idx="8">
                  <c:v>0.38896049241834052</c:v>
                </c:pt>
                <c:pt idx="9">
                  <c:v>0.38200133366936528</c:v>
                </c:pt>
                <c:pt idx="10">
                  <c:v>0.32282294051471172</c:v>
                </c:pt>
                <c:pt idx="11">
                  <c:v>0.33790408105523118</c:v>
                </c:pt>
                <c:pt idx="12">
                  <c:v>0.34969290396758757</c:v>
                </c:pt>
                <c:pt idx="13">
                  <c:v>0.35107640302792703</c:v>
                </c:pt>
                <c:pt idx="14">
                  <c:v>0.37237109529419915</c:v>
                </c:pt>
                <c:pt idx="15">
                  <c:v>0.38250178576800731</c:v>
                </c:pt>
                <c:pt idx="16">
                  <c:v>0.37860566370823556</c:v>
                </c:pt>
                <c:pt idx="17">
                  <c:v>0.37049294760683815</c:v>
                </c:pt>
                <c:pt idx="18">
                  <c:v>0.37195828345812798</c:v>
                </c:pt>
                <c:pt idx="19">
                  <c:v>0.37506132236951867</c:v>
                </c:pt>
                <c:pt idx="20">
                  <c:v>0.40247780435349684</c:v>
                </c:pt>
                <c:pt idx="21">
                  <c:v>0.3945184832098359</c:v>
                </c:pt>
                <c:pt idx="22">
                  <c:v>0.37092986161569197</c:v>
                </c:pt>
                <c:pt idx="23">
                  <c:v>0.37110899213690635</c:v>
                </c:pt>
              </c:numCache>
            </c:numRef>
          </c:val>
          <c:extLst>
            <c:ext xmlns:c16="http://schemas.microsoft.com/office/drawing/2014/chart" uri="{C3380CC4-5D6E-409C-BE32-E72D297353CC}">
              <c16:uniqueId val="{00000001-B99C-4B09-A3F8-4985B545703F}"/>
            </c:ext>
          </c:extLst>
        </c:ser>
        <c:dLbls>
          <c:showLegendKey val="0"/>
          <c:showVal val="0"/>
          <c:showCatName val="0"/>
          <c:showSerName val="0"/>
          <c:showPercent val="0"/>
          <c:showBubbleSize val="0"/>
        </c:dLbls>
        <c:gapWidth val="219"/>
        <c:overlap val="-27"/>
        <c:axId val="1062607359"/>
        <c:axId val="1094051903"/>
      </c:barChart>
      <c:catAx>
        <c:axId val="106260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51903"/>
        <c:crosses val="autoZero"/>
        <c:auto val="1"/>
        <c:lblAlgn val="ctr"/>
        <c:lblOffset val="100"/>
        <c:noMultiLvlLbl val="0"/>
      </c:catAx>
      <c:valAx>
        <c:axId val="10940519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method</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 - Product'!$AI$3:$AI$4</c:f>
              <c:strCache>
                <c:ptCount val="1"/>
                <c:pt idx="0">
                  <c:v>In-store</c:v>
                </c:pt>
              </c:strCache>
            </c:strRef>
          </c:tx>
          <c:spPr>
            <a:solidFill>
              <a:schemeClr val="accent1"/>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Product'!$AI$5:$AI$30</c:f>
              <c:numCache>
                <c:formatCode>0.00%</c:formatCode>
                <c:ptCount val="24"/>
                <c:pt idx="0">
                  <c:v>0.21825737894513672</c:v>
                </c:pt>
                <c:pt idx="1">
                  <c:v>0.4393089259706035</c:v>
                </c:pt>
                <c:pt idx="2">
                  <c:v>0.39714161094510109</c:v>
                </c:pt>
                <c:pt idx="3">
                  <c:v>0.63512399679993581</c:v>
                </c:pt>
                <c:pt idx="4">
                  <c:v>0.721642031978458</c:v>
                </c:pt>
                <c:pt idx="5">
                  <c:v>0.9746802284395637</c:v>
                </c:pt>
                <c:pt idx="6">
                  <c:v>0.74412342974427936</c:v>
                </c:pt>
                <c:pt idx="7">
                  <c:v>0.45057395167919484</c:v>
                </c:pt>
                <c:pt idx="8">
                  <c:v>0.65134484340298715</c:v>
                </c:pt>
                <c:pt idx="9">
                  <c:v>0.52744168680197956</c:v>
                </c:pt>
                <c:pt idx="10">
                  <c:v>0.11090428307992067</c:v>
                </c:pt>
                <c:pt idx="11">
                  <c:v>0</c:v>
                </c:pt>
                <c:pt idx="12">
                  <c:v>0.27351546741285476</c:v>
                </c:pt>
                <c:pt idx="13">
                  <c:v>0.31484421610134794</c:v>
                </c:pt>
                <c:pt idx="14">
                  <c:v>0.35815519212827701</c:v>
                </c:pt>
                <c:pt idx="15">
                  <c:v>0.29877151563435284</c:v>
                </c:pt>
                <c:pt idx="16">
                  <c:v>0.34202090115847572</c:v>
                </c:pt>
                <c:pt idx="17">
                  <c:v>0.44123300511473779</c:v>
                </c:pt>
                <c:pt idx="18">
                  <c:v>0.42859369019451293</c:v>
                </c:pt>
                <c:pt idx="19">
                  <c:v>0.38279057939467065</c:v>
                </c:pt>
                <c:pt idx="20">
                  <c:v>0.2906774822585021</c:v>
                </c:pt>
                <c:pt idx="21">
                  <c:v>0.34983669451643723</c:v>
                </c:pt>
                <c:pt idx="22">
                  <c:v>0.41188458723080124</c:v>
                </c:pt>
                <c:pt idx="23">
                  <c:v>0.41816899296193577</c:v>
                </c:pt>
              </c:numCache>
            </c:numRef>
          </c:val>
          <c:extLst>
            <c:ext xmlns:c16="http://schemas.microsoft.com/office/drawing/2014/chart" uri="{C3380CC4-5D6E-409C-BE32-E72D297353CC}">
              <c16:uniqueId val="{00000000-615F-48B8-AC69-435DE2D8E759}"/>
            </c:ext>
          </c:extLst>
        </c:ser>
        <c:ser>
          <c:idx val="1"/>
          <c:order val="1"/>
          <c:tx>
            <c:strRef>
              <c:f>'Pivottable - Product'!$AJ$3:$AJ$4</c:f>
              <c:strCache>
                <c:ptCount val="1"/>
                <c:pt idx="0">
                  <c:v>Online</c:v>
                </c:pt>
              </c:strCache>
            </c:strRef>
          </c:tx>
          <c:spPr>
            <a:solidFill>
              <a:schemeClr val="accent2"/>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Product'!$AJ$5:$AJ$30</c:f>
              <c:numCache>
                <c:formatCode>0.00%</c:formatCode>
                <c:ptCount val="24"/>
                <c:pt idx="0">
                  <c:v>2.4429506896440981E-2</c:v>
                </c:pt>
                <c:pt idx="1">
                  <c:v>2.4781257325982659E-2</c:v>
                </c:pt>
                <c:pt idx="2">
                  <c:v>2.4524170416402591E-2</c:v>
                </c:pt>
                <c:pt idx="3">
                  <c:v>2.5051158194540204E-2</c:v>
                </c:pt>
                <c:pt idx="4">
                  <c:v>2.4936378466172211E-2</c:v>
                </c:pt>
                <c:pt idx="5">
                  <c:v>2.5319771560436289E-2</c:v>
                </c:pt>
                <c:pt idx="6">
                  <c:v>2.4990532784502147E-2</c:v>
                </c:pt>
                <c:pt idx="7">
                  <c:v>2.4432160611893159E-2</c:v>
                </c:pt>
                <c:pt idx="8">
                  <c:v>2.4923685165716115E-2</c:v>
                </c:pt>
                <c:pt idx="9">
                  <c:v>2.4782976502336736E-2</c:v>
                </c:pt>
                <c:pt idx="10">
                  <c:v>2.5005972884265218E-2</c:v>
                </c:pt>
                <c:pt idx="11">
                  <c:v>2.5130420666372891E-2</c:v>
                </c:pt>
                <c:pt idx="12">
                  <c:v>0.25571997709169891</c:v>
                </c:pt>
                <c:pt idx="13">
                  <c:v>0.277298126888401</c:v>
                </c:pt>
                <c:pt idx="14">
                  <c:v>0.29729893831012616</c:v>
                </c:pt>
                <c:pt idx="15">
                  <c:v>0.25828861161858713</c:v>
                </c:pt>
                <c:pt idx="16">
                  <c:v>0.28463320959260668</c:v>
                </c:pt>
                <c:pt idx="17">
                  <c:v>0.39080687658414748</c:v>
                </c:pt>
                <c:pt idx="18">
                  <c:v>0.39771354912391871</c:v>
                </c:pt>
                <c:pt idx="19">
                  <c:v>0.39379751785564071</c:v>
                </c:pt>
                <c:pt idx="20">
                  <c:v>0.31832475830197887</c:v>
                </c:pt>
                <c:pt idx="21">
                  <c:v>0.30472894801755501</c:v>
                </c:pt>
                <c:pt idx="22">
                  <c:v>0.37491520221814656</c:v>
                </c:pt>
                <c:pt idx="23">
                  <c:v>0.40506283907960156</c:v>
                </c:pt>
              </c:numCache>
            </c:numRef>
          </c:val>
          <c:extLst>
            <c:ext xmlns:c16="http://schemas.microsoft.com/office/drawing/2014/chart" uri="{C3380CC4-5D6E-409C-BE32-E72D297353CC}">
              <c16:uniqueId val="{00000001-615F-48B8-AC69-435DE2D8E759}"/>
            </c:ext>
          </c:extLst>
        </c:ser>
        <c:ser>
          <c:idx val="2"/>
          <c:order val="2"/>
          <c:tx>
            <c:strRef>
              <c:f>'Pivottable - Product'!$AK$3:$AK$4</c:f>
              <c:strCache>
                <c:ptCount val="1"/>
                <c:pt idx="0">
                  <c:v>Outlet</c:v>
                </c:pt>
              </c:strCache>
            </c:strRef>
          </c:tx>
          <c:spPr>
            <a:solidFill>
              <a:schemeClr val="accent3"/>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Product'!$AK$5:$AK$30</c:f>
              <c:numCache>
                <c:formatCode>0.00%</c:formatCode>
                <c:ptCount val="24"/>
                <c:pt idx="0">
                  <c:v>0.75731311415842228</c:v>
                </c:pt>
                <c:pt idx="1">
                  <c:v>0.53590981670341387</c:v>
                </c:pt>
                <c:pt idx="2">
                  <c:v>0.57833421863849632</c:v>
                </c:pt>
                <c:pt idx="3">
                  <c:v>0.33982484500552401</c:v>
                </c:pt>
                <c:pt idx="4">
                  <c:v>0.25342158955536981</c:v>
                </c:pt>
                <c:pt idx="5">
                  <c:v>0</c:v>
                </c:pt>
                <c:pt idx="6">
                  <c:v>0.23088603747121852</c:v>
                </c:pt>
                <c:pt idx="7">
                  <c:v>0.52499388770891209</c:v>
                </c:pt>
                <c:pt idx="8">
                  <c:v>0.32373147143129677</c:v>
                </c:pt>
                <c:pt idx="9">
                  <c:v>0.4477753366956837</c:v>
                </c:pt>
                <c:pt idx="10">
                  <c:v>0.86408974403581407</c:v>
                </c:pt>
                <c:pt idx="11">
                  <c:v>0.97486957933362706</c:v>
                </c:pt>
                <c:pt idx="12">
                  <c:v>0.47076455549544632</c:v>
                </c:pt>
                <c:pt idx="13">
                  <c:v>0.40785765701025106</c:v>
                </c:pt>
                <c:pt idx="14">
                  <c:v>0.34454586956159683</c:v>
                </c:pt>
                <c:pt idx="15">
                  <c:v>0.44293987274706009</c:v>
                </c:pt>
                <c:pt idx="16">
                  <c:v>0.3733458892489176</c:v>
                </c:pt>
                <c:pt idx="17">
                  <c:v>0.16796011830111474</c:v>
                </c:pt>
                <c:pt idx="18">
                  <c:v>0.17369276068156836</c:v>
                </c:pt>
                <c:pt idx="19">
                  <c:v>0.22341190274968864</c:v>
                </c:pt>
                <c:pt idx="20">
                  <c:v>0.39099775943951909</c:v>
                </c:pt>
                <c:pt idx="21">
                  <c:v>0.34543435746600776</c:v>
                </c:pt>
                <c:pt idx="22">
                  <c:v>0.2132002105510522</c:v>
                </c:pt>
                <c:pt idx="23">
                  <c:v>0.17676816795846273</c:v>
                </c:pt>
              </c:numCache>
            </c:numRef>
          </c:val>
          <c:extLst>
            <c:ext xmlns:c16="http://schemas.microsoft.com/office/drawing/2014/chart" uri="{C3380CC4-5D6E-409C-BE32-E72D297353CC}">
              <c16:uniqueId val="{00000002-615F-48B8-AC69-435DE2D8E759}"/>
            </c:ext>
          </c:extLst>
        </c:ser>
        <c:dLbls>
          <c:showLegendKey val="0"/>
          <c:showVal val="0"/>
          <c:showCatName val="0"/>
          <c:showSerName val="0"/>
          <c:showPercent val="0"/>
          <c:showBubbleSize val="0"/>
        </c:dLbls>
        <c:axId val="254157679"/>
        <c:axId val="254178799"/>
      </c:areaChart>
      <c:catAx>
        <c:axId val="254157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78799"/>
        <c:crosses val="autoZero"/>
        <c:auto val="1"/>
        <c:lblAlgn val="ctr"/>
        <c:lblOffset val="100"/>
        <c:noMultiLvlLbl val="0"/>
      </c:catAx>
      <c:valAx>
        <c:axId val="254178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576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Retailer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 - Product'!$AN$3:$AN$4</c:f>
              <c:strCache>
                <c:ptCount val="1"/>
                <c:pt idx="0">
                  <c:v>Amazon</c:v>
                </c:pt>
              </c:strCache>
            </c:strRef>
          </c:tx>
          <c:spPr>
            <a:solidFill>
              <a:schemeClr val="accent1"/>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Product'!$AN$5:$AN$30</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7.0866236975466873E-2</c:v>
                </c:pt>
                <c:pt idx="13">
                  <c:v>0.10076817433628117</c:v>
                </c:pt>
                <c:pt idx="14">
                  <c:v>0.10545774743226642</c:v>
                </c:pt>
                <c:pt idx="15">
                  <c:v>8.2605115408295196E-2</c:v>
                </c:pt>
                <c:pt idx="16">
                  <c:v>9.8869359008106991E-2</c:v>
                </c:pt>
                <c:pt idx="17">
                  <c:v>0.11342233835652243</c:v>
                </c:pt>
                <c:pt idx="18">
                  <c:v>0.10918876404181693</c:v>
                </c:pt>
                <c:pt idx="19">
                  <c:v>0.10671774589666552</c:v>
                </c:pt>
                <c:pt idx="20">
                  <c:v>9.7279440715886303E-2</c:v>
                </c:pt>
                <c:pt idx="21">
                  <c:v>0.12348542896959466</c:v>
                </c:pt>
                <c:pt idx="22">
                  <c:v>0.15181858575599846</c:v>
                </c:pt>
                <c:pt idx="23">
                  <c:v>0.12485579016912199</c:v>
                </c:pt>
              </c:numCache>
            </c:numRef>
          </c:val>
          <c:extLst>
            <c:ext xmlns:c16="http://schemas.microsoft.com/office/drawing/2014/chart" uri="{C3380CC4-5D6E-409C-BE32-E72D297353CC}">
              <c16:uniqueId val="{00000000-BC71-498A-AAED-D1BF172BFBB9}"/>
            </c:ext>
          </c:extLst>
        </c:ser>
        <c:ser>
          <c:idx val="1"/>
          <c:order val="1"/>
          <c:tx>
            <c:strRef>
              <c:f>'Pivottable - Product'!$AO$3:$AO$4</c:f>
              <c:strCache>
                <c:ptCount val="1"/>
                <c:pt idx="0">
                  <c:v>Foot Locker</c:v>
                </c:pt>
              </c:strCache>
            </c:strRef>
          </c:tx>
          <c:spPr>
            <a:solidFill>
              <a:schemeClr val="accent2"/>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Product'!$AO$5:$AO$30</c:f>
              <c:numCache>
                <c:formatCode>0.00%</c:formatCode>
                <c:ptCount val="24"/>
                <c:pt idx="0">
                  <c:v>0.60619441204507563</c:v>
                </c:pt>
                <c:pt idx="1">
                  <c:v>0.33522576494927186</c:v>
                </c:pt>
                <c:pt idx="2">
                  <c:v>0.58572372805259987</c:v>
                </c:pt>
                <c:pt idx="3">
                  <c:v>3.2789929827302028E-2</c:v>
                </c:pt>
                <c:pt idx="4">
                  <c:v>6.7524828859935923E-2</c:v>
                </c:pt>
                <c:pt idx="5">
                  <c:v>0</c:v>
                </c:pt>
                <c:pt idx="6">
                  <c:v>0</c:v>
                </c:pt>
                <c:pt idx="7">
                  <c:v>0.31964238821047208</c:v>
                </c:pt>
                <c:pt idx="8">
                  <c:v>0.1301898621733005</c:v>
                </c:pt>
                <c:pt idx="9">
                  <c:v>0.11541776971391168</c:v>
                </c:pt>
                <c:pt idx="10">
                  <c:v>0.35094557136726862</c:v>
                </c:pt>
                <c:pt idx="11">
                  <c:v>0.33503195092971094</c:v>
                </c:pt>
                <c:pt idx="12">
                  <c:v>0.19387087781136056</c:v>
                </c:pt>
                <c:pt idx="13">
                  <c:v>0.20747949689564471</c:v>
                </c:pt>
                <c:pt idx="14">
                  <c:v>0.214437798076311</c:v>
                </c:pt>
                <c:pt idx="15">
                  <c:v>0.16816265589541013</c:v>
                </c:pt>
                <c:pt idx="16">
                  <c:v>0.20103110754715062</c:v>
                </c:pt>
                <c:pt idx="17">
                  <c:v>0.3432393644830839</c:v>
                </c:pt>
                <c:pt idx="18">
                  <c:v>0.32838183128619619</c:v>
                </c:pt>
                <c:pt idx="19">
                  <c:v>0.24169495055079582</c:v>
                </c:pt>
                <c:pt idx="20">
                  <c:v>0.13641233321287019</c:v>
                </c:pt>
                <c:pt idx="21">
                  <c:v>0.19838505546628526</c:v>
                </c:pt>
                <c:pt idx="22">
                  <c:v>0.28965970141997033</c:v>
                </c:pt>
                <c:pt idx="23">
                  <c:v>0.33586625428915579</c:v>
                </c:pt>
              </c:numCache>
            </c:numRef>
          </c:val>
          <c:extLst>
            <c:ext xmlns:c16="http://schemas.microsoft.com/office/drawing/2014/chart" uri="{C3380CC4-5D6E-409C-BE32-E72D297353CC}">
              <c16:uniqueId val="{00000001-BC71-498A-AAED-D1BF172BFBB9}"/>
            </c:ext>
          </c:extLst>
        </c:ser>
        <c:ser>
          <c:idx val="2"/>
          <c:order val="2"/>
          <c:tx>
            <c:strRef>
              <c:f>'Pivottable - Product'!$AP$3:$AP$4</c:f>
              <c:strCache>
                <c:ptCount val="1"/>
                <c:pt idx="0">
                  <c:v>Kohl's</c:v>
                </c:pt>
              </c:strCache>
            </c:strRef>
          </c:tx>
          <c:spPr>
            <a:solidFill>
              <a:schemeClr val="accent3"/>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Product'!$AP$5:$AP$30</c:f>
              <c:numCache>
                <c:formatCode>0.00%</c:formatCode>
                <c:ptCount val="24"/>
                <c:pt idx="0">
                  <c:v>0</c:v>
                </c:pt>
                <c:pt idx="1">
                  <c:v>0</c:v>
                </c:pt>
                <c:pt idx="2">
                  <c:v>0</c:v>
                </c:pt>
                <c:pt idx="3">
                  <c:v>0</c:v>
                </c:pt>
                <c:pt idx="4">
                  <c:v>0</c:v>
                </c:pt>
                <c:pt idx="5">
                  <c:v>0</c:v>
                </c:pt>
                <c:pt idx="6">
                  <c:v>0</c:v>
                </c:pt>
                <c:pt idx="7">
                  <c:v>0</c:v>
                </c:pt>
                <c:pt idx="8">
                  <c:v>0</c:v>
                </c:pt>
                <c:pt idx="9">
                  <c:v>0</c:v>
                </c:pt>
                <c:pt idx="10">
                  <c:v>0</c:v>
                </c:pt>
                <c:pt idx="11">
                  <c:v>9.4499526382954918E-2</c:v>
                </c:pt>
                <c:pt idx="12">
                  <c:v>0.1693430138554371</c:v>
                </c:pt>
                <c:pt idx="13">
                  <c:v>0.23762267997609224</c:v>
                </c:pt>
                <c:pt idx="14">
                  <c:v>0.25279566038389384</c:v>
                </c:pt>
                <c:pt idx="15">
                  <c:v>0.2599947281715001</c:v>
                </c:pt>
                <c:pt idx="16">
                  <c:v>0.27340849531860367</c:v>
                </c:pt>
                <c:pt idx="17">
                  <c:v>8.824021425673978E-2</c:v>
                </c:pt>
                <c:pt idx="18">
                  <c:v>8.306392413853067E-2</c:v>
                </c:pt>
                <c:pt idx="19">
                  <c:v>8.7556671231402969E-2</c:v>
                </c:pt>
                <c:pt idx="20">
                  <c:v>8.1415151160798616E-2</c:v>
                </c:pt>
                <c:pt idx="21">
                  <c:v>8.5554257009979359E-2</c:v>
                </c:pt>
                <c:pt idx="22">
                  <c:v>0.10071555619781807</c:v>
                </c:pt>
                <c:pt idx="23">
                  <c:v>9.4641049981989439E-2</c:v>
                </c:pt>
              </c:numCache>
            </c:numRef>
          </c:val>
          <c:extLst>
            <c:ext xmlns:c16="http://schemas.microsoft.com/office/drawing/2014/chart" uri="{C3380CC4-5D6E-409C-BE32-E72D297353CC}">
              <c16:uniqueId val="{00000002-BC71-498A-AAED-D1BF172BFBB9}"/>
            </c:ext>
          </c:extLst>
        </c:ser>
        <c:ser>
          <c:idx val="3"/>
          <c:order val="3"/>
          <c:tx>
            <c:strRef>
              <c:f>'Pivottable - Product'!$AQ$3:$AQ$4</c:f>
              <c:strCache>
                <c:ptCount val="1"/>
                <c:pt idx="0">
                  <c:v>Sports Direct</c:v>
                </c:pt>
              </c:strCache>
            </c:strRef>
          </c:tx>
          <c:spPr>
            <a:solidFill>
              <a:schemeClr val="accent4"/>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Product'!$AQ$5:$AQ$30</c:f>
              <c:numCache>
                <c:formatCode>0.00%</c:formatCode>
                <c:ptCount val="24"/>
                <c:pt idx="0">
                  <c:v>0</c:v>
                </c:pt>
                <c:pt idx="1">
                  <c:v>0</c:v>
                </c:pt>
                <c:pt idx="2">
                  <c:v>0</c:v>
                </c:pt>
                <c:pt idx="3">
                  <c:v>0</c:v>
                </c:pt>
                <c:pt idx="4">
                  <c:v>0.1251615585611881</c:v>
                </c:pt>
                <c:pt idx="5">
                  <c:v>0</c:v>
                </c:pt>
                <c:pt idx="6">
                  <c:v>0.19390647843320777</c:v>
                </c:pt>
                <c:pt idx="7">
                  <c:v>0.1294896664550422</c:v>
                </c:pt>
                <c:pt idx="8">
                  <c:v>0.14401071958731751</c:v>
                </c:pt>
                <c:pt idx="9">
                  <c:v>0.42531843755447563</c:v>
                </c:pt>
                <c:pt idx="10">
                  <c:v>0</c:v>
                </c:pt>
                <c:pt idx="11">
                  <c:v>0</c:v>
                </c:pt>
                <c:pt idx="12">
                  <c:v>0.13145372465957511</c:v>
                </c:pt>
                <c:pt idx="13">
                  <c:v>0.14262087257724229</c:v>
                </c:pt>
                <c:pt idx="14">
                  <c:v>0.24818841227558675</c:v>
                </c:pt>
                <c:pt idx="15">
                  <c:v>0.29168947061406036</c:v>
                </c:pt>
                <c:pt idx="16">
                  <c:v>0.21410840227363304</c:v>
                </c:pt>
                <c:pt idx="17">
                  <c:v>0.14114534864484427</c:v>
                </c:pt>
                <c:pt idx="18">
                  <c:v>0.14330942382978493</c:v>
                </c:pt>
                <c:pt idx="19">
                  <c:v>0.27503908278500866</c:v>
                </c:pt>
                <c:pt idx="20">
                  <c:v>0.48371672885279304</c:v>
                </c:pt>
                <c:pt idx="21">
                  <c:v>0.37280047067189975</c:v>
                </c:pt>
                <c:pt idx="22">
                  <c:v>0.19638491001272221</c:v>
                </c:pt>
                <c:pt idx="23">
                  <c:v>0.2001838324352895</c:v>
                </c:pt>
              </c:numCache>
            </c:numRef>
          </c:val>
          <c:extLst>
            <c:ext xmlns:c16="http://schemas.microsoft.com/office/drawing/2014/chart" uri="{C3380CC4-5D6E-409C-BE32-E72D297353CC}">
              <c16:uniqueId val="{00000003-BC71-498A-AAED-D1BF172BFBB9}"/>
            </c:ext>
          </c:extLst>
        </c:ser>
        <c:ser>
          <c:idx val="4"/>
          <c:order val="4"/>
          <c:tx>
            <c:strRef>
              <c:f>'Pivottable - Product'!$AR$3:$AR$4</c:f>
              <c:strCache>
                <c:ptCount val="1"/>
                <c:pt idx="0">
                  <c:v>Walmart</c:v>
                </c:pt>
              </c:strCache>
            </c:strRef>
          </c:tx>
          <c:spPr>
            <a:solidFill>
              <a:schemeClr val="accent5"/>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Product'!$AR$5:$AR$30</c:f>
              <c:numCache>
                <c:formatCode>0.00%</c:formatCode>
                <c:ptCount val="24"/>
                <c:pt idx="0">
                  <c:v>0</c:v>
                </c:pt>
                <c:pt idx="1">
                  <c:v>0</c:v>
                </c:pt>
                <c:pt idx="2">
                  <c:v>0</c:v>
                </c:pt>
                <c:pt idx="3">
                  <c:v>0.34856402278277981</c:v>
                </c:pt>
                <c:pt idx="4">
                  <c:v>0.26000971508830767</c:v>
                </c:pt>
                <c:pt idx="5">
                  <c:v>0</c:v>
                </c:pt>
                <c:pt idx="6">
                  <c:v>4.2927764023041388E-2</c:v>
                </c:pt>
                <c:pt idx="7">
                  <c:v>0.40864750844904763</c:v>
                </c:pt>
                <c:pt idx="8">
                  <c:v>0.33178853475736703</c:v>
                </c:pt>
                <c:pt idx="9">
                  <c:v>0.45926379273161272</c:v>
                </c:pt>
                <c:pt idx="10">
                  <c:v>0</c:v>
                </c:pt>
                <c:pt idx="11">
                  <c:v>0</c:v>
                </c:pt>
                <c:pt idx="12">
                  <c:v>0</c:v>
                </c:pt>
                <c:pt idx="13">
                  <c:v>5.6737031764126479E-3</c:v>
                </c:pt>
                <c:pt idx="14">
                  <c:v>1.192003827882997E-2</c:v>
                </c:pt>
                <c:pt idx="15">
                  <c:v>4.3628675562657288E-2</c:v>
                </c:pt>
                <c:pt idx="16">
                  <c:v>4.2939671296668404E-2</c:v>
                </c:pt>
                <c:pt idx="17">
                  <c:v>7.3731863195831915E-2</c:v>
                </c:pt>
                <c:pt idx="18">
                  <c:v>9.8427655561653463E-2</c:v>
                </c:pt>
                <c:pt idx="19">
                  <c:v>0.10393700240596597</c:v>
                </c:pt>
                <c:pt idx="20">
                  <c:v>8.5431659872834256E-2</c:v>
                </c:pt>
                <c:pt idx="21">
                  <c:v>7.7065571125290361E-2</c:v>
                </c:pt>
                <c:pt idx="22">
                  <c:v>7.4244129825859845E-2</c:v>
                </c:pt>
                <c:pt idx="23">
                  <c:v>3.1987717603051226E-2</c:v>
                </c:pt>
              </c:numCache>
            </c:numRef>
          </c:val>
          <c:extLst>
            <c:ext xmlns:c16="http://schemas.microsoft.com/office/drawing/2014/chart" uri="{C3380CC4-5D6E-409C-BE32-E72D297353CC}">
              <c16:uniqueId val="{00000004-BC71-498A-AAED-D1BF172BFBB9}"/>
            </c:ext>
          </c:extLst>
        </c:ser>
        <c:ser>
          <c:idx val="5"/>
          <c:order val="5"/>
          <c:tx>
            <c:strRef>
              <c:f>'Pivottable - Product'!$AS$3:$AS$4</c:f>
              <c:strCache>
                <c:ptCount val="1"/>
                <c:pt idx="0">
                  <c:v>West Gear</c:v>
                </c:pt>
              </c:strCache>
            </c:strRef>
          </c:tx>
          <c:spPr>
            <a:solidFill>
              <a:schemeClr val="accent6"/>
            </a:solidFill>
            <a:ln w="25400">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Product'!$AS$5:$AS$30</c:f>
              <c:numCache>
                <c:formatCode>0.00%</c:formatCode>
                <c:ptCount val="24"/>
                <c:pt idx="0">
                  <c:v>0.39380558795492437</c:v>
                </c:pt>
                <c:pt idx="1">
                  <c:v>0.66477423505072819</c:v>
                </c:pt>
                <c:pt idx="2">
                  <c:v>0.41427627194740019</c:v>
                </c:pt>
                <c:pt idx="3">
                  <c:v>0.61864604738991813</c:v>
                </c:pt>
                <c:pt idx="4">
                  <c:v>0.54730389749056829</c:v>
                </c:pt>
                <c:pt idx="5">
                  <c:v>1</c:v>
                </c:pt>
                <c:pt idx="6">
                  <c:v>0.76316575754375082</c:v>
                </c:pt>
                <c:pt idx="7">
                  <c:v>0.14222043688543809</c:v>
                </c:pt>
                <c:pt idx="8">
                  <c:v>0.39401088348201496</c:v>
                </c:pt>
                <c:pt idx="9">
                  <c:v>0</c:v>
                </c:pt>
                <c:pt idx="10">
                  <c:v>0.64905442863273144</c:v>
                </c:pt>
                <c:pt idx="11">
                  <c:v>0.57046852268733417</c:v>
                </c:pt>
                <c:pt idx="12">
                  <c:v>0.43446614669816042</c:v>
                </c:pt>
                <c:pt idx="13">
                  <c:v>0.30583507303832697</c:v>
                </c:pt>
                <c:pt idx="14">
                  <c:v>0.16720034355311203</c:v>
                </c:pt>
                <c:pt idx="15">
                  <c:v>0.15391935434807694</c:v>
                </c:pt>
                <c:pt idx="16">
                  <c:v>0.1696429645558373</c:v>
                </c:pt>
                <c:pt idx="17">
                  <c:v>0.24022087106297771</c:v>
                </c:pt>
                <c:pt idx="18">
                  <c:v>0.2376284011420178</c:v>
                </c:pt>
                <c:pt idx="19">
                  <c:v>0.18505454713016109</c:v>
                </c:pt>
                <c:pt idx="20">
                  <c:v>0.11574468618481761</c:v>
                </c:pt>
                <c:pt idx="21">
                  <c:v>0.14270921675695064</c:v>
                </c:pt>
                <c:pt idx="22">
                  <c:v>0.1871771167876311</c:v>
                </c:pt>
                <c:pt idx="23">
                  <c:v>0.21246535552139212</c:v>
                </c:pt>
              </c:numCache>
            </c:numRef>
          </c:val>
          <c:extLst>
            <c:ext xmlns:c16="http://schemas.microsoft.com/office/drawing/2014/chart" uri="{C3380CC4-5D6E-409C-BE32-E72D297353CC}">
              <c16:uniqueId val="{00000007-BC71-498A-AAED-D1BF172BFBB9}"/>
            </c:ext>
          </c:extLst>
        </c:ser>
        <c:dLbls>
          <c:showLegendKey val="0"/>
          <c:showVal val="0"/>
          <c:showCatName val="0"/>
          <c:showSerName val="0"/>
          <c:showPercent val="0"/>
          <c:showBubbleSize val="0"/>
        </c:dLbls>
        <c:axId val="254199439"/>
        <c:axId val="254208079"/>
      </c:areaChart>
      <c:catAx>
        <c:axId val="25419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08079"/>
        <c:crosses val="autoZero"/>
        <c:auto val="1"/>
        <c:lblAlgn val="ctr"/>
        <c:lblOffset val="100"/>
        <c:noMultiLvlLbl val="0"/>
      </c:catAx>
      <c:valAx>
        <c:axId val="254208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99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Location</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 - Product'!$AV$3:$AV$4</c:f>
              <c:strCache>
                <c:ptCount val="1"/>
                <c:pt idx="0">
                  <c:v>Midwest</c:v>
                </c:pt>
              </c:strCache>
            </c:strRef>
          </c:tx>
          <c:spPr>
            <a:solidFill>
              <a:schemeClr val="accent1"/>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Product'!$AV$5:$AV$30</c:f>
              <c:numCache>
                <c:formatCode>0.00%</c:formatCode>
                <c:ptCount val="24"/>
                <c:pt idx="0">
                  <c:v>0</c:v>
                </c:pt>
                <c:pt idx="1">
                  <c:v>0</c:v>
                </c:pt>
                <c:pt idx="2">
                  <c:v>0</c:v>
                </c:pt>
                <c:pt idx="3">
                  <c:v>0</c:v>
                </c:pt>
                <c:pt idx="4">
                  <c:v>0</c:v>
                </c:pt>
                <c:pt idx="5">
                  <c:v>0</c:v>
                </c:pt>
                <c:pt idx="6">
                  <c:v>0</c:v>
                </c:pt>
                <c:pt idx="7">
                  <c:v>0</c:v>
                </c:pt>
                <c:pt idx="8">
                  <c:v>0</c:v>
                </c:pt>
                <c:pt idx="9">
                  <c:v>8.3466366514157231E-2</c:v>
                </c:pt>
                <c:pt idx="10">
                  <c:v>0.35094557136726862</c:v>
                </c:pt>
                <c:pt idx="11">
                  <c:v>0.42953147731266589</c:v>
                </c:pt>
                <c:pt idx="12">
                  <c:v>0.20143064252540624</c:v>
                </c:pt>
                <c:pt idx="13">
                  <c:v>0.2672935858869101</c:v>
                </c:pt>
                <c:pt idx="14">
                  <c:v>0.19815790283017509</c:v>
                </c:pt>
                <c:pt idx="15">
                  <c:v>0.1066950085060714</c:v>
                </c:pt>
                <c:pt idx="16">
                  <c:v>0.14300258873762867</c:v>
                </c:pt>
                <c:pt idx="17">
                  <c:v>0.22439469195708767</c:v>
                </c:pt>
                <c:pt idx="18">
                  <c:v>0.2416298982566866</c:v>
                </c:pt>
                <c:pt idx="19">
                  <c:v>0.18996407450668901</c:v>
                </c:pt>
                <c:pt idx="20">
                  <c:v>0.11302502485678906</c:v>
                </c:pt>
                <c:pt idx="21">
                  <c:v>0.12496211947357881</c:v>
                </c:pt>
                <c:pt idx="22">
                  <c:v>0.15057869463749834</c:v>
                </c:pt>
                <c:pt idx="23">
                  <c:v>0.1711630713857136</c:v>
                </c:pt>
              </c:numCache>
            </c:numRef>
          </c:val>
          <c:extLst>
            <c:ext xmlns:c16="http://schemas.microsoft.com/office/drawing/2014/chart" uri="{C3380CC4-5D6E-409C-BE32-E72D297353CC}">
              <c16:uniqueId val="{00000000-9279-4BF5-B10E-3E679B48F62D}"/>
            </c:ext>
          </c:extLst>
        </c:ser>
        <c:ser>
          <c:idx val="1"/>
          <c:order val="1"/>
          <c:tx>
            <c:strRef>
              <c:f>'Pivottable - Product'!$AW$3:$AW$4</c:f>
              <c:strCache>
                <c:ptCount val="1"/>
                <c:pt idx="0">
                  <c:v>Northeast</c:v>
                </c:pt>
              </c:strCache>
            </c:strRef>
          </c:tx>
          <c:spPr>
            <a:solidFill>
              <a:schemeClr val="accent2"/>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Product'!$AW$5:$AW$30</c:f>
              <c:numCache>
                <c:formatCode>0.00%</c:formatCode>
                <c:ptCount val="24"/>
                <c:pt idx="0">
                  <c:v>0.65124132000094004</c:v>
                </c:pt>
                <c:pt idx="1">
                  <c:v>0.33522576494927186</c:v>
                </c:pt>
                <c:pt idx="2">
                  <c:v>0.58572372805259987</c:v>
                </c:pt>
                <c:pt idx="3">
                  <c:v>0.34856402278277981</c:v>
                </c:pt>
                <c:pt idx="4">
                  <c:v>0.26000971508830767</c:v>
                </c:pt>
                <c:pt idx="5">
                  <c:v>0</c:v>
                </c:pt>
                <c:pt idx="6">
                  <c:v>0.10595477794167076</c:v>
                </c:pt>
                <c:pt idx="7">
                  <c:v>0</c:v>
                </c:pt>
                <c:pt idx="8">
                  <c:v>0</c:v>
                </c:pt>
                <c:pt idx="9">
                  <c:v>0</c:v>
                </c:pt>
                <c:pt idx="10">
                  <c:v>0</c:v>
                </c:pt>
                <c:pt idx="11">
                  <c:v>0</c:v>
                </c:pt>
                <c:pt idx="12">
                  <c:v>0.15180349272642607</c:v>
                </c:pt>
                <c:pt idx="13">
                  <c:v>0.16510873187842698</c:v>
                </c:pt>
                <c:pt idx="14">
                  <c:v>0.17563228169066467</c:v>
                </c:pt>
                <c:pt idx="15">
                  <c:v>0.13979291124682725</c:v>
                </c:pt>
                <c:pt idx="16">
                  <c:v>0.17432366109840997</c:v>
                </c:pt>
                <c:pt idx="17">
                  <c:v>0.19688795183279936</c:v>
                </c:pt>
                <c:pt idx="18">
                  <c:v>0.18282497378140852</c:v>
                </c:pt>
                <c:pt idx="19">
                  <c:v>0.17205385369768611</c:v>
                </c:pt>
                <c:pt idx="20">
                  <c:v>0.16125623416120449</c:v>
                </c:pt>
                <c:pt idx="21">
                  <c:v>0.2328200837595811</c:v>
                </c:pt>
                <c:pt idx="22">
                  <c:v>0.33610146967065441</c:v>
                </c:pt>
                <c:pt idx="23">
                  <c:v>0.30033244049412822</c:v>
                </c:pt>
              </c:numCache>
            </c:numRef>
          </c:val>
          <c:extLst>
            <c:ext xmlns:c16="http://schemas.microsoft.com/office/drawing/2014/chart" uri="{C3380CC4-5D6E-409C-BE32-E72D297353CC}">
              <c16:uniqueId val="{00000001-9279-4BF5-B10E-3E679B48F62D}"/>
            </c:ext>
          </c:extLst>
        </c:ser>
        <c:ser>
          <c:idx val="2"/>
          <c:order val="2"/>
          <c:tx>
            <c:strRef>
              <c:f>'Pivottable - Product'!$AX$3:$AX$4</c:f>
              <c:strCache>
                <c:ptCount val="1"/>
                <c:pt idx="0">
                  <c:v>South</c:v>
                </c:pt>
              </c:strCache>
            </c:strRef>
          </c:tx>
          <c:spPr>
            <a:solidFill>
              <a:schemeClr val="accent3"/>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Product'!$AX$5:$AX$30</c:f>
              <c:numCache>
                <c:formatCode>0.00%</c:formatCode>
                <c:ptCount val="24"/>
                <c:pt idx="0">
                  <c:v>0</c:v>
                </c:pt>
                <c:pt idx="1">
                  <c:v>0</c:v>
                </c:pt>
                <c:pt idx="2">
                  <c:v>0</c:v>
                </c:pt>
                <c:pt idx="3">
                  <c:v>0</c:v>
                </c:pt>
                <c:pt idx="4">
                  <c:v>0</c:v>
                </c:pt>
                <c:pt idx="5">
                  <c:v>0</c:v>
                </c:pt>
                <c:pt idx="6">
                  <c:v>0.13087946451457841</c:v>
                </c:pt>
                <c:pt idx="7">
                  <c:v>0.53813717490408985</c:v>
                </c:pt>
                <c:pt idx="8">
                  <c:v>0.33178853475736703</c:v>
                </c:pt>
                <c:pt idx="9">
                  <c:v>0.45926379273161272</c:v>
                </c:pt>
                <c:pt idx="10">
                  <c:v>0.17000487109008036</c:v>
                </c:pt>
                <c:pt idx="11">
                  <c:v>0</c:v>
                </c:pt>
                <c:pt idx="12">
                  <c:v>4.941865876344282E-2</c:v>
                </c:pt>
                <c:pt idx="13">
                  <c:v>5.795144327820613E-2</c:v>
                </c:pt>
                <c:pt idx="14">
                  <c:v>0.14103984793095178</c:v>
                </c:pt>
                <c:pt idx="15">
                  <c:v>0.24508547175071718</c:v>
                </c:pt>
                <c:pt idx="16">
                  <c:v>0.16822550187034277</c:v>
                </c:pt>
                <c:pt idx="17">
                  <c:v>0.11593091145237142</c:v>
                </c:pt>
                <c:pt idx="18">
                  <c:v>0.12503232125244756</c:v>
                </c:pt>
                <c:pt idx="19">
                  <c:v>0.21311743167673194</c:v>
                </c:pt>
                <c:pt idx="20">
                  <c:v>0.38492065210211096</c:v>
                </c:pt>
                <c:pt idx="21">
                  <c:v>0.28874645584858372</c:v>
                </c:pt>
                <c:pt idx="22">
                  <c:v>9.2195818556043849E-2</c:v>
                </c:pt>
                <c:pt idx="23">
                  <c:v>0.12094819754899512</c:v>
                </c:pt>
              </c:numCache>
            </c:numRef>
          </c:val>
          <c:extLst>
            <c:ext xmlns:c16="http://schemas.microsoft.com/office/drawing/2014/chart" uri="{C3380CC4-5D6E-409C-BE32-E72D297353CC}">
              <c16:uniqueId val="{00000002-9279-4BF5-B10E-3E679B48F62D}"/>
            </c:ext>
          </c:extLst>
        </c:ser>
        <c:ser>
          <c:idx val="3"/>
          <c:order val="3"/>
          <c:tx>
            <c:strRef>
              <c:f>'Pivottable - Product'!$AY$3:$AY$4</c:f>
              <c:strCache>
                <c:ptCount val="1"/>
                <c:pt idx="0">
                  <c:v>Southeast</c:v>
                </c:pt>
              </c:strCache>
            </c:strRef>
          </c:tx>
          <c:spPr>
            <a:solidFill>
              <a:schemeClr val="accent4"/>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Product'!$AY$5:$AY$30</c:f>
              <c:numCache>
                <c:formatCode>0.00%</c:formatCode>
                <c:ptCount val="24"/>
                <c:pt idx="0">
                  <c:v>0</c:v>
                </c:pt>
                <c:pt idx="1">
                  <c:v>0</c:v>
                </c:pt>
                <c:pt idx="2">
                  <c:v>0</c:v>
                </c:pt>
                <c:pt idx="3">
                  <c:v>0.24352556341068068</c:v>
                </c:pt>
                <c:pt idx="4">
                  <c:v>0.19268638742112401</c:v>
                </c:pt>
                <c:pt idx="5">
                  <c:v>0</c:v>
                </c:pt>
                <c:pt idx="6">
                  <c:v>0</c:v>
                </c:pt>
                <c:pt idx="7">
                  <c:v>0.25969560287312898</c:v>
                </c:pt>
                <c:pt idx="8">
                  <c:v>0.66821146524263297</c:v>
                </c:pt>
                <c:pt idx="9">
                  <c:v>0.45726984075423005</c:v>
                </c:pt>
                <c:pt idx="10">
                  <c:v>0</c:v>
                </c:pt>
                <c:pt idx="11">
                  <c:v>0</c:v>
                </c:pt>
                <c:pt idx="12">
                  <c:v>0.15524937114077009</c:v>
                </c:pt>
                <c:pt idx="13">
                  <c:v>0.15626320369119323</c:v>
                </c:pt>
                <c:pt idx="14">
                  <c:v>0.16997316783168268</c:v>
                </c:pt>
                <c:pt idx="15">
                  <c:v>0.14832496050318603</c:v>
                </c:pt>
                <c:pt idx="16">
                  <c:v>0.14785949311492849</c:v>
                </c:pt>
                <c:pt idx="17">
                  <c:v>0.22040951671855902</c:v>
                </c:pt>
                <c:pt idx="18">
                  <c:v>0.22292681577397372</c:v>
                </c:pt>
                <c:pt idx="19">
                  <c:v>0.20477929592429728</c:v>
                </c:pt>
                <c:pt idx="20">
                  <c:v>0.15032270065161454</c:v>
                </c:pt>
                <c:pt idx="21">
                  <c:v>0.16693807625786145</c:v>
                </c:pt>
                <c:pt idx="22">
                  <c:v>0.20225040786669513</c:v>
                </c:pt>
                <c:pt idx="23">
                  <c:v>0.20687361105631621</c:v>
                </c:pt>
              </c:numCache>
            </c:numRef>
          </c:val>
          <c:extLst>
            <c:ext xmlns:c16="http://schemas.microsoft.com/office/drawing/2014/chart" uri="{C3380CC4-5D6E-409C-BE32-E72D297353CC}">
              <c16:uniqueId val="{00000003-9279-4BF5-B10E-3E679B48F62D}"/>
            </c:ext>
          </c:extLst>
        </c:ser>
        <c:ser>
          <c:idx val="4"/>
          <c:order val="4"/>
          <c:tx>
            <c:strRef>
              <c:f>'Pivottable - Product'!$AZ$3:$AZ$4</c:f>
              <c:strCache>
                <c:ptCount val="1"/>
                <c:pt idx="0">
                  <c:v>West</c:v>
                </c:pt>
              </c:strCache>
            </c:strRef>
          </c:tx>
          <c:spPr>
            <a:solidFill>
              <a:schemeClr val="accent5"/>
            </a:solidFill>
            <a:ln w="25400">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Product'!$AZ$5:$AZ$30</c:f>
              <c:numCache>
                <c:formatCode>0.00%</c:formatCode>
                <c:ptCount val="24"/>
                <c:pt idx="0">
                  <c:v>0.34875867999905991</c:v>
                </c:pt>
                <c:pt idx="1">
                  <c:v>0.66477423505072819</c:v>
                </c:pt>
                <c:pt idx="2">
                  <c:v>0.41427627194740019</c:v>
                </c:pt>
                <c:pt idx="3">
                  <c:v>0.40791041380653947</c:v>
                </c:pt>
                <c:pt idx="4">
                  <c:v>0.54730389749056829</c:v>
                </c:pt>
                <c:pt idx="5">
                  <c:v>1</c:v>
                </c:pt>
                <c:pt idx="6">
                  <c:v>0.76316575754375082</c:v>
                </c:pt>
                <c:pt idx="7">
                  <c:v>0.20216722222278122</c:v>
                </c:pt>
                <c:pt idx="8">
                  <c:v>0</c:v>
                </c:pt>
                <c:pt idx="9">
                  <c:v>0</c:v>
                </c:pt>
                <c:pt idx="10">
                  <c:v>0.47904955754265105</c:v>
                </c:pt>
                <c:pt idx="11">
                  <c:v>0.57046852268733417</c:v>
                </c:pt>
                <c:pt idx="12">
                  <c:v>0.44209783484395476</c:v>
                </c:pt>
                <c:pt idx="13">
                  <c:v>0.35338303526526355</c:v>
                </c:pt>
                <c:pt idx="14">
                  <c:v>0.31519679971652576</c:v>
                </c:pt>
                <c:pt idx="15">
                  <c:v>0.36010164799319816</c:v>
                </c:pt>
                <c:pt idx="16">
                  <c:v>0.36658875517869005</c:v>
                </c:pt>
                <c:pt idx="17">
                  <c:v>0.24237692803918251</c:v>
                </c:pt>
                <c:pt idx="18">
                  <c:v>0.2275859909354836</c:v>
                </c:pt>
                <c:pt idx="19">
                  <c:v>0.22008534419459569</c:v>
                </c:pt>
                <c:pt idx="20">
                  <c:v>0.19047538822828092</c:v>
                </c:pt>
                <c:pt idx="21">
                  <c:v>0.18653326466039491</c:v>
                </c:pt>
                <c:pt idx="22">
                  <c:v>0.21887360926910829</c:v>
                </c:pt>
                <c:pt idx="23">
                  <c:v>0.20068267951484689</c:v>
                </c:pt>
              </c:numCache>
            </c:numRef>
          </c:val>
          <c:extLst>
            <c:ext xmlns:c16="http://schemas.microsoft.com/office/drawing/2014/chart" uri="{C3380CC4-5D6E-409C-BE32-E72D297353CC}">
              <c16:uniqueId val="{00000007-9279-4BF5-B10E-3E679B48F62D}"/>
            </c:ext>
          </c:extLst>
        </c:ser>
        <c:dLbls>
          <c:showLegendKey val="0"/>
          <c:showVal val="0"/>
          <c:showCatName val="0"/>
          <c:showSerName val="0"/>
          <c:showPercent val="0"/>
          <c:showBubbleSize val="0"/>
        </c:dLbls>
        <c:axId val="254213839"/>
        <c:axId val="254198959"/>
      </c:areaChart>
      <c:catAx>
        <c:axId val="25421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98959"/>
        <c:crosses val="autoZero"/>
        <c:auto val="1"/>
        <c:lblAlgn val="ctr"/>
        <c:lblOffset val="100"/>
        <c:noMultiLvlLbl val="0"/>
      </c:catAx>
      <c:valAx>
        <c:axId val="25419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13839"/>
        <c:crosses val="autoZero"/>
        <c:crossBetween val="midCat"/>
      </c:valAx>
      <c:spPr>
        <a:noFill/>
        <a:ln>
          <a:noFill/>
        </a:ln>
        <a:effectLst/>
      </c:spPr>
    </c:plotArea>
    <c:legend>
      <c:legendPos val="r"/>
      <c:layout>
        <c:manualLayout>
          <c:xMode val="edge"/>
          <c:yMode val="edge"/>
          <c:x val="0.84957874015748036"/>
          <c:y val="0.38216389617964419"/>
          <c:w val="0.15042125984251969"/>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method</c:name>
    <c:fmtId val="15"/>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 Product'!$BC$3:$BC$4</c:f>
              <c:strCache>
                <c:ptCount val="1"/>
                <c:pt idx="0">
                  <c:v>In-store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Product'!$BC$5:$BC$30</c:f>
              <c:numCache>
                <c:formatCode>0%</c:formatCode>
                <c:ptCount val="24"/>
                <c:pt idx="0">
                  <c:v>0.37304439746300211</c:v>
                </c:pt>
                <c:pt idx="1">
                  <c:v>0.33183456649592108</c:v>
                </c:pt>
                <c:pt idx="2">
                  <c:v>0.29784352165389411</c:v>
                </c:pt>
                <c:pt idx="3">
                  <c:v>0.39552420257862236</c:v>
                </c:pt>
                <c:pt idx="4">
                  <c:v>0.3444814170164841</c:v>
                </c:pt>
                <c:pt idx="5">
                  <c:v>0.25636165577342046</c:v>
                </c:pt>
                <c:pt idx="6">
                  <c:v>0.26055648084647792</c:v>
                </c:pt>
                <c:pt idx="7">
                  <c:v>0.34248032155417846</c:v>
                </c:pt>
                <c:pt idx="8">
                  <c:v>0.38218179911931222</c:v>
                </c:pt>
                <c:pt idx="9">
                  <c:v>0.36923497506779807</c:v>
                </c:pt>
                <c:pt idx="10">
                  <c:v>0.36039215686274512</c:v>
                </c:pt>
                <c:pt idx="11">
                  <c:v>0</c:v>
                </c:pt>
                <c:pt idx="12">
                  <c:v>0.37106504468718965</c:v>
                </c:pt>
                <c:pt idx="13">
                  <c:v>0.37183517051326215</c:v>
                </c:pt>
                <c:pt idx="14">
                  <c:v>0.37281447802442719</c:v>
                </c:pt>
                <c:pt idx="15">
                  <c:v>0.37409939521430452</c:v>
                </c:pt>
                <c:pt idx="16">
                  <c:v>0.37036645363005194</c:v>
                </c:pt>
                <c:pt idx="17">
                  <c:v>0.36323921265257003</c:v>
                </c:pt>
                <c:pt idx="18">
                  <c:v>0.3614821847425444</c:v>
                </c:pt>
                <c:pt idx="19">
                  <c:v>0.36067217780187016</c:v>
                </c:pt>
                <c:pt idx="20">
                  <c:v>0.36553285517641093</c:v>
                </c:pt>
                <c:pt idx="21">
                  <c:v>0.36564898343880436</c:v>
                </c:pt>
                <c:pt idx="22">
                  <c:v>0.36302668251496023</c:v>
                </c:pt>
                <c:pt idx="23">
                  <c:v>0.36083474185617698</c:v>
                </c:pt>
              </c:numCache>
            </c:numRef>
          </c:val>
          <c:smooth val="0"/>
          <c:extLst>
            <c:ext xmlns:c16="http://schemas.microsoft.com/office/drawing/2014/chart" uri="{C3380CC4-5D6E-409C-BE32-E72D297353CC}">
              <c16:uniqueId val="{00000000-259E-4C4F-8538-6C7CCE5D466A}"/>
            </c:ext>
          </c:extLst>
        </c:ser>
        <c:ser>
          <c:idx val="1"/>
          <c:order val="1"/>
          <c:tx>
            <c:strRef>
              <c:f>'Pivottable - Product'!$BD$3:$BD$4</c:f>
              <c:strCache>
                <c:ptCount val="1"/>
                <c:pt idx="0">
                  <c:v>Online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Product'!$BD$5:$BD$30</c:f>
              <c:numCache>
                <c:formatCode>0%</c:formatCode>
                <c:ptCount val="24"/>
                <c:pt idx="0">
                  <c:v>0.47766137542152404</c:v>
                </c:pt>
                <c:pt idx="1">
                  <c:v>0.47165857254707827</c:v>
                </c:pt>
                <c:pt idx="2">
                  <c:v>0.44679957331954162</c:v>
                </c:pt>
                <c:pt idx="3">
                  <c:v>0.50117655742545042</c:v>
                </c:pt>
                <c:pt idx="4">
                  <c:v>0.46516360335076345</c:v>
                </c:pt>
                <c:pt idx="5">
                  <c:v>0.38652456288662557</c:v>
                </c:pt>
                <c:pt idx="6">
                  <c:v>0.40474405350908316</c:v>
                </c:pt>
                <c:pt idx="7">
                  <c:v>0.49103796467502081</c:v>
                </c:pt>
                <c:pt idx="8">
                  <c:v>0.50812471778595136</c:v>
                </c:pt>
                <c:pt idx="9">
                  <c:v>0.50804889128856279</c:v>
                </c:pt>
                <c:pt idx="10">
                  <c:v>0.43532426753985237</c:v>
                </c:pt>
                <c:pt idx="11">
                  <c:v>0.45803138168657959</c:v>
                </c:pt>
                <c:pt idx="12">
                  <c:v>0.37856430181705625</c:v>
                </c:pt>
                <c:pt idx="13">
                  <c:v>0.37858225222003311</c:v>
                </c:pt>
                <c:pt idx="14">
                  <c:v>0.38169598594083948</c:v>
                </c:pt>
                <c:pt idx="15">
                  <c:v>0.38418734271179983</c:v>
                </c:pt>
                <c:pt idx="16">
                  <c:v>0.38682417947003106</c:v>
                </c:pt>
                <c:pt idx="17">
                  <c:v>0.38747545876751122</c:v>
                </c:pt>
                <c:pt idx="18">
                  <c:v>0.39201139703706323</c:v>
                </c:pt>
                <c:pt idx="19">
                  <c:v>0.39065204485402355</c:v>
                </c:pt>
                <c:pt idx="20">
                  <c:v>0.39164800439909148</c:v>
                </c:pt>
                <c:pt idx="21">
                  <c:v>0.39255846862787253</c:v>
                </c:pt>
                <c:pt idx="22">
                  <c:v>0.39172772864984468</c:v>
                </c:pt>
                <c:pt idx="23">
                  <c:v>0.39048320091481825</c:v>
                </c:pt>
              </c:numCache>
            </c:numRef>
          </c:val>
          <c:smooth val="0"/>
          <c:extLst>
            <c:ext xmlns:c16="http://schemas.microsoft.com/office/drawing/2014/chart" uri="{C3380CC4-5D6E-409C-BE32-E72D297353CC}">
              <c16:uniqueId val="{00000006-259E-4C4F-8538-6C7CCE5D466A}"/>
            </c:ext>
          </c:extLst>
        </c:ser>
        <c:ser>
          <c:idx val="2"/>
          <c:order val="2"/>
          <c:tx>
            <c:strRef>
              <c:f>'Pivottable - Product'!$BE$3:$BE$4</c:f>
              <c:strCache>
                <c:ptCount val="1"/>
                <c:pt idx="0">
                  <c:v>Outlet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Product'!$BE$5:$BE$30</c:f>
              <c:numCache>
                <c:formatCode>0%</c:formatCode>
                <c:ptCount val="24"/>
                <c:pt idx="0">
                  <c:v>0.35071115082854859</c:v>
                </c:pt>
                <c:pt idx="1">
                  <c:v>0.35404717147684828</c:v>
                </c:pt>
                <c:pt idx="2">
                  <c:v>0.35045936757983093</c:v>
                </c:pt>
                <c:pt idx="3">
                  <c:v>0.33614887195422377</c:v>
                </c:pt>
                <c:pt idx="4">
                  <c:v>0.3426126431232055</c:v>
                </c:pt>
                <c:pt idx="5">
                  <c:v>0</c:v>
                </c:pt>
                <c:pt idx="6">
                  <c:v>0.35866199518790526</c:v>
                </c:pt>
                <c:pt idx="7">
                  <c:v>0.38645950513893601</c:v>
                </c:pt>
                <c:pt idx="8">
                  <c:v>0.39342485692038881</c:v>
                </c:pt>
                <c:pt idx="9">
                  <c:v>0.39006268890860951</c:v>
                </c:pt>
                <c:pt idx="10">
                  <c:v>0.31474531641818237</c:v>
                </c:pt>
                <c:pt idx="11">
                  <c:v>0.33480741083146098</c:v>
                </c:pt>
                <c:pt idx="12">
                  <c:v>0.32159264854099845</c:v>
                </c:pt>
                <c:pt idx="13">
                  <c:v>0.31635081165515022</c:v>
                </c:pt>
                <c:pt idx="14">
                  <c:v>0.36386401343666613</c:v>
                </c:pt>
                <c:pt idx="15">
                  <c:v>0.38718647307104026</c:v>
                </c:pt>
                <c:pt idx="16">
                  <c:v>0.37988790505652159</c:v>
                </c:pt>
                <c:pt idx="17">
                  <c:v>0.35003395468734183</c:v>
                </c:pt>
                <c:pt idx="18">
                  <c:v>0.35189178701099272</c:v>
                </c:pt>
                <c:pt idx="19">
                  <c:v>0.37223444151779356</c:v>
                </c:pt>
                <c:pt idx="20">
                  <c:v>0.43876051421414686</c:v>
                </c:pt>
                <c:pt idx="21">
                  <c:v>0.42548495577605716</c:v>
                </c:pt>
                <c:pt idx="22">
                  <c:v>0.34962482232253694</c:v>
                </c:pt>
                <c:pt idx="23">
                  <c:v>0.35101827580383432</c:v>
                </c:pt>
              </c:numCache>
            </c:numRef>
          </c:val>
          <c:smooth val="0"/>
          <c:extLst>
            <c:ext xmlns:c16="http://schemas.microsoft.com/office/drawing/2014/chart" uri="{C3380CC4-5D6E-409C-BE32-E72D297353CC}">
              <c16:uniqueId val="{00000007-259E-4C4F-8538-6C7CCE5D466A}"/>
            </c:ext>
          </c:extLst>
        </c:ser>
        <c:dLbls>
          <c:showLegendKey val="0"/>
          <c:showVal val="0"/>
          <c:showCatName val="0"/>
          <c:showSerName val="0"/>
          <c:showPercent val="0"/>
          <c:showBubbleSize val="0"/>
        </c:dLbls>
        <c:marker val="1"/>
        <c:smooth val="0"/>
        <c:axId val="549059023"/>
        <c:axId val="549059503"/>
      </c:lineChart>
      <c:catAx>
        <c:axId val="5490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59503"/>
        <c:crosses val="autoZero"/>
        <c:auto val="1"/>
        <c:lblAlgn val="ctr"/>
        <c:lblOffset val="100"/>
        <c:noMultiLvlLbl val="0"/>
      </c:catAx>
      <c:valAx>
        <c:axId val="54905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5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Retailer</c:name>
    <c:fmtId val="1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 Product'!$BH$3:$BH$4</c:f>
              <c:strCache>
                <c:ptCount val="1"/>
                <c:pt idx="0">
                  <c:v>Amazon</c:v>
                </c:pt>
              </c:strCache>
            </c:strRef>
          </c:tx>
          <c:spPr>
            <a:ln w="28575" cap="rnd">
              <a:solidFill>
                <a:schemeClr val="accent1"/>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Product'!$BH$5:$BH$30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0.38596129512961919</c:v>
                </c:pt>
                <c:pt idx="13">
                  <c:v>0.36989865746978184</c:v>
                </c:pt>
                <c:pt idx="14">
                  <c:v>0.37267522034551875</c:v>
                </c:pt>
                <c:pt idx="15">
                  <c:v>0.37483608239134453</c:v>
                </c:pt>
                <c:pt idx="16">
                  <c:v>0.37186355935856308</c:v>
                </c:pt>
                <c:pt idx="17">
                  <c:v>0.3751762550586682</c:v>
                </c:pt>
                <c:pt idx="18">
                  <c:v>0.37584460534202896</c:v>
                </c:pt>
                <c:pt idx="19">
                  <c:v>0.37705490978212797</c:v>
                </c:pt>
                <c:pt idx="20">
                  <c:v>0.37520367260120785</c:v>
                </c:pt>
                <c:pt idx="21">
                  <c:v>0.36689342779022149</c:v>
                </c:pt>
                <c:pt idx="22">
                  <c:v>0.35000364506537346</c:v>
                </c:pt>
                <c:pt idx="23">
                  <c:v>0.36929034294673585</c:v>
                </c:pt>
              </c:numCache>
            </c:numRef>
          </c:val>
          <c:smooth val="0"/>
          <c:extLst>
            <c:ext xmlns:c16="http://schemas.microsoft.com/office/drawing/2014/chart" uri="{C3380CC4-5D6E-409C-BE32-E72D297353CC}">
              <c16:uniqueId val="{00000000-B1B2-4478-B987-40F4DAAD2CCD}"/>
            </c:ext>
          </c:extLst>
        </c:ser>
        <c:ser>
          <c:idx val="1"/>
          <c:order val="1"/>
          <c:tx>
            <c:strRef>
              <c:f>'Pivottable - Product'!$BI$3:$BI$4</c:f>
              <c:strCache>
                <c:ptCount val="1"/>
                <c:pt idx="0">
                  <c:v>Foot Locker</c:v>
                </c:pt>
              </c:strCache>
            </c:strRef>
          </c:tx>
          <c:spPr>
            <a:ln w="28575" cap="rnd">
              <a:solidFill>
                <a:schemeClr val="accent2"/>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Product'!$BI$5:$BI$30</c:f>
              <c:numCache>
                <c:formatCode>0%</c:formatCode>
                <c:ptCount val="24"/>
                <c:pt idx="0">
                  <c:v>0.35978120213987103</c:v>
                </c:pt>
                <c:pt idx="1">
                  <c:v>0.34623408620064161</c:v>
                </c:pt>
                <c:pt idx="2">
                  <c:v>0.35332534142983629</c:v>
                </c:pt>
                <c:pt idx="3">
                  <c:v>0.41183146560378353</c:v>
                </c:pt>
                <c:pt idx="4">
                  <c:v>0.43534442824054215</c:v>
                </c:pt>
                <c:pt idx="5">
                  <c:v>0</c:v>
                </c:pt>
                <c:pt idx="6">
                  <c:v>0</c:v>
                </c:pt>
                <c:pt idx="7">
                  <c:v>0.38554303732621736</c:v>
                </c:pt>
                <c:pt idx="8">
                  <c:v>0.40601060320966559</c:v>
                </c:pt>
                <c:pt idx="9">
                  <c:v>0.34652479655360452</c:v>
                </c:pt>
                <c:pt idx="10">
                  <c:v>0.35667414088364757</c:v>
                </c:pt>
                <c:pt idx="11">
                  <c:v>0.36023286229107188</c:v>
                </c:pt>
                <c:pt idx="12">
                  <c:v>0.3513517078630779</c:v>
                </c:pt>
                <c:pt idx="13">
                  <c:v>0.35609284081740022</c:v>
                </c:pt>
                <c:pt idx="14">
                  <c:v>0.35621781850344131</c:v>
                </c:pt>
                <c:pt idx="15">
                  <c:v>0.35568603802562915</c:v>
                </c:pt>
                <c:pt idx="16">
                  <c:v>0.36224586623511074</c:v>
                </c:pt>
                <c:pt idx="17">
                  <c:v>0.36609966834322638</c:v>
                </c:pt>
                <c:pt idx="18">
                  <c:v>0.36877310040248484</c:v>
                </c:pt>
                <c:pt idx="19">
                  <c:v>0.35979631630537556</c:v>
                </c:pt>
                <c:pt idx="20">
                  <c:v>0.36637654547408105</c:v>
                </c:pt>
                <c:pt idx="21">
                  <c:v>0.37160400655697867</c:v>
                </c:pt>
                <c:pt idx="22">
                  <c:v>0.37639422918889648</c:v>
                </c:pt>
                <c:pt idx="23">
                  <c:v>0.38323642405139935</c:v>
                </c:pt>
              </c:numCache>
            </c:numRef>
          </c:val>
          <c:smooth val="0"/>
          <c:extLst>
            <c:ext xmlns:c16="http://schemas.microsoft.com/office/drawing/2014/chart" uri="{C3380CC4-5D6E-409C-BE32-E72D297353CC}">
              <c16:uniqueId val="{00000012-B1B2-4478-B987-40F4DAAD2CCD}"/>
            </c:ext>
          </c:extLst>
        </c:ser>
        <c:ser>
          <c:idx val="2"/>
          <c:order val="2"/>
          <c:tx>
            <c:strRef>
              <c:f>'Pivottable - Product'!$BJ$3:$BJ$4</c:f>
              <c:strCache>
                <c:ptCount val="1"/>
                <c:pt idx="0">
                  <c:v>Kohl's</c:v>
                </c:pt>
              </c:strCache>
            </c:strRef>
          </c:tx>
          <c:spPr>
            <a:ln w="28575" cap="rnd">
              <a:solidFill>
                <a:schemeClr val="accent3"/>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Product'!$BJ$5:$BJ$30</c:f>
              <c:numCache>
                <c:formatCode>0%</c:formatCode>
                <c:ptCount val="24"/>
                <c:pt idx="0">
                  <c:v>0</c:v>
                </c:pt>
                <c:pt idx="1">
                  <c:v>0</c:v>
                </c:pt>
                <c:pt idx="2">
                  <c:v>0</c:v>
                </c:pt>
                <c:pt idx="3">
                  <c:v>0</c:v>
                </c:pt>
                <c:pt idx="4">
                  <c:v>0</c:v>
                </c:pt>
                <c:pt idx="5">
                  <c:v>0</c:v>
                </c:pt>
                <c:pt idx="6">
                  <c:v>0</c:v>
                </c:pt>
                <c:pt idx="7">
                  <c:v>0</c:v>
                </c:pt>
                <c:pt idx="8">
                  <c:v>0</c:v>
                </c:pt>
                <c:pt idx="9">
                  <c:v>0</c:v>
                </c:pt>
                <c:pt idx="10">
                  <c:v>0</c:v>
                </c:pt>
                <c:pt idx="11">
                  <c:v>0.39982197829145039</c:v>
                </c:pt>
                <c:pt idx="12">
                  <c:v>0.38128000269460066</c:v>
                </c:pt>
                <c:pt idx="13">
                  <c:v>0.37725418350841444</c:v>
                </c:pt>
                <c:pt idx="14">
                  <c:v>0.37023385656801205</c:v>
                </c:pt>
                <c:pt idx="15">
                  <c:v>0.34489908841182887</c:v>
                </c:pt>
                <c:pt idx="16">
                  <c:v>0.3537522296009093</c:v>
                </c:pt>
                <c:pt idx="17">
                  <c:v>0.34967488105981193</c:v>
                </c:pt>
                <c:pt idx="18">
                  <c:v>0.35064208812153963</c:v>
                </c:pt>
                <c:pt idx="19">
                  <c:v>0.3511831278450942</c:v>
                </c:pt>
                <c:pt idx="20">
                  <c:v>0.35009269412222627</c:v>
                </c:pt>
                <c:pt idx="21">
                  <c:v>0.35266998431103774</c:v>
                </c:pt>
                <c:pt idx="22">
                  <c:v>0.3576231962037516</c:v>
                </c:pt>
                <c:pt idx="23">
                  <c:v>0.3733817333180891</c:v>
                </c:pt>
              </c:numCache>
            </c:numRef>
          </c:val>
          <c:smooth val="0"/>
          <c:extLst>
            <c:ext xmlns:c16="http://schemas.microsoft.com/office/drawing/2014/chart" uri="{C3380CC4-5D6E-409C-BE32-E72D297353CC}">
              <c16:uniqueId val="{00000013-B1B2-4478-B987-40F4DAAD2CCD}"/>
            </c:ext>
          </c:extLst>
        </c:ser>
        <c:ser>
          <c:idx val="3"/>
          <c:order val="3"/>
          <c:tx>
            <c:strRef>
              <c:f>'Pivottable - Product'!$BK$3:$BK$4</c:f>
              <c:strCache>
                <c:ptCount val="1"/>
                <c:pt idx="0">
                  <c:v>Sports Direct</c:v>
                </c:pt>
              </c:strCache>
            </c:strRef>
          </c:tx>
          <c:spPr>
            <a:ln w="28575" cap="rnd">
              <a:solidFill>
                <a:schemeClr val="accent4"/>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Product'!$BK$5:$BK$30</c:f>
              <c:numCache>
                <c:formatCode>0%</c:formatCode>
                <c:ptCount val="24"/>
                <c:pt idx="0">
                  <c:v>0</c:v>
                </c:pt>
                <c:pt idx="1">
                  <c:v>0</c:v>
                </c:pt>
                <c:pt idx="2">
                  <c:v>0</c:v>
                </c:pt>
                <c:pt idx="3">
                  <c:v>0</c:v>
                </c:pt>
                <c:pt idx="4">
                  <c:v>0.35480573416104483</c:v>
                </c:pt>
                <c:pt idx="5">
                  <c:v>0</c:v>
                </c:pt>
                <c:pt idx="6">
                  <c:v>0.38547777664485122</c:v>
                </c:pt>
                <c:pt idx="7">
                  <c:v>0.38500427157338812</c:v>
                </c:pt>
                <c:pt idx="8">
                  <c:v>0.38599242802163097</c:v>
                </c:pt>
                <c:pt idx="9">
                  <c:v>0.37938701610917225</c:v>
                </c:pt>
                <c:pt idx="10">
                  <c:v>0</c:v>
                </c:pt>
                <c:pt idx="11">
                  <c:v>0</c:v>
                </c:pt>
                <c:pt idx="12">
                  <c:v>0.36863388177614592</c:v>
                </c:pt>
                <c:pt idx="13">
                  <c:v>0.36739435761812222</c:v>
                </c:pt>
                <c:pt idx="14">
                  <c:v>0.37923561877818207</c:v>
                </c:pt>
                <c:pt idx="15">
                  <c:v>0.43975899582876149</c:v>
                </c:pt>
                <c:pt idx="16">
                  <c:v>0.43088102204282991</c:v>
                </c:pt>
                <c:pt idx="17">
                  <c:v>0.38129321656293302</c:v>
                </c:pt>
                <c:pt idx="18">
                  <c:v>0.37949885525674193</c:v>
                </c:pt>
                <c:pt idx="19">
                  <c:v>0.40140791665421854</c:v>
                </c:pt>
                <c:pt idx="20">
                  <c:v>0.44592160033519135</c:v>
                </c:pt>
                <c:pt idx="21">
                  <c:v>0.44603395016257963</c:v>
                </c:pt>
                <c:pt idx="22">
                  <c:v>0.40400096003840147</c:v>
                </c:pt>
                <c:pt idx="23">
                  <c:v>0.36335734013481469</c:v>
                </c:pt>
              </c:numCache>
            </c:numRef>
          </c:val>
          <c:smooth val="0"/>
          <c:extLst>
            <c:ext xmlns:c16="http://schemas.microsoft.com/office/drawing/2014/chart" uri="{C3380CC4-5D6E-409C-BE32-E72D297353CC}">
              <c16:uniqueId val="{00000014-B1B2-4478-B987-40F4DAAD2CCD}"/>
            </c:ext>
          </c:extLst>
        </c:ser>
        <c:ser>
          <c:idx val="4"/>
          <c:order val="4"/>
          <c:tx>
            <c:strRef>
              <c:f>'Pivottable - Product'!$BL$3:$BL$4</c:f>
              <c:strCache>
                <c:ptCount val="1"/>
                <c:pt idx="0">
                  <c:v>Walmart</c:v>
                </c:pt>
              </c:strCache>
            </c:strRef>
          </c:tx>
          <c:spPr>
            <a:ln w="28575" cap="rnd">
              <a:solidFill>
                <a:schemeClr val="accent5"/>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Product'!$BL$5:$BL$30</c:f>
              <c:numCache>
                <c:formatCode>0%</c:formatCode>
                <c:ptCount val="24"/>
                <c:pt idx="0">
                  <c:v>0</c:v>
                </c:pt>
                <c:pt idx="1">
                  <c:v>0</c:v>
                </c:pt>
                <c:pt idx="2">
                  <c:v>0</c:v>
                </c:pt>
                <c:pt idx="3">
                  <c:v>0.33925306836784441</c:v>
                </c:pt>
                <c:pt idx="4">
                  <c:v>0.34566465129051971</c:v>
                </c:pt>
                <c:pt idx="5">
                  <c:v>0</c:v>
                </c:pt>
                <c:pt idx="6">
                  <c:v>0.25378783761752077</c:v>
                </c:pt>
                <c:pt idx="7">
                  <c:v>0.39076833474761513</c:v>
                </c:pt>
                <c:pt idx="8">
                  <c:v>0.39643486582530929</c:v>
                </c:pt>
                <c:pt idx="9">
                  <c:v>0.39333804327601424</c:v>
                </c:pt>
                <c:pt idx="10">
                  <c:v>0</c:v>
                </c:pt>
                <c:pt idx="11">
                  <c:v>0</c:v>
                </c:pt>
                <c:pt idx="12">
                  <c:v>0</c:v>
                </c:pt>
                <c:pt idx="13">
                  <c:v>0.38074209580609386</c:v>
                </c:pt>
                <c:pt idx="14">
                  <c:v>0.38708819420038909</c:v>
                </c:pt>
                <c:pt idx="15">
                  <c:v>0.33583957655270558</c:v>
                </c:pt>
                <c:pt idx="16">
                  <c:v>0.34968017813456775</c:v>
                </c:pt>
                <c:pt idx="17">
                  <c:v>0.33949108106951448</c:v>
                </c:pt>
                <c:pt idx="18">
                  <c:v>0.34801292141848206</c:v>
                </c:pt>
                <c:pt idx="19">
                  <c:v>0.34098950398227373</c:v>
                </c:pt>
                <c:pt idx="20">
                  <c:v>0.31818948015655385</c:v>
                </c:pt>
                <c:pt idx="21">
                  <c:v>0.31134972129976823</c:v>
                </c:pt>
                <c:pt idx="22">
                  <c:v>0.29037101049739261</c:v>
                </c:pt>
                <c:pt idx="23">
                  <c:v>0.25380955174040176</c:v>
                </c:pt>
              </c:numCache>
            </c:numRef>
          </c:val>
          <c:smooth val="0"/>
          <c:extLst>
            <c:ext xmlns:c16="http://schemas.microsoft.com/office/drawing/2014/chart" uri="{C3380CC4-5D6E-409C-BE32-E72D297353CC}">
              <c16:uniqueId val="{00000015-B1B2-4478-B987-40F4DAAD2CCD}"/>
            </c:ext>
          </c:extLst>
        </c:ser>
        <c:ser>
          <c:idx val="5"/>
          <c:order val="5"/>
          <c:tx>
            <c:strRef>
              <c:f>'Pivottable - Product'!$BM$3:$BM$4</c:f>
              <c:strCache>
                <c:ptCount val="1"/>
                <c:pt idx="0">
                  <c:v>West Gear</c:v>
                </c:pt>
              </c:strCache>
            </c:strRef>
          </c:tx>
          <c:spPr>
            <a:ln w="28575" cap="rnd">
              <a:solidFill>
                <a:schemeClr val="accent6"/>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Product'!$BM$5:$BM$30</c:f>
              <c:numCache>
                <c:formatCode>0%</c:formatCode>
                <c:ptCount val="24"/>
                <c:pt idx="0">
                  <c:v>0.3570023587617579</c:v>
                </c:pt>
                <c:pt idx="1">
                  <c:v>0.34769239788346878</c:v>
                </c:pt>
                <c:pt idx="2">
                  <c:v>0.30167079713704542</c:v>
                </c:pt>
                <c:pt idx="3">
                  <c:v>0.39802786397212592</c:v>
                </c:pt>
                <c:pt idx="4">
                  <c:v>0.33498106389309346</c:v>
                </c:pt>
                <c:pt idx="5">
                  <c:v>0.25965735084716918</c:v>
                </c:pt>
                <c:pt idx="6">
                  <c:v>0.26359911197722624</c:v>
                </c:pt>
                <c:pt idx="7">
                  <c:v>0.25609701969010151</c:v>
                </c:pt>
                <c:pt idx="8">
                  <c:v>0.37811756887373488</c:v>
                </c:pt>
                <c:pt idx="9">
                  <c:v>0</c:v>
                </c:pt>
                <c:pt idx="10">
                  <c:v>0.30451950041652204</c:v>
                </c:pt>
                <c:pt idx="11">
                  <c:v>0.31453369939074638</c:v>
                </c:pt>
                <c:pt idx="12">
                  <c:v>0.32499428284208703</c:v>
                </c:pt>
                <c:pt idx="13">
                  <c:v>0.3129724612488855</c:v>
                </c:pt>
                <c:pt idx="14">
                  <c:v>0.3848887841203803</c:v>
                </c:pt>
                <c:pt idx="15">
                  <c:v>0.38414954375422883</c:v>
                </c:pt>
                <c:pt idx="16">
                  <c:v>0.38332152774005418</c:v>
                </c:pt>
                <c:pt idx="17">
                  <c:v>0.38537576354114866</c:v>
                </c:pt>
                <c:pt idx="18">
                  <c:v>0.38739613189578359</c:v>
                </c:pt>
                <c:pt idx="19">
                  <c:v>0.38512537391801493</c:v>
                </c:pt>
                <c:pt idx="20">
                  <c:v>0.38545077187762883</c:v>
                </c:pt>
                <c:pt idx="21">
                  <c:v>0.38570305104473629</c:v>
                </c:pt>
                <c:pt idx="22">
                  <c:v>0.38386267565364945</c:v>
                </c:pt>
                <c:pt idx="23">
                  <c:v>0.37695783236556668</c:v>
                </c:pt>
              </c:numCache>
            </c:numRef>
          </c:val>
          <c:smooth val="0"/>
          <c:extLst>
            <c:ext xmlns:c16="http://schemas.microsoft.com/office/drawing/2014/chart" uri="{C3380CC4-5D6E-409C-BE32-E72D297353CC}">
              <c16:uniqueId val="{00000016-B1B2-4478-B987-40F4DAAD2CCD}"/>
            </c:ext>
          </c:extLst>
        </c:ser>
        <c:dLbls>
          <c:showLegendKey val="0"/>
          <c:showVal val="0"/>
          <c:showCatName val="0"/>
          <c:showSerName val="0"/>
          <c:showPercent val="0"/>
          <c:showBubbleSize val="0"/>
        </c:dLbls>
        <c:smooth val="0"/>
        <c:axId val="93129231"/>
        <c:axId val="93114351"/>
      </c:lineChart>
      <c:catAx>
        <c:axId val="9312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4351"/>
        <c:crosses val="autoZero"/>
        <c:auto val="1"/>
        <c:lblAlgn val="ctr"/>
        <c:lblOffset val="100"/>
        <c:noMultiLvlLbl val="0"/>
      </c:catAx>
      <c:valAx>
        <c:axId val="93114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Location</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 Product'!$BP$3:$BP$4</c:f>
              <c:strCache>
                <c:ptCount val="1"/>
                <c:pt idx="0">
                  <c:v>Midwest</c:v>
                </c:pt>
              </c:strCache>
            </c:strRef>
          </c:tx>
          <c:spPr>
            <a:ln w="28575" cap="rnd">
              <a:solidFill>
                <a:schemeClr val="accent1"/>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Product'!$BP$5:$BP$30</c:f>
              <c:numCache>
                <c:formatCode>0%</c:formatCode>
                <c:ptCount val="24"/>
                <c:pt idx="0">
                  <c:v>0</c:v>
                </c:pt>
                <c:pt idx="1">
                  <c:v>0</c:v>
                </c:pt>
                <c:pt idx="2">
                  <c:v>0</c:v>
                </c:pt>
                <c:pt idx="3">
                  <c:v>0</c:v>
                </c:pt>
                <c:pt idx="4">
                  <c:v>0</c:v>
                </c:pt>
                <c:pt idx="5">
                  <c:v>0</c:v>
                </c:pt>
                <c:pt idx="6">
                  <c:v>0</c:v>
                </c:pt>
                <c:pt idx="7">
                  <c:v>0</c:v>
                </c:pt>
                <c:pt idx="8">
                  <c:v>0</c:v>
                </c:pt>
                <c:pt idx="9">
                  <c:v>0.35265631357356408</c:v>
                </c:pt>
                <c:pt idx="10">
                  <c:v>0.35667414088364757</c:v>
                </c:pt>
                <c:pt idx="11">
                  <c:v>0.36894270757496556</c:v>
                </c:pt>
                <c:pt idx="12">
                  <c:v>0.38898026687493553</c:v>
                </c:pt>
                <c:pt idx="13">
                  <c:v>0.38951535010715493</c:v>
                </c:pt>
                <c:pt idx="14">
                  <c:v>0.39090155693951911</c:v>
                </c:pt>
                <c:pt idx="15">
                  <c:v>0.39299397058907265</c:v>
                </c:pt>
                <c:pt idx="16">
                  <c:v>0.38711157730547652</c:v>
                </c:pt>
                <c:pt idx="17">
                  <c:v>0.39822499726026006</c:v>
                </c:pt>
                <c:pt idx="18">
                  <c:v>0.39583696503397264</c:v>
                </c:pt>
                <c:pt idx="19">
                  <c:v>0.38691014053501382</c:v>
                </c:pt>
                <c:pt idx="20">
                  <c:v>0.38715429175493976</c:v>
                </c:pt>
                <c:pt idx="21">
                  <c:v>0.38882058430401967</c:v>
                </c:pt>
                <c:pt idx="22">
                  <c:v>0.39029742693985725</c:v>
                </c:pt>
                <c:pt idx="23">
                  <c:v>0.38341344118023329</c:v>
                </c:pt>
              </c:numCache>
            </c:numRef>
          </c:val>
          <c:smooth val="0"/>
          <c:extLst>
            <c:ext xmlns:c16="http://schemas.microsoft.com/office/drawing/2014/chart" uri="{C3380CC4-5D6E-409C-BE32-E72D297353CC}">
              <c16:uniqueId val="{00000000-6966-483F-AE1E-2A9D38B77111}"/>
            </c:ext>
          </c:extLst>
        </c:ser>
        <c:ser>
          <c:idx val="1"/>
          <c:order val="1"/>
          <c:tx>
            <c:strRef>
              <c:f>'Pivottable - Product'!$BQ$3:$BQ$4</c:f>
              <c:strCache>
                <c:ptCount val="1"/>
                <c:pt idx="0">
                  <c:v>Northeast</c:v>
                </c:pt>
              </c:strCache>
            </c:strRef>
          </c:tx>
          <c:spPr>
            <a:ln w="28575" cap="rnd">
              <a:solidFill>
                <a:schemeClr val="accent2"/>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Product'!$BQ$5:$BQ$30</c:f>
              <c:numCache>
                <c:formatCode>0%</c:formatCode>
                <c:ptCount val="24"/>
                <c:pt idx="0">
                  <c:v>0.35918475961187363</c:v>
                </c:pt>
                <c:pt idx="1">
                  <c:v>0.34623408620064161</c:v>
                </c:pt>
                <c:pt idx="2">
                  <c:v>0.35332534142983629</c:v>
                </c:pt>
                <c:pt idx="3">
                  <c:v>0.33925306836784441</c:v>
                </c:pt>
                <c:pt idx="4">
                  <c:v>0.34566465129051971</c:v>
                </c:pt>
                <c:pt idx="5">
                  <c:v>0</c:v>
                </c:pt>
                <c:pt idx="6">
                  <c:v>0.32740882103944408</c:v>
                </c:pt>
                <c:pt idx="7">
                  <c:v>0</c:v>
                </c:pt>
                <c:pt idx="8">
                  <c:v>0</c:v>
                </c:pt>
                <c:pt idx="9">
                  <c:v>0</c:v>
                </c:pt>
                <c:pt idx="10">
                  <c:v>0</c:v>
                </c:pt>
                <c:pt idx="11">
                  <c:v>0</c:v>
                </c:pt>
                <c:pt idx="12">
                  <c:v>0.34478014072558544</c:v>
                </c:pt>
                <c:pt idx="13">
                  <c:v>0.36772762934732217</c:v>
                </c:pt>
                <c:pt idx="14">
                  <c:v>0.37027968456077326</c:v>
                </c:pt>
                <c:pt idx="15">
                  <c:v>0.37252245033142384</c:v>
                </c:pt>
                <c:pt idx="16">
                  <c:v>0.369264533766055</c:v>
                </c:pt>
                <c:pt idx="17">
                  <c:v>0.36971349488210098</c:v>
                </c:pt>
                <c:pt idx="18">
                  <c:v>0.37016222003003019</c:v>
                </c:pt>
                <c:pt idx="19">
                  <c:v>0.37082461645928416</c:v>
                </c:pt>
                <c:pt idx="20">
                  <c:v>0.37155327220166978</c:v>
                </c:pt>
                <c:pt idx="21">
                  <c:v>0.37110151995598206</c:v>
                </c:pt>
                <c:pt idx="22">
                  <c:v>0.37251974083659928</c:v>
                </c:pt>
                <c:pt idx="23">
                  <c:v>0.37281975506041848</c:v>
                </c:pt>
              </c:numCache>
            </c:numRef>
          </c:val>
          <c:smooth val="0"/>
          <c:extLst>
            <c:ext xmlns:c16="http://schemas.microsoft.com/office/drawing/2014/chart" uri="{C3380CC4-5D6E-409C-BE32-E72D297353CC}">
              <c16:uniqueId val="{00000006-6966-483F-AE1E-2A9D38B77111}"/>
            </c:ext>
          </c:extLst>
        </c:ser>
        <c:ser>
          <c:idx val="2"/>
          <c:order val="2"/>
          <c:tx>
            <c:strRef>
              <c:f>'Pivottable - Product'!$BR$3:$BR$4</c:f>
              <c:strCache>
                <c:ptCount val="1"/>
                <c:pt idx="0">
                  <c:v>South</c:v>
                </c:pt>
              </c:strCache>
            </c:strRef>
          </c:tx>
          <c:spPr>
            <a:ln w="28575" cap="rnd">
              <a:solidFill>
                <a:schemeClr val="accent3"/>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Product'!$BR$5:$BR$30</c:f>
              <c:numCache>
                <c:formatCode>0%</c:formatCode>
                <c:ptCount val="24"/>
                <c:pt idx="0">
                  <c:v>0</c:v>
                </c:pt>
                <c:pt idx="1">
                  <c:v>0</c:v>
                </c:pt>
                <c:pt idx="2">
                  <c:v>0</c:v>
                </c:pt>
                <c:pt idx="3">
                  <c:v>0</c:v>
                </c:pt>
                <c:pt idx="4">
                  <c:v>0</c:v>
                </c:pt>
                <c:pt idx="5">
                  <c:v>0</c:v>
                </c:pt>
                <c:pt idx="6">
                  <c:v>0.38929448441909559</c:v>
                </c:pt>
                <c:pt idx="7">
                  <c:v>0.38938135266820484</c:v>
                </c:pt>
                <c:pt idx="8">
                  <c:v>0.39643486582530929</c:v>
                </c:pt>
                <c:pt idx="9">
                  <c:v>0.39333804327601424</c:v>
                </c:pt>
                <c:pt idx="10">
                  <c:v>0.3009484641156257</c:v>
                </c:pt>
                <c:pt idx="11">
                  <c:v>0</c:v>
                </c:pt>
                <c:pt idx="12">
                  <c:v>0.363802763849016</c:v>
                </c:pt>
                <c:pt idx="13">
                  <c:v>0.37172029507947613</c:v>
                </c:pt>
                <c:pt idx="14">
                  <c:v>0.40648501141808646</c:v>
                </c:pt>
                <c:pt idx="15">
                  <c:v>0.45509775054501972</c:v>
                </c:pt>
                <c:pt idx="16">
                  <c:v>0.45188472139881414</c:v>
                </c:pt>
                <c:pt idx="17">
                  <c:v>0.39938523389918867</c:v>
                </c:pt>
                <c:pt idx="18">
                  <c:v>0.39983862356801625</c:v>
                </c:pt>
                <c:pt idx="19">
                  <c:v>0.41404795766291846</c:v>
                </c:pt>
                <c:pt idx="20">
                  <c:v>0.46123340755218589</c:v>
                </c:pt>
                <c:pt idx="21">
                  <c:v>0.46210096932167061</c:v>
                </c:pt>
                <c:pt idx="22">
                  <c:v>0.4004792864162478</c:v>
                </c:pt>
                <c:pt idx="23">
                  <c:v>0.39848757538009322</c:v>
                </c:pt>
              </c:numCache>
            </c:numRef>
          </c:val>
          <c:smooth val="0"/>
          <c:extLst>
            <c:ext xmlns:c16="http://schemas.microsoft.com/office/drawing/2014/chart" uri="{C3380CC4-5D6E-409C-BE32-E72D297353CC}">
              <c16:uniqueId val="{00000007-6966-483F-AE1E-2A9D38B77111}"/>
            </c:ext>
          </c:extLst>
        </c:ser>
        <c:ser>
          <c:idx val="3"/>
          <c:order val="3"/>
          <c:tx>
            <c:strRef>
              <c:f>'Pivottable - Product'!$BS$3:$BS$4</c:f>
              <c:strCache>
                <c:ptCount val="1"/>
                <c:pt idx="0">
                  <c:v>Southeast</c:v>
                </c:pt>
              </c:strCache>
            </c:strRef>
          </c:tx>
          <c:spPr>
            <a:ln w="28575" cap="rnd">
              <a:solidFill>
                <a:schemeClr val="accent4"/>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Product'!$BS$5:$BS$30</c:f>
              <c:numCache>
                <c:formatCode>0%</c:formatCode>
                <c:ptCount val="24"/>
                <c:pt idx="0">
                  <c:v>0</c:v>
                </c:pt>
                <c:pt idx="1">
                  <c:v>0</c:v>
                </c:pt>
                <c:pt idx="2">
                  <c:v>0</c:v>
                </c:pt>
                <c:pt idx="3">
                  <c:v>0.38933537535242346</c:v>
                </c:pt>
                <c:pt idx="4">
                  <c:v>0.38302963522176181</c:v>
                </c:pt>
                <c:pt idx="5">
                  <c:v>0</c:v>
                </c:pt>
                <c:pt idx="6">
                  <c:v>0</c:v>
                </c:pt>
                <c:pt idx="7">
                  <c:v>0.38973029647686719</c:v>
                </c:pt>
                <c:pt idx="8">
                  <c:v>0.38524922505774967</c:v>
                </c:pt>
                <c:pt idx="9">
                  <c:v>0.37597159410942149</c:v>
                </c:pt>
                <c:pt idx="10">
                  <c:v>0</c:v>
                </c:pt>
                <c:pt idx="11">
                  <c:v>0</c:v>
                </c:pt>
                <c:pt idx="12">
                  <c:v>0.39825341264246455</c:v>
                </c:pt>
                <c:pt idx="13">
                  <c:v>0.38342041695307894</c:v>
                </c:pt>
                <c:pt idx="14">
                  <c:v>0.3645723482913048</c:v>
                </c:pt>
                <c:pt idx="15">
                  <c:v>0.36512014000019749</c:v>
                </c:pt>
                <c:pt idx="16">
                  <c:v>0.37014847796367251</c:v>
                </c:pt>
                <c:pt idx="17">
                  <c:v>0.36303152292238294</c:v>
                </c:pt>
                <c:pt idx="18">
                  <c:v>0.36082003843462218</c:v>
                </c:pt>
                <c:pt idx="19">
                  <c:v>0.360869872731654</c:v>
                </c:pt>
                <c:pt idx="20">
                  <c:v>0.36870432720649382</c:v>
                </c:pt>
                <c:pt idx="21">
                  <c:v>0.36802948443934502</c:v>
                </c:pt>
                <c:pt idx="22">
                  <c:v>0.36722295523046122</c:v>
                </c:pt>
                <c:pt idx="23">
                  <c:v>0.36348417895709645</c:v>
                </c:pt>
              </c:numCache>
            </c:numRef>
          </c:val>
          <c:smooth val="0"/>
          <c:extLst>
            <c:ext xmlns:c16="http://schemas.microsoft.com/office/drawing/2014/chart" uri="{C3380CC4-5D6E-409C-BE32-E72D297353CC}">
              <c16:uniqueId val="{00000008-6966-483F-AE1E-2A9D38B77111}"/>
            </c:ext>
          </c:extLst>
        </c:ser>
        <c:ser>
          <c:idx val="4"/>
          <c:order val="4"/>
          <c:tx>
            <c:strRef>
              <c:f>'Pivottable - Product'!$BT$3:$BT$4</c:f>
              <c:strCache>
                <c:ptCount val="1"/>
                <c:pt idx="0">
                  <c:v>West</c:v>
                </c:pt>
              </c:strCache>
            </c:strRef>
          </c:tx>
          <c:spPr>
            <a:ln w="28575" cap="rnd">
              <a:solidFill>
                <a:schemeClr val="accent5"/>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Product'!$BT$5:$BT$30</c:f>
              <c:numCache>
                <c:formatCode>0%</c:formatCode>
                <c:ptCount val="24"/>
                <c:pt idx="0">
                  <c:v>0.35775717787439132</c:v>
                </c:pt>
                <c:pt idx="1">
                  <c:v>0.34769239788346878</c:v>
                </c:pt>
                <c:pt idx="2">
                  <c:v>0.30167079713704542</c:v>
                </c:pt>
                <c:pt idx="3">
                  <c:v>0.40432694884579301</c:v>
                </c:pt>
                <c:pt idx="4">
                  <c:v>0.33498106389309346</c:v>
                </c:pt>
                <c:pt idx="5">
                  <c:v>0.25965735084716918</c:v>
                </c:pt>
                <c:pt idx="6">
                  <c:v>0.26359911197722624</c:v>
                </c:pt>
                <c:pt idx="7">
                  <c:v>0.2891016767711555</c:v>
                </c:pt>
                <c:pt idx="8">
                  <c:v>0</c:v>
                </c:pt>
                <c:pt idx="9">
                  <c:v>0</c:v>
                </c:pt>
                <c:pt idx="10">
                  <c:v>0.3057867880205562</c:v>
                </c:pt>
                <c:pt idx="11">
                  <c:v>0.31453369939074638</c:v>
                </c:pt>
                <c:pt idx="12">
                  <c:v>0.31484952382606313</c:v>
                </c:pt>
                <c:pt idx="13">
                  <c:v>0.29653425607592288</c:v>
                </c:pt>
                <c:pt idx="14">
                  <c:v>0.35082746923455188</c:v>
                </c:pt>
                <c:pt idx="15">
                  <c:v>0.34101764418860975</c:v>
                </c:pt>
                <c:pt idx="16">
                  <c:v>0.34951333994701778</c:v>
                </c:pt>
                <c:pt idx="17">
                  <c:v>0.33841728749029681</c:v>
                </c:pt>
                <c:pt idx="18">
                  <c:v>0.34364209286625047</c:v>
                </c:pt>
                <c:pt idx="19">
                  <c:v>0.34359841536965974</c:v>
                </c:pt>
                <c:pt idx="20">
                  <c:v>0.34566935832242751</c:v>
                </c:pt>
                <c:pt idx="21">
                  <c:v>0.34665452719230477</c:v>
                </c:pt>
                <c:pt idx="22">
                  <c:v>0.34614243500591219</c:v>
                </c:pt>
                <c:pt idx="23">
                  <c:v>0.34941363425656002</c:v>
                </c:pt>
              </c:numCache>
            </c:numRef>
          </c:val>
          <c:smooth val="0"/>
          <c:extLst>
            <c:ext xmlns:c16="http://schemas.microsoft.com/office/drawing/2014/chart" uri="{C3380CC4-5D6E-409C-BE32-E72D297353CC}">
              <c16:uniqueId val="{0000000B-6966-483F-AE1E-2A9D38B77111}"/>
            </c:ext>
          </c:extLst>
        </c:ser>
        <c:dLbls>
          <c:showLegendKey val="0"/>
          <c:showVal val="0"/>
          <c:showCatName val="0"/>
          <c:showSerName val="0"/>
          <c:showPercent val="0"/>
          <c:showBubbleSize val="0"/>
        </c:dLbls>
        <c:smooth val="0"/>
        <c:axId val="88445359"/>
        <c:axId val="88453039"/>
      </c:lineChart>
      <c:catAx>
        <c:axId val="8844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3039"/>
        <c:crosses val="autoZero"/>
        <c:auto val="1"/>
        <c:lblAlgn val="ctr"/>
        <c:lblOffset val="100"/>
        <c:noMultiLvlLbl val="0"/>
      </c:catAx>
      <c:valAx>
        <c:axId val="88453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CC99"/>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3157-408F-BCF1-876B013373C0}"/>
              </c:ext>
            </c:extLst>
          </c:dPt>
          <c:dPt>
            <c:idx val="1"/>
            <c:bubble3D val="0"/>
            <c:spPr>
              <a:solidFill>
                <a:srgbClr val="00CC99"/>
              </a:solidFill>
              <a:ln w="19050">
                <a:solidFill>
                  <a:schemeClr val="lt1"/>
                </a:solidFill>
              </a:ln>
              <a:effectLst/>
            </c:spPr>
            <c:extLst>
              <c:ext xmlns:c16="http://schemas.microsoft.com/office/drawing/2014/chart" uri="{C3380CC4-5D6E-409C-BE32-E72D297353CC}">
                <c16:uniqueId val="{00000003-3157-408F-BCF1-876B013373C0}"/>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4-3157-408F-BCF1-876B013373C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320F-4FC5-9F0B-CD89C0726FE7}"/>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320F-4FC5-9F0B-CD89C0726FE7}"/>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4-320F-4FC5-9F0B-CD89C0726FE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product by time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alpha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76D4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pivotFmt>
      <c:pivotFmt>
        <c:idx val="19"/>
        <c:spPr>
          <a:solidFill>
            <a:srgbClr val="76D4D2"/>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4401253302556"/>
          <c:y val="0.17339480237762145"/>
          <c:w val="0.86798826367987914"/>
          <c:h val="0.64955122058569248"/>
        </c:manualLayout>
      </c:layout>
      <c:barChart>
        <c:barDir val="col"/>
        <c:grouping val="stacked"/>
        <c:varyColors val="0"/>
        <c:ser>
          <c:idx val="0"/>
          <c:order val="0"/>
          <c:tx>
            <c:strRef>
              <c:f>'Pivottable - Product'!$J$3:$J$4</c:f>
              <c:strCache>
                <c:ptCount val="1"/>
                <c:pt idx="0">
                  <c:v>Men's Apparel</c:v>
                </c:pt>
              </c:strCache>
            </c:strRef>
          </c:tx>
          <c:spPr>
            <a:solidFill>
              <a:schemeClr val="accent4">
                <a:lumMod val="75000"/>
                <a:alpha val="76000"/>
              </a:schemeClr>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Product'!$J$5:$J$30</c:f>
              <c:numCache>
                <c:formatCode>"$"#,,</c:formatCode>
                <c:ptCount val="24"/>
                <c:pt idx="0">
                  <c:v>2288362</c:v>
                </c:pt>
                <c:pt idx="1">
                  <c:v>2284641</c:v>
                </c:pt>
                <c:pt idx="2">
                  <c:v>2224467</c:v>
                </c:pt>
                <c:pt idx="3">
                  <c:v>3789599</c:v>
                </c:pt>
                <c:pt idx="4">
                  <c:v>2992951</c:v>
                </c:pt>
                <c:pt idx="5">
                  <c:v>846588</c:v>
                </c:pt>
                <c:pt idx="6">
                  <c:v>2355696</c:v>
                </c:pt>
                <c:pt idx="7">
                  <c:v>3069057</c:v>
                </c:pt>
                <c:pt idx="8">
                  <c:v>2759599</c:v>
                </c:pt>
                <c:pt idx="9">
                  <c:v>1681612</c:v>
                </c:pt>
                <c:pt idx="10">
                  <c:v>906313.00000000012</c:v>
                </c:pt>
                <c:pt idx="11">
                  <c:v>1018079</c:v>
                </c:pt>
                <c:pt idx="12">
                  <c:v>7965056</c:v>
                </c:pt>
                <c:pt idx="13">
                  <c:v>6946917</c:v>
                </c:pt>
                <c:pt idx="14">
                  <c:v>5349925</c:v>
                </c:pt>
                <c:pt idx="15">
                  <c:v>6114878</c:v>
                </c:pt>
                <c:pt idx="16">
                  <c:v>8473896</c:v>
                </c:pt>
                <c:pt idx="17">
                  <c:v>8631182</c:v>
                </c:pt>
                <c:pt idx="18">
                  <c:v>10765350</c:v>
                </c:pt>
                <c:pt idx="19">
                  <c:v>8708527</c:v>
                </c:pt>
                <c:pt idx="20">
                  <c:v>7473855</c:v>
                </c:pt>
                <c:pt idx="21">
                  <c:v>6936133</c:v>
                </c:pt>
                <c:pt idx="22">
                  <c:v>9487223</c:v>
                </c:pt>
                <c:pt idx="23">
                  <c:v>10658726</c:v>
                </c:pt>
              </c:numCache>
            </c:numRef>
          </c:val>
          <c:extLst>
            <c:ext xmlns:c16="http://schemas.microsoft.com/office/drawing/2014/chart" uri="{C3380CC4-5D6E-409C-BE32-E72D297353CC}">
              <c16:uniqueId val="{00000000-48FF-4E2A-B0AC-FF8221C7882E}"/>
            </c:ext>
          </c:extLst>
        </c:ser>
        <c:ser>
          <c:idx val="1"/>
          <c:order val="1"/>
          <c:tx>
            <c:strRef>
              <c:f>'Pivottable - Product'!$K$3:$K$4</c:f>
              <c:strCache>
                <c:ptCount val="1"/>
                <c:pt idx="0">
                  <c:v>Men's Athletic Footwear</c:v>
                </c:pt>
              </c:strCache>
            </c:strRef>
          </c:tx>
          <c:spPr>
            <a:solidFill>
              <a:schemeClr val="accent2">
                <a:lumMod val="75000"/>
                <a:alpha val="90000"/>
              </a:schemeClr>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Product'!$K$5:$K$30</c:f>
              <c:numCache>
                <c:formatCode>"$"#,,</c:formatCode>
                <c:ptCount val="24"/>
                <c:pt idx="0">
                  <c:v>2639958</c:v>
                </c:pt>
                <c:pt idx="1">
                  <c:v>3055928</c:v>
                </c:pt>
                <c:pt idx="2">
                  <c:v>3176299.0000000005</c:v>
                </c:pt>
                <c:pt idx="3">
                  <c:v>4197444</c:v>
                </c:pt>
                <c:pt idx="4">
                  <c:v>2913820.0000000005</c:v>
                </c:pt>
                <c:pt idx="5">
                  <c:v>1541967</c:v>
                </c:pt>
                <c:pt idx="6">
                  <c:v>3093292</c:v>
                </c:pt>
                <c:pt idx="7">
                  <c:v>4201586</c:v>
                </c:pt>
                <c:pt idx="8">
                  <c:v>2741893</c:v>
                </c:pt>
                <c:pt idx="9">
                  <c:v>1482040</c:v>
                </c:pt>
                <c:pt idx="10">
                  <c:v>1684996</c:v>
                </c:pt>
                <c:pt idx="11">
                  <c:v>1065239</c:v>
                </c:pt>
                <c:pt idx="12">
                  <c:v>10451678</c:v>
                </c:pt>
                <c:pt idx="13">
                  <c:v>7839214</c:v>
                </c:pt>
                <c:pt idx="14">
                  <c:v>6743397</c:v>
                </c:pt>
                <c:pt idx="15">
                  <c:v>7744805</c:v>
                </c:pt>
                <c:pt idx="16">
                  <c:v>9947688</c:v>
                </c:pt>
                <c:pt idx="17">
                  <c:v>9725886</c:v>
                </c:pt>
                <c:pt idx="18">
                  <c:v>12968988.000000002</c:v>
                </c:pt>
                <c:pt idx="19">
                  <c:v>13974791</c:v>
                </c:pt>
                <c:pt idx="20">
                  <c:v>11595725</c:v>
                </c:pt>
                <c:pt idx="21">
                  <c:v>9236718</c:v>
                </c:pt>
                <c:pt idx="22">
                  <c:v>8455290</c:v>
                </c:pt>
                <c:pt idx="23">
                  <c:v>13195038</c:v>
                </c:pt>
              </c:numCache>
            </c:numRef>
          </c:val>
          <c:extLst>
            <c:ext xmlns:c16="http://schemas.microsoft.com/office/drawing/2014/chart" uri="{C3380CC4-5D6E-409C-BE32-E72D297353CC}">
              <c16:uniqueId val="{00000006-38B9-4F86-B1C4-7046E85723DF}"/>
            </c:ext>
          </c:extLst>
        </c:ser>
        <c:ser>
          <c:idx val="2"/>
          <c:order val="2"/>
          <c:tx>
            <c:strRef>
              <c:f>'Pivottable - Product'!$L$3:$L$4</c:f>
              <c:strCache>
                <c:ptCount val="1"/>
                <c:pt idx="0">
                  <c:v>Men's Street Footwear</c:v>
                </c:pt>
              </c:strCache>
            </c:strRef>
          </c:tx>
          <c:spPr>
            <a:solidFill>
              <a:schemeClr val="bg1">
                <a:lumMod val="50000"/>
              </a:schemeClr>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Product'!$L$5:$L$30</c:f>
              <c:numCache>
                <c:formatCode>"$"#,,</c:formatCode>
                <c:ptCount val="24"/>
                <c:pt idx="0">
                  <c:v>3859495</c:v>
                </c:pt>
                <c:pt idx="1">
                  <c:v>2882776</c:v>
                </c:pt>
                <c:pt idx="2">
                  <c:v>3683790</c:v>
                </c:pt>
                <c:pt idx="3">
                  <c:v>5403244</c:v>
                </c:pt>
                <c:pt idx="4">
                  <c:v>3209137</c:v>
                </c:pt>
                <c:pt idx="5">
                  <c:v>1831450</c:v>
                </c:pt>
                <c:pt idx="6">
                  <c:v>3840096</c:v>
                </c:pt>
                <c:pt idx="7">
                  <c:v>3244959</c:v>
                </c:pt>
                <c:pt idx="8">
                  <c:v>3504026</c:v>
                </c:pt>
                <c:pt idx="9">
                  <c:v>1994487</c:v>
                </c:pt>
                <c:pt idx="10">
                  <c:v>2258139</c:v>
                </c:pt>
                <c:pt idx="11">
                  <c:v>2111421</c:v>
                </c:pt>
                <c:pt idx="12">
                  <c:v>11734700</c:v>
                </c:pt>
                <c:pt idx="13">
                  <c:v>11316559</c:v>
                </c:pt>
                <c:pt idx="14">
                  <c:v>9590963</c:v>
                </c:pt>
                <c:pt idx="15">
                  <c:v>11399753</c:v>
                </c:pt>
                <c:pt idx="16">
                  <c:v>15435431</c:v>
                </c:pt>
                <c:pt idx="17">
                  <c:v>15402319</c:v>
                </c:pt>
                <c:pt idx="18">
                  <c:v>19244657</c:v>
                </c:pt>
                <c:pt idx="19">
                  <c:v>18607030</c:v>
                </c:pt>
                <c:pt idx="20">
                  <c:v>14285930</c:v>
                </c:pt>
                <c:pt idx="21">
                  <c:v>12557222</c:v>
                </c:pt>
                <c:pt idx="22">
                  <c:v>12474812</c:v>
                </c:pt>
                <c:pt idx="23">
                  <c:v>18953848</c:v>
                </c:pt>
              </c:numCache>
            </c:numRef>
          </c:val>
          <c:extLst>
            <c:ext xmlns:c16="http://schemas.microsoft.com/office/drawing/2014/chart" uri="{C3380CC4-5D6E-409C-BE32-E72D297353CC}">
              <c16:uniqueId val="{00000007-38B9-4F86-B1C4-7046E85723DF}"/>
            </c:ext>
          </c:extLst>
        </c:ser>
        <c:ser>
          <c:idx val="3"/>
          <c:order val="3"/>
          <c:tx>
            <c:strRef>
              <c:f>'Pivottable - Product'!$M$3:$M$4</c:f>
              <c:strCache>
                <c:ptCount val="1"/>
                <c:pt idx="0">
                  <c:v>Women's Apparel</c:v>
                </c:pt>
              </c:strCache>
            </c:strRef>
          </c:tx>
          <c:spPr>
            <a:solidFill>
              <a:schemeClr val="accent1">
                <a:lumMod val="75000"/>
              </a:schemeClr>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Product'!$M$5:$M$30</c:f>
              <c:numCache>
                <c:formatCode>"$"#,,</c:formatCode>
                <c:ptCount val="24"/>
                <c:pt idx="0">
                  <c:v>3066713</c:v>
                </c:pt>
                <c:pt idx="1">
                  <c:v>2113861</c:v>
                </c:pt>
                <c:pt idx="2">
                  <c:v>3570368</c:v>
                </c:pt>
                <c:pt idx="3">
                  <c:v>4931081</c:v>
                </c:pt>
                <c:pt idx="4">
                  <c:v>3322570</c:v>
                </c:pt>
                <c:pt idx="5">
                  <c:v>1857493</c:v>
                </c:pt>
                <c:pt idx="6">
                  <c:v>3291716</c:v>
                </c:pt>
                <c:pt idx="7">
                  <c:v>3748758</c:v>
                </c:pt>
                <c:pt idx="8">
                  <c:v>3835693</c:v>
                </c:pt>
                <c:pt idx="9">
                  <c:v>2342771</c:v>
                </c:pt>
                <c:pt idx="10">
                  <c:v>1418844</c:v>
                </c:pt>
                <c:pt idx="11">
                  <c:v>1690464</c:v>
                </c:pt>
                <c:pt idx="12">
                  <c:v>10286615</c:v>
                </c:pt>
                <c:pt idx="13">
                  <c:v>8295794</c:v>
                </c:pt>
                <c:pt idx="14">
                  <c:v>6714950</c:v>
                </c:pt>
                <c:pt idx="15">
                  <c:v>10199898</c:v>
                </c:pt>
                <c:pt idx="16">
                  <c:v>13658307</c:v>
                </c:pt>
                <c:pt idx="17">
                  <c:v>15519917</c:v>
                </c:pt>
                <c:pt idx="18">
                  <c:v>16233109</c:v>
                </c:pt>
                <c:pt idx="19">
                  <c:v>12228186</c:v>
                </c:pt>
                <c:pt idx="20">
                  <c:v>11119933</c:v>
                </c:pt>
                <c:pt idx="21">
                  <c:v>11051405</c:v>
                </c:pt>
                <c:pt idx="22">
                  <c:v>13629706</c:v>
                </c:pt>
                <c:pt idx="23">
                  <c:v>14910708</c:v>
                </c:pt>
              </c:numCache>
            </c:numRef>
          </c:val>
          <c:extLst>
            <c:ext xmlns:c16="http://schemas.microsoft.com/office/drawing/2014/chart" uri="{C3380CC4-5D6E-409C-BE32-E72D297353CC}">
              <c16:uniqueId val="{00000008-38B9-4F86-B1C4-7046E85723DF}"/>
            </c:ext>
          </c:extLst>
        </c:ser>
        <c:ser>
          <c:idx val="4"/>
          <c:order val="4"/>
          <c:tx>
            <c:strRef>
              <c:f>'Pivottable - Product'!$N$3:$N$4</c:f>
              <c:strCache>
                <c:ptCount val="1"/>
                <c:pt idx="0">
                  <c:v>Women's Athletic Footwear</c:v>
                </c:pt>
              </c:strCache>
            </c:strRef>
          </c:tx>
          <c:spPr>
            <a:solidFill>
              <a:srgbClr val="76D4D2"/>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Product'!$N$5:$N$30</c:f>
              <c:numCache>
                <c:formatCode>"$"#,,</c:formatCode>
                <c:ptCount val="24"/>
                <c:pt idx="0">
                  <c:v>1990181</c:v>
                </c:pt>
                <c:pt idx="1">
                  <c:v>2181938</c:v>
                </c:pt>
                <c:pt idx="2">
                  <c:v>2379327</c:v>
                </c:pt>
                <c:pt idx="3">
                  <c:v>2931669</c:v>
                </c:pt>
                <c:pt idx="4">
                  <c:v>2160044</c:v>
                </c:pt>
                <c:pt idx="5">
                  <c:v>1150501</c:v>
                </c:pt>
                <c:pt idx="6">
                  <c:v>2186525</c:v>
                </c:pt>
                <c:pt idx="7">
                  <c:v>2687600</c:v>
                </c:pt>
                <c:pt idx="8">
                  <c:v>2447313</c:v>
                </c:pt>
                <c:pt idx="9">
                  <c:v>1531020.0000000002</c:v>
                </c:pt>
                <c:pt idx="10">
                  <c:v>794819</c:v>
                </c:pt>
                <c:pt idx="11">
                  <c:v>1188955</c:v>
                </c:pt>
                <c:pt idx="12">
                  <c:v>6357156</c:v>
                </c:pt>
                <c:pt idx="13">
                  <c:v>5029660</c:v>
                </c:pt>
                <c:pt idx="14">
                  <c:v>4741774</c:v>
                </c:pt>
                <c:pt idx="15">
                  <c:v>5188747</c:v>
                </c:pt>
                <c:pt idx="16">
                  <c:v>7269641</c:v>
                </c:pt>
                <c:pt idx="17">
                  <c:v>7593562</c:v>
                </c:pt>
                <c:pt idx="18">
                  <c:v>8633584</c:v>
                </c:pt>
                <c:pt idx="19">
                  <c:v>8139077</c:v>
                </c:pt>
                <c:pt idx="20">
                  <c:v>6385166</c:v>
                </c:pt>
                <c:pt idx="21">
                  <c:v>6191335</c:v>
                </c:pt>
                <c:pt idx="22">
                  <c:v>7922340</c:v>
                </c:pt>
                <c:pt idx="23">
                  <c:v>9549962</c:v>
                </c:pt>
              </c:numCache>
            </c:numRef>
          </c:val>
          <c:extLst>
            <c:ext xmlns:c16="http://schemas.microsoft.com/office/drawing/2014/chart" uri="{C3380CC4-5D6E-409C-BE32-E72D297353CC}">
              <c16:uniqueId val="{00000009-38B9-4F86-B1C4-7046E85723DF}"/>
            </c:ext>
          </c:extLst>
        </c:ser>
        <c:ser>
          <c:idx val="5"/>
          <c:order val="5"/>
          <c:tx>
            <c:strRef>
              <c:f>'Pivottable - Product'!$O$3:$O$4</c:f>
              <c:strCache>
                <c:ptCount val="1"/>
                <c:pt idx="0">
                  <c:v>Women's Street Footwear</c:v>
                </c:pt>
              </c:strCache>
            </c:strRef>
          </c:tx>
          <c:spPr>
            <a:solidFill>
              <a:srgbClr val="00CC99"/>
            </a:solidFill>
            <a:ln>
              <a:noFill/>
            </a:ln>
            <a:effectLst/>
          </c:spPr>
          <c:invertIfNegative val="0"/>
          <c:cat>
            <c:multiLvlStrRef>
              <c:f>'Pivottable - Product'!$I$5:$I$30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Product'!$O$5:$O$30</c:f>
              <c:numCache>
                <c:formatCode>"$"#,,</c:formatCode>
                <c:ptCount val="24"/>
                <c:pt idx="0">
                  <c:v>2409037</c:v>
                </c:pt>
                <c:pt idx="1">
                  <c:v>2478844</c:v>
                </c:pt>
                <c:pt idx="2">
                  <c:v>2626326</c:v>
                </c:pt>
                <c:pt idx="3">
                  <c:v>3353969</c:v>
                </c:pt>
                <c:pt idx="4">
                  <c:v>2319492.0000000005</c:v>
                </c:pt>
                <c:pt idx="5">
                  <c:v>1601820</c:v>
                </c:pt>
                <c:pt idx="6">
                  <c:v>2378688.0000000005</c:v>
                </c:pt>
                <c:pt idx="7">
                  <c:v>2926020</c:v>
                </c:pt>
                <c:pt idx="8">
                  <c:v>3015912</c:v>
                </c:pt>
                <c:pt idx="9">
                  <c:v>1804339</c:v>
                </c:pt>
                <c:pt idx="10">
                  <c:v>1559189</c:v>
                </c:pt>
                <c:pt idx="11">
                  <c:v>952369</c:v>
                </c:pt>
                <c:pt idx="12">
                  <c:v>8430191</c:v>
                </c:pt>
                <c:pt idx="13">
                  <c:v>6674021</c:v>
                </c:pt>
                <c:pt idx="14">
                  <c:v>6007523</c:v>
                </c:pt>
                <c:pt idx="15">
                  <c:v>7084883</c:v>
                </c:pt>
                <c:pt idx="16">
                  <c:v>8804718</c:v>
                </c:pt>
                <c:pt idx="17">
                  <c:v>9044687</c:v>
                </c:pt>
                <c:pt idx="18">
                  <c:v>10488993</c:v>
                </c:pt>
                <c:pt idx="19">
                  <c:v>10630610</c:v>
                </c:pt>
                <c:pt idx="20">
                  <c:v>8496414</c:v>
                </c:pt>
                <c:pt idx="21">
                  <c:v>7101951</c:v>
                </c:pt>
                <c:pt idx="22">
                  <c:v>7265669</c:v>
                </c:pt>
                <c:pt idx="23">
                  <c:v>10547148</c:v>
                </c:pt>
              </c:numCache>
            </c:numRef>
          </c:val>
          <c:extLst>
            <c:ext xmlns:c16="http://schemas.microsoft.com/office/drawing/2014/chart" uri="{C3380CC4-5D6E-409C-BE32-E72D297353CC}">
              <c16:uniqueId val="{0000000A-38B9-4F86-B1C4-7046E85723DF}"/>
            </c:ext>
          </c:extLst>
        </c:ser>
        <c:dLbls>
          <c:showLegendKey val="0"/>
          <c:showVal val="0"/>
          <c:showCatName val="0"/>
          <c:showSerName val="0"/>
          <c:showPercent val="0"/>
          <c:showBubbleSize val="0"/>
        </c:dLbls>
        <c:gapWidth val="50"/>
        <c:overlap val="100"/>
        <c:axId val="5489488"/>
        <c:axId val="5484208"/>
      </c:barChart>
      <c:catAx>
        <c:axId val="5489488"/>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484208"/>
        <c:crosses val="autoZero"/>
        <c:auto val="1"/>
        <c:lblAlgn val="ctr"/>
        <c:lblOffset val="100"/>
        <c:noMultiLvlLbl val="0"/>
      </c:catAx>
      <c:valAx>
        <c:axId val="5484208"/>
        <c:scaling>
          <c:orientation val="minMax"/>
        </c:scaling>
        <c:delete val="0"/>
        <c:axPos val="l"/>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48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Product!Profit % of product by time</c:name>
    <c:fmtId val="2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75000"/>
                <a:alpha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75000"/>
                <a:alpha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6D4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9442669936747"/>
          <c:y val="8.7793167592569318E-2"/>
          <c:w val="0.86520260986191933"/>
          <c:h val="0.71400794349061114"/>
        </c:manualLayout>
      </c:layout>
      <c:lineChart>
        <c:grouping val="standard"/>
        <c:varyColors val="0"/>
        <c:ser>
          <c:idx val="0"/>
          <c:order val="0"/>
          <c:tx>
            <c:strRef>
              <c:f>'Pivottable - Product'!$R$3:$R$4</c:f>
              <c:strCache>
                <c:ptCount val="1"/>
                <c:pt idx="0">
                  <c:v>Men's Apparel</c:v>
                </c:pt>
              </c:strCache>
            </c:strRef>
          </c:tx>
          <c:spPr>
            <a:ln w="28575" cap="rnd">
              <a:solidFill>
                <a:schemeClr val="accent4">
                  <a:lumMod val="75000"/>
                  <a:alpha val="76000"/>
                </a:schemeClr>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Product'!$R$5:$R$30</c:f>
              <c:numCache>
                <c:formatCode>0%</c:formatCode>
                <c:ptCount val="24"/>
                <c:pt idx="0">
                  <c:v>0.51958333333333329</c:v>
                </c:pt>
                <c:pt idx="1">
                  <c:v>0.5261111111111112</c:v>
                </c:pt>
                <c:pt idx="2">
                  <c:v>0.49952380952380959</c:v>
                </c:pt>
                <c:pt idx="3">
                  <c:v>0.4947826086956521</c:v>
                </c:pt>
                <c:pt idx="4">
                  <c:v>0.47611111111111115</c:v>
                </c:pt>
                <c:pt idx="5">
                  <c:v>0.31999999999999995</c:v>
                </c:pt>
                <c:pt idx="6">
                  <c:v>0.33062500000000006</c:v>
                </c:pt>
                <c:pt idx="7">
                  <c:v>0.36434782608695648</c:v>
                </c:pt>
                <c:pt idx="8">
                  <c:v>0.38470588235294123</c:v>
                </c:pt>
                <c:pt idx="9">
                  <c:v>0.38142857142857151</c:v>
                </c:pt>
                <c:pt idx="10">
                  <c:v>0.43187500000000006</c:v>
                </c:pt>
                <c:pt idx="11">
                  <c:v>0.43625000000000003</c:v>
                </c:pt>
                <c:pt idx="12">
                  <c:v>0.4444067796610166</c:v>
                </c:pt>
                <c:pt idx="13">
                  <c:v>0.4219444444444444</c:v>
                </c:pt>
                <c:pt idx="14">
                  <c:v>0.41946902654867246</c:v>
                </c:pt>
                <c:pt idx="15">
                  <c:v>0.41957627118644097</c:v>
                </c:pt>
                <c:pt idx="16">
                  <c:v>0.42877049180327859</c:v>
                </c:pt>
                <c:pt idx="17">
                  <c:v>0.39765765765765765</c:v>
                </c:pt>
                <c:pt idx="18">
                  <c:v>0.39792792792792792</c:v>
                </c:pt>
                <c:pt idx="19">
                  <c:v>0.39563025210084046</c:v>
                </c:pt>
                <c:pt idx="20">
                  <c:v>0.40669421487603291</c:v>
                </c:pt>
                <c:pt idx="21">
                  <c:v>0.39633333333333298</c:v>
                </c:pt>
                <c:pt idx="22">
                  <c:v>0.38620689655172408</c:v>
                </c:pt>
                <c:pt idx="23">
                  <c:v>0.39318584070796447</c:v>
                </c:pt>
              </c:numCache>
            </c:numRef>
          </c:val>
          <c:smooth val="1"/>
          <c:extLst>
            <c:ext xmlns:c16="http://schemas.microsoft.com/office/drawing/2014/chart" uri="{C3380CC4-5D6E-409C-BE32-E72D297353CC}">
              <c16:uniqueId val="{00000000-2E07-435E-BB4F-0C01C0D3369F}"/>
            </c:ext>
          </c:extLst>
        </c:ser>
        <c:ser>
          <c:idx val="1"/>
          <c:order val="1"/>
          <c:tx>
            <c:strRef>
              <c:f>'Pivottable - Product'!$S$3:$S$4</c:f>
              <c:strCache>
                <c:ptCount val="1"/>
                <c:pt idx="0">
                  <c:v>Men's Athletic Footwear</c:v>
                </c:pt>
              </c:strCache>
            </c:strRef>
          </c:tx>
          <c:spPr>
            <a:ln w="28575" cap="rnd">
              <a:solidFill>
                <a:schemeClr val="accent2">
                  <a:lumMod val="75000"/>
                  <a:alpha val="90000"/>
                </a:schemeClr>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Product'!$S$5:$S$30</c:f>
              <c:numCache>
                <c:formatCode>0%</c:formatCode>
                <c:ptCount val="24"/>
                <c:pt idx="0">
                  <c:v>0.33708333333333335</c:v>
                </c:pt>
                <c:pt idx="1">
                  <c:v>0.31333333333333335</c:v>
                </c:pt>
                <c:pt idx="2">
                  <c:v>0.2995454545454545</c:v>
                </c:pt>
                <c:pt idx="3">
                  <c:v>0.37863636363636366</c:v>
                </c:pt>
                <c:pt idx="4">
                  <c:v>0.33333333333333326</c:v>
                </c:pt>
                <c:pt idx="5">
                  <c:v>0.314</c:v>
                </c:pt>
                <c:pt idx="6">
                  <c:v>0.34499999999999997</c:v>
                </c:pt>
                <c:pt idx="7">
                  <c:v>0.40000000000000008</c:v>
                </c:pt>
                <c:pt idx="8">
                  <c:v>0.4</c:v>
                </c:pt>
                <c:pt idx="9">
                  <c:v>0.39071428571428574</c:v>
                </c:pt>
                <c:pt idx="10">
                  <c:v>0.30684210526315797</c:v>
                </c:pt>
                <c:pt idx="11">
                  <c:v>0.33846153846153848</c:v>
                </c:pt>
                <c:pt idx="12">
                  <c:v>0.38297520661157014</c:v>
                </c:pt>
                <c:pt idx="13">
                  <c:v>0.39500000000000007</c:v>
                </c:pt>
                <c:pt idx="14">
                  <c:v>0.40981818181818186</c:v>
                </c:pt>
                <c:pt idx="15">
                  <c:v>0.41211864406779636</c:v>
                </c:pt>
                <c:pt idx="16">
                  <c:v>0.4073333333333331</c:v>
                </c:pt>
                <c:pt idx="17">
                  <c:v>0.41196428571428551</c:v>
                </c:pt>
                <c:pt idx="18">
                  <c:v>0.41504424778761062</c:v>
                </c:pt>
                <c:pt idx="19">
                  <c:v>0.42016949152542366</c:v>
                </c:pt>
                <c:pt idx="20">
                  <c:v>0.43371900826446275</c:v>
                </c:pt>
                <c:pt idx="21">
                  <c:v>0.42325203252032539</c:v>
                </c:pt>
                <c:pt idx="22">
                  <c:v>0.41219298245614033</c:v>
                </c:pt>
                <c:pt idx="23">
                  <c:v>0.41142857142857114</c:v>
                </c:pt>
              </c:numCache>
            </c:numRef>
          </c:val>
          <c:smooth val="0"/>
          <c:extLst>
            <c:ext xmlns:c16="http://schemas.microsoft.com/office/drawing/2014/chart" uri="{C3380CC4-5D6E-409C-BE32-E72D297353CC}">
              <c16:uniqueId val="{00000006-B68F-4770-86E0-AA740C5EBBAE}"/>
            </c:ext>
          </c:extLst>
        </c:ser>
        <c:ser>
          <c:idx val="2"/>
          <c:order val="2"/>
          <c:tx>
            <c:strRef>
              <c:f>'Pivottable - Product'!$T$3:$T$4</c:f>
              <c:strCache>
                <c:ptCount val="1"/>
                <c:pt idx="0">
                  <c:v>Men's Street Footwear</c:v>
                </c:pt>
              </c:strCache>
            </c:strRef>
          </c:tx>
          <c:spPr>
            <a:ln w="28575" cap="rnd">
              <a:solidFill>
                <a:schemeClr val="bg1">
                  <a:lumMod val="50000"/>
                </a:schemeClr>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Product'!$T$5:$T$30</c:f>
              <c:numCache>
                <c:formatCode>0%</c:formatCode>
                <c:ptCount val="24"/>
                <c:pt idx="0">
                  <c:v>0.49925925925925912</c:v>
                </c:pt>
                <c:pt idx="1">
                  <c:v>0.46611111111111114</c:v>
                </c:pt>
                <c:pt idx="2">
                  <c:v>0.46500000000000002</c:v>
                </c:pt>
                <c:pt idx="3">
                  <c:v>0.52590909090909099</c:v>
                </c:pt>
                <c:pt idx="4">
                  <c:v>0.47466666666666674</c:v>
                </c:pt>
                <c:pt idx="5">
                  <c:v>0.36499999999999999</c:v>
                </c:pt>
                <c:pt idx="6">
                  <c:v>0.38047619047619052</c:v>
                </c:pt>
                <c:pt idx="7">
                  <c:v>0.43476190476190474</c:v>
                </c:pt>
                <c:pt idx="8">
                  <c:v>0.47214285714285709</c:v>
                </c:pt>
                <c:pt idx="9">
                  <c:v>0.4235714285714286</c:v>
                </c:pt>
                <c:pt idx="10">
                  <c:v>0.40894736842105256</c:v>
                </c:pt>
                <c:pt idx="11">
                  <c:v>0.43062500000000004</c:v>
                </c:pt>
                <c:pt idx="12">
                  <c:v>0.43483050847457649</c:v>
                </c:pt>
                <c:pt idx="13">
                  <c:v>0.43812499999999982</c:v>
                </c:pt>
                <c:pt idx="14">
                  <c:v>0.43745454545454537</c:v>
                </c:pt>
                <c:pt idx="15">
                  <c:v>0.4458474576271188</c:v>
                </c:pt>
                <c:pt idx="16">
                  <c:v>0.44536585365853648</c:v>
                </c:pt>
                <c:pt idx="17">
                  <c:v>0.44126126126126131</c:v>
                </c:pt>
                <c:pt idx="18">
                  <c:v>0.44207207207207233</c:v>
                </c:pt>
                <c:pt idx="19">
                  <c:v>0.44206611570247922</c:v>
                </c:pt>
                <c:pt idx="20">
                  <c:v>0.45289256198347122</c:v>
                </c:pt>
                <c:pt idx="21">
                  <c:v>0.45108333333333328</c:v>
                </c:pt>
                <c:pt idx="22">
                  <c:v>0.45535087719298245</c:v>
                </c:pt>
                <c:pt idx="23">
                  <c:v>0.45749999999999996</c:v>
                </c:pt>
              </c:numCache>
            </c:numRef>
          </c:val>
          <c:smooth val="0"/>
          <c:extLst>
            <c:ext xmlns:c16="http://schemas.microsoft.com/office/drawing/2014/chart" uri="{C3380CC4-5D6E-409C-BE32-E72D297353CC}">
              <c16:uniqueId val="{00000007-B68F-4770-86E0-AA740C5EBBAE}"/>
            </c:ext>
          </c:extLst>
        </c:ser>
        <c:ser>
          <c:idx val="3"/>
          <c:order val="3"/>
          <c:tx>
            <c:strRef>
              <c:f>'Pivottable - Product'!$U$3:$U$4</c:f>
              <c:strCache>
                <c:ptCount val="1"/>
                <c:pt idx="0">
                  <c:v>Women's Apparel</c:v>
                </c:pt>
              </c:strCache>
            </c:strRef>
          </c:tx>
          <c:spPr>
            <a:ln w="28575" cap="rnd">
              <a:solidFill>
                <a:schemeClr val="accent1">
                  <a:lumMod val="75000"/>
                </a:schemeClr>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Product'!$U$5:$U$30</c:f>
              <c:numCache>
                <c:formatCode>0%</c:formatCode>
                <c:ptCount val="24"/>
                <c:pt idx="0">
                  <c:v>0.28962962962962963</c:v>
                </c:pt>
                <c:pt idx="1">
                  <c:v>0.26999999999999996</c:v>
                </c:pt>
                <c:pt idx="2">
                  <c:v>0.24772727272727268</c:v>
                </c:pt>
                <c:pt idx="3">
                  <c:v>0.34652173913043477</c:v>
                </c:pt>
                <c:pt idx="4">
                  <c:v>0.30529411764705883</c:v>
                </c:pt>
                <c:pt idx="5">
                  <c:v>0.26400000000000001</c:v>
                </c:pt>
                <c:pt idx="6">
                  <c:v>0.3668421052631578</c:v>
                </c:pt>
                <c:pt idx="7">
                  <c:v>0.53565217391304354</c:v>
                </c:pt>
                <c:pt idx="8">
                  <c:v>0.56470588235294128</c:v>
                </c:pt>
                <c:pt idx="9">
                  <c:v>0.54428571428571437</c:v>
                </c:pt>
                <c:pt idx="10">
                  <c:v>0.39749999999999991</c:v>
                </c:pt>
                <c:pt idx="11">
                  <c:v>0.39937500000000004</c:v>
                </c:pt>
                <c:pt idx="12">
                  <c:v>0.4054237288135592</c:v>
                </c:pt>
                <c:pt idx="13">
                  <c:v>0.40972727272727272</c:v>
                </c:pt>
                <c:pt idx="14">
                  <c:v>0.44281818181818189</c:v>
                </c:pt>
                <c:pt idx="15">
                  <c:v>0.44487603305785112</c:v>
                </c:pt>
                <c:pt idx="16">
                  <c:v>0.44716666666666671</c:v>
                </c:pt>
                <c:pt idx="17">
                  <c:v>0.46594594594594613</c:v>
                </c:pt>
                <c:pt idx="18">
                  <c:v>0.47115044247787607</c:v>
                </c:pt>
                <c:pt idx="19">
                  <c:v>0.48361344537815126</c:v>
                </c:pt>
                <c:pt idx="20">
                  <c:v>0.4948780487804878</c:v>
                </c:pt>
                <c:pt idx="21">
                  <c:v>0.47816666666666668</c:v>
                </c:pt>
                <c:pt idx="22">
                  <c:v>0.43552631578947382</c:v>
                </c:pt>
                <c:pt idx="23">
                  <c:v>0.43400000000000011</c:v>
                </c:pt>
              </c:numCache>
            </c:numRef>
          </c:val>
          <c:smooth val="0"/>
          <c:extLst>
            <c:ext xmlns:c16="http://schemas.microsoft.com/office/drawing/2014/chart" uri="{C3380CC4-5D6E-409C-BE32-E72D297353CC}">
              <c16:uniqueId val="{00000008-B68F-4770-86E0-AA740C5EBBAE}"/>
            </c:ext>
          </c:extLst>
        </c:ser>
        <c:ser>
          <c:idx val="4"/>
          <c:order val="4"/>
          <c:tx>
            <c:strRef>
              <c:f>'Pivottable - Product'!$V$3:$V$4</c:f>
              <c:strCache>
                <c:ptCount val="1"/>
                <c:pt idx="0">
                  <c:v>Women's Athletic Footwear</c:v>
                </c:pt>
              </c:strCache>
            </c:strRef>
          </c:tx>
          <c:spPr>
            <a:ln w="28575" cap="rnd">
              <a:solidFill>
                <a:srgbClr val="76D4D2"/>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Product'!$V$5:$V$30</c:f>
              <c:numCache>
                <c:formatCode>0%</c:formatCode>
                <c:ptCount val="24"/>
                <c:pt idx="0">
                  <c:v>0.41416666666666674</c:v>
                </c:pt>
                <c:pt idx="1">
                  <c:v>0.40190476190476199</c:v>
                </c:pt>
                <c:pt idx="2">
                  <c:v>0.37772727272727274</c:v>
                </c:pt>
                <c:pt idx="3">
                  <c:v>0.42849999999999994</c:v>
                </c:pt>
                <c:pt idx="4">
                  <c:v>0.39466666666666667</c:v>
                </c:pt>
                <c:pt idx="5">
                  <c:v>0.36</c:v>
                </c:pt>
                <c:pt idx="6">
                  <c:v>0.41812500000000008</c:v>
                </c:pt>
                <c:pt idx="7">
                  <c:v>0.45695652173913043</c:v>
                </c:pt>
                <c:pt idx="8">
                  <c:v>0.4341176470588235</c:v>
                </c:pt>
                <c:pt idx="9">
                  <c:v>0.43928571428571433</c:v>
                </c:pt>
                <c:pt idx="10">
                  <c:v>0.39437500000000003</c:v>
                </c:pt>
                <c:pt idx="11">
                  <c:v>0.39777777777777779</c:v>
                </c:pt>
                <c:pt idx="12">
                  <c:v>0.40703389830508502</c:v>
                </c:pt>
                <c:pt idx="13">
                  <c:v>0.4089814814814815</c:v>
                </c:pt>
                <c:pt idx="14">
                  <c:v>0.42452173913043501</c:v>
                </c:pt>
                <c:pt idx="15">
                  <c:v>0.43313559322033923</c:v>
                </c:pt>
                <c:pt idx="16">
                  <c:v>0.43091666666666667</c:v>
                </c:pt>
                <c:pt idx="17">
                  <c:v>0.42223214285714306</c:v>
                </c:pt>
                <c:pt idx="18">
                  <c:v>0.42423423423423445</c:v>
                </c:pt>
                <c:pt idx="19">
                  <c:v>0.43957264957264963</c:v>
                </c:pt>
                <c:pt idx="20">
                  <c:v>0.45743801652892574</c:v>
                </c:pt>
                <c:pt idx="21">
                  <c:v>0.43500000000000022</c:v>
                </c:pt>
                <c:pt idx="22">
                  <c:v>0.41258620689655173</c:v>
                </c:pt>
                <c:pt idx="23">
                  <c:v>0.41581818181818198</c:v>
                </c:pt>
              </c:numCache>
            </c:numRef>
          </c:val>
          <c:smooth val="0"/>
          <c:extLst>
            <c:ext xmlns:c16="http://schemas.microsoft.com/office/drawing/2014/chart" uri="{C3380CC4-5D6E-409C-BE32-E72D297353CC}">
              <c16:uniqueId val="{00000009-B68F-4770-86E0-AA740C5EBBAE}"/>
            </c:ext>
          </c:extLst>
        </c:ser>
        <c:ser>
          <c:idx val="5"/>
          <c:order val="5"/>
          <c:tx>
            <c:strRef>
              <c:f>'Pivottable - Product'!$W$3:$W$4</c:f>
              <c:strCache>
                <c:ptCount val="1"/>
                <c:pt idx="0">
                  <c:v>Women's Street Footwear</c:v>
                </c:pt>
              </c:strCache>
            </c:strRef>
          </c:tx>
          <c:spPr>
            <a:ln w="28575" cap="rnd">
              <a:solidFill>
                <a:srgbClr val="00CC99"/>
              </a:solidFill>
              <a:round/>
            </a:ln>
            <a:effectLst/>
          </c:spPr>
          <c:marker>
            <c:symbol val="none"/>
          </c:marker>
          <c:cat>
            <c:multiLvlStrRef>
              <c:f>'Pivottable - Product'!$Q$5:$Q$30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Product'!$W$5:$W$30</c:f>
              <c:numCache>
                <c:formatCode>0%</c:formatCode>
                <c:ptCount val="24"/>
                <c:pt idx="0">
                  <c:v>0.44458333333333339</c:v>
                </c:pt>
                <c:pt idx="1">
                  <c:v>0.43761904761904769</c:v>
                </c:pt>
                <c:pt idx="2">
                  <c:v>0.41045454545454552</c:v>
                </c:pt>
                <c:pt idx="3">
                  <c:v>0.442</c:v>
                </c:pt>
                <c:pt idx="4">
                  <c:v>0.40800000000000003</c:v>
                </c:pt>
                <c:pt idx="5">
                  <c:v>0.31900000000000001</c:v>
                </c:pt>
                <c:pt idx="6">
                  <c:v>0.34125000000000005</c:v>
                </c:pt>
                <c:pt idx="7">
                  <c:v>0.37391304347826088</c:v>
                </c:pt>
                <c:pt idx="8">
                  <c:v>0.35823529411764704</c:v>
                </c:pt>
                <c:pt idx="9">
                  <c:v>0.36937500000000001</c:v>
                </c:pt>
                <c:pt idx="10">
                  <c:v>0.38736842105263164</c:v>
                </c:pt>
                <c:pt idx="11">
                  <c:v>0.39307692307692305</c:v>
                </c:pt>
                <c:pt idx="12">
                  <c:v>0.4058474576271186</c:v>
                </c:pt>
                <c:pt idx="13">
                  <c:v>0.40044642857142854</c:v>
                </c:pt>
                <c:pt idx="14">
                  <c:v>0.41168141592920382</c:v>
                </c:pt>
                <c:pt idx="15">
                  <c:v>0.42093220338983056</c:v>
                </c:pt>
                <c:pt idx="16">
                  <c:v>0.41566666666666674</c:v>
                </c:pt>
                <c:pt idx="17">
                  <c:v>0.40321428571428569</c:v>
                </c:pt>
                <c:pt idx="18">
                  <c:v>0.40369369369369362</c:v>
                </c:pt>
                <c:pt idx="19">
                  <c:v>0.41216666666666663</c:v>
                </c:pt>
                <c:pt idx="20">
                  <c:v>0.42570247933884292</c:v>
                </c:pt>
                <c:pt idx="21">
                  <c:v>0.42115702479338835</c:v>
                </c:pt>
                <c:pt idx="22">
                  <c:v>0.41353448275862059</c:v>
                </c:pt>
                <c:pt idx="23">
                  <c:v>0.41227272727272718</c:v>
                </c:pt>
              </c:numCache>
            </c:numRef>
          </c:val>
          <c:smooth val="0"/>
          <c:extLst>
            <c:ext xmlns:c16="http://schemas.microsoft.com/office/drawing/2014/chart" uri="{C3380CC4-5D6E-409C-BE32-E72D297353CC}">
              <c16:uniqueId val="{0000000A-B68F-4770-86E0-AA740C5EBBAE}"/>
            </c:ext>
          </c:extLst>
        </c:ser>
        <c:dLbls>
          <c:showLegendKey val="0"/>
          <c:showVal val="0"/>
          <c:showCatName val="0"/>
          <c:showSerName val="0"/>
          <c:showPercent val="0"/>
          <c:showBubbleSize val="0"/>
        </c:dLbls>
        <c:smooth val="0"/>
        <c:axId val="499123168"/>
        <c:axId val="499123648"/>
      </c:lineChart>
      <c:catAx>
        <c:axId val="499123168"/>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499123648"/>
        <c:crosses val="autoZero"/>
        <c:auto val="1"/>
        <c:lblAlgn val="ctr"/>
        <c:lblOffset val="100"/>
        <c:noMultiLvlLbl val="0"/>
      </c:catAx>
      <c:valAx>
        <c:axId val="499123648"/>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499123168"/>
        <c:crosses val="autoZero"/>
        <c:crossBetween val="between"/>
      </c:valAx>
      <c:spPr>
        <a:noFill/>
        <a:ln>
          <a:noFill/>
        </a:ln>
        <a:effectLst/>
      </c:spPr>
    </c:plotArea>
    <c:legend>
      <c:legendPos val="t"/>
      <c:layout>
        <c:manualLayout>
          <c:xMode val="edge"/>
          <c:yMode val="edge"/>
          <c:x val="0.24902162768922145"/>
          <c:y val="4.7887182323219625E-2"/>
          <c:w val="0.74793988512121723"/>
          <c:h val="0.2739146828888162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 Overview'!$S$3</c:f>
              <c:strCache>
                <c:ptCount val="1"/>
                <c:pt idx="0">
                  <c:v>Revenue</c:v>
                </c:pt>
              </c:strCache>
            </c:strRef>
          </c:tx>
          <c:spPr>
            <a:solidFill>
              <a:schemeClr val="accent1"/>
            </a:solidFill>
            <a:ln>
              <a:noFill/>
            </a:ln>
            <a:effectLst/>
          </c:spPr>
          <c:invertIfNegative val="0"/>
          <c:cat>
            <c:strRef>
              <c:f>'Pivotable - Overview'!$R$4:$R$9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'Pivotable - Overview'!$S$4:$S$9</c:f>
              <c:numCache>
                <c:formatCode>"$"#,##0_);[Red]\("$"#,##0\)</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4C3F-409F-B21A-38EF3893AEF7}"/>
            </c:ext>
          </c:extLst>
        </c:ser>
        <c:ser>
          <c:idx val="1"/>
          <c:order val="1"/>
          <c:tx>
            <c:strRef>
              <c:f>'Pivotable - Overview'!$T$3</c:f>
              <c:strCache>
                <c:ptCount val="1"/>
                <c:pt idx="0">
                  <c:v>Profit</c:v>
                </c:pt>
              </c:strCache>
            </c:strRef>
          </c:tx>
          <c:spPr>
            <a:solidFill>
              <a:schemeClr val="accent2"/>
            </a:solidFill>
            <a:ln>
              <a:noFill/>
            </a:ln>
            <a:effectLst/>
          </c:spPr>
          <c:invertIfNegative val="0"/>
          <c:cat>
            <c:strRef>
              <c:f>'Pivotable - Overview'!$R$4:$R$9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'Pivotable - Overview'!$T$4:$T$9</c:f>
              <c:numCache>
                <c:formatCode>"$"#,##0_);[Red]\("$"#,##0\)</c:formatCode>
                <c:ptCount val="6"/>
                <c:pt idx="0">
                  <c:v>44763030.330000028</c:v>
                </c:pt>
                <c:pt idx="1">
                  <c:v>51846888.190000139</c:v>
                </c:pt>
                <c:pt idx="2">
                  <c:v>82802260.619999707</c:v>
                </c:pt>
                <c:pt idx="3">
                  <c:v>68650970.560000017</c:v>
                </c:pt>
                <c:pt idx="4">
                  <c:v>38975784.93999999</c:v>
                </c:pt>
                <c:pt idx="5">
                  <c:v>45095826.810000047</c:v>
                </c:pt>
              </c:numCache>
            </c:numRef>
          </c:val>
          <c:extLst>
            <c:ext xmlns:c16="http://schemas.microsoft.com/office/drawing/2014/chart" uri="{C3380CC4-5D6E-409C-BE32-E72D297353CC}">
              <c16:uniqueId val="{00000001-4C3F-409F-B21A-38EF3893AEF7}"/>
            </c:ext>
          </c:extLst>
        </c:ser>
        <c:dLbls>
          <c:showLegendKey val="0"/>
          <c:showVal val="0"/>
          <c:showCatName val="0"/>
          <c:showSerName val="0"/>
          <c:showPercent val="0"/>
          <c:showBubbleSize val="0"/>
        </c:dLbls>
        <c:gapWidth val="219"/>
        <c:overlap val="-27"/>
        <c:axId val="727644719"/>
        <c:axId val="727648047"/>
      </c:barChart>
      <c:catAx>
        <c:axId val="72764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48047"/>
        <c:crosses val="autoZero"/>
        <c:auto val="1"/>
        <c:lblAlgn val="ctr"/>
        <c:lblOffset val="100"/>
        <c:noMultiLvlLbl val="0"/>
      </c:catAx>
      <c:valAx>
        <c:axId val="72764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4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method</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CC99"/>
          </a:solidFill>
          <a:ln w="19050">
            <a:noFill/>
          </a:ln>
          <a:effectLst/>
        </c:spPr>
      </c:pivotFmt>
      <c:pivotFmt>
        <c:idx val="7"/>
        <c:spPr>
          <a:solidFill>
            <a:srgbClr val="7030A0"/>
          </a:solidFill>
          <a:ln w="19050">
            <a:noFill/>
          </a:ln>
          <a:effectLst/>
        </c:spPr>
      </c:pivotFmt>
      <c:pivotFmt>
        <c:idx val="8"/>
        <c:spPr>
          <a:solidFill>
            <a:schemeClr val="bg1">
              <a:lumMod val="50000"/>
            </a:schemeClr>
          </a:solidFill>
          <a:ln w="19050">
            <a:noFill/>
          </a:ln>
          <a:effectLst/>
        </c:spPr>
      </c:pivotFmt>
    </c:pivotFmts>
    <c:plotArea>
      <c:layout>
        <c:manualLayout>
          <c:layoutTarget val="inner"/>
          <c:xMode val="edge"/>
          <c:yMode val="edge"/>
          <c:x val="0.12217298216443964"/>
          <c:y val="7.9938204883501437E-2"/>
          <c:w val="0.87587597972968423"/>
          <c:h val="0.85686416146874123"/>
        </c:manualLayout>
      </c:layout>
      <c:doughnutChart>
        <c:varyColors val="1"/>
        <c:ser>
          <c:idx val="0"/>
          <c:order val="0"/>
          <c:tx>
            <c:strRef>
              <c:f>'Pivottable - Product'!$Z$3</c:f>
              <c:strCache>
                <c:ptCount val="1"/>
                <c:pt idx="0">
                  <c:v>Total</c:v>
                </c:pt>
              </c:strCache>
            </c:strRef>
          </c:tx>
          <c:spPr>
            <a:ln>
              <a:noFill/>
            </a:ln>
          </c:spPr>
          <c:dPt>
            <c:idx val="0"/>
            <c:bubble3D val="0"/>
            <c:spPr>
              <a:solidFill>
                <a:srgbClr val="00CC99"/>
              </a:solidFill>
              <a:ln w="19050">
                <a:noFill/>
              </a:ln>
              <a:effectLst/>
            </c:spPr>
            <c:extLst>
              <c:ext xmlns:c16="http://schemas.microsoft.com/office/drawing/2014/chart" uri="{C3380CC4-5D6E-409C-BE32-E72D297353CC}">
                <c16:uniqueId val="{00000001-C60B-479F-9A55-C39738F042BF}"/>
              </c:ext>
            </c:extLst>
          </c:dPt>
          <c:dPt>
            <c:idx val="1"/>
            <c:bubble3D val="0"/>
            <c:spPr>
              <a:solidFill>
                <a:srgbClr val="7030A0"/>
              </a:solidFill>
              <a:ln w="19050">
                <a:noFill/>
              </a:ln>
              <a:effectLst/>
            </c:spPr>
            <c:extLst>
              <c:ext xmlns:c16="http://schemas.microsoft.com/office/drawing/2014/chart" uri="{C3380CC4-5D6E-409C-BE32-E72D297353CC}">
                <c16:uniqueId val="{00000003-C60B-479F-9A55-C39738F042BF}"/>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C60B-479F-9A55-C39738F042BF}"/>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 - Product'!$Y$4:$Y$6</c:f>
              <c:strCache>
                <c:ptCount val="3"/>
                <c:pt idx="0">
                  <c:v>In-store</c:v>
                </c:pt>
                <c:pt idx="1">
                  <c:v>Online</c:v>
                </c:pt>
                <c:pt idx="2">
                  <c:v>Outlet</c:v>
                </c:pt>
              </c:strCache>
            </c:strRef>
          </c:cat>
          <c:val>
            <c:numRef>
              <c:f>'Pivottable - Product'!$Z$4:$Z$6</c:f>
              <c:numCache>
                <c:formatCode>"$"#,,</c:formatCode>
                <c:ptCount val="3"/>
                <c:pt idx="0">
                  <c:v>356643750</c:v>
                </c:pt>
                <c:pt idx="1">
                  <c:v>247672882</c:v>
                </c:pt>
                <c:pt idx="2">
                  <c:v>295585493</c:v>
                </c:pt>
              </c:numCache>
            </c:numRef>
          </c:val>
          <c:extLst>
            <c:ext xmlns:c16="http://schemas.microsoft.com/office/drawing/2014/chart" uri="{C3380CC4-5D6E-409C-BE32-E72D297353CC}">
              <c16:uniqueId val="{00000006-C60B-479F-9A55-C39738F042BF}"/>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Retailer</c:name>
    <c:fmtId val="27"/>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ln>
            <a:noFill/>
          </a:ln>
        </c:spPr>
        <c:marker>
          <c:symbol val="none"/>
        </c:marker>
        <c:dLbl>
          <c:idx val="0"/>
          <c:spPr>
            <a:noFill/>
            <a:ln>
              <a:noFill/>
            </a:ln>
            <a:effectLst/>
          </c:spPr>
          <c:txPr>
            <a:bodyPr wrap="square" lIns="38100" tIns="19050" rIns="38100" bIns="19050" anchor="ctr">
              <a:spAutoFit/>
            </a:bodyPr>
            <a:lstStyle/>
            <a:p>
              <a:pPr>
                <a:defRPr sz="7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00CC99"/>
          </a:solidFill>
          <a:ln w="19050">
            <a:noFill/>
          </a:ln>
          <a:effectLst/>
        </c:spPr>
      </c:pivotFmt>
      <c:pivotFmt>
        <c:idx val="23"/>
        <c:spPr>
          <a:solidFill>
            <a:srgbClr val="76D4D2"/>
          </a:solidFill>
          <a:ln w="19050">
            <a:noFill/>
          </a:ln>
          <a:effectLst/>
        </c:spPr>
      </c:pivotFmt>
      <c:pivotFmt>
        <c:idx val="24"/>
        <c:spPr>
          <a:solidFill>
            <a:srgbClr val="7030A0"/>
          </a:solidFill>
          <a:ln w="19050">
            <a:noFill/>
          </a:ln>
          <a:effectLst/>
        </c:spPr>
      </c:pivotFmt>
      <c:pivotFmt>
        <c:idx val="25"/>
        <c:spPr>
          <a:solidFill>
            <a:schemeClr val="bg1">
              <a:lumMod val="50000"/>
            </a:schemeClr>
          </a:solidFill>
          <a:ln w="19050">
            <a:noFill/>
          </a:ln>
          <a:effectLst/>
        </c:spPr>
      </c:pivotFmt>
      <c:pivotFmt>
        <c:idx val="26"/>
        <c:spPr>
          <a:solidFill>
            <a:schemeClr val="accent2">
              <a:lumMod val="75000"/>
            </a:schemeClr>
          </a:solidFill>
          <a:ln w="19050">
            <a:noFill/>
          </a:ln>
          <a:effectLst/>
        </c:spPr>
      </c:pivotFmt>
      <c:pivotFmt>
        <c:idx val="27"/>
        <c:spPr>
          <a:solidFill>
            <a:schemeClr val="accent4">
              <a:lumMod val="75000"/>
            </a:schemeClr>
          </a:solidFill>
          <a:ln w="19050">
            <a:noFill/>
          </a:ln>
          <a:effectLst/>
        </c:spPr>
      </c:pivotFmt>
    </c:pivotFmts>
    <c:plotArea>
      <c:layout>
        <c:manualLayout>
          <c:layoutTarget val="inner"/>
          <c:xMode val="edge"/>
          <c:yMode val="edge"/>
          <c:x val="4.7958595937698939E-2"/>
          <c:y val="1.5975435566476993E-2"/>
          <c:w val="0.85257262621801566"/>
          <c:h val="0.90212341212661351"/>
        </c:manualLayout>
      </c:layout>
      <c:doughnutChart>
        <c:varyColors val="1"/>
        <c:ser>
          <c:idx val="0"/>
          <c:order val="0"/>
          <c:tx>
            <c:strRef>
              <c:f>'Pivottable - Product'!$AC$3</c:f>
              <c:strCache>
                <c:ptCount val="1"/>
                <c:pt idx="0">
                  <c:v>Total</c:v>
                </c:pt>
              </c:strCache>
            </c:strRef>
          </c:tx>
          <c:spPr>
            <a:ln>
              <a:noFill/>
            </a:ln>
          </c:spPr>
          <c:dPt>
            <c:idx val="0"/>
            <c:bubble3D val="0"/>
            <c:spPr>
              <a:solidFill>
                <a:srgbClr val="00CC99"/>
              </a:solidFill>
              <a:ln w="19050">
                <a:noFill/>
              </a:ln>
              <a:effectLst/>
            </c:spPr>
            <c:extLst>
              <c:ext xmlns:c16="http://schemas.microsoft.com/office/drawing/2014/chart" uri="{C3380CC4-5D6E-409C-BE32-E72D297353CC}">
                <c16:uniqueId val="{0000000F-AC12-4709-A82F-796BF621B4D8}"/>
              </c:ext>
            </c:extLst>
          </c:dPt>
          <c:dPt>
            <c:idx val="1"/>
            <c:bubble3D val="0"/>
            <c:spPr>
              <a:solidFill>
                <a:srgbClr val="76D4D2"/>
              </a:solidFill>
              <a:ln w="19050">
                <a:noFill/>
              </a:ln>
              <a:effectLst/>
            </c:spPr>
            <c:extLst>
              <c:ext xmlns:c16="http://schemas.microsoft.com/office/drawing/2014/chart" uri="{C3380CC4-5D6E-409C-BE32-E72D297353CC}">
                <c16:uniqueId val="{00000011-AC12-4709-A82F-796BF621B4D8}"/>
              </c:ext>
            </c:extLst>
          </c:dPt>
          <c:dPt>
            <c:idx val="2"/>
            <c:bubble3D val="0"/>
            <c:spPr>
              <a:solidFill>
                <a:srgbClr val="7030A0"/>
              </a:solidFill>
              <a:ln w="19050">
                <a:noFill/>
              </a:ln>
              <a:effectLst/>
            </c:spPr>
            <c:extLst>
              <c:ext xmlns:c16="http://schemas.microsoft.com/office/drawing/2014/chart" uri="{C3380CC4-5D6E-409C-BE32-E72D297353CC}">
                <c16:uniqueId val="{00000013-AC12-4709-A82F-796BF621B4D8}"/>
              </c:ext>
            </c:extLst>
          </c:dPt>
          <c:dPt>
            <c:idx val="3"/>
            <c:bubble3D val="0"/>
            <c:spPr>
              <a:solidFill>
                <a:schemeClr val="bg1">
                  <a:lumMod val="50000"/>
                </a:schemeClr>
              </a:solidFill>
              <a:ln w="19050">
                <a:noFill/>
              </a:ln>
              <a:effectLst/>
            </c:spPr>
            <c:extLst>
              <c:ext xmlns:c16="http://schemas.microsoft.com/office/drawing/2014/chart" uri="{C3380CC4-5D6E-409C-BE32-E72D297353CC}">
                <c16:uniqueId val="{00000015-AC12-4709-A82F-796BF621B4D8}"/>
              </c:ext>
            </c:extLst>
          </c:dPt>
          <c:dPt>
            <c:idx val="4"/>
            <c:bubble3D val="0"/>
            <c:spPr>
              <a:solidFill>
                <a:schemeClr val="accent2">
                  <a:lumMod val="75000"/>
                </a:schemeClr>
              </a:solidFill>
              <a:ln w="19050">
                <a:noFill/>
              </a:ln>
              <a:effectLst/>
            </c:spPr>
            <c:extLst>
              <c:ext xmlns:c16="http://schemas.microsoft.com/office/drawing/2014/chart" uri="{C3380CC4-5D6E-409C-BE32-E72D297353CC}">
                <c16:uniqueId val="{00000017-AC12-4709-A82F-796BF621B4D8}"/>
              </c:ext>
            </c:extLst>
          </c:dPt>
          <c:dPt>
            <c:idx val="5"/>
            <c:bubble3D val="0"/>
            <c:spPr>
              <a:solidFill>
                <a:schemeClr val="accent4">
                  <a:lumMod val="75000"/>
                </a:schemeClr>
              </a:solidFill>
              <a:ln w="19050">
                <a:noFill/>
              </a:ln>
              <a:effectLst/>
            </c:spPr>
            <c:extLst>
              <c:ext xmlns:c16="http://schemas.microsoft.com/office/drawing/2014/chart" uri="{C3380CC4-5D6E-409C-BE32-E72D297353CC}">
                <c16:uniqueId val="{00000019-AC12-4709-A82F-796BF621B4D8}"/>
              </c:ext>
            </c:extLst>
          </c:dPt>
          <c:dLbls>
            <c:spPr>
              <a:noFill/>
              <a:ln>
                <a:noFill/>
              </a:ln>
              <a:effectLst/>
            </c:spPr>
            <c:txPr>
              <a:bodyPr wrap="square" lIns="38100" tIns="19050" rIns="38100" bIns="19050" anchor="ctr">
                <a:spAutoFit/>
              </a:bodyPr>
              <a:lstStyle/>
              <a:p>
                <a:pPr>
                  <a:defRPr sz="700">
                    <a:solidFill>
                      <a:schemeClr val="bg1"/>
                    </a:solidFill>
                    <a:latin typeface="Roboto" panose="02000000000000000000" pitchFamily="2" charset="0"/>
                    <a:ea typeface="Roboto" panose="02000000000000000000" pitchFamily="2"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 - Product'!$AB$4:$AB$9</c:f>
              <c:strCache>
                <c:ptCount val="6"/>
                <c:pt idx="0">
                  <c:v>Amazon</c:v>
                </c:pt>
                <c:pt idx="1">
                  <c:v>Foot Locker</c:v>
                </c:pt>
                <c:pt idx="2">
                  <c:v>Kohl's</c:v>
                </c:pt>
                <c:pt idx="3">
                  <c:v>Sports Direct</c:v>
                </c:pt>
                <c:pt idx="4">
                  <c:v>Walmart</c:v>
                </c:pt>
                <c:pt idx="5">
                  <c:v>West Gear</c:v>
                </c:pt>
              </c:strCache>
            </c:strRef>
          </c:cat>
          <c:val>
            <c:numRef>
              <c:f>'Pivottable - Product'!$AC$4:$AC$9</c:f>
              <c:numCache>
                <c:formatCode>"$"#,,</c:formatCode>
                <c:ptCount val="6"/>
                <c:pt idx="0">
                  <c:v>77698912</c:v>
                </c:pt>
                <c:pt idx="1">
                  <c:v>220094720</c:v>
                </c:pt>
                <c:pt idx="2">
                  <c:v>102114753</c:v>
                </c:pt>
                <c:pt idx="3">
                  <c:v>182470997</c:v>
                </c:pt>
                <c:pt idx="4">
                  <c:v>74558410</c:v>
                </c:pt>
                <c:pt idx="5">
                  <c:v>242964333</c:v>
                </c:pt>
              </c:numCache>
            </c:numRef>
          </c:val>
          <c:extLst>
            <c:ext xmlns:c16="http://schemas.microsoft.com/office/drawing/2014/chart" uri="{C3380CC4-5D6E-409C-BE32-E72D297353CC}">
              <c16:uniqueId val="{0000001A-AC12-4709-A82F-796BF621B4D8}"/>
            </c:ext>
          </c:extLst>
        </c:ser>
        <c:dLbls>
          <c:showLegendKey val="0"/>
          <c:showVal val="1"/>
          <c:showCatName val="0"/>
          <c:showSerName val="0"/>
          <c:showPercent val="0"/>
          <c:showBubbleSize val="0"/>
          <c:showLeaderLines val="0"/>
        </c:dLbls>
        <c:firstSliceAng val="0"/>
        <c:holeSize val="6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Product!Sales of Location</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CC99"/>
          </a:solidFill>
          <a:ln w="19050">
            <a:noFill/>
          </a:ln>
          <a:effectLst/>
        </c:spPr>
      </c:pivotFmt>
      <c:pivotFmt>
        <c:idx val="9"/>
        <c:spPr>
          <a:solidFill>
            <a:srgbClr val="76D4D2"/>
          </a:solidFill>
          <a:ln w="19050">
            <a:noFill/>
          </a:ln>
          <a:effectLst/>
        </c:spPr>
      </c:pivotFmt>
      <c:pivotFmt>
        <c:idx val="10"/>
        <c:spPr>
          <a:solidFill>
            <a:schemeClr val="bg1">
              <a:lumMod val="50000"/>
            </a:schemeClr>
          </a:solidFill>
          <a:ln w="19050">
            <a:noFill/>
          </a:ln>
          <a:effectLst/>
        </c:spPr>
      </c:pivotFmt>
      <c:pivotFmt>
        <c:idx val="11"/>
        <c:spPr>
          <a:solidFill>
            <a:schemeClr val="accent2">
              <a:lumMod val="75000"/>
            </a:schemeClr>
          </a:solidFill>
          <a:ln w="19050">
            <a:noFill/>
          </a:ln>
          <a:effectLst/>
        </c:spPr>
      </c:pivotFmt>
      <c:pivotFmt>
        <c:idx val="12"/>
        <c:spPr>
          <a:solidFill>
            <a:schemeClr val="accent4">
              <a:lumMod val="75000"/>
            </a:schemeClr>
          </a:solidFill>
          <a:ln w="19050">
            <a:noFill/>
          </a:ln>
          <a:effectLst/>
        </c:spPr>
      </c:pivotFmt>
    </c:pivotFmts>
    <c:plotArea>
      <c:layout>
        <c:manualLayout>
          <c:layoutTarget val="inner"/>
          <c:xMode val="edge"/>
          <c:yMode val="edge"/>
          <c:x val="0.10935769908264979"/>
          <c:y val="9.1869891563213568E-2"/>
          <c:w val="0.84352112163617998"/>
          <c:h val="0.84166664615642117"/>
        </c:manualLayout>
      </c:layout>
      <c:doughnutChart>
        <c:varyColors val="1"/>
        <c:ser>
          <c:idx val="0"/>
          <c:order val="0"/>
          <c:tx>
            <c:strRef>
              <c:f>'Pivottable - Product'!$AF$3</c:f>
              <c:strCache>
                <c:ptCount val="1"/>
                <c:pt idx="0">
                  <c:v>Total</c:v>
                </c:pt>
              </c:strCache>
            </c:strRef>
          </c:tx>
          <c:dPt>
            <c:idx val="0"/>
            <c:bubble3D val="0"/>
            <c:spPr>
              <a:solidFill>
                <a:srgbClr val="00CC99"/>
              </a:solidFill>
              <a:ln w="19050">
                <a:noFill/>
              </a:ln>
              <a:effectLst/>
            </c:spPr>
            <c:extLst>
              <c:ext xmlns:c16="http://schemas.microsoft.com/office/drawing/2014/chart" uri="{C3380CC4-5D6E-409C-BE32-E72D297353CC}">
                <c16:uniqueId val="{00000001-B3E5-4B3F-AC7C-C5AB63DC7A56}"/>
              </c:ext>
            </c:extLst>
          </c:dPt>
          <c:dPt>
            <c:idx val="1"/>
            <c:bubble3D val="0"/>
            <c:spPr>
              <a:solidFill>
                <a:srgbClr val="76D4D2"/>
              </a:solidFill>
              <a:ln w="19050">
                <a:noFill/>
              </a:ln>
              <a:effectLst/>
            </c:spPr>
            <c:extLst>
              <c:ext xmlns:c16="http://schemas.microsoft.com/office/drawing/2014/chart" uri="{C3380CC4-5D6E-409C-BE32-E72D297353CC}">
                <c16:uniqueId val="{00000003-B3E5-4B3F-AC7C-C5AB63DC7A56}"/>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B3E5-4B3F-AC7C-C5AB63DC7A56}"/>
              </c:ext>
            </c:extLst>
          </c:dPt>
          <c:dPt>
            <c:idx val="3"/>
            <c:bubble3D val="0"/>
            <c:spPr>
              <a:solidFill>
                <a:schemeClr val="accent2">
                  <a:lumMod val="75000"/>
                </a:schemeClr>
              </a:solidFill>
              <a:ln w="19050">
                <a:noFill/>
              </a:ln>
              <a:effectLst/>
            </c:spPr>
            <c:extLst>
              <c:ext xmlns:c16="http://schemas.microsoft.com/office/drawing/2014/chart" uri="{C3380CC4-5D6E-409C-BE32-E72D297353CC}">
                <c16:uniqueId val="{00000007-B3E5-4B3F-AC7C-C5AB63DC7A56}"/>
              </c:ext>
            </c:extLst>
          </c:dPt>
          <c:dPt>
            <c:idx val="4"/>
            <c:bubble3D val="0"/>
            <c:spPr>
              <a:solidFill>
                <a:schemeClr val="accent4">
                  <a:lumMod val="75000"/>
                </a:schemeClr>
              </a:solidFill>
              <a:ln w="19050">
                <a:noFill/>
              </a:ln>
              <a:effectLst/>
            </c:spPr>
            <c:extLst>
              <c:ext xmlns:c16="http://schemas.microsoft.com/office/drawing/2014/chart" uri="{C3380CC4-5D6E-409C-BE32-E72D297353CC}">
                <c16:uniqueId val="{00000009-B3E5-4B3F-AC7C-C5AB63DC7A56}"/>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 - Product'!$AE$4:$AE$8</c:f>
              <c:strCache>
                <c:ptCount val="5"/>
                <c:pt idx="0">
                  <c:v>Midwest</c:v>
                </c:pt>
                <c:pt idx="1">
                  <c:v>Northeast</c:v>
                </c:pt>
                <c:pt idx="2">
                  <c:v>South</c:v>
                </c:pt>
                <c:pt idx="3">
                  <c:v>Southeast</c:v>
                </c:pt>
                <c:pt idx="4">
                  <c:v>West</c:v>
                </c:pt>
              </c:strCache>
            </c:strRef>
          </c:cat>
          <c:val>
            <c:numRef>
              <c:f>'Pivottable - Product'!$AF$4:$AF$8</c:f>
              <c:numCache>
                <c:formatCode>"$"#,,</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A-B3E5-4B3F-AC7C-C5AB63DC7A56}"/>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method</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28474328139702E-2"/>
          <c:y val="2.6918832302033537E-2"/>
          <c:w val="0.89122540744834999"/>
          <c:h val="0.75025399790584202"/>
        </c:manualLayout>
      </c:layout>
      <c:areaChart>
        <c:grouping val="percentStacked"/>
        <c:varyColors val="0"/>
        <c:ser>
          <c:idx val="0"/>
          <c:order val="0"/>
          <c:tx>
            <c:strRef>
              <c:f>'Pivottable - Product'!$AI$3:$AI$4</c:f>
              <c:strCache>
                <c:ptCount val="1"/>
                <c:pt idx="0">
                  <c:v>In-store</c:v>
                </c:pt>
              </c:strCache>
            </c:strRef>
          </c:tx>
          <c:spPr>
            <a:solidFill>
              <a:srgbClr val="00CC99"/>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Product'!$AI$5:$AI$30</c:f>
              <c:numCache>
                <c:formatCode>0.00%</c:formatCode>
                <c:ptCount val="24"/>
                <c:pt idx="0">
                  <c:v>0.21825737894513672</c:v>
                </c:pt>
                <c:pt idx="1">
                  <c:v>0.4393089259706035</c:v>
                </c:pt>
                <c:pt idx="2">
                  <c:v>0.39714161094510109</c:v>
                </c:pt>
                <c:pt idx="3">
                  <c:v>0.63512399679993581</c:v>
                </c:pt>
                <c:pt idx="4">
                  <c:v>0.721642031978458</c:v>
                </c:pt>
                <c:pt idx="5">
                  <c:v>0.9746802284395637</c:v>
                </c:pt>
                <c:pt idx="6">
                  <c:v>0.74412342974427936</c:v>
                </c:pt>
                <c:pt idx="7">
                  <c:v>0.45057395167919484</c:v>
                </c:pt>
                <c:pt idx="8">
                  <c:v>0.65134484340298715</c:v>
                </c:pt>
                <c:pt idx="9">
                  <c:v>0.52744168680197956</c:v>
                </c:pt>
                <c:pt idx="10">
                  <c:v>0.11090428307992067</c:v>
                </c:pt>
                <c:pt idx="11">
                  <c:v>0</c:v>
                </c:pt>
                <c:pt idx="12">
                  <c:v>0.27351546741285476</c:v>
                </c:pt>
                <c:pt idx="13">
                  <c:v>0.31484421610134794</c:v>
                </c:pt>
                <c:pt idx="14">
                  <c:v>0.35815519212827701</c:v>
                </c:pt>
                <c:pt idx="15">
                  <c:v>0.29877151563435284</c:v>
                </c:pt>
                <c:pt idx="16">
                  <c:v>0.34202090115847572</c:v>
                </c:pt>
                <c:pt idx="17">
                  <c:v>0.44123300511473779</c:v>
                </c:pt>
                <c:pt idx="18">
                  <c:v>0.42859369019451293</c:v>
                </c:pt>
                <c:pt idx="19">
                  <c:v>0.38279057939467065</c:v>
                </c:pt>
                <c:pt idx="20">
                  <c:v>0.2906774822585021</c:v>
                </c:pt>
                <c:pt idx="21">
                  <c:v>0.34983669451643723</c:v>
                </c:pt>
                <c:pt idx="22">
                  <c:v>0.41188458723080124</c:v>
                </c:pt>
                <c:pt idx="23">
                  <c:v>0.41816899296193577</c:v>
                </c:pt>
              </c:numCache>
            </c:numRef>
          </c:val>
          <c:extLst>
            <c:ext xmlns:c16="http://schemas.microsoft.com/office/drawing/2014/chart" uri="{C3380CC4-5D6E-409C-BE32-E72D297353CC}">
              <c16:uniqueId val="{00000000-0CA1-494C-8051-6CC209020A31}"/>
            </c:ext>
          </c:extLst>
        </c:ser>
        <c:ser>
          <c:idx val="1"/>
          <c:order val="1"/>
          <c:tx>
            <c:strRef>
              <c:f>'Pivottable - Product'!$AJ$3:$AJ$4</c:f>
              <c:strCache>
                <c:ptCount val="1"/>
                <c:pt idx="0">
                  <c:v>Online</c:v>
                </c:pt>
              </c:strCache>
            </c:strRef>
          </c:tx>
          <c:spPr>
            <a:solidFill>
              <a:srgbClr val="7030A0"/>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Product'!$AJ$5:$AJ$30</c:f>
              <c:numCache>
                <c:formatCode>0.00%</c:formatCode>
                <c:ptCount val="24"/>
                <c:pt idx="0">
                  <c:v>2.4429506896440981E-2</c:v>
                </c:pt>
                <c:pt idx="1">
                  <c:v>2.4781257325982659E-2</c:v>
                </c:pt>
                <c:pt idx="2">
                  <c:v>2.4524170416402591E-2</c:v>
                </c:pt>
                <c:pt idx="3">
                  <c:v>2.5051158194540204E-2</c:v>
                </c:pt>
                <c:pt idx="4">
                  <c:v>2.4936378466172211E-2</c:v>
                </c:pt>
                <c:pt idx="5">
                  <c:v>2.5319771560436289E-2</c:v>
                </c:pt>
                <c:pt idx="6">
                  <c:v>2.4990532784502147E-2</c:v>
                </c:pt>
                <c:pt idx="7">
                  <c:v>2.4432160611893159E-2</c:v>
                </c:pt>
                <c:pt idx="8">
                  <c:v>2.4923685165716115E-2</c:v>
                </c:pt>
                <c:pt idx="9">
                  <c:v>2.4782976502336736E-2</c:v>
                </c:pt>
                <c:pt idx="10">
                  <c:v>2.5005972884265218E-2</c:v>
                </c:pt>
                <c:pt idx="11">
                  <c:v>2.5130420666372891E-2</c:v>
                </c:pt>
                <c:pt idx="12">
                  <c:v>0.25571997709169891</c:v>
                </c:pt>
                <c:pt idx="13">
                  <c:v>0.277298126888401</c:v>
                </c:pt>
                <c:pt idx="14">
                  <c:v>0.29729893831012616</c:v>
                </c:pt>
                <c:pt idx="15">
                  <c:v>0.25828861161858713</c:v>
                </c:pt>
                <c:pt idx="16">
                  <c:v>0.28463320959260668</c:v>
                </c:pt>
                <c:pt idx="17">
                  <c:v>0.39080687658414748</c:v>
                </c:pt>
                <c:pt idx="18">
                  <c:v>0.39771354912391871</c:v>
                </c:pt>
                <c:pt idx="19">
                  <c:v>0.39379751785564071</c:v>
                </c:pt>
                <c:pt idx="20">
                  <c:v>0.31832475830197887</c:v>
                </c:pt>
                <c:pt idx="21">
                  <c:v>0.30472894801755501</c:v>
                </c:pt>
                <c:pt idx="22">
                  <c:v>0.37491520221814656</c:v>
                </c:pt>
                <c:pt idx="23">
                  <c:v>0.40506283907960156</c:v>
                </c:pt>
              </c:numCache>
            </c:numRef>
          </c:val>
          <c:extLst>
            <c:ext xmlns:c16="http://schemas.microsoft.com/office/drawing/2014/chart" uri="{C3380CC4-5D6E-409C-BE32-E72D297353CC}">
              <c16:uniqueId val="{00000001-0CA1-494C-8051-6CC209020A31}"/>
            </c:ext>
          </c:extLst>
        </c:ser>
        <c:ser>
          <c:idx val="2"/>
          <c:order val="2"/>
          <c:tx>
            <c:strRef>
              <c:f>'Pivottable - Product'!$AK$3:$AK$4</c:f>
              <c:strCache>
                <c:ptCount val="1"/>
                <c:pt idx="0">
                  <c:v>Outlet</c:v>
                </c:pt>
              </c:strCache>
            </c:strRef>
          </c:tx>
          <c:spPr>
            <a:solidFill>
              <a:schemeClr val="bg1">
                <a:lumMod val="50000"/>
              </a:schemeClr>
            </a:solidFill>
            <a:ln>
              <a:noFill/>
            </a:ln>
            <a:effectLst/>
          </c:spPr>
          <c:cat>
            <c:multiLvlStrRef>
              <c:f>'Pivottable - Product'!$AH$5:$AH$30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Product'!$AK$5:$AK$30</c:f>
              <c:numCache>
                <c:formatCode>0.00%</c:formatCode>
                <c:ptCount val="24"/>
                <c:pt idx="0">
                  <c:v>0.75731311415842228</c:v>
                </c:pt>
                <c:pt idx="1">
                  <c:v>0.53590981670341387</c:v>
                </c:pt>
                <c:pt idx="2">
                  <c:v>0.57833421863849632</c:v>
                </c:pt>
                <c:pt idx="3">
                  <c:v>0.33982484500552401</c:v>
                </c:pt>
                <c:pt idx="4">
                  <c:v>0.25342158955536981</c:v>
                </c:pt>
                <c:pt idx="5">
                  <c:v>0</c:v>
                </c:pt>
                <c:pt idx="6">
                  <c:v>0.23088603747121852</c:v>
                </c:pt>
                <c:pt idx="7">
                  <c:v>0.52499388770891209</c:v>
                </c:pt>
                <c:pt idx="8">
                  <c:v>0.32373147143129677</c:v>
                </c:pt>
                <c:pt idx="9">
                  <c:v>0.4477753366956837</c:v>
                </c:pt>
                <c:pt idx="10">
                  <c:v>0.86408974403581407</c:v>
                </c:pt>
                <c:pt idx="11">
                  <c:v>0.97486957933362706</c:v>
                </c:pt>
                <c:pt idx="12">
                  <c:v>0.47076455549544632</c:v>
                </c:pt>
                <c:pt idx="13">
                  <c:v>0.40785765701025106</c:v>
                </c:pt>
                <c:pt idx="14">
                  <c:v>0.34454586956159683</c:v>
                </c:pt>
                <c:pt idx="15">
                  <c:v>0.44293987274706009</c:v>
                </c:pt>
                <c:pt idx="16">
                  <c:v>0.3733458892489176</c:v>
                </c:pt>
                <c:pt idx="17">
                  <c:v>0.16796011830111474</c:v>
                </c:pt>
                <c:pt idx="18">
                  <c:v>0.17369276068156836</c:v>
                </c:pt>
                <c:pt idx="19">
                  <c:v>0.22341190274968864</c:v>
                </c:pt>
                <c:pt idx="20">
                  <c:v>0.39099775943951909</c:v>
                </c:pt>
                <c:pt idx="21">
                  <c:v>0.34543435746600776</c:v>
                </c:pt>
                <c:pt idx="22">
                  <c:v>0.2132002105510522</c:v>
                </c:pt>
                <c:pt idx="23">
                  <c:v>0.17676816795846273</c:v>
                </c:pt>
              </c:numCache>
            </c:numRef>
          </c:val>
          <c:extLst>
            <c:ext xmlns:c16="http://schemas.microsoft.com/office/drawing/2014/chart" uri="{C3380CC4-5D6E-409C-BE32-E72D297353CC}">
              <c16:uniqueId val="{00000002-0CA1-494C-8051-6CC209020A31}"/>
            </c:ext>
          </c:extLst>
        </c:ser>
        <c:dLbls>
          <c:showLegendKey val="0"/>
          <c:showVal val="0"/>
          <c:showCatName val="0"/>
          <c:showSerName val="0"/>
          <c:showPercent val="0"/>
          <c:showBubbleSize val="0"/>
        </c:dLbls>
        <c:axId val="254157679"/>
        <c:axId val="254178799"/>
      </c:areaChart>
      <c:catAx>
        <c:axId val="254157679"/>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178799"/>
        <c:crosses val="autoZero"/>
        <c:auto val="1"/>
        <c:lblAlgn val="ctr"/>
        <c:lblOffset val="100"/>
        <c:noMultiLvlLbl val="0"/>
      </c:catAx>
      <c:valAx>
        <c:axId val="254178799"/>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1576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Retailer</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6D4D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'Pivottable - Product'!$AN$3:$AN$4</c:f>
              <c:strCache>
                <c:ptCount val="1"/>
                <c:pt idx="0">
                  <c:v>Amazon</c:v>
                </c:pt>
              </c:strCache>
            </c:strRef>
          </c:tx>
          <c:spPr>
            <a:solidFill>
              <a:srgbClr val="00CC99"/>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Product'!$AN$5:$AN$30</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7.0866236975466873E-2</c:v>
                </c:pt>
                <c:pt idx="13">
                  <c:v>0.10076817433628117</c:v>
                </c:pt>
                <c:pt idx="14">
                  <c:v>0.10545774743226642</c:v>
                </c:pt>
                <c:pt idx="15">
                  <c:v>8.2605115408295196E-2</c:v>
                </c:pt>
                <c:pt idx="16">
                  <c:v>9.8869359008106991E-2</c:v>
                </c:pt>
                <c:pt idx="17">
                  <c:v>0.11342233835652243</c:v>
                </c:pt>
                <c:pt idx="18">
                  <c:v>0.10918876404181693</c:v>
                </c:pt>
                <c:pt idx="19">
                  <c:v>0.10671774589666552</c:v>
                </c:pt>
                <c:pt idx="20">
                  <c:v>9.7279440715886303E-2</c:v>
                </c:pt>
                <c:pt idx="21">
                  <c:v>0.12348542896959466</c:v>
                </c:pt>
                <c:pt idx="22">
                  <c:v>0.15181858575599846</c:v>
                </c:pt>
                <c:pt idx="23">
                  <c:v>0.12485579016912199</c:v>
                </c:pt>
              </c:numCache>
            </c:numRef>
          </c:val>
          <c:extLst>
            <c:ext xmlns:c16="http://schemas.microsoft.com/office/drawing/2014/chart" uri="{C3380CC4-5D6E-409C-BE32-E72D297353CC}">
              <c16:uniqueId val="{00000000-2569-40B1-94D5-3F8766D2F729}"/>
            </c:ext>
          </c:extLst>
        </c:ser>
        <c:ser>
          <c:idx val="1"/>
          <c:order val="1"/>
          <c:tx>
            <c:strRef>
              <c:f>'Pivottable - Product'!$AO$3:$AO$4</c:f>
              <c:strCache>
                <c:ptCount val="1"/>
                <c:pt idx="0">
                  <c:v>Foot Locker</c:v>
                </c:pt>
              </c:strCache>
            </c:strRef>
          </c:tx>
          <c:spPr>
            <a:solidFill>
              <a:schemeClr val="accent4">
                <a:lumMod val="75000"/>
              </a:schemeClr>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Product'!$AO$5:$AO$30</c:f>
              <c:numCache>
                <c:formatCode>0.00%</c:formatCode>
                <c:ptCount val="24"/>
                <c:pt idx="0">
                  <c:v>0.60619441204507563</c:v>
                </c:pt>
                <c:pt idx="1">
                  <c:v>0.33522576494927186</c:v>
                </c:pt>
                <c:pt idx="2">
                  <c:v>0.58572372805259987</c:v>
                </c:pt>
                <c:pt idx="3">
                  <c:v>3.2789929827302028E-2</c:v>
                </c:pt>
                <c:pt idx="4">
                  <c:v>6.7524828859935923E-2</c:v>
                </c:pt>
                <c:pt idx="5">
                  <c:v>0</c:v>
                </c:pt>
                <c:pt idx="6">
                  <c:v>0</c:v>
                </c:pt>
                <c:pt idx="7">
                  <c:v>0.31964238821047208</c:v>
                </c:pt>
                <c:pt idx="8">
                  <c:v>0.1301898621733005</c:v>
                </c:pt>
                <c:pt idx="9">
                  <c:v>0.11541776971391168</c:v>
                </c:pt>
                <c:pt idx="10">
                  <c:v>0.35094557136726862</c:v>
                </c:pt>
                <c:pt idx="11">
                  <c:v>0.33503195092971094</c:v>
                </c:pt>
                <c:pt idx="12">
                  <c:v>0.19387087781136056</c:v>
                </c:pt>
                <c:pt idx="13">
                  <c:v>0.20747949689564471</c:v>
                </c:pt>
                <c:pt idx="14">
                  <c:v>0.214437798076311</c:v>
                </c:pt>
                <c:pt idx="15">
                  <c:v>0.16816265589541013</c:v>
                </c:pt>
                <c:pt idx="16">
                  <c:v>0.20103110754715062</c:v>
                </c:pt>
                <c:pt idx="17">
                  <c:v>0.3432393644830839</c:v>
                </c:pt>
                <c:pt idx="18">
                  <c:v>0.32838183128619619</c:v>
                </c:pt>
                <c:pt idx="19">
                  <c:v>0.24169495055079582</c:v>
                </c:pt>
                <c:pt idx="20">
                  <c:v>0.13641233321287019</c:v>
                </c:pt>
                <c:pt idx="21">
                  <c:v>0.19838505546628526</c:v>
                </c:pt>
                <c:pt idx="22">
                  <c:v>0.28965970141997033</c:v>
                </c:pt>
                <c:pt idx="23">
                  <c:v>0.33586625428915579</c:v>
                </c:pt>
              </c:numCache>
            </c:numRef>
          </c:val>
          <c:extLst>
            <c:ext xmlns:c16="http://schemas.microsoft.com/office/drawing/2014/chart" uri="{C3380CC4-5D6E-409C-BE32-E72D297353CC}">
              <c16:uniqueId val="{00000001-2569-40B1-94D5-3F8766D2F729}"/>
            </c:ext>
          </c:extLst>
        </c:ser>
        <c:ser>
          <c:idx val="2"/>
          <c:order val="2"/>
          <c:tx>
            <c:strRef>
              <c:f>'Pivottable - Product'!$AP$3:$AP$4</c:f>
              <c:strCache>
                <c:ptCount val="1"/>
                <c:pt idx="0">
                  <c:v>Kohl's</c:v>
                </c:pt>
              </c:strCache>
            </c:strRef>
          </c:tx>
          <c:spPr>
            <a:solidFill>
              <a:srgbClr val="7030A0"/>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Product'!$AP$5:$AP$30</c:f>
              <c:numCache>
                <c:formatCode>0.00%</c:formatCode>
                <c:ptCount val="24"/>
                <c:pt idx="0">
                  <c:v>0</c:v>
                </c:pt>
                <c:pt idx="1">
                  <c:v>0</c:v>
                </c:pt>
                <c:pt idx="2">
                  <c:v>0</c:v>
                </c:pt>
                <c:pt idx="3">
                  <c:v>0</c:v>
                </c:pt>
                <c:pt idx="4">
                  <c:v>0</c:v>
                </c:pt>
                <c:pt idx="5">
                  <c:v>0</c:v>
                </c:pt>
                <c:pt idx="6">
                  <c:v>0</c:v>
                </c:pt>
                <c:pt idx="7">
                  <c:v>0</c:v>
                </c:pt>
                <c:pt idx="8">
                  <c:v>0</c:v>
                </c:pt>
                <c:pt idx="9">
                  <c:v>0</c:v>
                </c:pt>
                <c:pt idx="10">
                  <c:v>0</c:v>
                </c:pt>
                <c:pt idx="11">
                  <c:v>9.4499526382954918E-2</c:v>
                </c:pt>
                <c:pt idx="12">
                  <c:v>0.1693430138554371</c:v>
                </c:pt>
                <c:pt idx="13">
                  <c:v>0.23762267997609224</c:v>
                </c:pt>
                <c:pt idx="14">
                  <c:v>0.25279566038389384</c:v>
                </c:pt>
                <c:pt idx="15">
                  <c:v>0.2599947281715001</c:v>
                </c:pt>
                <c:pt idx="16">
                  <c:v>0.27340849531860367</c:v>
                </c:pt>
                <c:pt idx="17">
                  <c:v>8.824021425673978E-2</c:v>
                </c:pt>
                <c:pt idx="18">
                  <c:v>8.306392413853067E-2</c:v>
                </c:pt>
                <c:pt idx="19">
                  <c:v>8.7556671231402969E-2</c:v>
                </c:pt>
                <c:pt idx="20">
                  <c:v>8.1415151160798616E-2</c:v>
                </c:pt>
                <c:pt idx="21">
                  <c:v>8.5554257009979359E-2</c:v>
                </c:pt>
                <c:pt idx="22">
                  <c:v>0.10071555619781807</c:v>
                </c:pt>
                <c:pt idx="23">
                  <c:v>9.4641049981989439E-2</c:v>
                </c:pt>
              </c:numCache>
            </c:numRef>
          </c:val>
          <c:extLst>
            <c:ext xmlns:c16="http://schemas.microsoft.com/office/drawing/2014/chart" uri="{C3380CC4-5D6E-409C-BE32-E72D297353CC}">
              <c16:uniqueId val="{00000002-2569-40B1-94D5-3F8766D2F729}"/>
            </c:ext>
          </c:extLst>
        </c:ser>
        <c:ser>
          <c:idx val="3"/>
          <c:order val="3"/>
          <c:tx>
            <c:strRef>
              <c:f>'Pivottable - Product'!$AQ$3:$AQ$4</c:f>
              <c:strCache>
                <c:ptCount val="1"/>
                <c:pt idx="0">
                  <c:v>Sports Direct</c:v>
                </c:pt>
              </c:strCache>
            </c:strRef>
          </c:tx>
          <c:spPr>
            <a:solidFill>
              <a:schemeClr val="bg1">
                <a:lumMod val="50000"/>
              </a:schemeClr>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Product'!$AQ$5:$AQ$30</c:f>
              <c:numCache>
                <c:formatCode>0.00%</c:formatCode>
                <c:ptCount val="24"/>
                <c:pt idx="0">
                  <c:v>0</c:v>
                </c:pt>
                <c:pt idx="1">
                  <c:v>0</c:v>
                </c:pt>
                <c:pt idx="2">
                  <c:v>0</c:v>
                </c:pt>
                <c:pt idx="3">
                  <c:v>0</c:v>
                </c:pt>
                <c:pt idx="4">
                  <c:v>0.1251615585611881</c:v>
                </c:pt>
                <c:pt idx="5">
                  <c:v>0</c:v>
                </c:pt>
                <c:pt idx="6">
                  <c:v>0.19390647843320777</c:v>
                </c:pt>
                <c:pt idx="7">
                  <c:v>0.1294896664550422</c:v>
                </c:pt>
                <c:pt idx="8">
                  <c:v>0.14401071958731751</c:v>
                </c:pt>
                <c:pt idx="9">
                  <c:v>0.42531843755447563</c:v>
                </c:pt>
                <c:pt idx="10">
                  <c:v>0</c:v>
                </c:pt>
                <c:pt idx="11">
                  <c:v>0</c:v>
                </c:pt>
                <c:pt idx="12">
                  <c:v>0.13145372465957511</c:v>
                </c:pt>
                <c:pt idx="13">
                  <c:v>0.14262087257724229</c:v>
                </c:pt>
                <c:pt idx="14">
                  <c:v>0.24818841227558675</c:v>
                </c:pt>
                <c:pt idx="15">
                  <c:v>0.29168947061406036</c:v>
                </c:pt>
                <c:pt idx="16">
                  <c:v>0.21410840227363304</c:v>
                </c:pt>
                <c:pt idx="17">
                  <c:v>0.14114534864484427</c:v>
                </c:pt>
                <c:pt idx="18">
                  <c:v>0.14330942382978493</c:v>
                </c:pt>
                <c:pt idx="19">
                  <c:v>0.27503908278500866</c:v>
                </c:pt>
                <c:pt idx="20">
                  <c:v>0.48371672885279304</c:v>
                </c:pt>
                <c:pt idx="21">
                  <c:v>0.37280047067189975</c:v>
                </c:pt>
                <c:pt idx="22">
                  <c:v>0.19638491001272221</c:v>
                </c:pt>
                <c:pt idx="23">
                  <c:v>0.2001838324352895</c:v>
                </c:pt>
              </c:numCache>
            </c:numRef>
          </c:val>
          <c:extLst>
            <c:ext xmlns:c16="http://schemas.microsoft.com/office/drawing/2014/chart" uri="{C3380CC4-5D6E-409C-BE32-E72D297353CC}">
              <c16:uniqueId val="{00000003-2569-40B1-94D5-3F8766D2F729}"/>
            </c:ext>
          </c:extLst>
        </c:ser>
        <c:ser>
          <c:idx val="4"/>
          <c:order val="4"/>
          <c:tx>
            <c:strRef>
              <c:f>'Pivottable - Product'!$AR$3:$AR$4</c:f>
              <c:strCache>
                <c:ptCount val="1"/>
                <c:pt idx="0">
                  <c:v>Walmart</c:v>
                </c:pt>
              </c:strCache>
            </c:strRef>
          </c:tx>
          <c:spPr>
            <a:solidFill>
              <a:schemeClr val="accent2">
                <a:lumMod val="75000"/>
              </a:schemeClr>
            </a:solidFill>
            <a:ln>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Product'!$AR$5:$AR$30</c:f>
              <c:numCache>
                <c:formatCode>0.00%</c:formatCode>
                <c:ptCount val="24"/>
                <c:pt idx="0">
                  <c:v>0</c:v>
                </c:pt>
                <c:pt idx="1">
                  <c:v>0</c:v>
                </c:pt>
                <c:pt idx="2">
                  <c:v>0</c:v>
                </c:pt>
                <c:pt idx="3">
                  <c:v>0.34856402278277981</c:v>
                </c:pt>
                <c:pt idx="4">
                  <c:v>0.26000971508830767</c:v>
                </c:pt>
                <c:pt idx="5">
                  <c:v>0</c:v>
                </c:pt>
                <c:pt idx="6">
                  <c:v>4.2927764023041388E-2</c:v>
                </c:pt>
                <c:pt idx="7">
                  <c:v>0.40864750844904763</c:v>
                </c:pt>
                <c:pt idx="8">
                  <c:v>0.33178853475736703</c:v>
                </c:pt>
                <c:pt idx="9">
                  <c:v>0.45926379273161272</c:v>
                </c:pt>
                <c:pt idx="10">
                  <c:v>0</c:v>
                </c:pt>
                <c:pt idx="11">
                  <c:v>0</c:v>
                </c:pt>
                <c:pt idx="12">
                  <c:v>0</c:v>
                </c:pt>
                <c:pt idx="13">
                  <c:v>5.6737031764126479E-3</c:v>
                </c:pt>
                <c:pt idx="14">
                  <c:v>1.192003827882997E-2</c:v>
                </c:pt>
                <c:pt idx="15">
                  <c:v>4.3628675562657288E-2</c:v>
                </c:pt>
                <c:pt idx="16">
                  <c:v>4.2939671296668404E-2</c:v>
                </c:pt>
                <c:pt idx="17">
                  <c:v>7.3731863195831915E-2</c:v>
                </c:pt>
                <c:pt idx="18">
                  <c:v>9.8427655561653463E-2</c:v>
                </c:pt>
                <c:pt idx="19">
                  <c:v>0.10393700240596597</c:v>
                </c:pt>
                <c:pt idx="20">
                  <c:v>8.5431659872834256E-2</c:v>
                </c:pt>
                <c:pt idx="21">
                  <c:v>7.7065571125290361E-2</c:v>
                </c:pt>
                <c:pt idx="22">
                  <c:v>7.4244129825859845E-2</c:v>
                </c:pt>
                <c:pt idx="23">
                  <c:v>3.1987717603051226E-2</c:v>
                </c:pt>
              </c:numCache>
            </c:numRef>
          </c:val>
          <c:extLst>
            <c:ext xmlns:c16="http://schemas.microsoft.com/office/drawing/2014/chart" uri="{C3380CC4-5D6E-409C-BE32-E72D297353CC}">
              <c16:uniqueId val="{00000004-2569-40B1-94D5-3F8766D2F729}"/>
            </c:ext>
          </c:extLst>
        </c:ser>
        <c:ser>
          <c:idx val="5"/>
          <c:order val="5"/>
          <c:tx>
            <c:strRef>
              <c:f>'Pivottable - Product'!$AS$3:$AS$4</c:f>
              <c:strCache>
                <c:ptCount val="1"/>
                <c:pt idx="0">
                  <c:v>West Gear</c:v>
                </c:pt>
              </c:strCache>
            </c:strRef>
          </c:tx>
          <c:spPr>
            <a:solidFill>
              <a:srgbClr val="76D4D2"/>
            </a:solidFill>
            <a:ln w="25400">
              <a:noFill/>
            </a:ln>
            <a:effectLst/>
          </c:spPr>
          <c:cat>
            <c:multiLvlStrRef>
              <c:f>'Pivottable - Product'!$AM$5:$AM$30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Product'!$AS$5:$AS$30</c:f>
              <c:numCache>
                <c:formatCode>0.00%</c:formatCode>
                <c:ptCount val="24"/>
                <c:pt idx="0">
                  <c:v>0.39380558795492437</c:v>
                </c:pt>
                <c:pt idx="1">
                  <c:v>0.66477423505072819</c:v>
                </c:pt>
                <c:pt idx="2">
                  <c:v>0.41427627194740019</c:v>
                </c:pt>
                <c:pt idx="3">
                  <c:v>0.61864604738991813</c:v>
                </c:pt>
                <c:pt idx="4">
                  <c:v>0.54730389749056829</c:v>
                </c:pt>
                <c:pt idx="5">
                  <c:v>1</c:v>
                </c:pt>
                <c:pt idx="6">
                  <c:v>0.76316575754375082</c:v>
                </c:pt>
                <c:pt idx="7">
                  <c:v>0.14222043688543809</c:v>
                </c:pt>
                <c:pt idx="8">
                  <c:v>0.39401088348201496</c:v>
                </c:pt>
                <c:pt idx="9">
                  <c:v>0</c:v>
                </c:pt>
                <c:pt idx="10">
                  <c:v>0.64905442863273144</c:v>
                </c:pt>
                <c:pt idx="11">
                  <c:v>0.57046852268733417</c:v>
                </c:pt>
                <c:pt idx="12">
                  <c:v>0.43446614669816042</c:v>
                </c:pt>
                <c:pt idx="13">
                  <c:v>0.30583507303832697</c:v>
                </c:pt>
                <c:pt idx="14">
                  <c:v>0.16720034355311203</c:v>
                </c:pt>
                <c:pt idx="15">
                  <c:v>0.15391935434807694</c:v>
                </c:pt>
                <c:pt idx="16">
                  <c:v>0.1696429645558373</c:v>
                </c:pt>
                <c:pt idx="17">
                  <c:v>0.24022087106297771</c:v>
                </c:pt>
                <c:pt idx="18">
                  <c:v>0.2376284011420178</c:v>
                </c:pt>
                <c:pt idx="19">
                  <c:v>0.18505454713016109</c:v>
                </c:pt>
                <c:pt idx="20">
                  <c:v>0.11574468618481761</c:v>
                </c:pt>
                <c:pt idx="21">
                  <c:v>0.14270921675695064</c:v>
                </c:pt>
                <c:pt idx="22">
                  <c:v>0.1871771167876311</c:v>
                </c:pt>
                <c:pt idx="23">
                  <c:v>0.21246535552139212</c:v>
                </c:pt>
              </c:numCache>
            </c:numRef>
          </c:val>
          <c:extLst>
            <c:ext xmlns:c16="http://schemas.microsoft.com/office/drawing/2014/chart" uri="{C3380CC4-5D6E-409C-BE32-E72D297353CC}">
              <c16:uniqueId val="{00000007-2569-40B1-94D5-3F8766D2F729}"/>
            </c:ext>
          </c:extLst>
        </c:ser>
        <c:dLbls>
          <c:showLegendKey val="0"/>
          <c:showVal val="0"/>
          <c:showCatName val="0"/>
          <c:showSerName val="0"/>
          <c:showPercent val="0"/>
          <c:showBubbleSize val="0"/>
        </c:dLbls>
        <c:axId val="254199439"/>
        <c:axId val="254208079"/>
      </c:areaChart>
      <c:catAx>
        <c:axId val="254199439"/>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208079"/>
        <c:crosses val="autoZero"/>
        <c:auto val="1"/>
        <c:lblAlgn val="ctr"/>
        <c:lblOffset val="100"/>
        <c:noMultiLvlLbl val="0"/>
      </c:catAx>
      <c:valAx>
        <c:axId val="254208079"/>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19943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Product!Area chart - sales of Location</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6D4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'Pivottable - Product'!$AV$3:$AV$4</c:f>
              <c:strCache>
                <c:ptCount val="1"/>
                <c:pt idx="0">
                  <c:v>Midwest</c:v>
                </c:pt>
              </c:strCache>
            </c:strRef>
          </c:tx>
          <c:spPr>
            <a:solidFill>
              <a:srgbClr val="00CC99"/>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Product'!$AV$5:$AV$30</c:f>
              <c:numCache>
                <c:formatCode>0.00%</c:formatCode>
                <c:ptCount val="24"/>
                <c:pt idx="0">
                  <c:v>0</c:v>
                </c:pt>
                <c:pt idx="1">
                  <c:v>0</c:v>
                </c:pt>
                <c:pt idx="2">
                  <c:v>0</c:v>
                </c:pt>
                <c:pt idx="3">
                  <c:v>0</c:v>
                </c:pt>
                <c:pt idx="4">
                  <c:v>0</c:v>
                </c:pt>
                <c:pt idx="5">
                  <c:v>0</c:v>
                </c:pt>
                <c:pt idx="6">
                  <c:v>0</c:v>
                </c:pt>
                <c:pt idx="7">
                  <c:v>0</c:v>
                </c:pt>
                <c:pt idx="8">
                  <c:v>0</c:v>
                </c:pt>
                <c:pt idx="9">
                  <c:v>8.3466366514157231E-2</c:v>
                </c:pt>
                <c:pt idx="10">
                  <c:v>0.35094557136726862</c:v>
                </c:pt>
                <c:pt idx="11">
                  <c:v>0.42953147731266589</c:v>
                </c:pt>
                <c:pt idx="12">
                  <c:v>0.20143064252540624</c:v>
                </c:pt>
                <c:pt idx="13">
                  <c:v>0.2672935858869101</c:v>
                </c:pt>
                <c:pt idx="14">
                  <c:v>0.19815790283017509</c:v>
                </c:pt>
                <c:pt idx="15">
                  <c:v>0.1066950085060714</c:v>
                </c:pt>
                <c:pt idx="16">
                  <c:v>0.14300258873762867</c:v>
                </c:pt>
                <c:pt idx="17">
                  <c:v>0.22439469195708767</c:v>
                </c:pt>
                <c:pt idx="18">
                  <c:v>0.2416298982566866</c:v>
                </c:pt>
                <c:pt idx="19">
                  <c:v>0.18996407450668901</c:v>
                </c:pt>
                <c:pt idx="20">
                  <c:v>0.11302502485678906</c:v>
                </c:pt>
                <c:pt idx="21">
                  <c:v>0.12496211947357881</c:v>
                </c:pt>
                <c:pt idx="22">
                  <c:v>0.15057869463749834</c:v>
                </c:pt>
                <c:pt idx="23">
                  <c:v>0.1711630713857136</c:v>
                </c:pt>
              </c:numCache>
            </c:numRef>
          </c:val>
          <c:extLst>
            <c:ext xmlns:c16="http://schemas.microsoft.com/office/drawing/2014/chart" uri="{C3380CC4-5D6E-409C-BE32-E72D297353CC}">
              <c16:uniqueId val="{00000000-0772-4B86-8282-E8D32C68384C}"/>
            </c:ext>
          </c:extLst>
        </c:ser>
        <c:ser>
          <c:idx val="1"/>
          <c:order val="1"/>
          <c:tx>
            <c:strRef>
              <c:f>'Pivottable - Product'!$AW$3:$AW$4</c:f>
              <c:strCache>
                <c:ptCount val="1"/>
                <c:pt idx="0">
                  <c:v>Northeast</c:v>
                </c:pt>
              </c:strCache>
            </c:strRef>
          </c:tx>
          <c:spPr>
            <a:solidFill>
              <a:srgbClr val="76D4D2"/>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Product'!$AW$5:$AW$30</c:f>
              <c:numCache>
                <c:formatCode>0.00%</c:formatCode>
                <c:ptCount val="24"/>
                <c:pt idx="0">
                  <c:v>0.65124132000094004</c:v>
                </c:pt>
                <c:pt idx="1">
                  <c:v>0.33522576494927186</c:v>
                </c:pt>
                <c:pt idx="2">
                  <c:v>0.58572372805259987</c:v>
                </c:pt>
                <c:pt idx="3">
                  <c:v>0.34856402278277981</c:v>
                </c:pt>
                <c:pt idx="4">
                  <c:v>0.26000971508830767</c:v>
                </c:pt>
                <c:pt idx="5">
                  <c:v>0</c:v>
                </c:pt>
                <c:pt idx="6">
                  <c:v>0.10595477794167076</c:v>
                </c:pt>
                <c:pt idx="7">
                  <c:v>0</c:v>
                </c:pt>
                <c:pt idx="8">
                  <c:v>0</c:v>
                </c:pt>
                <c:pt idx="9">
                  <c:v>0</c:v>
                </c:pt>
                <c:pt idx="10">
                  <c:v>0</c:v>
                </c:pt>
                <c:pt idx="11">
                  <c:v>0</c:v>
                </c:pt>
                <c:pt idx="12">
                  <c:v>0.15180349272642607</c:v>
                </c:pt>
                <c:pt idx="13">
                  <c:v>0.16510873187842698</c:v>
                </c:pt>
                <c:pt idx="14">
                  <c:v>0.17563228169066467</c:v>
                </c:pt>
                <c:pt idx="15">
                  <c:v>0.13979291124682725</c:v>
                </c:pt>
                <c:pt idx="16">
                  <c:v>0.17432366109840997</c:v>
                </c:pt>
                <c:pt idx="17">
                  <c:v>0.19688795183279936</c:v>
                </c:pt>
                <c:pt idx="18">
                  <c:v>0.18282497378140852</c:v>
                </c:pt>
                <c:pt idx="19">
                  <c:v>0.17205385369768611</c:v>
                </c:pt>
                <c:pt idx="20">
                  <c:v>0.16125623416120449</c:v>
                </c:pt>
                <c:pt idx="21">
                  <c:v>0.2328200837595811</c:v>
                </c:pt>
                <c:pt idx="22">
                  <c:v>0.33610146967065441</c:v>
                </c:pt>
                <c:pt idx="23">
                  <c:v>0.30033244049412822</c:v>
                </c:pt>
              </c:numCache>
            </c:numRef>
          </c:val>
          <c:extLst>
            <c:ext xmlns:c16="http://schemas.microsoft.com/office/drawing/2014/chart" uri="{C3380CC4-5D6E-409C-BE32-E72D297353CC}">
              <c16:uniqueId val="{00000001-0772-4B86-8282-E8D32C68384C}"/>
            </c:ext>
          </c:extLst>
        </c:ser>
        <c:ser>
          <c:idx val="2"/>
          <c:order val="2"/>
          <c:tx>
            <c:strRef>
              <c:f>'Pivottable - Product'!$AX$3:$AX$4</c:f>
              <c:strCache>
                <c:ptCount val="1"/>
                <c:pt idx="0">
                  <c:v>South</c:v>
                </c:pt>
              </c:strCache>
            </c:strRef>
          </c:tx>
          <c:spPr>
            <a:solidFill>
              <a:schemeClr val="bg1">
                <a:lumMod val="50000"/>
              </a:schemeClr>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Product'!$AX$5:$AX$30</c:f>
              <c:numCache>
                <c:formatCode>0.00%</c:formatCode>
                <c:ptCount val="24"/>
                <c:pt idx="0">
                  <c:v>0</c:v>
                </c:pt>
                <c:pt idx="1">
                  <c:v>0</c:v>
                </c:pt>
                <c:pt idx="2">
                  <c:v>0</c:v>
                </c:pt>
                <c:pt idx="3">
                  <c:v>0</c:v>
                </c:pt>
                <c:pt idx="4">
                  <c:v>0</c:v>
                </c:pt>
                <c:pt idx="5">
                  <c:v>0</c:v>
                </c:pt>
                <c:pt idx="6">
                  <c:v>0.13087946451457841</c:v>
                </c:pt>
                <c:pt idx="7">
                  <c:v>0.53813717490408985</c:v>
                </c:pt>
                <c:pt idx="8">
                  <c:v>0.33178853475736703</c:v>
                </c:pt>
                <c:pt idx="9">
                  <c:v>0.45926379273161272</c:v>
                </c:pt>
                <c:pt idx="10">
                  <c:v>0.17000487109008036</c:v>
                </c:pt>
                <c:pt idx="11">
                  <c:v>0</c:v>
                </c:pt>
                <c:pt idx="12">
                  <c:v>4.941865876344282E-2</c:v>
                </c:pt>
                <c:pt idx="13">
                  <c:v>5.795144327820613E-2</c:v>
                </c:pt>
                <c:pt idx="14">
                  <c:v>0.14103984793095178</c:v>
                </c:pt>
                <c:pt idx="15">
                  <c:v>0.24508547175071718</c:v>
                </c:pt>
                <c:pt idx="16">
                  <c:v>0.16822550187034277</c:v>
                </c:pt>
                <c:pt idx="17">
                  <c:v>0.11593091145237142</c:v>
                </c:pt>
                <c:pt idx="18">
                  <c:v>0.12503232125244756</c:v>
                </c:pt>
                <c:pt idx="19">
                  <c:v>0.21311743167673194</c:v>
                </c:pt>
                <c:pt idx="20">
                  <c:v>0.38492065210211096</c:v>
                </c:pt>
                <c:pt idx="21">
                  <c:v>0.28874645584858372</c:v>
                </c:pt>
                <c:pt idx="22">
                  <c:v>9.2195818556043849E-2</c:v>
                </c:pt>
                <c:pt idx="23">
                  <c:v>0.12094819754899512</c:v>
                </c:pt>
              </c:numCache>
            </c:numRef>
          </c:val>
          <c:extLst>
            <c:ext xmlns:c16="http://schemas.microsoft.com/office/drawing/2014/chart" uri="{C3380CC4-5D6E-409C-BE32-E72D297353CC}">
              <c16:uniqueId val="{00000002-0772-4B86-8282-E8D32C68384C}"/>
            </c:ext>
          </c:extLst>
        </c:ser>
        <c:ser>
          <c:idx val="3"/>
          <c:order val="3"/>
          <c:tx>
            <c:strRef>
              <c:f>'Pivottable - Product'!$AY$3:$AY$4</c:f>
              <c:strCache>
                <c:ptCount val="1"/>
                <c:pt idx="0">
                  <c:v>Southeast</c:v>
                </c:pt>
              </c:strCache>
            </c:strRef>
          </c:tx>
          <c:spPr>
            <a:solidFill>
              <a:schemeClr val="accent2">
                <a:lumMod val="75000"/>
              </a:schemeClr>
            </a:solidFill>
            <a:ln>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Product'!$AY$5:$AY$30</c:f>
              <c:numCache>
                <c:formatCode>0.00%</c:formatCode>
                <c:ptCount val="24"/>
                <c:pt idx="0">
                  <c:v>0</c:v>
                </c:pt>
                <c:pt idx="1">
                  <c:v>0</c:v>
                </c:pt>
                <c:pt idx="2">
                  <c:v>0</c:v>
                </c:pt>
                <c:pt idx="3">
                  <c:v>0.24352556341068068</c:v>
                </c:pt>
                <c:pt idx="4">
                  <c:v>0.19268638742112401</c:v>
                </c:pt>
                <c:pt idx="5">
                  <c:v>0</c:v>
                </c:pt>
                <c:pt idx="6">
                  <c:v>0</c:v>
                </c:pt>
                <c:pt idx="7">
                  <c:v>0.25969560287312898</c:v>
                </c:pt>
                <c:pt idx="8">
                  <c:v>0.66821146524263297</c:v>
                </c:pt>
                <c:pt idx="9">
                  <c:v>0.45726984075423005</c:v>
                </c:pt>
                <c:pt idx="10">
                  <c:v>0</c:v>
                </c:pt>
                <c:pt idx="11">
                  <c:v>0</c:v>
                </c:pt>
                <c:pt idx="12">
                  <c:v>0.15524937114077009</c:v>
                </c:pt>
                <c:pt idx="13">
                  <c:v>0.15626320369119323</c:v>
                </c:pt>
                <c:pt idx="14">
                  <c:v>0.16997316783168268</c:v>
                </c:pt>
                <c:pt idx="15">
                  <c:v>0.14832496050318603</c:v>
                </c:pt>
                <c:pt idx="16">
                  <c:v>0.14785949311492849</c:v>
                </c:pt>
                <c:pt idx="17">
                  <c:v>0.22040951671855902</c:v>
                </c:pt>
                <c:pt idx="18">
                  <c:v>0.22292681577397372</c:v>
                </c:pt>
                <c:pt idx="19">
                  <c:v>0.20477929592429728</c:v>
                </c:pt>
                <c:pt idx="20">
                  <c:v>0.15032270065161454</c:v>
                </c:pt>
                <c:pt idx="21">
                  <c:v>0.16693807625786145</c:v>
                </c:pt>
                <c:pt idx="22">
                  <c:v>0.20225040786669513</c:v>
                </c:pt>
                <c:pt idx="23">
                  <c:v>0.20687361105631621</c:v>
                </c:pt>
              </c:numCache>
            </c:numRef>
          </c:val>
          <c:extLst>
            <c:ext xmlns:c16="http://schemas.microsoft.com/office/drawing/2014/chart" uri="{C3380CC4-5D6E-409C-BE32-E72D297353CC}">
              <c16:uniqueId val="{00000003-0772-4B86-8282-E8D32C68384C}"/>
            </c:ext>
          </c:extLst>
        </c:ser>
        <c:ser>
          <c:idx val="4"/>
          <c:order val="4"/>
          <c:tx>
            <c:strRef>
              <c:f>'Pivottable - Product'!$AZ$3:$AZ$4</c:f>
              <c:strCache>
                <c:ptCount val="1"/>
                <c:pt idx="0">
                  <c:v>West</c:v>
                </c:pt>
              </c:strCache>
            </c:strRef>
          </c:tx>
          <c:spPr>
            <a:solidFill>
              <a:schemeClr val="accent4">
                <a:lumMod val="75000"/>
              </a:schemeClr>
            </a:solidFill>
            <a:ln w="25400">
              <a:noFill/>
            </a:ln>
            <a:effectLst/>
          </c:spPr>
          <c:cat>
            <c:multiLvlStrRef>
              <c:f>'Pivottable - Product'!$AU$5:$AU$30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Product'!$AZ$5:$AZ$30</c:f>
              <c:numCache>
                <c:formatCode>0.00%</c:formatCode>
                <c:ptCount val="24"/>
                <c:pt idx="0">
                  <c:v>0.34875867999905991</c:v>
                </c:pt>
                <c:pt idx="1">
                  <c:v>0.66477423505072819</c:v>
                </c:pt>
                <c:pt idx="2">
                  <c:v>0.41427627194740019</c:v>
                </c:pt>
                <c:pt idx="3">
                  <c:v>0.40791041380653947</c:v>
                </c:pt>
                <c:pt idx="4">
                  <c:v>0.54730389749056829</c:v>
                </c:pt>
                <c:pt idx="5">
                  <c:v>1</c:v>
                </c:pt>
                <c:pt idx="6">
                  <c:v>0.76316575754375082</c:v>
                </c:pt>
                <c:pt idx="7">
                  <c:v>0.20216722222278122</c:v>
                </c:pt>
                <c:pt idx="8">
                  <c:v>0</c:v>
                </c:pt>
                <c:pt idx="9">
                  <c:v>0</c:v>
                </c:pt>
                <c:pt idx="10">
                  <c:v>0.47904955754265105</c:v>
                </c:pt>
                <c:pt idx="11">
                  <c:v>0.57046852268733417</c:v>
                </c:pt>
                <c:pt idx="12">
                  <c:v>0.44209783484395476</c:v>
                </c:pt>
                <c:pt idx="13">
                  <c:v>0.35338303526526355</c:v>
                </c:pt>
                <c:pt idx="14">
                  <c:v>0.31519679971652576</c:v>
                </c:pt>
                <c:pt idx="15">
                  <c:v>0.36010164799319816</c:v>
                </c:pt>
                <c:pt idx="16">
                  <c:v>0.36658875517869005</c:v>
                </c:pt>
                <c:pt idx="17">
                  <c:v>0.24237692803918251</c:v>
                </c:pt>
                <c:pt idx="18">
                  <c:v>0.2275859909354836</c:v>
                </c:pt>
                <c:pt idx="19">
                  <c:v>0.22008534419459569</c:v>
                </c:pt>
                <c:pt idx="20">
                  <c:v>0.19047538822828092</c:v>
                </c:pt>
                <c:pt idx="21">
                  <c:v>0.18653326466039491</c:v>
                </c:pt>
                <c:pt idx="22">
                  <c:v>0.21887360926910829</c:v>
                </c:pt>
                <c:pt idx="23">
                  <c:v>0.20068267951484689</c:v>
                </c:pt>
              </c:numCache>
            </c:numRef>
          </c:val>
          <c:extLst>
            <c:ext xmlns:c16="http://schemas.microsoft.com/office/drawing/2014/chart" uri="{C3380CC4-5D6E-409C-BE32-E72D297353CC}">
              <c16:uniqueId val="{00000007-0772-4B86-8282-E8D32C68384C}"/>
            </c:ext>
          </c:extLst>
        </c:ser>
        <c:dLbls>
          <c:showLegendKey val="0"/>
          <c:showVal val="0"/>
          <c:showCatName val="0"/>
          <c:showSerName val="0"/>
          <c:showPercent val="0"/>
          <c:showBubbleSize val="0"/>
        </c:dLbls>
        <c:axId val="254213839"/>
        <c:axId val="254198959"/>
      </c:areaChart>
      <c:catAx>
        <c:axId val="254213839"/>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198959"/>
        <c:crosses val="autoZero"/>
        <c:auto val="1"/>
        <c:lblAlgn val="ctr"/>
        <c:lblOffset val="100"/>
        <c:noMultiLvlLbl val="0"/>
      </c:catAx>
      <c:valAx>
        <c:axId val="254198959"/>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254213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method</c:name>
    <c:fmtId val="2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CC99"/>
            </a:solidFill>
            <a:round/>
          </a:ln>
          <a:effectLst/>
        </c:spPr>
        <c:marker>
          <c:symbol val="circle"/>
          <c:size val="5"/>
          <c:spPr>
            <a:solidFill>
              <a:srgbClr val="00CC99"/>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circle"/>
          <c:size val="5"/>
          <c:spPr>
            <a:solidFill>
              <a:srgbClr val="7030A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lumMod val="50000"/>
              </a:schemeClr>
            </a:solidFill>
            <a:round/>
          </a:ln>
          <a:effectLst/>
        </c:spPr>
        <c:marker>
          <c:symbol val="circle"/>
          <c:size val="5"/>
          <c:spPr>
            <a:solidFill>
              <a:schemeClr val="bg1">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09231020442562E-2"/>
          <c:y val="3.7825030937599126E-2"/>
          <c:w val="0.88569837081048619"/>
          <c:h val="0.72734556144110385"/>
        </c:manualLayout>
      </c:layout>
      <c:lineChart>
        <c:grouping val="standard"/>
        <c:varyColors val="0"/>
        <c:ser>
          <c:idx val="0"/>
          <c:order val="0"/>
          <c:tx>
            <c:strRef>
              <c:f>'Pivottable - Product'!$BC$3:$BC$4</c:f>
              <c:strCache>
                <c:ptCount val="1"/>
                <c:pt idx="0">
                  <c:v>In-store</c:v>
                </c:pt>
              </c:strCache>
            </c:strRef>
          </c:tx>
          <c:spPr>
            <a:ln w="28575" cap="rnd">
              <a:solidFill>
                <a:schemeClr val="accent1"/>
              </a:solidFill>
              <a:round/>
            </a:ln>
            <a:effectLst/>
          </c:spPr>
          <c:marker>
            <c:symbol val="none"/>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Product'!$BC$5:$BC$30</c:f>
              <c:numCache>
                <c:formatCode>0%</c:formatCode>
                <c:ptCount val="24"/>
                <c:pt idx="0">
                  <c:v>0.37304439746300211</c:v>
                </c:pt>
                <c:pt idx="1">
                  <c:v>0.33183456649592108</c:v>
                </c:pt>
                <c:pt idx="2">
                  <c:v>0.29784352165389411</c:v>
                </c:pt>
                <c:pt idx="3">
                  <c:v>0.39552420257862236</c:v>
                </c:pt>
                <c:pt idx="4">
                  <c:v>0.3444814170164841</c:v>
                </c:pt>
                <c:pt idx="5">
                  <c:v>0.25636165577342046</c:v>
                </c:pt>
                <c:pt idx="6">
                  <c:v>0.26055648084647792</c:v>
                </c:pt>
                <c:pt idx="7">
                  <c:v>0.34248032155417846</c:v>
                </c:pt>
                <c:pt idx="8">
                  <c:v>0.38218179911931222</c:v>
                </c:pt>
                <c:pt idx="9">
                  <c:v>0.36923497506779807</c:v>
                </c:pt>
                <c:pt idx="10">
                  <c:v>0.36039215686274512</c:v>
                </c:pt>
                <c:pt idx="11">
                  <c:v>0</c:v>
                </c:pt>
                <c:pt idx="12">
                  <c:v>0.37106504468718965</c:v>
                </c:pt>
                <c:pt idx="13">
                  <c:v>0.37183517051326215</c:v>
                </c:pt>
                <c:pt idx="14">
                  <c:v>0.37281447802442719</c:v>
                </c:pt>
                <c:pt idx="15">
                  <c:v>0.37409939521430452</c:v>
                </c:pt>
                <c:pt idx="16">
                  <c:v>0.37036645363005194</c:v>
                </c:pt>
                <c:pt idx="17">
                  <c:v>0.36323921265257003</c:v>
                </c:pt>
                <c:pt idx="18">
                  <c:v>0.3614821847425444</c:v>
                </c:pt>
                <c:pt idx="19">
                  <c:v>0.36067217780187016</c:v>
                </c:pt>
                <c:pt idx="20">
                  <c:v>0.36553285517641093</c:v>
                </c:pt>
                <c:pt idx="21">
                  <c:v>0.36564898343880436</c:v>
                </c:pt>
                <c:pt idx="22">
                  <c:v>0.36302668251496023</c:v>
                </c:pt>
                <c:pt idx="23">
                  <c:v>0.36083474185617698</c:v>
                </c:pt>
              </c:numCache>
            </c:numRef>
          </c:val>
          <c:smooth val="1"/>
          <c:extLst>
            <c:ext xmlns:c16="http://schemas.microsoft.com/office/drawing/2014/chart" uri="{C3380CC4-5D6E-409C-BE32-E72D297353CC}">
              <c16:uniqueId val="{00000000-A96E-4E70-8C92-138C54648A02}"/>
            </c:ext>
          </c:extLst>
        </c:ser>
        <c:ser>
          <c:idx val="1"/>
          <c:order val="1"/>
          <c:tx>
            <c:strRef>
              <c:f>'Pivottable - Product'!$BD$3:$BD$4</c:f>
              <c:strCache>
                <c:ptCount val="1"/>
                <c:pt idx="0">
                  <c:v>Online</c:v>
                </c:pt>
              </c:strCache>
            </c:strRef>
          </c:tx>
          <c:spPr>
            <a:ln w="28575" cap="rnd">
              <a:solidFill>
                <a:schemeClr val="accent2"/>
              </a:solidFill>
              <a:round/>
            </a:ln>
            <a:effectLst/>
          </c:spPr>
          <c:marker>
            <c:symbol val="none"/>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Product'!$BD$5:$BD$30</c:f>
              <c:numCache>
                <c:formatCode>0%</c:formatCode>
                <c:ptCount val="24"/>
                <c:pt idx="0">
                  <c:v>0.47766137542152404</c:v>
                </c:pt>
                <c:pt idx="1">
                  <c:v>0.47165857254707827</c:v>
                </c:pt>
                <c:pt idx="2">
                  <c:v>0.44679957331954162</c:v>
                </c:pt>
                <c:pt idx="3">
                  <c:v>0.50117655742545042</c:v>
                </c:pt>
                <c:pt idx="4">
                  <c:v>0.46516360335076345</c:v>
                </c:pt>
                <c:pt idx="5">
                  <c:v>0.38652456288662557</c:v>
                </c:pt>
                <c:pt idx="6">
                  <c:v>0.40474405350908316</c:v>
                </c:pt>
                <c:pt idx="7">
                  <c:v>0.49103796467502081</c:v>
                </c:pt>
                <c:pt idx="8">
                  <c:v>0.50812471778595136</c:v>
                </c:pt>
                <c:pt idx="9">
                  <c:v>0.50804889128856279</c:v>
                </c:pt>
                <c:pt idx="10">
                  <c:v>0.43532426753985237</c:v>
                </c:pt>
                <c:pt idx="11">
                  <c:v>0.45803138168657959</c:v>
                </c:pt>
                <c:pt idx="12">
                  <c:v>0.37856430181705625</c:v>
                </c:pt>
                <c:pt idx="13">
                  <c:v>0.37858225222003311</c:v>
                </c:pt>
                <c:pt idx="14">
                  <c:v>0.38169598594083948</c:v>
                </c:pt>
                <c:pt idx="15">
                  <c:v>0.38418734271179983</c:v>
                </c:pt>
                <c:pt idx="16">
                  <c:v>0.38682417947003106</c:v>
                </c:pt>
                <c:pt idx="17">
                  <c:v>0.38747545876751122</c:v>
                </c:pt>
                <c:pt idx="18">
                  <c:v>0.39201139703706323</c:v>
                </c:pt>
                <c:pt idx="19">
                  <c:v>0.39065204485402355</c:v>
                </c:pt>
                <c:pt idx="20">
                  <c:v>0.39164800439909148</c:v>
                </c:pt>
                <c:pt idx="21">
                  <c:v>0.39255846862787253</c:v>
                </c:pt>
                <c:pt idx="22">
                  <c:v>0.39172772864984468</c:v>
                </c:pt>
                <c:pt idx="23">
                  <c:v>0.39048320091481825</c:v>
                </c:pt>
              </c:numCache>
            </c:numRef>
          </c:val>
          <c:smooth val="0"/>
          <c:extLst>
            <c:ext xmlns:c16="http://schemas.microsoft.com/office/drawing/2014/chart" uri="{C3380CC4-5D6E-409C-BE32-E72D297353CC}">
              <c16:uniqueId val="{00000006-A96E-4E70-8C92-138C54648A02}"/>
            </c:ext>
          </c:extLst>
        </c:ser>
        <c:ser>
          <c:idx val="2"/>
          <c:order val="2"/>
          <c:tx>
            <c:strRef>
              <c:f>'Pivottable - Product'!$BE$3:$BE$4</c:f>
              <c:strCache>
                <c:ptCount val="1"/>
                <c:pt idx="0">
                  <c:v>Outlet</c:v>
                </c:pt>
              </c:strCache>
            </c:strRef>
          </c:tx>
          <c:spPr>
            <a:ln w="28575" cap="rnd">
              <a:solidFill>
                <a:schemeClr val="accent3"/>
              </a:solidFill>
              <a:round/>
            </a:ln>
            <a:effectLst/>
          </c:spPr>
          <c:marker>
            <c:symbol val="none"/>
          </c:marker>
          <c:cat>
            <c:multiLvlStrRef>
              <c:f>'Pivottable - Product'!$BB$5:$BB$30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Product'!$BE$5:$BE$30</c:f>
              <c:numCache>
                <c:formatCode>0%</c:formatCode>
                <c:ptCount val="24"/>
                <c:pt idx="0">
                  <c:v>0.35071115082854859</c:v>
                </c:pt>
                <c:pt idx="1">
                  <c:v>0.35404717147684828</c:v>
                </c:pt>
                <c:pt idx="2">
                  <c:v>0.35045936757983093</c:v>
                </c:pt>
                <c:pt idx="3">
                  <c:v>0.33614887195422377</c:v>
                </c:pt>
                <c:pt idx="4">
                  <c:v>0.3426126431232055</c:v>
                </c:pt>
                <c:pt idx="5">
                  <c:v>0</c:v>
                </c:pt>
                <c:pt idx="6">
                  <c:v>0.35866199518790526</c:v>
                </c:pt>
                <c:pt idx="7">
                  <c:v>0.38645950513893601</c:v>
                </c:pt>
                <c:pt idx="8">
                  <c:v>0.39342485692038881</c:v>
                </c:pt>
                <c:pt idx="9">
                  <c:v>0.39006268890860951</c:v>
                </c:pt>
                <c:pt idx="10">
                  <c:v>0.31474531641818237</c:v>
                </c:pt>
                <c:pt idx="11">
                  <c:v>0.33480741083146098</c:v>
                </c:pt>
                <c:pt idx="12">
                  <c:v>0.32159264854099845</c:v>
                </c:pt>
                <c:pt idx="13">
                  <c:v>0.31635081165515022</c:v>
                </c:pt>
                <c:pt idx="14">
                  <c:v>0.36386401343666613</c:v>
                </c:pt>
                <c:pt idx="15">
                  <c:v>0.38718647307104026</c:v>
                </c:pt>
                <c:pt idx="16">
                  <c:v>0.37988790505652159</c:v>
                </c:pt>
                <c:pt idx="17">
                  <c:v>0.35003395468734183</c:v>
                </c:pt>
                <c:pt idx="18">
                  <c:v>0.35189178701099272</c:v>
                </c:pt>
                <c:pt idx="19">
                  <c:v>0.37223444151779356</c:v>
                </c:pt>
                <c:pt idx="20">
                  <c:v>0.43876051421414686</c:v>
                </c:pt>
                <c:pt idx="21">
                  <c:v>0.42548495577605716</c:v>
                </c:pt>
                <c:pt idx="22">
                  <c:v>0.34962482232253694</c:v>
                </c:pt>
                <c:pt idx="23">
                  <c:v>0.35101827580383432</c:v>
                </c:pt>
              </c:numCache>
            </c:numRef>
          </c:val>
          <c:smooth val="0"/>
          <c:extLst>
            <c:ext xmlns:c16="http://schemas.microsoft.com/office/drawing/2014/chart" uri="{C3380CC4-5D6E-409C-BE32-E72D297353CC}">
              <c16:uniqueId val="{00000007-A96E-4E70-8C92-138C54648A02}"/>
            </c:ext>
          </c:extLst>
        </c:ser>
        <c:dLbls>
          <c:showLegendKey val="0"/>
          <c:showVal val="0"/>
          <c:showCatName val="0"/>
          <c:showSerName val="0"/>
          <c:showPercent val="0"/>
          <c:showBubbleSize val="0"/>
        </c:dLbls>
        <c:smooth val="0"/>
        <c:axId val="549059023"/>
        <c:axId val="549059503"/>
      </c:lineChart>
      <c:catAx>
        <c:axId val="549059023"/>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49059503"/>
        <c:crosses val="autoZero"/>
        <c:auto val="1"/>
        <c:lblAlgn val="ctr"/>
        <c:lblOffset val="100"/>
        <c:noMultiLvlLbl val="0"/>
      </c:catAx>
      <c:valAx>
        <c:axId val="549059503"/>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49059023"/>
        <c:crosses val="autoZero"/>
        <c:crossBetween val="between"/>
      </c:valAx>
      <c:spPr>
        <a:noFill/>
        <a:ln>
          <a:noFill/>
        </a:ln>
        <a:effectLst/>
      </c:spPr>
    </c:plotArea>
    <c:legend>
      <c:legendPos val="t"/>
      <c:layout>
        <c:manualLayout>
          <c:xMode val="edge"/>
          <c:yMode val="edge"/>
          <c:x val="0.48640453818636087"/>
          <c:y val="9.4562577343997815E-3"/>
          <c:w val="0.50070144275034878"/>
          <c:h val="0.12414130478486642"/>
        </c:manualLayout>
      </c:layout>
      <c:overlay val="1"/>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Retailer</c:name>
    <c:fmtId val="20"/>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6D4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38891011065463E-2"/>
          <c:y val="6.3570679036783623E-2"/>
          <c:w val="0.89495948371013678"/>
          <c:h val="0.7729757721539493"/>
        </c:manualLayout>
      </c:layout>
      <c:lineChart>
        <c:grouping val="standard"/>
        <c:varyColors val="0"/>
        <c:ser>
          <c:idx val="0"/>
          <c:order val="0"/>
          <c:tx>
            <c:strRef>
              <c:f>'Pivottable - Product'!$BH$3:$BH$4</c:f>
              <c:strCache>
                <c:ptCount val="1"/>
                <c:pt idx="0">
                  <c:v>Amazon</c:v>
                </c:pt>
              </c:strCache>
            </c:strRef>
          </c:tx>
          <c:spPr>
            <a:ln w="28575" cap="rnd">
              <a:solidFill>
                <a:srgbClr val="00CC99"/>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Product'!$BH$5:$BH$30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0.38596129512961919</c:v>
                </c:pt>
                <c:pt idx="13">
                  <c:v>0.36989865746978184</c:v>
                </c:pt>
                <c:pt idx="14">
                  <c:v>0.37267522034551875</c:v>
                </c:pt>
                <c:pt idx="15">
                  <c:v>0.37483608239134453</c:v>
                </c:pt>
                <c:pt idx="16">
                  <c:v>0.37186355935856308</c:v>
                </c:pt>
                <c:pt idx="17">
                  <c:v>0.3751762550586682</c:v>
                </c:pt>
                <c:pt idx="18">
                  <c:v>0.37584460534202896</c:v>
                </c:pt>
                <c:pt idx="19">
                  <c:v>0.37705490978212797</c:v>
                </c:pt>
                <c:pt idx="20">
                  <c:v>0.37520367260120785</c:v>
                </c:pt>
                <c:pt idx="21">
                  <c:v>0.36689342779022149</c:v>
                </c:pt>
                <c:pt idx="22">
                  <c:v>0.35000364506537346</c:v>
                </c:pt>
                <c:pt idx="23">
                  <c:v>0.36929034294673585</c:v>
                </c:pt>
              </c:numCache>
            </c:numRef>
          </c:val>
          <c:smooth val="0"/>
          <c:extLst>
            <c:ext xmlns:c16="http://schemas.microsoft.com/office/drawing/2014/chart" uri="{C3380CC4-5D6E-409C-BE32-E72D297353CC}">
              <c16:uniqueId val="{00000000-AD7E-4EC4-8178-89CC5A32A9CD}"/>
            </c:ext>
          </c:extLst>
        </c:ser>
        <c:ser>
          <c:idx val="1"/>
          <c:order val="1"/>
          <c:tx>
            <c:strRef>
              <c:f>'Pivottable - Product'!$BI$3:$BI$4</c:f>
              <c:strCache>
                <c:ptCount val="1"/>
                <c:pt idx="0">
                  <c:v>Foot Locker</c:v>
                </c:pt>
              </c:strCache>
            </c:strRef>
          </c:tx>
          <c:spPr>
            <a:ln w="28575" cap="rnd">
              <a:solidFill>
                <a:schemeClr val="accent4">
                  <a:lumMod val="75000"/>
                </a:schemeClr>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Product'!$BI$5:$BI$30</c:f>
              <c:numCache>
                <c:formatCode>0%</c:formatCode>
                <c:ptCount val="24"/>
                <c:pt idx="0">
                  <c:v>0.35978120213987103</c:v>
                </c:pt>
                <c:pt idx="1">
                  <c:v>0.34623408620064161</c:v>
                </c:pt>
                <c:pt idx="2">
                  <c:v>0.35332534142983629</c:v>
                </c:pt>
                <c:pt idx="3">
                  <c:v>0.41183146560378353</c:v>
                </c:pt>
                <c:pt idx="4">
                  <c:v>0.43534442824054215</c:v>
                </c:pt>
                <c:pt idx="5">
                  <c:v>0</c:v>
                </c:pt>
                <c:pt idx="6">
                  <c:v>0</c:v>
                </c:pt>
                <c:pt idx="7">
                  <c:v>0.38554303732621736</c:v>
                </c:pt>
                <c:pt idx="8">
                  <c:v>0.40601060320966559</c:v>
                </c:pt>
                <c:pt idx="9">
                  <c:v>0.34652479655360452</c:v>
                </c:pt>
                <c:pt idx="10">
                  <c:v>0.35667414088364757</c:v>
                </c:pt>
                <c:pt idx="11">
                  <c:v>0.36023286229107188</c:v>
                </c:pt>
                <c:pt idx="12">
                  <c:v>0.3513517078630779</c:v>
                </c:pt>
                <c:pt idx="13">
                  <c:v>0.35609284081740022</c:v>
                </c:pt>
                <c:pt idx="14">
                  <c:v>0.35621781850344131</c:v>
                </c:pt>
                <c:pt idx="15">
                  <c:v>0.35568603802562915</c:v>
                </c:pt>
                <c:pt idx="16">
                  <c:v>0.36224586623511074</c:v>
                </c:pt>
                <c:pt idx="17">
                  <c:v>0.36609966834322638</c:v>
                </c:pt>
                <c:pt idx="18">
                  <c:v>0.36877310040248484</c:v>
                </c:pt>
                <c:pt idx="19">
                  <c:v>0.35979631630537556</c:v>
                </c:pt>
                <c:pt idx="20">
                  <c:v>0.36637654547408105</c:v>
                </c:pt>
                <c:pt idx="21">
                  <c:v>0.37160400655697867</c:v>
                </c:pt>
                <c:pt idx="22">
                  <c:v>0.37639422918889648</c:v>
                </c:pt>
                <c:pt idx="23">
                  <c:v>0.38323642405139935</c:v>
                </c:pt>
              </c:numCache>
            </c:numRef>
          </c:val>
          <c:smooth val="0"/>
          <c:extLst>
            <c:ext xmlns:c16="http://schemas.microsoft.com/office/drawing/2014/chart" uri="{C3380CC4-5D6E-409C-BE32-E72D297353CC}">
              <c16:uniqueId val="{0000001D-AD7E-4EC4-8178-89CC5A32A9CD}"/>
            </c:ext>
          </c:extLst>
        </c:ser>
        <c:ser>
          <c:idx val="2"/>
          <c:order val="2"/>
          <c:tx>
            <c:strRef>
              <c:f>'Pivottable - Product'!$BJ$3:$BJ$4</c:f>
              <c:strCache>
                <c:ptCount val="1"/>
                <c:pt idx="0">
                  <c:v>Kohl's</c:v>
                </c:pt>
              </c:strCache>
            </c:strRef>
          </c:tx>
          <c:spPr>
            <a:ln w="28575" cap="rnd">
              <a:solidFill>
                <a:srgbClr val="7030A0"/>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Product'!$BJ$5:$BJ$30</c:f>
              <c:numCache>
                <c:formatCode>0%</c:formatCode>
                <c:ptCount val="24"/>
                <c:pt idx="0">
                  <c:v>0</c:v>
                </c:pt>
                <c:pt idx="1">
                  <c:v>0</c:v>
                </c:pt>
                <c:pt idx="2">
                  <c:v>0</c:v>
                </c:pt>
                <c:pt idx="3">
                  <c:v>0</c:v>
                </c:pt>
                <c:pt idx="4">
                  <c:v>0</c:v>
                </c:pt>
                <c:pt idx="5">
                  <c:v>0</c:v>
                </c:pt>
                <c:pt idx="6">
                  <c:v>0</c:v>
                </c:pt>
                <c:pt idx="7">
                  <c:v>0</c:v>
                </c:pt>
                <c:pt idx="8">
                  <c:v>0</c:v>
                </c:pt>
                <c:pt idx="9">
                  <c:v>0</c:v>
                </c:pt>
                <c:pt idx="10">
                  <c:v>0</c:v>
                </c:pt>
                <c:pt idx="11">
                  <c:v>0.39982197829145039</c:v>
                </c:pt>
                <c:pt idx="12">
                  <c:v>0.38128000269460066</c:v>
                </c:pt>
                <c:pt idx="13">
                  <c:v>0.37725418350841444</c:v>
                </c:pt>
                <c:pt idx="14">
                  <c:v>0.37023385656801205</c:v>
                </c:pt>
                <c:pt idx="15">
                  <c:v>0.34489908841182887</c:v>
                </c:pt>
                <c:pt idx="16">
                  <c:v>0.3537522296009093</c:v>
                </c:pt>
                <c:pt idx="17">
                  <c:v>0.34967488105981193</c:v>
                </c:pt>
                <c:pt idx="18">
                  <c:v>0.35064208812153963</c:v>
                </c:pt>
                <c:pt idx="19">
                  <c:v>0.3511831278450942</c:v>
                </c:pt>
                <c:pt idx="20">
                  <c:v>0.35009269412222627</c:v>
                </c:pt>
                <c:pt idx="21">
                  <c:v>0.35266998431103774</c:v>
                </c:pt>
                <c:pt idx="22">
                  <c:v>0.3576231962037516</c:v>
                </c:pt>
                <c:pt idx="23">
                  <c:v>0.3733817333180891</c:v>
                </c:pt>
              </c:numCache>
            </c:numRef>
          </c:val>
          <c:smooth val="0"/>
          <c:extLst>
            <c:ext xmlns:c16="http://schemas.microsoft.com/office/drawing/2014/chart" uri="{C3380CC4-5D6E-409C-BE32-E72D297353CC}">
              <c16:uniqueId val="{0000001E-AD7E-4EC4-8178-89CC5A32A9CD}"/>
            </c:ext>
          </c:extLst>
        </c:ser>
        <c:ser>
          <c:idx val="3"/>
          <c:order val="3"/>
          <c:tx>
            <c:strRef>
              <c:f>'Pivottable - Product'!$BK$3:$BK$4</c:f>
              <c:strCache>
                <c:ptCount val="1"/>
                <c:pt idx="0">
                  <c:v>Sports Direct</c:v>
                </c:pt>
              </c:strCache>
            </c:strRef>
          </c:tx>
          <c:spPr>
            <a:ln w="28575" cap="rnd">
              <a:solidFill>
                <a:schemeClr val="bg1">
                  <a:lumMod val="50000"/>
                </a:schemeClr>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Product'!$BK$5:$BK$30</c:f>
              <c:numCache>
                <c:formatCode>0%</c:formatCode>
                <c:ptCount val="24"/>
                <c:pt idx="0">
                  <c:v>0</c:v>
                </c:pt>
                <c:pt idx="1">
                  <c:v>0</c:v>
                </c:pt>
                <c:pt idx="2">
                  <c:v>0</c:v>
                </c:pt>
                <c:pt idx="3">
                  <c:v>0</c:v>
                </c:pt>
                <c:pt idx="4">
                  <c:v>0.35480573416104483</c:v>
                </c:pt>
                <c:pt idx="5">
                  <c:v>0</c:v>
                </c:pt>
                <c:pt idx="6">
                  <c:v>0.38547777664485122</c:v>
                </c:pt>
                <c:pt idx="7">
                  <c:v>0.38500427157338812</c:v>
                </c:pt>
                <c:pt idx="8">
                  <c:v>0.38599242802163097</c:v>
                </c:pt>
                <c:pt idx="9">
                  <c:v>0.37938701610917225</c:v>
                </c:pt>
                <c:pt idx="10">
                  <c:v>0</c:v>
                </c:pt>
                <c:pt idx="11">
                  <c:v>0</c:v>
                </c:pt>
                <c:pt idx="12">
                  <c:v>0.36863388177614592</c:v>
                </c:pt>
                <c:pt idx="13">
                  <c:v>0.36739435761812222</c:v>
                </c:pt>
                <c:pt idx="14">
                  <c:v>0.37923561877818207</c:v>
                </c:pt>
                <c:pt idx="15">
                  <c:v>0.43975899582876149</c:v>
                </c:pt>
                <c:pt idx="16">
                  <c:v>0.43088102204282991</c:v>
                </c:pt>
                <c:pt idx="17">
                  <c:v>0.38129321656293302</c:v>
                </c:pt>
                <c:pt idx="18">
                  <c:v>0.37949885525674193</c:v>
                </c:pt>
                <c:pt idx="19">
                  <c:v>0.40140791665421854</c:v>
                </c:pt>
                <c:pt idx="20">
                  <c:v>0.44592160033519135</c:v>
                </c:pt>
                <c:pt idx="21">
                  <c:v>0.44603395016257963</c:v>
                </c:pt>
                <c:pt idx="22">
                  <c:v>0.40400096003840147</c:v>
                </c:pt>
                <c:pt idx="23">
                  <c:v>0.36335734013481469</c:v>
                </c:pt>
              </c:numCache>
            </c:numRef>
          </c:val>
          <c:smooth val="0"/>
          <c:extLst>
            <c:ext xmlns:c16="http://schemas.microsoft.com/office/drawing/2014/chart" uri="{C3380CC4-5D6E-409C-BE32-E72D297353CC}">
              <c16:uniqueId val="{0000001F-AD7E-4EC4-8178-89CC5A32A9CD}"/>
            </c:ext>
          </c:extLst>
        </c:ser>
        <c:ser>
          <c:idx val="4"/>
          <c:order val="4"/>
          <c:tx>
            <c:strRef>
              <c:f>'Pivottable - Product'!$BL$3:$BL$4</c:f>
              <c:strCache>
                <c:ptCount val="1"/>
                <c:pt idx="0">
                  <c:v>Walmart</c:v>
                </c:pt>
              </c:strCache>
            </c:strRef>
          </c:tx>
          <c:spPr>
            <a:ln w="28575" cap="rnd">
              <a:solidFill>
                <a:schemeClr val="accent2">
                  <a:lumMod val="75000"/>
                </a:schemeClr>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Product'!$BL$5:$BL$30</c:f>
              <c:numCache>
                <c:formatCode>0%</c:formatCode>
                <c:ptCount val="24"/>
                <c:pt idx="0">
                  <c:v>0</c:v>
                </c:pt>
                <c:pt idx="1">
                  <c:v>0</c:v>
                </c:pt>
                <c:pt idx="2">
                  <c:v>0</c:v>
                </c:pt>
                <c:pt idx="3">
                  <c:v>0.33925306836784441</c:v>
                </c:pt>
                <c:pt idx="4">
                  <c:v>0.34566465129051971</c:v>
                </c:pt>
                <c:pt idx="5">
                  <c:v>0</c:v>
                </c:pt>
                <c:pt idx="6">
                  <c:v>0.25378783761752077</c:v>
                </c:pt>
                <c:pt idx="7">
                  <c:v>0.39076833474761513</c:v>
                </c:pt>
                <c:pt idx="8">
                  <c:v>0.39643486582530929</c:v>
                </c:pt>
                <c:pt idx="9">
                  <c:v>0.39333804327601424</c:v>
                </c:pt>
                <c:pt idx="10">
                  <c:v>0</c:v>
                </c:pt>
                <c:pt idx="11">
                  <c:v>0</c:v>
                </c:pt>
                <c:pt idx="12">
                  <c:v>0</c:v>
                </c:pt>
                <c:pt idx="13">
                  <c:v>0.38074209580609386</c:v>
                </c:pt>
                <c:pt idx="14">
                  <c:v>0.38708819420038909</c:v>
                </c:pt>
                <c:pt idx="15">
                  <c:v>0.33583957655270558</c:v>
                </c:pt>
                <c:pt idx="16">
                  <c:v>0.34968017813456775</c:v>
                </c:pt>
                <c:pt idx="17">
                  <c:v>0.33949108106951448</c:v>
                </c:pt>
                <c:pt idx="18">
                  <c:v>0.34801292141848206</c:v>
                </c:pt>
                <c:pt idx="19">
                  <c:v>0.34098950398227373</c:v>
                </c:pt>
                <c:pt idx="20">
                  <c:v>0.31818948015655385</c:v>
                </c:pt>
                <c:pt idx="21">
                  <c:v>0.31134972129976823</c:v>
                </c:pt>
                <c:pt idx="22">
                  <c:v>0.29037101049739261</c:v>
                </c:pt>
                <c:pt idx="23">
                  <c:v>0.25380955174040176</c:v>
                </c:pt>
              </c:numCache>
            </c:numRef>
          </c:val>
          <c:smooth val="0"/>
          <c:extLst>
            <c:ext xmlns:c16="http://schemas.microsoft.com/office/drawing/2014/chart" uri="{C3380CC4-5D6E-409C-BE32-E72D297353CC}">
              <c16:uniqueId val="{00000020-AD7E-4EC4-8178-89CC5A32A9CD}"/>
            </c:ext>
          </c:extLst>
        </c:ser>
        <c:ser>
          <c:idx val="5"/>
          <c:order val="5"/>
          <c:tx>
            <c:strRef>
              <c:f>'Pivottable - Product'!$BM$3:$BM$4</c:f>
              <c:strCache>
                <c:ptCount val="1"/>
                <c:pt idx="0">
                  <c:v>West Gear</c:v>
                </c:pt>
              </c:strCache>
            </c:strRef>
          </c:tx>
          <c:spPr>
            <a:ln w="28575" cap="rnd">
              <a:solidFill>
                <a:srgbClr val="76D4D2"/>
              </a:solidFill>
              <a:round/>
            </a:ln>
            <a:effectLst/>
          </c:spPr>
          <c:marker>
            <c:symbol val="none"/>
          </c:marker>
          <c:cat>
            <c:multiLvlStrRef>
              <c:f>'Pivottable - Product'!$BG$5:$BG$30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Product'!$BM$5:$BM$30</c:f>
              <c:numCache>
                <c:formatCode>0%</c:formatCode>
                <c:ptCount val="24"/>
                <c:pt idx="0">
                  <c:v>0.3570023587617579</c:v>
                </c:pt>
                <c:pt idx="1">
                  <c:v>0.34769239788346878</c:v>
                </c:pt>
                <c:pt idx="2">
                  <c:v>0.30167079713704542</c:v>
                </c:pt>
                <c:pt idx="3">
                  <c:v>0.39802786397212592</c:v>
                </c:pt>
                <c:pt idx="4">
                  <c:v>0.33498106389309346</c:v>
                </c:pt>
                <c:pt idx="5">
                  <c:v>0.25965735084716918</c:v>
                </c:pt>
                <c:pt idx="6">
                  <c:v>0.26359911197722624</c:v>
                </c:pt>
                <c:pt idx="7">
                  <c:v>0.25609701969010151</c:v>
                </c:pt>
                <c:pt idx="8">
                  <c:v>0.37811756887373488</c:v>
                </c:pt>
                <c:pt idx="9">
                  <c:v>0</c:v>
                </c:pt>
                <c:pt idx="10">
                  <c:v>0.30451950041652204</c:v>
                </c:pt>
                <c:pt idx="11">
                  <c:v>0.31453369939074638</c:v>
                </c:pt>
                <c:pt idx="12">
                  <c:v>0.32499428284208703</c:v>
                </c:pt>
                <c:pt idx="13">
                  <c:v>0.3129724612488855</c:v>
                </c:pt>
                <c:pt idx="14">
                  <c:v>0.3848887841203803</c:v>
                </c:pt>
                <c:pt idx="15">
                  <c:v>0.38414954375422883</c:v>
                </c:pt>
                <c:pt idx="16">
                  <c:v>0.38332152774005418</c:v>
                </c:pt>
                <c:pt idx="17">
                  <c:v>0.38537576354114866</c:v>
                </c:pt>
                <c:pt idx="18">
                  <c:v>0.38739613189578359</c:v>
                </c:pt>
                <c:pt idx="19">
                  <c:v>0.38512537391801493</c:v>
                </c:pt>
                <c:pt idx="20">
                  <c:v>0.38545077187762883</c:v>
                </c:pt>
                <c:pt idx="21">
                  <c:v>0.38570305104473629</c:v>
                </c:pt>
                <c:pt idx="22">
                  <c:v>0.38386267565364945</c:v>
                </c:pt>
                <c:pt idx="23">
                  <c:v>0.37695783236556668</c:v>
                </c:pt>
              </c:numCache>
            </c:numRef>
          </c:val>
          <c:smooth val="0"/>
          <c:extLst>
            <c:ext xmlns:c16="http://schemas.microsoft.com/office/drawing/2014/chart" uri="{C3380CC4-5D6E-409C-BE32-E72D297353CC}">
              <c16:uniqueId val="{00000021-AD7E-4EC4-8178-89CC5A32A9CD}"/>
            </c:ext>
          </c:extLst>
        </c:ser>
        <c:dLbls>
          <c:showLegendKey val="0"/>
          <c:showVal val="0"/>
          <c:showCatName val="0"/>
          <c:showSerName val="0"/>
          <c:showPercent val="0"/>
          <c:showBubbleSize val="0"/>
        </c:dLbls>
        <c:smooth val="0"/>
        <c:axId val="93129231"/>
        <c:axId val="93114351"/>
      </c:lineChart>
      <c:catAx>
        <c:axId val="93129231"/>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93114351"/>
        <c:crosses val="autoZero"/>
        <c:auto val="1"/>
        <c:lblAlgn val="ctr"/>
        <c:lblOffset val="100"/>
        <c:noMultiLvlLbl val="0"/>
      </c:catAx>
      <c:valAx>
        <c:axId val="93114351"/>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93129231"/>
        <c:crosses val="autoZero"/>
        <c:crossBetween val="between"/>
      </c:valAx>
      <c:spPr>
        <a:noFill/>
        <a:ln>
          <a:noFill/>
        </a:ln>
        <a:effectLst/>
      </c:spPr>
    </c:plotArea>
    <c:legend>
      <c:legendPos val="t"/>
      <c:layout>
        <c:manualLayout>
          <c:xMode val="edge"/>
          <c:yMode val="edge"/>
          <c:x val="0.40751452925829068"/>
          <c:y val="5.3333333333333337E-2"/>
          <c:w val="0.57748977347394681"/>
          <c:h val="0.1650393700787401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Dashboard.xlsx]Pivottable - Product!Line chart profit % of Location</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6D4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10027592710096E-2"/>
          <c:y val="6.656163327925424E-2"/>
          <c:w val="0.8851073224852658"/>
          <c:h val="0.78235560051226449"/>
        </c:manualLayout>
      </c:layout>
      <c:lineChart>
        <c:grouping val="standard"/>
        <c:varyColors val="0"/>
        <c:ser>
          <c:idx val="0"/>
          <c:order val="0"/>
          <c:tx>
            <c:strRef>
              <c:f>'Pivottable - Product'!$BP$3:$BP$4</c:f>
              <c:strCache>
                <c:ptCount val="1"/>
                <c:pt idx="0">
                  <c:v>Midwest</c:v>
                </c:pt>
              </c:strCache>
            </c:strRef>
          </c:tx>
          <c:spPr>
            <a:ln w="28575" cap="rnd">
              <a:solidFill>
                <a:srgbClr val="00CC99"/>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Product'!$BP$5:$BP$30</c:f>
              <c:numCache>
                <c:formatCode>0%</c:formatCode>
                <c:ptCount val="24"/>
                <c:pt idx="0">
                  <c:v>0</c:v>
                </c:pt>
                <c:pt idx="1">
                  <c:v>0</c:v>
                </c:pt>
                <c:pt idx="2">
                  <c:v>0</c:v>
                </c:pt>
                <c:pt idx="3">
                  <c:v>0</c:v>
                </c:pt>
                <c:pt idx="4">
                  <c:v>0</c:v>
                </c:pt>
                <c:pt idx="5">
                  <c:v>0</c:v>
                </c:pt>
                <c:pt idx="6">
                  <c:v>0</c:v>
                </c:pt>
                <c:pt idx="7">
                  <c:v>0</c:v>
                </c:pt>
                <c:pt idx="8">
                  <c:v>0</c:v>
                </c:pt>
                <c:pt idx="9">
                  <c:v>0.35265631357356408</c:v>
                </c:pt>
                <c:pt idx="10">
                  <c:v>0.35667414088364757</c:v>
                </c:pt>
                <c:pt idx="11">
                  <c:v>0.36894270757496556</c:v>
                </c:pt>
                <c:pt idx="12">
                  <c:v>0.38898026687493553</c:v>
                </c:pt>
                <c:pt idx="13">
                  <c:v>0.38951535010715493</c:v>
                </c:pt>
                <c:pt idx="14">
                  <c:v>0.39090155693951911</c:v>
                </c:pt>
                <c:pt idx="15">
                  <c:v>0.39299397058907265</c:v>
                </c:pt>
                <c:pt idx="16">
                  <c:v>0.38711157730547652</c:v>
                </c:pt>
                <c:pt idx="17">
                  <c:v>0.39822499726026006</c:v>
                </c:pt>
                <c:pt idx="18">
                  <c:v>0.39583696503397264</c:v>
                </c:pt>
                <c:pt idx="19">
                  <c:v>0.38691014053501382</c:v>
                </c:pt>
                <c:pt idx="20">
                  <c:v>0.38715429175493976</c:v>
                </c:pt>
                <c:pt idx="21">
                  <c:v>0.38882058430401967</c:v>
                </c:pt>
                <c:pt idx="22">
                  <c:v>0.39029742693985725</c:v>
                </c:pt>
                <c:pt idx="23">
                  <c:v>0.38341344118023329</c:v>
                </c:pt>
              </c:numCache>
            </c:numRef>
          </c:val>
          <c:smooth val="1"/>
          <c:extLst>
            <c:ext xmlns:c16="http://schemas.microsoft.com/office/drawing/2014/chart" uri="{C3380CC4-5D6E-409C-BE32-E72D297353CC}">
              <c16:uniqueId val="{00000000-109E-4466-BF40-996FB0C53713}"/>
            </c:ext>
          </c:extLst>
        </c:ser>
        <c:ser>
          <c:idx val="1"/>
          <c:order val="1"/>
          <c:tx>
            <c:strRef>
              <c:f>'Pivottable - Product'!$BQ$3:$BQ$4</c:f>
              <c:strCache>
                <c:ptCount val="1"/>
                <c:pt idx="0">
                  <c:v>Northeast</c:v>
                </c:pt>
              </c:strCache>
            </c:strRef>
          </c:tx>
          <c:spPr>
            <a:ln w="28575" cap="rnd">
              <a:solidFill>
                <a:srgbClr val="76D4D2"/>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Product'!$BQ$5:$BQ$30</c:f>
              <c:numCache>
                <c:formatCode>0%</c:formatCode>
                <c:ptCount val="24"/>
                <c:pt idx="0">
                  <c:v>0.35918475961187363</c:v>
                </c:pt>
                <c:pt idx="1">
                  <c:v>0.34623408620064161</c:v>
                </c:pt>
                <c:pt idx="2">
                  <c:v>0.35332534142983629</c:v>
                </c:pt>
                <c:pt idx="3">
                  <c:v>0.33925306836784441</c:v>
                </c:pt>
                <c:pt idx="4">
                  <c:v>0.34566465129051971</c:v>
                </c:pt>
                <c:pt idx="5">
                  <c:v>0</c:v>
                </c:pt>
                <c:pt idx="6">
                  <c:v>0.32740882103944408</c:v>
                </c:pt>
                <c:pt idx="7">
                  <c:v>0</c:v>
                </c:pt>
                <c:pt idx="8">
                  <c:v>0</c:v>
                </c:pt>
                <c:pt idx="9">
                  <c:v>0</c:v>
                </c:pt>
                <c:pt idx="10">
                  <c:v>0</c:v>
                </c:pt>
                <c:pt idx="11">
                  <c:v>0</c:v>
                </c:pt>
                <c:pt idx="12">
                  <c:v>0.34478014072558544</c:v>
                </c:pt>
                <c:pt idx="13">
                  <c:v>0.36772762934732217</c:v>
                </c:pt>
                <c:pt idx="14">
                  <c:v>0.37027968456077326</c:v>
                </c:pt>
                <c:pt idx="15">
                  <c:v>0.37252245033142384</c:v>
                </c:pt>
                <c:pt idx="16">
                  <c:v>0.369264533766055</c:v>
                </c:pt>
                <c:pt idx="17">
                  <c:v>0.36971349488210098</c:v>
                </c:pt>
                <c:pt idx="18">
                  <c:v>0.37016222003003019</c:v>
                </c:pt>
                <c:pt idx="19">
                  <c:v>0.37082461645928416</c:v>
                </c:pt>
                <c:pt idx="20">
                  <c:v>0.37155327220166978</c:v>
                </c:pt>
                <c:pt idx="21">
                  <c:v>0.37110151995598206</c:v>
                </c:pt>
                <c:pt idx="22">
                  <c:v>0.37251974083659928</c:v>
                </c:pt>
                <c:pt idx="23">
                  <c:v>0.37281975506041848</c:v>
                </c:pt>
              </c:numCache>
            </c:numRef>
          </c:val>
          <c:smooth val="0"/>
          <c:extLst>
            <c:ext xmlns:c16="http://schemas.microsoft.com/office/drawing/2014/chart" uri="{C3380CC4-5D6E-409C-BE32-E72D297353CC}">
              <c16:uniqueId val="{00000006-109E-4466-BF40-996FB0C53713}"/>
            </c:ext>
          </c:extLst>
        </c:ser>
        <c:ser>
          <c:idx val="2"/>
          <c:order val="2"/>
          <c:tx>
            <c:strRef>
              <c:f>'Pivottable - Product'!$BR$3:$BR$4</c:f>
              <c:strCache>
                <c:ptCount val="1"/>
                <c:pt idx="0">
                  <c:v>South</c:v>
                </c:pt>
              </c:strCache>
            </c:strRef>
          </c:tx>
          <c:spPr>
            <a:ln w="28575" cap="rnd">
              <a:solidFill>
                <a:schemeClr val="bg1">
                  <a:lumMod val="50000"/>
                </a:schemeClr>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Product'!$BR$5:$BR$30</c:f>
              <c:numCache>
                <c:formatCode>0%</c:formatCode>
                <c:ptCount val="24"/>
                <c:pt idx="0">
                  <c:v>0</c:v>
                </c:pt>
                <c:pt idx="1">
                  <c:v>0</c:v>
                </c:pt>
                <c:pt idx="2">
                  <c:v>0</c:v>
                </c:pt>
                <c:pt idx="3">
                  <c:v>0</c:v>
                </c:pt>
                <c:pt idx="4">
                  <c:v>0</c:v>
                </c:pt>
                <c:pt idx="5">
                  <c:v>0</c:v>
                </c:pt>
                <c:pt idx="6">
                  <c:v>0.38929448441909559</c:v>
                </c:pt>
                <c:pt idx="7">
                  <c:v>0.38938135266820484</c:v>
                </c:pt>
                <c:pt idx="8">
                  <c:v>0.39643486582530929</c:v>
                </c:pt>
                <c:pt idx="9">
                  <c:v>0.39333804327601424</c:v>
                </c:pt>
                <c:pt idx="10">
                  <c:v>0.3009484641156257</c:v>
                </c:pt>
                <c:pt idx="11">
                  <c:v>0</c:v>
                </c:pt>
                <c:pt idx="12">
                  <c:v>0.363802763849016</c:v>
                </c:pt>
                <c:pt idx="13">
                  <c:v>0.37172029507947613</c:v>
                </c:pt>
                <c:pt idx="14">
                  <c:v>0.40648501141808646</c:v>
                </c:pt>
                <c:pt idx="15">
                  <c:v>0.45509775054501972</c:v>
                </c:pt>
                <c:pt idx="16">
                  <c:v>0.45188472139881414</c:v>
                </c:pt>
                <c:pt idx="17">
                  <c:v>0.39938523389918867</c:v>
                </c:pt>
                <c:pt idx="18">
                  <c:v>0.39983862356801625</c:v>
                </c:pt>
                <c:pt idx="19">
                  <c:v>0.41404795766291846</c:v>
                </c:pt>
                <c:pt idx="20">
                  <c:v>0.46123340755218589</c:v>
                </c:pt>
                <c:pt idx="21">
                  <c:v>0.46210096932167061</c:v>
                </c:pt>
                <c:pt idx="22">
                  <c:v>0.4004792864162478</c:v>
                </c:pt>
                <c:pt idx="23">
                  <c:v>0.39848757538009322</c:v>
                </c:pt>
              </c:numCache>
            </c:numRef>
          </c:val>
          <c:smooth val="0"/>
          <c:extLst>
            <c:ext xmlns:c16="http://schemas.microsoft.com/office/drawing/2014/chart" uri="{C3380CC4-5D6E-409C-BE32-E72D297353CC}">
              <c16:uniqueId val="{00000007-109E-4466-BF40-996FB0C53713}"/>
            </c:ext>
          </c:extLst>
        </c:ser>
        <c:ser>
          <c:idx val="3"/>
          <c:order val="3"/>
          <c:tx>
            <c:strRef>
              <c:f>'Pivottable - Product'!$BS$3:$BS$4</c:f>
              <c:strCache>
                <c:ptCount val="1"/>
                <c:pt idx="0">
                  <c:v>Southeast</c:v>
                </c:pt>
              </c:strCache>
            </c:strRef>
          </c:tx>
          <c:spPr>
            <a:ln w="28575" cap="rnd">
              <a:solidFill>
                <a:schemeClr val="accent2">
                  <a:lumMod val="75000"/>
                </a:schemeClr>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Product'!$BS$5:$BS$30</c:f>
              <c:numCache>
                <c:formatCode>0%</c:formatCode>
                <c:ptCount val="24"/>
                <c:pt idx="0">
                  <c:v>0</c:v>
                </c:pt>
                <c:pt idx="1">
                  <c:v>0</c:v>
                </c:pt>
                <c:pt idx="2">
                  <c:v>0</c:v>
                </c:pt>
                <c:pt idx="3">
                  <c:v>0.38933537535242346</c:v>
                </c:pt>
                <c:pt idx="4">
                  <c:v>0.38302963522176181</c:v>
                </c:pt>
                <c:pt idx="5">
                  <c:v>0</c:v>
                </c:pt>
                <c:pt idx="6">
                  <c:v>0</c:v>
                </c:pt>
                <c:pt idx="7">
                  <c:v>0.38973029647686719</c:v>
                </c:pt>
                <c:pt idx="8">
                  <c:v>0.38524922505774967</c:v>
                </c:pt>
                <c:pt idx="9">
                  <c:v>0.37597159410942149</c:v>
                </c:pt>
                <c:pt idx="10">
                  <c:v>0</c:v>
                </c:pt>
                <c:pt idx="11">
                  <c:v>0</c:v>
                </c:pt>
                <c:pt idx="12">
                  <c:v>0.39825341264246455</c:v>
                </c:pt>
                <c:pt idx="13">
                  <c:v>0.38342041695307894</c:v>
                </c:pt>
                <c:pt idx="14">
                  <c:v>0.3645723482913048</c:v>
                </c:pt>
                <c:pt idx="15">
                  <c:v>0.36512014000019749</c:v>
                </c:pt>
                <c:pt idx="16">
                  <c:v>0.37014847796367251</c:v>
                </c:pt>
                <c:pt idx="17">
                  <c:v>0.36303152292238294</c:v>
                </c:pt>
                <c:pt idx="18">
                  <c:v>0.36082003843462218</c:v>
                </c:pt>
                <c:pt idx="19">
                  <c:v>0.360869872731654</c:v>
                </c:pt>
                <c:pt idx="20">
                  <c:v>0.36870432720649382</c:v>
                </c:pt>
                <c:pt idx="21">
                  <c:v>0.36802948443934502</c:v>
                </c:pt>
                <c:pt idx="22">
                  <c:v>0.36722295523046122</c:v>
                </c:pt>
                <c:pt idx="23">
                  <c:v>0.36348417895709645</c:v>
                </c:pt>
              </c:numCache>
            </c:numRef>
          </c:val>
          <c:smooth val="0"/>
          <c:extLst>
            <c:ext xmlns:c16="http://schemas.microsoft.com/office/drawing/2014/chart" uri="{C3380CC4-5D6E-409C-BE32-E72D297353CC}">
              <c16:uniqueId val="{00000008-109E-4466-BF40-996FB0C53713}"/>
            </c:ext>
          </c:extLst>
        </c:ser>
        <c:ser>
          <c:idx val="4"/>
          <c:order val="4"/>
          <c:tx>
            <c:strRef>
              <c:f>'Pivottable - Product'!$BT$3:$BT$4</c:f>
              <c:strCache>
                <c:ptCount val="1"/>
                <c:pt idx="0">
                  <c:v>West</c:v>
                </c:pt>
              </c:strCache>
            </c:strRef>
          </c:tx>
          <c:spPr>
            <a:ln w="28575" cap="rnd">
              <a:solidFill>
                <a:schemeClr val="accent4">
                  <a:lumMod val="75000"/>
                </a:schemeClr>
              </a:solidFill>
              <a:round/>
            </a:ln>
            <a:effectLst/>
          </c:spPr>
          <c:marker>
            <c:symbol val="none"/>
          </c:marker>
          <c:cat>
            <c:multiLvlStrRef>
              <c:f>'Pivottable - Product'!$BO$5:$BO$30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 - Product'!$BT$5:$BT$30</c:f>
              <c:numCache>
                <c:formatCode>0%</c:formatCode>
                <c:ptCount val="24"/>
                <c:pt idx="0">
                  <c:v>0.35775717787439132</c:v>
                </c:pt>
                <c:pt idx="1">
                  <c:v>0.34769239788346878</c:v>
                </c:pt>
                <c:pt idx="2">
                  <c:v>0.30167079713704542</c:v>
                </c:pt>
                <c:pt idx="3">
                  <c:v>0.40432694884579301</c:v>
                </c:pt>
                <c:pt idx="4">
                  <c:v>0.33498106389309346</c:v>
                </c:pt>
                <c:pt idx="5">
                  <c:v>0.25965735084716918</c:v>
                </c:pt>
                <c:pt idx="6">
                  <c:v>0.26359911197722624</c:v>
                </c:pt>
                <c:pt idx="7">
                  <c:v>0.2891016767711555</c:v>
                </c:pt>
                <c:pt idx="8">
                  <c:v>0</c:v>
                </c:pt>
                <c:pt idx="9">
                  <c:v>0</c:v>
                </c:pt>
                <c:pt idx="10">
                  <c:v>0.3057867880205562</c:v>
                </c:pt>
                <c:pt idx="11">
                  <c:v>0.31453369939074638</c:v>
                </c:pt>
                <c:pt idx="12">
                  <c:v>0.31484952382606313</c:v>
                </c:pt>
                <c:pt idx="13">
                  <c:v>0.29653425607592288</c:v>
                </c:pt>
                <c:pt idx="14">
                  <c:v>0.35082746923455188</c:v>
                </c:pt>
                <c:pt idx="15">
                  <c:v>0.34101764418860975</c:v>
                </c:pt>
                <c:pt idx="16">
                  <c:v>0.34951333994701778</c:v>
                </c:pt>
                <c:pt idx="17">
                  <c:v>0.33841728749029681</c:v>
                </c:pt>
                <c:pt idx="18">
                  <c:v>0.34364209286625047</c:v>
                </c:pt>
                <c:pt idx="19">
                  <c:v>0.34359841536965974</c:v>
                </c:pt>
                <c:pt idx="20">
                  <c:v>0.34566935832242751</c:v>
                </c:pt>
                <c:pt idx="21">
                  <c:v>0.34665452719230477</c:v>
                </c:pt>
                <c:pt idx="22">
                  <c:v>0.34614243500591219</c:v>
                </c:pt>
                <c:pt idx="23">
                  <c:v>0.34941363425656002</c:v>
                </c:pt>
              </c:numCache>
            </c:numRef>
          </c:val>
          <c:smooth val="0"/>
          <c:extLst>
            <c:ext xmlns:c16="http://schemas.microsoft.com/office/drawing/2014/chart" uri="{C3380CC4-5D6E-409C-BE32-E72D297353CC}">
              <c16:uniqueId val="{0000000B-109E-4466-BF40-996FB0C53713}"/>
            </c:ext>
          </c:extLst>
        </c:ser>
        <c:dLbls>
          <c:showLegendKey val="0"/>
          <c:showVal val="0"/>
          <c:showCatName val="0"/>
          <c:showSerName val="0"/>
          <c:showPercent val="0"/>
          <c:showBubbleSize val="0"/>
        </c:dLbls>
        <c:smooth val="0"/>
        <c:axId val="88445359"/>
        <c:axId val="88453039"/>
      </c:lineChart>
      <c:catAx>
        <c:axId val="88445359"/>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88453039"/>
        <c:crosses val="autoZero"/>
        <c:auto val="1"/>
        <c:lblAlgn val="ctr"/>
        <c:lblOffset val="100"/>
        <c:noMultiLvlLbl val="0"/>
      </c:catAx>
      <c:valAx>
        <c:axId val="88453039"/>
        <c:scaling>
          <c:orientation val="minMax"/>
          <c:max val="1"/>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88445359"/>
        <c:crosses val="autoZero"/>
        <c:crossBetween val="between"/>
        <c:majorUnit val="0.1"/>
      </c:valAx>
      <c:spPr>
        <a:noFill/>
        <a:ln>
          <a:noFill/>
        </a:ln>
        <a:effectLst/>
      </c:spPr>
    </c:plotArea>
    <c:legend>
      <c:legendPos val="t"/>
      <c:layout>
        <c:manualLayout>
          <c:xMode val="edge"/>
          <c:yMode val="edge"/>
          <c:x val="0.33731582983138203"/>
          <c:y val="8.9611018627298297E-2"/>
          <c:w val="0.6532462682892618"/>
          <c:h val="0.1672394615073299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s>
    <c:plotArea>
      <c:layout/>
      <c:pieChart>
        <c:varyColors val="1"/>
        <c:ser>
          <c:idx val="0"/>
          <c:order val="0"/>
          <c:tx>
            <c:strRef>
              <c:f>'Pivotable - Overview'!$AE$3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A2CF-4AD7-8B95-A01D334644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A2CF-4AD7-8B95-A01D334644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A2CF-4AD7-8B95-A01D334644AA}"/>
              </c:ext>
            </c:extLst>
          </c:dPt>
          <c:cat>
            <c:strRef>
              <c:f>'Pivotable - Overview'!$AD$4:$AD$6</c:f>
              <c:strCache>
                <c:ptCount val="3"/>
                <c:pt idx="0">
                  <c:v>In-store</c:v>
                </c:pt>
                <c:pt idx="1">
                  <c:v>Online</c:v>
                </c:pt>
                <c:pt idx="2">
                  <c:v>Outlet</c:v>
                </c:pt>
              </c:strCache>
            </c:strRef>
          </c:cat>
          <c:val>
            <c:numRef>
              <c:f>'Pivotable - Overview'!$AE$4:$AE$6</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19-A2CF-4AD7-8B95-A01D334644AA}"/>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Overview!PivotTable9</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 - Overview'!$AE$3</c:f>
              <c:strCache>
                <c:ptCount val="1"/>
                <c:pt idx="0">
                  <c:v>Total</c:v>
                </c:pt>
              </c:strCache>
            </c:strRef>
          </c:tx>
          <c:spPr>
            <a:solidFill>
              <a:schemeClr val="accent1"/>
            </a:solidFill>
            <a:ln>
              <a:noFill/>
            </a:ln>
            <a:effectLst/>
          </c:spPr>
          <c:invertIfNegative val="0"/>
          <c:cat>
            <c:strRef>
              <c:f>'Pivotable - Overview'!$AD$4:$AD$6</c:f>
              <c:strCache>
                <c:ptCount val="3"/>
                <c:pt idx="0">
                  <c:v>In-store</c:v>
                </c:pt>
                <c:pt idx="1">
                  <c:v>Online</c:v>
                </c:pt>
                <c:pt idx="2">
                  <c:v>Outlet</c:v>
                </c:pt>
              </c:strCache>
            </c:strRef>
          </c:cat>
          <c:val>
            <c:numRef>
              <c:f>'Pivotable - Overview'!$AE$4:$AE$6</c:f>
              <c:numCache>
                <c:formatCode>_("$"* #,##0_);_("$"* \(#,##0\);_("$"* "-"??_);_(@_)</c:formatCode>
                <c:ptCount val="3"/>
                <c:pt idx="0">
                  <c:v>356643750</c:v>
                </c:pt>
                <c:pt idx="1">
                  <c:v>247672882</c:v>
                </c:pt>
                <c:pt idx="2">
                  <c:v>295585493</c:v>
                </c:pt>
              </c:numCache>
            </c:numRef>
          </c:val>
          <c:extLst>
            <c:ext xmlns:c16="http://schemas.microsoft.com/office/drawing/2014/chart" uri="{C3380CC4-5D6E-409C-BE32-E72D297353CC}">
              <c16:uniqueId val="{00000000-A05A-4AE1-AB40-8479CB38EA6F}"/>
            </c:ext>
          </c:extLst>
        </c:ser>
        <c:dLbls>
          <c:showLegendKey val="0"/>
          <c:showVal val="0"/>
          <c:showCatName val="0"/>
          <c:showSerName val="0"/>
          <c:showPercent val="0"/>
          <c:showBubbleSize val="0"/>
        </c:dLbls>
        <c:gapWidth val="182"/>
        <c:axId val="1386302544"/>
        <c:axId val="667550240"/>
      </c:barChart>
      <c:catAx>
        <c:axId val="13863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50240"/>
        <c:crosses val="autoZero"/>
        <c:auto val="1"/>
        <c:lblAlgn val="ctr"/>
        <c:lblOffset val="100"/>
        <c:noMultiLvlLbl val="0"/>
      </c:catAx>
      <c:valAx>
        <c:axId val="6675502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2-2CC5-4FD4-8BA9-181ED4D58FD4}"/>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2CC5-4FD4-8BA9-181ED4D58FD4}"/>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0-2CC5-4FD4-8BA9-181ED4D58FD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CC99"/>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33D6-47F3-9027-5706F692ABDD}"/>
              </c:ext>
            </c:extLst>
          </c:dPt>
          <c:dPt>
            <c:idx val="1"/>
            <c:bubble3D val="0"/>
            <c:spPr>
              <a:solidFill>
                <a:srgbClr val="00CC99"/>
              </a:solidFill>
              <a:ln w="19050">
                <a:solidFill>
                  <a:schemeClr val="lt1"/>
                </a:solidFill>
              </a:ln>
              <a:effectLst/>
            </c:spPr>
            <c:extLst>
              <c:ext xmlns:c16="http://schemas.microsoft.com/office/drawing/2014/chart" uri="{C3380CC4-5D6E-409C-BE32-E72D297353CC}">
                <c16:uniqueId val="{00000001-33D6-47F3-9027-5706F692ABDD}"/>
              </c:ext>
            </c:extLst>
          </c:dPt>
          <c:cat>
            <c:strRef>
              <c:f>'Pivotable - Overview'!$D$7:$E$7</c:f>
              <c:strCache>
                <c:ptCount val="2"/>
                <c:pt idx="0">
                  <c:v>Cost</c:v>
                </c:pt>
                <c:pt idx="1">
                  <c:v>Profit</c:v>
                </c:pt>
              </c:strCache>
            </c:strRef>
          </c:cat>
          <c:val>
            <c:numRef>
              <c:f>'Pivotable - Overview'!$D$8:$E$8</c:f>
              <c:numCache>
                <c:formatCode>0%</c:formatCode>
                <c:ptCount val="2"/>
                <c:pt idx="0">
                  <c:v>0.63092123885139306</c:v>
                </c:pt>
                <c:pt idx="1">
                  <c:v>0.36907876114860694</c:v>
                </c:pt>
              </c:numCache>
            </c:numRef>
          </c:val>
          <c:extLst>
            <c:ext xmlns:c16="http://schemas.microsoft.com/office/drawing/2014/chart" uri="{C3380CC4-5D6E-409C-BE32-E72D297353CC}">
              <c16:uniqueId val="{00000000-33D6-47F3-9027-5706F692ABD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Overview!PivotTable3</c:name>
    <c:fmtId val="2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CC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82827378275798E-2"/>
          <c:y val="0.18402304403536698"/>
          <c:w val="0.88803197036407711"/>
          <c:h val="0.61562366246696687"/>
        </c:manualLayout>
      </c:layout>
      <c:lineChart>
        <c:grouping val="standard"/>
        <c:varyColors val="0"/>
        <c:ser>
          <c:idx val="0"/>
          <c:order val="0"/>
          <c:tx>
            <c:strRef>
              <c:f>'Pivotable - Overview'!$I$3</c:f>
              <c:strCache>
                <c:ptCount val="1"/>
                <c:pt idx="0">
                  <c:v>Revenue</c:v>
                </c:pt>
              </c:strCache>
            </c:strRef>
          </c:tx>
          <c:spPr>
            <a:ln w="28575" cap="rnd">
              <a:solidFill>
                <a:srgbClr val="00CC99"/>
              </a:solidFill>
              <a:round/>
            </a:ln>
            <a:effectLst/>
          </c:spPr>
          <c:marker>
            <c:symbol val="none"/>
          </c:marker>
          <c:cat>
            <c:multiLvlStrRef>
              <c:f>'Pivotable - Overview'!$H$4:$H$29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Overview'!$I$4:$I$29</c:f>
              <c:numCache>
                <c:formatCode>"$"#,,</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1"/>
          <c:extLst>
            <c:ext xmlns:c16="http://schemas.microsoft.com/office/drawing/2014/chart" uri="{C3380CC4-5D6E-409C-BE32-E72D297353CC}">
              <c16:uniqueId val="{00000000-A2FC-47FA-B365-B5E40ED98C0B}"/>
            </c:ext>
          </c:extLst>
        </c:ser>
        <c:ser>
          <c:idx val="1"/>
          <c:order val="1"/>
          <c:tx>
            <c:strRef>
              <c:f>'Pivotable - Overview'!$J$3</c:f>
              <c:strCache>
                <c:ptCount val="1"/>
                <c:pt idx="0">
                  <c:v>Profit</c:v>
                </c:pt>
              </c:strCache>
            </c:strRef>
          </c:tx>
          <c:spPr>
            <a:ln w="28575" cap="rnd">
              <a:solidFill>
                <a:srgbClr val="7030A0"/>
              </a:solidFill>
              <a:round/>
            </a:ln>
            <a:effectLst/>
          </c:spPr>
          <c:marker>
            <c:symbol val="none"/>
          </c:marker>
          <c:cat>
            <c:multiLvlStrRef>
              <c:f>'Pivotable - Overview'!$H$4:$H$29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Overview'!$J$4:$J$29</c:f>
              <c:numCache>
                <c:formatCode>"$"#,,</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1"/>
          <c:extLst>
            <c:ext xmlns:c16="http://schemas.microsoft.com/office/drawing/2014/chart" uri="{C3380CC4-5D6E-409C-BE32-E72D297353CC}">
              <c16:uniqueId val="{00000001-A2FC-47FA-B365-B5E40ED98C0B}"/>
            </c:ext>
          </c:extLst>
        </c:ser>
        <c:dLbls>
          <c:showLegendKey val="0"/>
          <c:showVal val="0"/>
          <c:showCatName val="0"/>
          <c:showSerName val="0"/>
          <c:showPercent val="0"/>
          <c:showBubbleSize val="0"/>
        </c:dLbls>
        <c:smooth val="0"/>
        <c:axId val="1062723871"/>
        <c:axId val="1094543551"/>
      </c:lineChart>
      <c:catAx>
        <c:axId val="1062723871"/>
        <c:scaling>
          <c:orientation val="minMax"/>
        </c:scaling>
        <c:delete val="0"/>
        <c:axPos val="b"/>
        <c:minorGridlines>
          <c:spPr>
            <a:ln w="9525" cap="flat" cmpd="sng" algn="ctr">
              <a:noFill/>
              <a:round/>
            </a:ln>
            <a:effectLst/>
          </c:spPr>
        </c:minorGridlines>
        <c:numFmt formatCode="m/d/yyyy" sourceLinked="0"/>
        <c:majorTickMark val="none"/>
        <c:minorTickMark val="none"/>
        <c:tickLblPos val="nextTo"/>
        <c:spPr>
          <a:noFill/>
          <a:ln w="9525" cap="flat" cmpd="sng" algn="ctr">
            <a:noFill/>
            <a:round/>
          </a:ln>
          <a:effectLst/>
        </c:spPr>
        <c:txPr>
          <a:bodyPr rot="0" spcFirstLastPara="1" vertOverflow="ellipsis" wrap="square" anchor="b" anchorCtr="0"/>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1094543551"/>
        <c:crosses val="autoZero"/>
        <c:auto val="1"/>
        <c:lblAlgn val="ctr"/>
        <c:lblOffset val="100"/>
        <c:noMultiLvlLbl val="0"/>
      </c:catAx>
      <c:valAx>
        <c:axId val="1094543551"/>
        <c:scaling>
          <c:orientation val="minMax"/>
        </c:scaling>
        <c:delete val="0"/>
        <c:axPos val="l"/>
        <c:majorGridlines>
          <c:spPr>
            <a:ln w="9525" cap="flat" cmpd="sng" algn="ctr">
              <a:noFill/>
              <a:round/>
            </a:ln>
            <a:effectLst/>
          </c:spPr>
        </c:majorGridlines>
        <c:numFmt formatCode="&quot;$&quot;#,,"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1062723871"/>
        <c:crosses val="autoZero"/>
        <c:crossBetween val="between"/>
      </c:valAx>
      <c:spPr>
        <a:noFill/>
        <a:ln>
          <a:noFill/>
        </a:ln>
        <a:effectLst/>
      </c:spPr>
    </c:plotArea>
    <c:legend>
      <c:legendPos val="t"/>
      <c:layout>
        <c:manualLayout>
          <c:xMode val="edge"/>
          <c:yMode val="edge"/>
          <c:x val="0.558697575121468"/>
          <c:y val="6.1143695310227036E-2"/>
          <c:w val="0.42517617152637394"/>
          <c:h val="0.1120252156682776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Performance Dashboard.xlsx]Pivotable - Overview!PivotTable5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 Overview'!$N$3</c:f>
              <c:strCache>
                <c:ptCount val="1"/>
                <c:pt idx="0">
                  <c:v>Orders</c:v>
                </c:pt>
              </c:strCache>
            </c:strRef>
          </c:tx>
          <c:spPr>
            <a:solidFill>
              <a:srgbClr val="00CC99"/>
            </a:solidFill>
            <a:ln>
              <a:noFill/>
            </a:ln>
            <a:effectLst/>
          </c:spPr>
          <c:invertIfNegative val="0"/>
          <c:cat>
            <c:multiLvlStrRef>
              <c:f>'Pivotable - Overview'!$M$4:$M$29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Overview'!$N$4:$N$29</c:f>
              <c:numCache>
                <c:formatCode>_(* #,##0_);_(* \(#,##0\);_(* "-"??_);_(@_)</c:formatCode>
                <c:ptCount val="24"/>
                <c:pt idx="0">
                  <c:v>48333</c:v>
                </c:pt>
                <c:pt idx="1">
                  <c:v>37846</c:v>
                </c:pt>
                <c:pt idx="2">
                  <c:v>46972</c:v>
                </c:pt>
                <c:pt idx="3">
                  <c:v>54709</c:v>
                </c:pt>
                <c:pt idx="4">
                  <c:v>35705</c:v>
                </c:pt>
                <c:pt idx="5">
                  <c:v>16269</c:v>
                </c:pt>
                <c:pt idx="6">
                  <c:v>38219</c:v>
                </c:pt>
                <c:pt idx="7">
                  <c:v>62307</c:v>
                </c:pt>
                <c:pt idx="8">
                  <c:v>46125</c:v>
                </c:pt>
                <c:pt idx="9">
                  <c:v>30167</c:v>
                </c:pt>
                <c:pt idx="10">
                  <c:v>25152</c:v>
                </c:pt>
                <c:pt idx="11">
                  <c:v>20545</c:v>
                </c:pt>
                <c:pt idx="12">
                  <c:v>179299</c:v>
                </c:pt>
                <c:pt idx="13">
                  <c:v>156113</c:v>
                </c:pt>
                <c:pt idx="14">
                  <c:v>143988</c:v>
                </c:pt>
                <c:pt idx="15">
                  <c:v>161717</c:v>
                </c:pt>
                <c:pt idx="16">
                  <c:v>178900</c:v>
                </c:pt>
                <c:pt idx="17">
                  <c:v>164745</c:v>
                </c:pt>
                <c:pt idx="18">
                  <c:v>180481</c:v>
                </c:pt>
                <c:pt idx="19">
                  <c:v>195414</c:v>
                </c:pt>
                <c:pt idx="20">
                  <c:v>182425</c:v>
                </c:pt>
                <c:pt idx="21">
                  <c:v>152834</c:v>
                </c:pt>
                <c:pt idx="22">
                  <c:v>149350</c:v>
                </c:pt>
                <c:pt idx="23">
                  <c:v>171246</c:v>
                </c:pt>
              </c:numCache>
            </c:numRef>
          </c:val>
          <c:extLst>
            <c:ext xmlns:c16="http://schemas.microsoft.com/office/drawing/2014/chart" uri="{C3380CC4-5D6E-409C-BE32-E72D297353CC}">
              <c16:uniqueId val="{00000000-80C5-46BC-9540-AEAEEDFDCA35}"/>
            </c:ext>
          </c:extLst>
        </c:ser>
        <c:dLbls>
          <c:showLegendKey val="0"/>
          <c:showVal val="0"/>
          <c:showCatName val="0"/>
          <c:showSerName val="0"/>
          <c:showPercent val="0"/>
          <c:showBubbleSize val="0"/>
        </c:dLbls>
        <c:gapWidth val="35"/>
        <c:axId val="1062607359"/>
        <c:axId val="1094051903"/>
      </c:barChart>
      <c:lineChart>
        <c:grouping val="standard"/>
        <c:varyColors val="0"/>
        <c:ser>
          <c:idx val="1"/>
          <c:order val="1"/>
          <c:tx>
            <c:strRef>
              <c:f>'Pivotable - Overview'!$O$3</c:f>
              <c:strCache>
                <c:ptCount val="1"/>
                <c:pt idx="0">
                  <c:v>Profit margin</c:v>
                </c:pt>
              </c:strCache>
            </c:strRef>
          </c:tx>
          <c:spPr>
            <a:ln w="28575" cap="rnd">
              <a:solidFill>
                <a:srgbClr val="7030A0"/>
              </a:solidFill>
              <a:round/>
            </a:ln>
            <a:effectLst/>
          </c:spPr>
          <c:marker>
            <c:symbol val="none"/>
          </c:marker>
          <c:cat>
            <c:multiLvlStrRef>
              <c:f>'Pivotable - Overview'!$M$4:$M$29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'Pivotable - Overview'!$O$4:$O$29</c:f>
              <c:numCache>
                <c:formatCode>0%</c:formatCode>
                <c:ptCount val="24"/>
                <c:pt idx="0">
                  <c:v>0.35868687808951855</c:v>
                </c:pt>
                <c:pt idx="1">
                  <c:v>0.34720353423405864</c:v>
                </c:pt>
                <c:pt idx="2">
                  <c:v>0.33192608939107715</c:v>
                </c:pt>
                <c:pt idx="3">
                  <c:v>0.37799370390692805</c:v>
                </c:pt>
                <c:pt idx="4">
                  <c:v>0.34701720603848657</c:v>
                </c:pt>
                <c:pt idx="5">
                  <c:v>0.25965735084716918</c:v>
                </c:pt>
                <c:pt idx="6">
                  <c:v>0.28681099856858833</c:v>
                </c:pt>
                <c:pt idx="7">
                  <c:v>0.36919870831945717</c:v>
                </c:pt>
                <c:pt idx="8">
                  <c:v>0.38896049241834052</c:v>
                </c:pt>
                <c:pt idx="9">
                  <c:v>0.38200133366936528</c:v>
                </c:pt>
                <c:pt idx="10">
                  <c:v>0.32282294051471172</c:v>
                </c:pt>
                <c:pt idx="11">
                  <c:v>0.33790408105523118</c:v>
                </c:pt>
                <c:pt idx="12">
                  <c:v>0.34969290396758757</c:v>
                </c:pt>
                <c:pt idx="13">
                  <c:v>0.35107640302792703</c:v>
                </c:pt>
                <c:pt idx="14">
                  <c:v>0.37237109529419915</c:v>
                </c:pt>
                <c:pt idx="15">
                  <c:v>0.38250178576800731</c:v>
                </c:pt>
                <c:pt idx="16">
                  <c:v>0.37860566370823556</c:v>
                </c:pt>
                <c:pt idx="17">
                  <c:v>0.37049294760683815</c:v>
                </c:pt>
                <c:pt idx="18">
                  <c:v>0.37195828345812798</c:v>
                </c:pt>
                <c:pt idx="19">
                  <c:v>0.37506132236951867</c:v>
                </c:pt>
                <c:pt idx="20">
                  <c:v>0.40247780435349684</c:v>
                </c:pt>
                <c:pt idx="21">
                  <c:v>0.3945184832098359</c:v>
                </c:pt>
                <c:pt idx="22">
                  <c:v>0.37092986161569197</c:v>
                </c:pt>
                <c:pt idx="23">
                  <c:v>0.37110899213690635</c:v>
                </c:pt>
              </c:numCache>
            </c:numRef>
          </c:val>
          <c:smooth val="1"/>
          <c:extLst>
            <c:ext xmlns:c16="http://schemas.microsoft.com/office/drawing/2014/chart" uri="{C3380CC4-5D6E-409C-BE32-E72D297353CC}">
              <c16:uniqueId val="{00000001-80C5-46BC-9540-AEAEEDFDCA35}"/>
            </c:ext>
          </c:extLst>
        </c:ser>
        <c:dLbls>
          <c:showLegendKey val="0"/>
          <c:showVal val="0"/>
          <c:showCatName val="0"/>
          <c:showSerName val="0"/>
          <c:showPercent val="0"/>
          <c:showBubbleSize val="0"/>
        </c:dLbls>
        <c:marker val="1"/>
        <c:smooth val="0"/>
        <c:axId val="658070544"/>
        <c:axId val="658063344"/>
      </c:lineChart>
      <c:catAx>
        <c:axId val="1062607359"/>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lang="en-US" sz="5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1094051903"/>
        <c:crosses val="autoZero"/>
        <c:auto val="1"/>
        <c:lblAlgn val="ctr"/>
        <c:lblOffset val="100"/>
        <c:noMultiLvlLbl val="0"/>
      </c:catAx>
      <c:valAx>
        <c:axId val="109405190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5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1062607359"/>
        <c:crosses val="autoZero"/>
        <c:crossBetween val="between"/>
      </c:valAx>
      <c:valAx>
        <c:axId val="6580633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5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658070544"/>
        <c:crosses val="max"/>
        <c:crossBetween val="between"/>
      </c:valAx>
      <c:catAx>
        <c:axId val="658070544"/>
        <c:scaling>
          <c:orientation val="minMax"/>
        </c:scaling>
        <c:delete val="1"/>
        <c:axPos val="b"/>
        <c:numFmt formatCode="General" sourceLinked="1"/>
        <c:majorTickMark val="out"/>
        <c:minorTickMark val="none"/>
        <c:tickLblPos val="nextTo"/>
        <c:crossAx val="658063344"/>
        <c:crosses val="autoZero"/>
        <c:auto val="1"/>
        <c:lblAlgn val="ctr"/>
        <c:lblOffset val="100"/>
        <c:noMultiLvlLbl val="0"/>
      </c:catAx>
      <c:spPr>
        <a:noFill/>
        <a:ln>
          <a:noFill/>
        </a:ln>
        <a:effectLst/>
      </c:spPr>
    </c:plotArea>
    <c:legend>
      <c:legendPos val="t"/>
      <c:layout>
        <c:manualLayout>
          <c:xMode val="edge"/>
          <c:yMode val="edge"/>
          <c:x val="0.50405684476951462"/>
          <c:y val="0.11459322963818128"/>
          <c:w val="0.49014137920136985"/>
          <c:h val="0.10359470037535798"/>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plotArea>
      <cx:plotAreaRegion>
        <cx:series layoutId="treemap" uniqueId="{052A5650-0D10-4F86-BAE5-38F83CFA07EA}">
          <cx:tx>
            <cx:txData>
              <cx:f>_xlchart.v1.5</cx:f>
              <cx:v>Revenue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5BB09CE-BAD6-44C4-98E4-5F1BE22F20DB}">
          <cx:tx>
            <cx:txData>
              <cx:f>_xlchart.v5.2</cx:f>
              <cx:v>Revenue</cx:v>
            </cx:txData>
          </cx:tx>
          <cx:dataId val="0"/>
          <cx:layoutPr>
            <cx:geography cultureLanguage="en-US" cultureRegion="VN" attribution="Powered by Bing">
              <cx:geoCache provider="{E9337A44-BEBE-4D9F-B70C-5C5E7DAFC167}">
                <cx:binary>1H1pc9tIsu1fcfjzgxq1AjUxfSMapKjNkm3Jdnf7C4KW1NhR2Ldff0+JlC2haUkTrXk3qJlohUUW
kVUnMyvzZFbx39fDv67T23X1ZsjSvP7X9fDr27Bpin/98kt9Hd5m6/ogi64rXeu/moNrnf2i//or
ur795aZa91Ee/EJtwn+5DtdVczu8/Z9/49OCW/1OX6+bSOcf29tqvLyt27Spn3ht50tv1jdZlC+j
uqmi64b8+va3dF0n67dvbvMmasZPY3H769tH73n75pf5J/3tqW9SCNa0Nxgr+QHhXBChlH33Q9++
SXUebF+2iKAH1FEusxW7f+rFOsPI5yW5k2N9c1Pd1jUmcvf7x7hHUuPPZ2/fXOs2b8xaBVi2X99+
zqPm9ubNVbNubuu3b6JaLzZvWGgj+ueru7n+8ni1/+ffsz9g9rO/PABkvlTPvfQ3PH6/rZv7dfkZ
Gv/FxwOEb+vsFfWB0QNHSk6lvdUHoP5QH1x54HKbMWpTtfm5n/13rXhOoJ+qxWbgXC/e7aVenEd5
flvr5hWh4fKAcUU4U+7GVMljaBRM2Rgqo7DhjX/YYPIiWXaj8mDoDJfziz3F5ab/vzXZkzSNch3B
ob2WD+f2AaGccCHsjUm6jxXDVfDxrmTChZe/+7l/9kY/XiLRbvX4MXKmHSf7arV1rdsqul+fn3n0
x1vOU/srcw+YdIRrc7Jzf1X0gDsOM+BsoJH3z7633ecl2o3NeXQ/cobN+fs9tdzrMArW+f36/HNs
OD9wHe4oxyWbtZ/bjThwEPc4Sm1f/xs2z0v0M2zuR86xOdlPbNZ1vb4O2/q2aV7TsdED4lAGjNjO
Hc8hB9IWiEZc514rtlbzUnl+As/j4XOMfttLjE7ym2idv2I8wtSBMQxHbXcdpWbbjjygLnFtqcQG
Pf4YpBcItBue7wNnwJzsZ0hyovtXRIXTA9vhUjicb1Z9FsArdmDgkMTevj5zas9J8xNI7uYwx2M/
DeVsndfrV/RiCAG4yx2qHGenF1MIEVwbhsK24dnMmT0vz25M7sfNUDm72kv3da7z5lXdF3cOsHMI
opzdhkJsdSDBjFDJZo7rBaLsRuT7wBkk55/2EpJPtybHrW9v7/36Pw/JmAC9AGbBdrc57oyOAv3A
OKOC39MTs1T3RSLtBufB0Bk8n/ZzX7m4/Va9LlnIyYGgDmGOIzeebIaOUgcuseHp7hkKca8Zm7Ds
JRLtBufHyBk2F4d7aToXumrCN8t18roMkXPAuWS2S9gmoZlFZEhBD7hUIIi2CQ1ef0gUvVSqn2D0
aE5znJZ7idP7MNL3a/TPvRuIGk6EAIu3jQRmsZkL8hU8u3B/gs9z0uzGZTNqhsf7473E40q3/w27
4QecScIRC+yM0IzdUGaDfJWzUOCl8uxG5vHoGUJX+2kxv0f1tc7r6HV5GgmHJhiKEpufWaKpwNNQ
JYTa0gQwq4du7UUi7UbowdAZPL/vJ1Nz5+Jv1/+nRauFRtx43UTXbXMP1Cv4VsQmDuqYCOl32rAD
38pcEBJ0FpS8UJrd+vFo8ExDFp/20sUub9N1v65eM6hXB7btOpLeJ7izsMQRiEpcyRnZcuAzhF4i
0W54foycYbPcz7BxoVNdrW9eMSQBOYFoHZUjTneaDbHFgeCOiwrFva1uYvmXiLIblB8jZ6As9rQw
sY7yV7QWLpDiogQv7q0FdNDDCrxUB5QgWAHLt9kMZyHJ+XPi7EZlO2wGyfl+2skHMBP1mHbrPHpN
atU+cJV0QNVta3mz8N1xDlzmuobn2yCDetLDOOSlUu0G6PHoGU4f9pNqPV9XY7rOb+7X6Z+HAcaf
gaOA7Ty2GkcitSJUMbW1mpk7e4kku3H5MXKGyflyL/f/i9v+zfE6K+owes0ggLMD6QpJkN5uNpq5
8Zj4DTECqkmb12fM3ovF2o3SbPgMqov9zIbNpE5vq/p2fD0DMs0kDCAItrthweEH0nEFOh63udhs
+3mZTD8H6X4+c4RO99aY/tRV8or40AM4McpNC97dz9yOxIHEK7C0raOb1fcMPs9J9HN0NiPn2Py5
l9hchmgjfXNSv+4GBI5cUhdsxDaXUbOmEvQsCILqBgK8jQHNNqKXSrUbo8ejZzhdnuwlTr9V0aRf
tXGBHyAQoOACtiYyi7AJAYYGHyk2dQ5yb76b1OcFAu1G5/vAGTC/fd1LYL7cVhmqsveL88+DNzRk
2Y6g+N/cqVEAQqWS7rawMWMIXiDJbkS+D5wh8uXTXiKyKeAs1pVGj+krZj4oywqmmKPIrOLnoLXU
FcyVclsRnO82dzWhlwi0G5/5hGYwXSz2EiZzaODNl6gKolfNT5H7oHNfoJ1x25s/82uufSBRvEV0
9yN/fZifvlis3VjNhs+g+v3LXkJ1V6J5zsP9Nw94VMlrtyOh69UU6Jk582N+ZgGK6UhmCmVKNC3f
/cx87W8vkGi3gvwYOdON3y73VzfevMS5/Wdnshg7UDaICkp+2OlDBhB27CqOKj/Z3Ze8KSu+RK7d
OM3Hz9C62k+n+063Uf3KHbD2gTJcIHbAx2yTIkCIuAgxt0zgLEl+kSy7wXkwdIbLuz3lAHFOwfy/
KKLn/Ox/cOwC1T6KmtP3Ey/qMUA4EoPgnqLqsc2iZ3GLOTzxAqF2Q/Ro8Ayk86u9dHUXt9365jUD
SnXAhOToqNjd2U+IBECIOYXY+MBZCva8PLuhuR83Q+ViP4OTM0Rv7XUyvqLdOKbDj1HUY2cGI9DM
j8IG+ss2UcPMo71ElN2Q/Bg5A+Xsz700lfdJug71q57JRfblMqz8ljm3YQwP4wEF0Gwc/LQdHFW6
+7lXiA1f8RKJdmPzY+QMm/f7eVr7GJ0N0StuMwTbCME2YzPsHw8hQfhsDMkU1Tfd5TP/9bwguwG5
HzeD4/hkL03l0+3wqgctCPpImMsRGG8yl7mdYNMBbY767DY/ho97mP8+K85uTLbDZpB8+mMvIbmL
/f8/94ddP3ntwwahDbn46J3/4U0XOK6Go4LCQWnksa2iax0lfYYDurvP38yuofi5PLvVYzb80RT2
446LFZqOoteM/qh7IExkR5l6DAUaoLnrME7NbmZ+kFc9tNAXSLIbhO8DZ1a62s9z6ke3GuTh+n5x
/jnzjms/JEd3pHvvGufUIcPJAo6TuPaWFJoB8wKBdgPzfeAMmKPf9tJ9/hdIXQR34HNtw/jcm8TD
SMMB6YsdzeX3DXwzuu4lEu2G5sfIGTZf9hObxTqN/tLV61LuzgEOo0mJg9AbdGYhBxg6RIgODk3h
cMGO0PxlMu3G5+HYGUKL/UTo5AaZ0+s5NZQTmatwHu1+7Wc5LSHoZcGhAWS1s2ajZwXZjch22AyM
k+VeujLTKHJ+O0TXr4gIw0EbihIU4dty4Yw3JbY8QD6FCpULQ3q4879Mmt2wPBw7w+bifC+xeV/d
Bvo1T9ig4oAiLu4I2rI7s7iMUPsA9SBC2AyW5wXZDcn9uBkc7/ezEPT7qHFLX3Cvsf88HMMlDtgs
0PHwkxodDtkCD3Nxn70tMNw/e8P4vECg3bh8HzgD5vc/99JOPjfr8H5l/jkqyCAZbqNBBPwjUXwY
it31DTmo+lA5Kyc8J8duMDajZkh83s/OlN/X6CfOg+ZVvRaOO8MloeFhy3vOkpaN10Jec3/51sx5
vUym3dg8HDtD6Pf/o+Dr510I3y8oW66b9eHdzaEPLrp8+tW76eM209nQ7ea8k5bZ7NsnN7++pRxl
gu/3kZqPeLSpz6iR2TjDQv361pLyQDmM4UYbHELC9Yc2bMtc4ffrW8TV97kRE4jCXcR3uWk4+vUt
uiwZji3h1NL2xF9tDg5jCI4H4PoIxOIEMblCYP79utYPOh2xqX5fje2/3+Rt9kFHeVP/+pYhXCk2
bzOzM0+Ejik01VAHx+qRP+P16/UlFB3vJv8vJXGVkz4Rty7xm1Yd0oIXVrqwiy6avgjRFsmaW5Wo
V3k51iNfNnQQ4bCwtG9/C/KK59ZC0yFxTlUoxnaZKCsvj3uVpfV5KrLCGj2dDKL4JpImHvQSa5XG
bBE4Die3zqDH9jINByddu64o/GuWsVJeBDIqC+ZlJKohCi9Elb0Pid30+TJIRZUUnu5Flr0jzlhC
5CDLyHhGM5bHf1l1pzHmAaQ7FglG+GiN0EtOuUKxT5k0CSXXx2vkkCxqQxm6t36v87g8bjKe8uOU
d3XlHE910ET9YooK5G6p7UfUXz39eNOh9vj5uF7PVLQYwkqQ9cq8/gCjKWZuLW0Z3cQkYUm0aDQT
LPSUolYZr6qhD6pmWYVNwEPP4tZU5B96zsaaLgifZM9OGxnmdeJpXbKKXKDxt8RrTwsJFX4oI+oH
jOGGRmUOoSOVdGYyDmFk0bBi1o20qs6my2ByAqdcpS5vmO3lVSPl10TYfoM6wHdzex4b81yucDUR
FbjO1WXz5xbtqB1tMfcmGKFz0uvsIq3/CLlP88Dr46iN3uc+LkpuvDDU2Pa8px+PqHI2bQdkPXgn
xXHnAWzoMTSB6CLLHkJ2YzmpU7KF6G0p1jAkqznRU+SkF5FFNDlnSTm2V0lt21PoYZ9JsShPSwKS
5LEkgmKfQIhrugLQfjoDoJGRHY9J7l/7aspFdaTLIvPHQ8vPajUejW41AJWnH/n3yaM9QaKohx4R
0+1jP5586IR+Go92dcNlDytfjUROJFmJqm9rfhi5PpdfqxarXnq1xMmZr9oeu0oddpG2i/4ZRSAz
TwZWXNm4WMcYKnJm3Ef1WJpATbFQRWN9w6kgJ7OOhyY0BpENOsS1zG0f84kvoqweaeENijJIJSI7
bK+yQsbjIrdIlV+pLMyqfFkKXdHLrIvy+tvTa2b86QN/62C3RwXaxq1MOOoNa5n5krb33coup+Hb
UDUVlMBuExuLZQ89E5Y3VKyzrgqalMZoml6bX1ERtP/pYqE7AVesMdxs53LG4doeL5Zb0roZa6m/
5amw4MNjeK+p97rRbkZxxnwBv18HLRrpsljk8KhVkVVEHLtWbHWJV4bwtsbzjyFG5dGUdmd8SAqd
PeNWyFzHQD/h9lGKAzvU1D1MUf+h7xtYnxcqn9i32qfSyg7jpi7S9kM5NVGRL/pyLCGc5WQdXtNj
melx6SbTaF31ReGf1KpK42CRTZM9nmVhmTe+lytb+s2iFbaVXspMBVO2AM0/wCVSKx5JfmpPKsWn
JpHfl+UzZkoQsT1SAGREOIKppI2wD9SNKeU8nBA0My+7vCu+OkKLWCwK9GZBFX2/VapakMmx4Nr9
ceM905bjtfbOnRTEd/HS0DdMlqu2Z88bNJ97cdwUBqJWKILChnEkM7VIhqTO/FAXX4sKVlQesjpx
+TklIRvPWN2OWA7ld+n0JQuHcXS8Nqz6MlzA4ffyMign3zquMh5PXyqrreWFG0kTIAy8y1J1lLTC
wKNrpqBCY+eI7rKo4mT6MqUy6RPPTlOzaUVYfQCkcxXij2zE4YovbjYMwI6JeMSverKDxl0Womb1
SjqtwS4ZgggBRnn3eOUG1th7rh5ifIRG8ADJIys3sUFTiCxZD7XMy2Kluop0V5zpqXlXVYlfeWma
VTRbWIGfDccBx+b6Z+7mPv/S2R2BkjlugDijK3ONEOVp3zB34Vh9Bx0QppLnSJxem6kG88c8IKpI
v04kq6vAG6jtFLXX61inJ6wteziKp58490ao73ObEuzb4LPU355YV3Yd9hnr/2RTa5Sxb7lxf7R2
EmzesiuF/OrHbIIS9rRt6uDcgWOBnj4thrnA4pFRMNzYTh1sXDiVRzmi5MdGMbGuLS0lsy8Zz7OG
eY1uhXWry7CENwqTOieHle/o6ENXuwE8ThEKHRwGbkM77aHpp087r6FBeZb6rrwaWJW6o1f3RHaX
jWvZ0aIU06DPoER26MU296PC474kxthDG3qouxDRxYkfJ42x/A5n298jS3aK0WNJxYbu6OkZz/2a
ixtfbZNl07uLCZATPJ5xIv0w78va+dy1uY0gVlQVRRDbTUZvOYIsfhySfoDaDoli+BU0d5GtJQuj
0qyNe+pf+YM0Kk3LaMqq46igzLjIcqptsirTrqijo0mMCazO7zMTU5PRzWCdDilhRk9Pic48m4sI
yMW2Ca8GBNHAMHPVJcuzScc5/ew2IYNtNUVgBGgs1hrTvbNjdJuMkM0PB2Pi8JXGpVRFiY3GCgnC
eDII8yddJvgSiVTFDj+O+tSsQzn2Wl745YB3RSEzUxyDTNarxHIqtircqmP1YsR+gek+M7VZBoCp
oc0PvC9MxRa4p3w2tWZIiJO2evzMgs54qqYqoVpTOkX6urHdhObe2Ohy+uLQ3OyPmaUJABlklgbj
4ZRJ0gQrxay2/4wotcJy9E7MoH2sm+BN8shSUDHep4Xxbi3c5nFEix5urUFEggdGjW/jX8ixCJYi
CziWommc0GoWIm1jmESoaIx/bdbHuELzHRxPRdozG3URLiC6cqhwkXbafwt1ST9xOcrS+tRljoZ3
2IS3NHSHLlkgswyD/Dm3MNuOzCM5DltTG9sSjhvOEy871gghi8H5VLcEGtKMuLs5OsLej/XhccG1
OPR7Sw+1J1M2YsHTzs8RssDpYZX6akibD46sXT9e+Q134QxgkN1lBUoMO0BmwfCbIcdGtYUtKPsc
Szmkbg5bgRUZOIJkMEBYcUTwS42x6i5tnWlIIpIEe1MiG5OnPr3a3Hw5yUOfiMmbTQBOAkUeREHz
zAbhYG0F9jB+CsNRpr7XtAkrFn5v+/GFpBOvxsMyrGTheopSFYdeVZVReWqnLRuEVyDasc6qILP4
uZ+FDluUvR6CaztK7ePeb7lcJk6u0xsep1N1mWmZ4ZtiJpL273lH7GFaunGuRLEoET/W7arvhdtd
VGXoD9qTmZ2Rd8yuiFrmeaXIIh6atvI9PbjlFHth3lV8WARD0sEYuqnqx9QbLBHzeKUoafmVTJuR
Bwt7IG3fHhWqD4mP+M0PmpMmdBCZLZwp7acJaS1UsTgZktFvvbIuYrnqlBOwpcisYfrUS02jLy1P
A3/JeEPJYkR+qkdPBk2tliqifbIIRBoc45buZllqu5/OfJXb9hHpSUhXgVW7oX1YJDrjn0fRBYn1
WWl7GD4NzcCac6tucusSO4bT3ohKyurz5HRBrr1CaxLWH9UwpcmRH4HdWE2au5n2VKIZDRdONdWl
+41ksZvfhLTQ3bCEqozlrWqbvrcXSdrXJD5u/LwU7hJ5gEjlkZ9ZibxQxLGS5KiTBa3T8DZ0c9Zg
lQfC3IqfT0x3UOmJVHURfsSdY420D/OcF4Vz0io/CtN3uRiSMjiMu6Dpu3e98IMoWlma60heiqaq
9ImMeRi4K+iKZIlXdJONbT2t3ahXXmBxWTbL0K+meDzpg9oKo6M+yrDbLBLVczjYroha8Ye2Winq
EyhHb/mLniFsIRdtgahLec3I3EG+T6nj4Fez+aMVRSlewxWCHI+bdM3Lb1NbKtqdxrIqAnpMBsty
nMUYi6R1joY8JlnqCd6ZfdEWVoTpBExgU1kP/ojr1haxCJUI3o990RfOh9i34j5dOQmzaHGStKNy
u/cyZiJSXqmU4SScqhFh8sUJfN+azjhPa6yUNZZw2efw2mUozizmV076jkRlRNIPcdzHrn/Yx3AE
waGOcPtAtYDLMiKNnZXa9NAOwjEql3aRxJW7zBvbEvkfNKA5npfFqVKf28Aty0WFPBgrS902wg6y
IDI0HwL5EbJ4ZalMTM/DGrNfFCHJmVzFYW9WjKVNgl+6DhvrKs8c4/J51wSus1B9o6EAU45446hR
VYb3FZupho2YsHxl7OAHe0nt42lpSJBk5iQy8JCCh1T8TtLBrHPOVQwuyWqtClBYeeKG/LYskdCU
qyqKEGktepeMTrmI3FC0FhDkbdl+aeK8jXKslxVO+ihsJ06Gczd2jMgRkC6mKwnNwhMYXiq/+dZg
FExWlkFejBb+lqrMLE3XEbwVW6xb9pChw0V9mON2PlXFWPkNhFuIv4mh0PIqEdxXbMF7BQLIK5yQ
YC222uNPtcJHOrFlJuc3491itNCaarGNcZWYhPkXq0Vyzuyosq62S21t3n6/yJv3gSmgyblDiwwC
kNwKu29JJIuoOopyNmLSJZ3wBV1eQFkQ2VdIwAOtPLEBSk9dA1VD5t1WwUlO1OgLjyRhN8r3Kms1
VqmjWYq30AIcW7UAzeF3ykvs0QS9QSYo/pg6gV1+U5sV1AUsCH5tM6eQRsjRFoXOZU+Ox9Y12bm9
gXajHtJPUqyP5BFGHAonNZMf5BhCTwNSmceEPJT446hL2wk/T1bE2+YUM2VmeTeKNLVjCykxSfMp
JKpqjEOVg0G76iY0om8W1Jr6Cf/QKdPcObRskSfxyYQDoENxFNhgtOzDPmo1bFrFgWE+6h74Rp1D
y29EBjnUpxaIWDH5qkOw+74Gl20+kHbmF+8CF7/S3DbmkE3CyJ+3Mgj7z20apEG0ygMXnxuWjATs
OKlHhzRnbKMrUVyrxjnaLrmKuwriDBFL8CHYATQeHhdRgn2+I+Uk7c+I3GK3Wxal1eTRwq4DHw8X
cYiOnWWTFuA2UxAGoGwAU9ieODow5txif8XfkrGVsbtKECwO4ylTdTro44ZrO8sWqeJp1nl+HYA2
JIq0eH/YlDV+IWgU6UVWtvjvmPUg0YTdE1BFJbj89KJLGh+kQF/FeDoJA919kbk/IAvwx8nofq/g
yuPVwEoKD+NWYdq6h2mGLTY7HKzcV/WJUNiqhj9tOcTwN0GqdZIcb+nkuEnDKl61YYp893rkNW71
OC7iEMtxxO5sptRuigWr/T7xpy8sdHXffC5ZH/byuNlMfVBBjSVixTAlmFES9LU4lJNN4OWaipvl
I0NhtAZ8lVHxDX/q1kmPFSAtNfNtoojiVwUFx/vLCFSo5UXpBF4Z5xCTXHmgLEaZnbOCVHiHHInJ
YTvR1tCrDckyEZFW/qrNy8qnJ4FfTviMaUO9+UjLwRqWgifgS32SIPXNMuRO+aJJQUyIsyyRxp4a
3kcg4YPEbeAqmfRH7Hn1CE8Tr5DZmsVrI2aoAtq6Cbj4OM0DDMc9Upjlnz3CM9867f26qqILxWJD
UuoW2925k/hMNh85aKzRPxz82BrDlewLkdZLUBe42tVzQALJrzxgBCk5NkMF8CeLT5iVzDOzbWTC
N+pW0YpA+TYrGTcaTDSL7Ih1p/0kMt/5mExtb11VCKbBKkxFqeRX+Fvol9UXE1Yg5raZg1/kFpw/
0kvDUqUR4lVE1irTffFVqjEsyTc+pDK9kLIsRn/Fqa4b668+IvHgH2JHY6nw6hT8t7VwU+JUX8BI
9knzyQ7KOAgWvhhZOFz2DmKb8kZ1UVfSP2vfBTVxVCVtl6mFRac6+TLxlnLttdgdBiT7hGjElI4j
VEtaaHkWK7ro8EfL6TynR2VqWG5nssGyLGIQxAuc2BrNtO7cTZp2xv+pMTDeBNG/Md6ozsw78jv2
3o+p+RuOeFl4xxiM5o0+AzuRHSJzN7WNKPULmHKAaNG/mJqRFIcxDNVYpcrMK1uVRUwJT6RwhRRe
2vDhxp1awaIaxoo5HqGV7X5oQyfotdfbOdhzPk6+oid9mRsrD6zJ0IE16kT4xRGWNSflZEO/uY36
wwV4SyN5EqHS+HX7IFEpbGklVMW62mRseRRPTuLFedHyj8nGYSUborHEUVFog5WWhoSsK1lxvsyC
rNS+F5ayta7aSBSYc9OjitedRjQwYVzIBzzD6VIjVntncJZOsI94vmiNkRfUlBmXeT8YnXT8iSaR
J8I6z7LDME5hjavNgoAHNk4vQZsPPpfXxIrPQspSx32G+Jol9OBy4B+gwRTOTZK/0cphgxoC+Gp6
FWotIbUTBAOsoddws6XFjQWlHYiX0Oui0sj+THb3OLczj8f1LDgNZXrI8fwZz1q1g7b62gFVtXGN
MThgSIE8AJb09KNmBDqsycaV0HgWKCv8V5q0/kHxsHeT0vURSt7riJ0MWi/Kwuf8Pb5Yymi3kqEB
tY1iIKx5xQHZ1jk+LctjCgGdPtAfFxfcuhLlcOg5fSyL3zEK+jYOrvCNFnBjkSAmHq9rNNQfThqh
83Pr/PcH4pwMiAPpKgpyUc14xSSsbJJmtn9ZDjk2iiDBjn/ijAnc3Nayn54gMbTdj/KOmSG4W1s4
BBco4ftp5kTmkMY8yJsUSdbGY/ThZEj7UbJRiNXAa7dbxYU/VR/bno3xMmtz489ZBddg1RPHfvSM
RI81HRIhlTInuXH1iUC31bwsNirb6p2RlZfpxqh6xHWw8aFNfPj1yO0iQBDydoRlKobNAaGFFRpB
4oKV7bToSmT2K5ExLWxvgGsZF3D1Jd4O+/DJRTQyyspFv6lnFRs3+/Qk5jACOHxjp437REHJEtzD
+1hvsO+WDR2s7iKsE+OZprtAqKhF3n4cLbflOCPxcqpLoACCu5NsAGl+zMUwj5/nDIhGcDC+vdhu
e0MQlrFna3hW7VU1vuPtP3seKH9zoRYMA4dG+N/cAet9MNFdFF9stiUEyQYNJ0lhF3ldmg3j6Qca
//JATaEQKD+Zb+1DPwoHoznjM/txGqJqEsmxk1tVIhZOljnsq6xgMM+Z4N8fBehwKEPiW1GQZM5d
XebTbGwDGRxvQpFOgB2BHtEyw6+nZ7VtxXgwMXCFd+c/QBfipIeLftDHyNk26jJOFNZH1UTtsD6k
YjDdCC36p1v9Vz3lKGgvdB2AW1Ve5k/IFr1GBA3JzrBbowUnWOikAPPzjnJwD/aHzBdBoI9HxAZC
X/hDlJBhXPgUJac/67LMkAZVMeV5eZil7USbha1tWWdLtxKg2t6xgWgmP6hNPS+RSEbYez/PSDmc
J0HYKbTMtJ2MCDiRGK0ax0g0nChbplZcAIptgOJYGBZ6ySasQITuYrOQd25sk2okvQ3X3YcZhetG
amjCgL6jFgJajSMz6UVOW7wBIZZsnQtWpyaYszaxTYHiKKzdLlwyRV5SNxmZvLyuVB4tZeGkcevd
Ux4lts3Q2wYydxEUKms91ncqXbOJO2XHyhPkFomkh4Wr8cgsQVbRndqoVkTBIh0y3FpwBD4/jdPP
DGGvYhdybBQvTmJpW4YMqLsKPOu4ycNUP9asXIZJm4F2BQPjoMrgxWHjan9htTro7cwrcaWtoB9U
qQqnPwxKGHf5SYyqm/Qn1BtMRQsxoE3lhW5qFBE+RQXY5mCJJiS0E6zCqiQkXmQEQedfI1LP2j0V
cujpVyKGsXEveNb7xcdcqTihh3FeWzYyYTiOoVmglQu19MNcj8B22Q90qkbPtsBMdAuEZkS4i5GP
fv8uUXVTTx7K0X2EbFq5FeqiUWjXR9xOm/6btLNkDJc+R8Cde5mTZ9UfOZgXq/XcTclt64tK1MMD
+c7N4LfjVR6mkraIou/iLBDfJk4c88ZsOhvVSO+iwdxJE6RslUJHTOF1lS0zAk8WaAdi0CShXp9Y
nfoEJ67dqyJXVrrKIhEILwyC/kqMkYiXY9T7RxHv2HFks+kkq4buGEyGvnQqSReDEuGFEzWpDc64
qz75UOpjHghde7C+8FtcFekfgR3p5aCIj1w0Zc0Rkl1QSjQXZ25hf9UJzDHvC/lO9lGxdHgYAl3b
qlaxM/DDWEft+ylOG/sQUXlz6I42S6GxMrsOi/aKEl6cVdwKzrKubg5FDQoajSjBcadbtQxV7350
irBEXb+IbqK69JdpWATeyPN8KXxVnroTzVajn6MKnBeC46PdMV/wOHdWPT7yxEU+9q0adHuEvgf/
plRJepQMJJ28UcViFca2vio4uHkvBUVTexbTwed+mNx1auUCqXybfepdGh3atLFP8QVRYeRpy2Lv
OGi6VdXU+K6q2PE/gjyM0K/UMHVDUOpBPkMKctnROIxWxZhbh6TOmsu64yAc4AqW9Ti0p6yuxsQT
We8ufEf5oftH1FE1nqADob2uKY/JoW6LBmlOlIWj1+E7XG7dRjjZ0vKt6jRTaEdYctLEH4eOJciT
Mn0m6oaUC98N9dqO6+LdgNN1Z7UkRkN9YWqoQdefDghnz20n6U7AflunUcJCunTh/W5I37PcmyaX
hEibC+vPvij729KyhgWNyLSu61hTdBQUaB+cphqaG6ZF6qFjqmqXxdQnw6lsgzLwbFJEFyNx4IiR
Ui26nqXsFF2zaXFaDWW1okVLz0SaDR6Y3i+iH6/t1vcvOIH5dHX7v8x9aW/cuLrmL9JApHZgMMBI
qipXubwvsfNFcJamRC2kSJGi9OvnUafPuYnTJ0HP/XLR/SGGXaWNy/s+m6YS0KLf5Mz1NimjRQS7
MJmGa1mH6nWRDjWZD3qb6dy00EC0RdKwSOaeCcI3MNMiD2g3HASAgpz6/XTnyNDe6XqZ2qKdJvY0
1sv4opzsaT4644qKKMlzjvMD45oCc8PEc/VahC6dbzOq664YVsvfeC/XHCRP/4zXLY+5lJbcZSAR
jpKqtDDKr05hM4RvOo3dmQPvt6AdQoODVlNeGW9ER2rYOU490eQdabM35aGoKVPUZzyPuB5v4zlu
91jo47jImjW5mIiob6HTgbZjrtUTFYM8WOPIgUsbv6mgeprRJz+tY7+mh1GGS87Hnn1dcEMO9ZQY
s0MZuDxMKouqXIUjGNuWTblfW3uMs1YeRtShJGeJzp6yYco+BU4Gj1xV4pNd7frVYICXNhH0KoSw
4OBjpyhHN04PqC+9PJoHe/aUbj+uvhgOQUcqKLMAJ1/Xix9iL3NYkXzepMCDoja+gC+qKqQe+KGN
jHqCtivA+Vt6Iv4Q7Hkc6FfgcuNtNtTqgixd9tD3ar1kmo87l2DJRRvcN9dD6E8nZcL5dtCVelRp
Gn4OWovFgY6LvQ6XHpMHmNYNCSZz6VQyH5vZBQK4TTocqrgPS7THUFgC9siOq6eqc1XV6m6laf2U
Ajp5Hdd0esSGzy4w2ZKrlXgTNExxs++yKjqD4SZBMfVZV6brMgQY72rYr8wTty0g+FvmhBwLKEP8
vZr5+ConEzI01+t6VlloLiFUaoEO9OKRBWvWY83u3S5I2vSCgPMrrFzDm9SyAMi88r54FYUG7bxE
4dpkxdI71LplYgBpp+c2Cmwy7XwEAndT3mWyOs+eZLdAWbprL1yG525Sb/gMA9DbkGfdo4LhJuHX
LuOQX0aSNKdMSPrReJWZi66e/StIfcxTQ60dDzXtgrDIapJchpVQ6T7z+yE79XUqS/C44Zpb8N1l
mq19kvN1ymzeB9VwLTzw/ZeLNya417E/T+o8ZhZED3GKzMchHPubwIXeXTJkjSxip2qxqzOp7jlr
bL8D5bvUl33Tiqb01BBBEVlVxDskVuv1fkkHZerDVnr4ZTY6vMOixV0TM2tPLXpy1RUkQeVSRL2p
7BXQEq6LwBD2OCerWArhd/EZcr2KlDNBiXg5oRGfnqMG3Z/COqLkFMUonNgAWdGFneLkFFHnD/xx
DZaK2nxxo5+ZE8Vi5x/TEIzAYeyWQZW11ZF5yDzWcihwWJepXHkV69rCCzP30ARQzeS0Drs7sRBv
PcxoNHnhJyP1z3PG3VBQBRz/KumwnJYQyK2lALJ14nRqCtg+29PkLU7zm27x4mwNcPsH3/UlcJq+
3VRakkb9zTSFPJ3KJeZxRwGwa4H5kILeLAxZaL8Lienqc1uDnc37ATBvsU5uHPKgX0D8JIa3F0MT
RmLHQBRetQ1g0pK7xl0ELCRpGad+nQAS44ocW6Yk6EgTJUtOZ7Df8USnay/KXFL0vAp1noRtACgO
mN0zkZ76YjOUJoGSCz0IUZFgx2xNDS1QwtWeKMDNQ4o250kd3y9eKBIUZiZdmq7ASjrhD4TvNfAQ
YhEa03hXy07mERuJy3Ztn5Ck3knqRBRdEc/G5glkbl9d8DEN35i1H9e1Zk+slh9ZJiOeo03oH2Zo
O3ZVWqmDj83DxyIRK9BfyXrZLbS7VkFj9rZWWSFHuco8gUxT5n0f9Q9q6OJSqXjJTdqEWF/t1H+e
WLXuE9GBxmOuugLDmPoFcXoeyxWbTXib6Tp4SCAgUmVjgfVgPGDA5NDDzV+IkO2dHAed7nSSsLMW
g3gwo57YzjhmqyNQY5bkXu+yYy/4WNJh7PbtWEUPQ+uTXTbV4rKtIu+Kti68pBKkpWAa5HWGtqik
tMIbLExiDqujtMuRjdv1pZ/ZUe8kicU19IPzdJRqrvJMz74rxpbxIoy1lXlG+goaUggizVHHuLjd
ApD7Ya0Q5VCB9x4PHPxaqTAp53xdWnWNXR6bfxO3Xdlw1Bc4heoeu06zN0kWF2aQ9TNvGPkI5M3t
IdrJDsLP+n0iE37rcV8Vto/rF3/onzoOJRhD47ZPaMVfxUwnkUeBEK+BX6mToUHl8ko5nhYNwNFT
JSkumvlAuBtnCzS7wQ1HW3KyM2k+t3WQfGwrRl5aEsxnC+a2jOQojgEg42eA77Td1jQn84D741Vc
VQHqViyO2yAMP4ft1gwvQ7/t2o7qT8KmXrPr4gZEKMBkER+HaGhEoVXjJnBNqwBYmMycFEGHdSSP
vYZHV53U9FNd11Ob0w7nkPMuqdOixfcWgL8wJupFRsc+NjQppxpCToVaq2WnXorpg0TXVhetDAL/
IzbeWeWZl872wpvauJwk9y6aMaJPm25gT1bbmrxZPHkTRY5/MjaV2B7Qee6FqaCGElUUnEHdqUu5
QFSSK4aS5uy0kZ9aOrmm0IAZbd7Yzn2epgVzBZMSfZqRQDG/WLBWNgcjZ3cDt8EJIDWDZKpxK4p5
yEa/Iv7TVvs+qafLcEH/lnsoR6ayq0Yv2nljD82vv9roedJd95pI64pWB7rsfG/0r82ckAewa2kG
VRBquDye5ro7zCiqTlj9hnnnxrrmKOUylJ5QcXjiOqhn4hWm2pR4S+9HcqekhcMAihQMoiKs+5qH
rd0zG4NK6duCtyjS1G5rY21RLWNDUVMHQ7W+DNoM7Q0VZNYluoqqxZKWxWKVhSKGdcvB8ykfwpvY
BFWat2RsgrcOslFvKKyXOl7tQZi1zr9qaxGLrEC37UKZm7XutSkSbLjRUtbgr9IuN1Bzh0s52KXq
28slrWjgF9qgAZO3nQU6FOQOMu/M7JWRY/PCWBsKVs6YKqBR4MYJBpVbN4p42jPUasPR1Mbr/9Cj
djba1dA/9cMuGsG1PVQ+BfdykBBKTUOpltDz+S03ssVzCD3IpQyHkhkcgIXMHZf/tfeyxMd91HxY
ykzWLnqJwDLVD9/AWk9uhMPUZRs0Sknl5CUcpxt1D73AxoNgHq7JFxZWvosP0FWvmG8j0VnzauRc
e3U+pAC6PHS2FZ9jbBFYjqdnUwNQSM8TCkp37fPMX8LCMG3G9rCC3cLTwpbHBf8UpGawfRl1k1mG
y8Dg8ta8EVBZ6AKil6CvHoIpkk28iyFUbYKTb8y4COiQmgk1DnoHNu6lTDnWY28SZQsV0hWFmAul
u8ywYi5ZgyIqDQ/NlPTLIoHCWiCpTQFJlenmcMcGFzbdTs5Q3GTADgaRnleUfumu8rq4Agtmq0ya
nIRjFu6SZQ3CA3i//lmmpnvyoK6ZcirgVM9Dg7mzg9qk/+IPLaosqN9r1e5ErLO6tAo6FZevdAT5
uMZm+VNlf8oaZm8BltoL4MDNWfhVULQ0NlecLEu/k0EPsZbNQARLr3vgmZuT44gSLsmDQS5h7oa5
HQ5q8qFidKmcB5hzbPtFrn7VYmkN+yqPsY+acgrW5V433uxQIHjdDhUoOsSKyyg6qDic+rLqU/fJ
Wyu3yJyweST3adu0UTk3w/BZ+SCwc80tWoNh9Sy6EcVJvUM5ofSFqaPWfmGe2xAXVNR0KNa2Znv4
tGzl7XtDUohz6JgNReWHQuzCxdcXRIvktbNdSHSRVJSJAoBiE6FDTRZ93aexb0rqR2Z6gfQBsolc
SajsCmg6RosCiVDoigBuXTN03n0ejqjDrxwIN5fPQZvskjbuTh7TAlJ2E8FcAW2d7CHdoIvRZTpE
GSgpb6oP8C3gwSSOeXkAbd3FKLuRFwaA2acVggWMjSq7M54vcJ2r3MdEutsFD7sMsyrNdhzaiq8e
xEsAD7lkZw/LsP6I5nKu7xLeq63qCmhzgQomPqkwiZpPWCKD5RDYkN+LOaiuIJNkX5giuPPpvDrI
1SoDZGRdG5fLxp+fUheZ21l1NS4BNjaww0kvsJomPcwKbZTdE8CHSZlxMR8JQIumnKGN+TAHIXyE
UavDiyHkHPJEFT2MFRP7iQ7+S6w0ybMEOsRadSsU+npdcviflmt4KmlTUqMtTF3dAIF81tjMHlms
oE7Twwo5KKtmh9PNuk0agW64kEOy0D0YIvCsyJVudMlsYLH0evA7NPkkE8gLA6ZHFAXDoq8CI82Z
UWLT0o+YTPYQQsjH2SUTVMfTgKuEGiD5GKo6ZXmPAvxm9LaKVyPbbchRUy9NHrdVBjlKOzZ1iQ2d
Q3kFuOR27YEA5GssZbxrLQR2ZeD3zW4dHT7DIsjpIBvpZWkD+ces62FHK+2KeYqW1wSrhb1006Bk
2Y02vdeRmgwOF0UjGoIGKFBPxVXQVfQyrbs2gUyoWvpckSq79Lyaflq6pj05T+pbaPV4AQ0YfYMr
xgzgGZJsKZpIc1Ukc9gspZkXrvNOpVO1M3WTdlh/VdBdckKXaD/Fc/TsVbV010Cu2gBggOiXvJM9
eW0yKB7yHkKMawGFib9L5mhBU5BRuBrGyo/6XU94/dhGTs0F9k1UdajPyzpQY7rdt/hmDmbA0AEV
1XXa9cHLCJUFy63pXgPdixc1CZHDrg3sEYpKCKWYxZDv1CvzZp+htnJe4aHyuFIG9h4N3OXjwIx3
VByTulRNm9xMZhKnKRrh9VBJewYukFx4lZ8+AzFuEgwDFn+SdA12LvT1vVULPbZaTLTgNp23as3v
IZ0ZAPEkWqcXOqiHuFwzD4VT32TuMETUdvdwyzalArhVKgz1sBiDyOxQvpDLYRE1tIEzeamrxb1k
1URyqY0P62TU7vq0q/6ArNgvwyicnlKU+wcSVuSTgAL9xcdHotxzuHGQ/L/Ac5NeOZD8B2knzLrU
vEGgPN1K4y9Vnk7CJ5gH623GvBYVDQn7A/YDNaDN0EGZJhCn4NPneaTqAwfYUaYOjcoIT/Gau5qI
Zy/twgdeB2FfhED1j1IOBFQYlJZtEHxeDNB/tWsl8CD1CRtU29sSHDhcTC/oaEUv71WoRRjdTLwe
scprvIIO2iQ1wv8MkYBbeD+CawDhKG7CBVKa5TBTeDVoGQjfTfXRN3XP1yOE3Mv0VDVujj5HQyja
Cy7SfgqLKlT+5JWpjcJZYfFqoWYBpwV9BM9IE/slhHdkRdmY+ktTqDZWvjuaxQHFzGPqon0YDnP6
MR6GCYvKKNvOdVjHotqPStR50CmU3hIzBkFLCI0V5Mgo46GqWuCFxqSBjD2MIAWtpfjqj96S6BKE
JoR6Oy3npa3BWDashVpIsmoTkWMMjqBBGGerP97ZIJ3QwjSBi5V6FulcWV6CiE3R98Ey1Dh+zbnQ
RpR6RgAK2fkyMHr8ZNrVkiXHt8hmKWYRoiTLV1ljZbioYJPkWQHEeruSMGZ+1h1q5mwyfjAeW2mU
N1Xa4nfQwiexu/QmjYb5ki+66uLC+Vma2P1v6LkfDSIg/2CgzuCV3ZLxshjChx/JucFHz8GdzD77
HC6Sv1hvGrcR6CcV9Axqzzm1Q1/4fahokieqgxEp78Cj6GIKBpc88T+Jrl+f14/sMk4rAU8P7yxe
GAbyEFzRj6fVRAusSaxJvrRCbt6m/pvwo2+zDgPRE6DLfkNU/sjJb0eEjRt3Y/MOg/LdIga+12QA
NEwnH36Jr/23I9pvqpogGhSoeZ3UoYEIzvrOg+Wj4SArvz2Kv/ITbr8xot9yAD4LCWcNq6d3P/4f
5NZtUSv6f2+f+vdf/RmW8F8/PYoe///yT66az0po8cf0/q9++F4c/a+z2zIUfvjhpziH/xDYcP9V
m276D7/8Ic3hhziLf6Wn/JnmACMFRt2/tQA/5TngYmrQ9/8OJvruQ3+FOaQIeESa3fYimU07BHX8
v8IcvMz/XyH0LVm0eZDBqsfQ4vyV5hCmeMtMBov65pBHhuc29sEmb4EO2+u2MuR6IgCPoNHDavtP
Ah3Ij2MrQu4kgSUehrotNATU+7tJNjrPTWOnsb/IEKteYVkPoE3BqH6oan+Ie9ghl16ceUu8+alx
Q3h0cqklKmhAWG9JYwdKysUHa+tAIcTrAjYMeQf8klF4bcHWDNhDgCgpffjuTv81Jr/PotjO7Dvu
nkKpFG5O+sRPaRTR92eeajN3cByoy4D57p7UcI5GM8/OgI/969lbwBn++oAwIf10SGjASBJCCwYP
5E/iBA8+fLmxyJdxnJ3FlHgcazO801A/onuDEG30xguifPmazSOA4cKEFo60LDaAHyKGrfFYJY3X
5KtNcFeGuDLrgU6xu02HBuINMRh3i22TPHaUTOshrAZxyTUBMoA366wW6u9KxfmoQLdAzw5gYM9m
lMOXXmzdfQdavaRkRaAATG0aTAxQoTwDcAPRQVLxvoSxg4C6jWFiKWI8kbHoJ23MvtLecrXEDX1U
oCwgzoEKE+RO3xzQlmdqt06SXKsUgpYiYc3CoMLOZrYj25n7QJNVOdaMPhLiNeh5E41rg/Z5fPXq
xd2yeMZpOAr/wC6IqHyldm7XAk6csb5xdY8zypYoOKL8qt2TGqMauoIRLfwjGEyiLym04PR6befE
g3l3ieULdORDfZqUxvhjulsh+QTKc48KhT56QUfdB4gTnPcxoBum0miH84HfzokjOifopy3YirWo
Yg+H7qTFb6VpcXaUb7uJW0ff5kAjeH1bWQKWAgBKX5chWrEGQM0QvfGZVc9mibNnC887y7OZqB4i
4/iujqHfLnw94iY1S4ingIZ0QsIEmCp5Ea6Qb+9wHwNTRADjG5iMu3EuXTSN68OyCjxWSyNKLhk8
5fUJjA99TLabk41Ni+eHiucyQ8VAyqabvKRYrZ2vajavdx5AcdCZ/4WSj/CiTDuwvJiEXQbYLoeZ
ZE7QWtBuB38SK7toJEAb/hY1XyMj3hifoqs/kXPPJuR6trK7DYKWvVEU/BdwkoZAO4EFvA2stR+g
CYSpiawYsgCV3K2d7ZQWNZ9xx/uuapcTdXHkdpFIsmeIhPV0R5vVi8vIJhg2FlV1U8A1FKsbf3JR
sNcR84au6A3U+ODMQ9gTgpJjRNLP88ZC5U0gw/mPhS9GvuKfPf9DutndN71PHkE9dM2GPUdvmkLO
UtQiI49wY+DxdK03xrlXzXi27bx2/W5NhHzFncHkSuBNWQ/IJpihMvXR+rzoKnL3eAkyJoK3Jlgd
4bWEdabtfFDedK0lSlKtLpjlAtxpRd1tGETj1mEv7hwMBrc+EQZHiVEHrjnBbMt2znHclyQDLgR0
RYnLoW6pekSj7HnPnknW8TxR5anbxWU4k24JsPxCyLZkT00IJvIeVR8co72nwLgDmjuuNsQCsaIZ
AbowoUJEVQZVBGJfGG6E9GF3rLq0c6hdK8weOaK2Kf4cyK3z8OCEh36ojO02KaCyx7eAv8YairqZ
PjbGA+OI6qSOX2B3NPSGVxkWipSRVnxO0Hxd13HKGVQaPY6JtoG7i6Riin8EqjIzcCSGTV+AUE7t
B4UVgtSFq9ZI3Yh+GOIU7INXZbukY57a0ZbgmyDw4yeI2fDMpw6SeT6tgfuQmmpsv0YJYDVImhfg
vLvet5Te9Nh/1jGnhrP4WA00BbkOra7vHyEIXhUk2cnaQgLP/I/oZXTeNCy9HgI/e4msqQqxEiiS
mZsL0gvztEAYvmsnXZcYGBt3x+pjAO61DKoKGHvf2DknAVmisk766MJDpT2fRcjRU31gKMf0PpRR
PPAc1VY1YJER6IFS/1lHkhZB73/0oN/Lp6FrYfQYprypZwf2taXsU6er5KtjAZInwOreQBx6NrMa
l13bKXcXi4R9BOk67HpsUiDndHCfjtXwkQBT3gMJYRWskD2grSlRaOAWiBMk4kFyurbdFaJBuifK
dZJnvp72qze53LPOFQMwqZ3tZ3mDtIb+DP+c2Zk56e6wrMuPPDP1gw272znxHT8ooHZ7JGk4UOtg
3RHP0jwwHXdPcx9qBmHKMJwzbGBl147rqfOyFkaHsMkt7LIACJIEy54NxCM2HfkyIPWpLvmqh33a
+OJDHYN8I9h6sjyNIzMUW17DtYxdkG/MbMmqRP+BxBZVgmYJL+jK2X7uKL2OmE7Aq8MztORuQTlQ
akXt5Yj2/5B249IVHLaiY1I7uDgjcscrIQ/I4jElvGvyhbdKwsoLo9BxWCpid0ufmOtxCqsHYM3x
AWpbRNWAPoWz11vT/bLE8bUH180lFuzlwh8GOB+9jc6H8W63aIWKnEJ7MZqFXyBOKX6EV2H94vsd
v8zA7VwqGGG78tcVyk/F3KbRxH+w/2Z4Z+771gStc5ByKBhObpLqAuk+SOaaA2xCoQebIfetgJm1
Uxe/Puo7ySYKMfgmkCSEQCFkjIXv86ZCyCJBI0TZaeywijZhg4VBThQ1xq+P82PjhVIVx4mhDEW5
TKHYfG/vtuAvjM4YRC4w+2NN9RXW7AEemQjeF/abYu/vDpb4kL0mKJARRf2uyyOYwx5DEXhKYafc
CVGHR13HyI5pkL7w6+v6uZBFIFKK+4beDmrl9xEvI8sS6Tk/PgUwIV0PBqV3BCyy0EBiLnUi0t+M
kr85HkF2BsEw2V7Km76TK5MUASFD10en1dXV87ctaKh97BgR1MNzqZsFt/fX17jdrh+LdVxciheH
UOQiBD8V6wt0abCaTuFJxQOqq8QDi46ypMIOPDiKPTAEsBwUXm/xb9/j2D5+fQI/D1K8ix0GihTU
15b+9e6iBSQfvoOo8WRMoy7m2QuOjswCb335d/f3Nz3J3x4lQYZpHJMICUTvRg2A1HmoGh2f2AQF
0YK3YR6SFC7Hf34UNJSwpCC8FhPv3VHiKaBjBPr1lIGVLGPEhhXUyf+PYRJlYeDD+oKADoSA/og6
tBArQ/koohMFw35oVI1BYRc4r3YLsMdrOLTt+puW7uf1C2v6NsszHBj/endhQ2NhOO7i8IS8wPiF
mJSdVh/JgrnpRLYbIOCkeaxXDJFf39CfJzsMH8izIbjaDIkV7y41o3PjrzKip9ZgdlcC6+QUA8tf
eZz+xivwN5eIwQGRBpQqiNR6v1gm3axwqJ5CBln3UFMRcbnqSb52IQZMu3Vwbhs1//z6IKhH8tyW
iRW9N9JYH27jGlmBpy4e1cXQh8Gx89P6gEbntzP9T1jux6meAZ2AeSSEHyj9eabVqUp9rCenVeks
zWHIj+Ycbynp7pEaAISfd/WAxCqUyW5GXTej1tLXdrQOWglPh2guRPTWMaq/IDAhQNW5Dl19m7ax
7H5zW35eCLcIOLwAAivSltS4zebvvE5DE83QJFQY4WCug6JBzM8rd+Cec8tDDDWeoaz/9ZMgP68Q
yGfHrML2vNm63ntTWAe8BNFkGOKph1rXQXkt88m56UuqCLbMWlbbeEd6yPVouvHV2mgl4Igzdz9q
OnaHkZkVWUtQPB9gHuzq8tcn+Hf3BCvl9kohRKkgS+XHewIdcr3aFLMegk4U3X7EPxLmBSd4Mocm
n2EG+s1D+GnuxUipxGwAlIMhGr4/4Njorehf1pMNK0hXfc42XdSAYeokuvFfX93fHQy4EXz0SLLD
dvDu6qDYzmAkzZaTY87d8qHNzj7yXpAYgRzI5jcH++lR48pSaD+JH2w7XkR/vJV96xGpK385xRWi
QFC+ThhZmIjoEn99Ve+ilFAZxVgut+IhwsWBKng3kLugbhy8FzMqCFXrWx89nCm8VE/tU+WJVV9K
boGEhCxMzzVsHw4dSRKofOy2bVCM7r5uWuAE3oxmqdBkla9rotSFj/io1wyoV7CHNnlrz8cWzTGU
hcvtNIhM9P90IQbMj/IOgGmGLJufSqFmWFK5KSdPdF3gjxgMQrhmhIkwf/nHVRcOhTEQwrQBSA9M
zo9PZ2JQ1VtXq5NCnNAxRRoSFHNizHYe9HuX4eB+ix9uu9d3C2OIbQ2xhJj6CUyNeEvau6c0rH1A
RhWFp3h04dctWggcepU9/wmIwMkKVGdcu+hJOEd/M8mQAvT+4JheoC3wDmSfwhe3vb/1+7Uu7Kqp
CeeGnwgBkrSWPk/jVh+WeDUBLWZXpZ9i0rZhaYUm+jpjAjMwwDt5Lui0DFVOKV/ufdMDRVzbDa8Z
VbI1FgZxe1AcYBwphGvxg8H334Jk9QZ809xEF9/EqKRNA3EHiTnSxLbh1XnYDA7LpIg8gSsFK09j
7W4jyKRNAZETcL8WwFGVN6NlSZmyGTkaiGBsVemTtr8Ds8WvVTx5B2he4ttvalaRDO2WcgIa8puk
FbC0PxQ6iUyGnAolz1MbJqR4r26d04YgHKKLoFQwpIa2IzdjE03Avn07i7dg5YPAnCHIPiqMJB35
AplAC1AcnqigyJzcwNCFtfWtXZAAuEu8cUVkjgBEecgU3BUXMZIXoKobV/x2HZO/ik8LqZHbZ91W
14wSc61GvubyB9ByRAS3hCk07otyWXtkqefuoZTtazDx0BufWzba6Q4qNTwQCjmC2iGPRrb3YvWx
XygDJ8YeL59w9zAypWcWI2jgPpFEf3Hax1XMAY/Wr0E8mPAKfqYNipo7PGbnN/ggLj16g7geoCRy
FkJIWykPzxZ30wLRMMDmmnZCgmssQcWWwEGAXE2bOe6Q9vCu7mxQ4RtNXIOAXuHpOI5u8wo7gQAG
SDpX7FoZDOuAcOou0PRmmG003W9xMLpsoV2ub9GvCsRbLsksCw+ZIkdrFci90kwWKTJykHMJIhYD
ZmUYQcNg0UjQZG6Sc2grKLwRGLdlYDlim2uhOmBaqTR6PThIdGhOmwwoIzO+U48E6bfdIW0iDLCh
TmN67TUKe8OfdQAwe4y+lcWAGupYADeDuQrhlhWAkHQE2ibcH9m0Vrfpat3tNwgOAWs4GaQUkMcQ
xOVbU9V1tdNGz/Li27SKKdYWf5szcxLw9G2IGkBv0DyQR+JI3VwA7QU2T6cQy7iKI4wiaI3RmdXI
yEb6qN4w84Br82lpxGz3rgEO/42aIRAaQ0u5FRIsRG2XiiR8g3hiQ2IV4HlEsqD9ccQHAv/n9pdA
Nadua2BXyTmCqmVFfAwo5L1IETR7ibhTTFPkcoNp6JYQNzasbAirREZZc6eHESdCfGAne9lRfT+s
ZHQfDVx3ngXQg7yz+1RkzlxFriOPMYdOETaVqlm+ph6YjB2HGS68QwQCUOB6QW0cYP5BD4T9GDRA
DckG4AqMlRBsTosZPAXJBxTm7cRyKFm2RM2usVAQIg517YHNe13ET53SQOuXDqDkHgjamgKS4GF1
6n3fAWoDQj6lAMhWY/n8bcf/Rzzpf4cC/YFZ/U+E6/9AnpRgN/uuZPmJJv2/3RviF79nVr994i+O
FNs9Eu9RxUAlAHobIfP/4kghzsJr2HyCEPMIZTro0H9TpAkC79GXwnYNGRcY0g02+YsijbYsfB+Y
Dap2WMwAOfwTinR748t3+/a3zHuCGEck8eI6YTb4ceuEsmHpe1iCv9bo3PgfXb9WgV/OM+LUIa6e
OF2eObKDpr1egg7qIQ3v/meUDxIJVyISI91Lb1MvtuDjRItA4cqHwC7t2o3u8nuECBcqlPEaQ2MB
kb1XQGoGSyS02gYaTUjXDZZIkkCVrnLmS/AA9WQwe2C1ZYi1/X/sncdy3Ui2rt/lzFEBIAEkMDiT
7ek9ZSYISpTgbcI//f2SVHWLm9VU9B2fQVUFi9LeQCKxcpnfOABDiaRLb7r+XqgI2DWbHHFrlI7G
yfDDXTnAxkvWs4pDhqS/Pch/6HgcSRhQwVLK2Kio8I+Lnvbx6lTw+6DJLu4PxJiGIEdsUgIlA97F
pOgiiIA8QRm1krL42XhtMt8zzNPKxTbcIu6ntMZoevj4kl5Khn8nWlySpDviMqalkKF3dwwckak9
obfYRs9WbqKTUzugaU4XlMcA0cSGl8B+KmB9M/yCg+L3YB2nOoM/ZNaoYEIr0oqisncNYok5KDPe
LmG09Jsl5xRT246TbnlEShFVMmSJMhwIliWz+GNF4Ci3gbej4Bf8ITN+W0ygLcAiAxSgf0Xa6vEu
vN2EYZxNiZHl5Q+T0bZ3B7zfqG4Zq1XL9cerdyQAwhcJjCSA3rhgTXy+7+0XzXnRBIs3hc+gBmzo
MTWjOweNKpM3fBIyda5GVWk/gdlzcxREa0Q5hlukDhAm/fhK3hZr+pYFTWXKGrygyZ2PpQAsEc1m
MKXe86D81rt0STZAW7WFQc/2lIHD4v5Jnl+/yb9tHL6RYIJ3GloHNGPfaWjaCQOZmkzgebIilTg/
7BlGRHwS1j17Iaoafdv57Okm0ce3ar2/VxRjbZOaFAo579TRqqeoQ2Yw8ItnlTtuIQ8JuImHHNZV
g+YV0oNRfTUFS2gW51XSllqLbYhRwk6VrDkFi5zIQd80DYvgJk1JUZx1TKMhP8+GqPXnQz86KDX/
oZfxbku6wvMJvMwbTMmeObpmg74APCMpvud906Lx2My1FrMd/EXLBn68QO+/i40PSMYjW9X1rq6t
fmvVIHeoIKNn6jtQs95fVqnM/eE2tI2ELfHxV73bBC7lGR4RL5W7RdH09qusIPNtpLTL7yXlCYuL
6GCGgrc1GwhYVoVXCfDlQ4XU68ffe9QaYr/jSEBfHvoarSiK0qMvDg3LnOrWNb4hqmLZyzoAX92D
J/fruIXCBbBB5WBJnEw+QXyG5LkBRtkG9RppU3u4T9C9A6OJwO7S4bVipcFOlJ49n7nF7NAn/vhq
edJHL4v2BHBfHnyAdpx1vGXdaKzbom+rb7GP1JoHf3nulmsFl5Lns8xmNA/7QNXI5SKPmbA/VAls
0liX3jwTLIPMiebvPEvG9h5GF3xCEjpaTG+wnCr9+RqA0TcgugB1ibzPKgpAvcLJkrCoV0PeKZ6O
tgrhGC6FNfBE4iLUIdpQJI/zxp6ZVd+AOe6mL8usU4hVMy0ha2GnqabmmEui1e5sp3HZsU0MZei6
9py0+OGNvZVYKzS61EJyHwbu5zIpeeNaNKu5RqtOgxIqBdj9z8B867Tc9t6E0v1CjjrcD60WfFYp
/weFREhJLElMAcEzs+MJfhI0VVou8zoFUKQxrT6fISg3AZ1EuxloMAIAaoSIjXCHlWiVhoQOQeHt
XXoW3U1HksxhxgxWizgrJJgiWBgMkob7v1XeBPq9GOhEc+1dCjhvzZeGIkdDPYcmucgduun70VJT
eRYDKOlPe8iB7KUJIiJLlwwJutn+gN47Qvv0DvgPwlA2QaT2mw5QauWUNdp1v27ATbsXawcJkjPd
mGaodUpds2T7qSnSAfOXiGCjwN0U20TWc5GulRZA/fszmrqhIyoSpALiNVuuApQv4sVlDXqRaL3m
qY4JxLOouCdk9fWqOlkGKmblUt7xB8axi7PTMm97JIGtGDGjYisMSdY216EWI6ln2XB7hC69Xaqg
49QSiPaxadLQS4vbsqMdA35f0EnxVpA0bd6pATEPdk2EJiLPTEwmH0hv1wrlros6WhunhjMl8/em
mAbWsJoGSpG1S7y3wjs/pxuZbhbZM0o8Cb1yoJEWLViHMZK1JsHvZo9skZtIAwbdFw0qniXCsfDC
uWJpD0SBbbuIF88KO9T7txWNw61FvmhQSwmgSfAp1Vw5vAo9/j/8ZESdJBpDneq4pJm753+Ofaqv
xQkAmXmM1iWv4Ow3aHxtBNKIzmHw/BeUU5H4Om8LB8aCl0qDYT8nvaNnhIGYNQo7dQK9xg0E4PRn
P41as33xpd5zOSmgc0i7CZQRNDBPb1GdWg/3tV/y78byc15gmXbEBlLHhSyD1hTv+UwfWAePOCMR
Sxuhlc9j9Jn50BYhJJ6Eq8gbYUzUlhjuZZKhWbONK1mr+TBMJs2QC03C4QObVrVc30Iupne1SBKN
p86CBVeSyc9hEjAPv8eFKgmGDVWz1JEpzuN02SEss3MhrNZi12Vz5JiQH3XLIsIsaLl2ZwjQ9tpX
eh6+DYoR4jVHH6TLS891h6xdxWaXN+baQ7AguUL1OQlBPaS9fsJMuLSevdatG4yThFZMAlqhbegM
r6dcKWOEPasYMML7VzybxvGZwD2VCu1YRCDAs0fVXVA0oQPHXVFag+Mz6evlWwIx4WbbiSiF4BDV
fRUEFNMv6ofMG7r4EIq0R5xo5WeEWe/7MroGknsE25l7hvudLQmi4PEUx9F5VsW9JS+7KQDlibgO
ujvsxG6c0elHWlvvSxMbDfZQKBI4umfVUi38rrEBxFmXi4sq6qNqSlZpU2Q8j5LOkmH1zSVIGZuQ
m5ZNz1MqLQYCMUrexchnBY2po2DP4rNzzQSJ1GFndvXIn6SEafhd14Y6LmXmUEw3QZfqjDB2+ojw
VDuTx/p1MUzAy4FV5F2w7E6xoYamFXN1wtPXBhE+XHDn4OcgOqIzGkU9X+2gaMz1Ey45joa5lpzy
oP3pGW198I0sQtf12gRh8tykMjiU25n4MPux4VxN5owWNfzWwnUOddOV3BLtq6pFeczW2Qqaatn8
vfAbqpFfdQhRXy8O8mqiwusEYCKt5wi0nDBOEOhf0AHwfRFtmpCJ8tZBn6S5C1/NDCoO/3mrR7Fc
sUxHg1Wq0GznxU57wO/Y7gBSYAV/besiGfXvQCPSa8N5bNKJM0YQOtwrqBrLo2WwKwUSEG3Qjiuy
3sjk/TSihDfX8UP061Yorsv60k4IuxsVQE4wVnKxZvQ/yzFv78xiyu/fCMt7JcjKnVcNff39vbo8
OiJJ8zUh5i67/yQsDzkmN1cw/IBB1MId63L1Z5H5nGMVNn03WOuGZ/QHkXlHzrmN/HVrzN2XN1Lz
aeOAi1uBY5pD1Nv/s+I845HFbHehvYAmeNWd97rsYgRbUu9+156PUhuRiUR6nTxVMySY1T8o0EM4
lFqQQdoo73ygQ4+GqEUzq5N4SqzjEPX/61dNepgebVrtzVrOdbN9L03vGA49+K5kV9ND8/4tUJ8j
M9HWe+h50QKya5C1twn+f9TqU1f0/bqXdSVXtlBuZ+7/C816+o69XW0sFzltqLKiE0Z02drcTHr9
K/s25xwvltsxKiomEGOV6AO1LkRRuw/j7Na1s6nDsYXwWplmRI4CIhx4MKO4kRcG9VSdayJkl5JB
tXi16GMlIJDwcje+Th9bDnBehxjdAUJD4Zo6w0zoQVrhLp3zMcr1jdWjf7Y04Bbx1IibgaPHhXXE
KdOVbmQz3JCSz9z1LmS+BdhCpisHmVoLVzu/Whz1TZF4n0Hd0PDf0wWVWbBH05leQ903LmHSVYrM
3s+Yw9l7x3bJgkeT3M1AhHasiWWpj+nheBYaI2aDG0h6rrmFyu8t4oDMMd5Eh9KmzjZOir4wuVHy
Ep9+k+sWrQ6IRW5zRo/A80hNwJZ2LBDcR31yoqc+caVtFEu+G0CqrNAbd1xtoAVLb+LDtOEGYUbh
fsb1K7TgiShMWLQblp1aAVdUhrWy2ieGIDpffTWDsru+9b6NqNRWO89OZXkeVenAsdjVtc6lylrq
lCUOOm0D1aFO3lk/e0PNWbBB+QZS34rzkL7BStbhxNoGZuuy/MRwLWRXvbR7ENXTp9SvE8yxKtYx
Q3iFiOYFo756S4TayqyOnDSo9nOCnsXPvDdYWMJMqq8ACBiU9cPfK7E0uDus+losZKSyjPnEqug8
FGYyi8ElsyMDEdhknZjkAbduMYXuZ5Cr9J5eHyMHpmU9Uv713T2YzYk7FmmpjV8gp0rIjxpGPcbX
C3z6MPgyZNJFCQWqbVTQdycdHe4X4HHcFRM03XxqW7Bi8UltljqpMLtUe7KN9qxrYuYFbJaCfp01
rZMRgn63cTKbLCVCWo/jcqjqtnUPZh2pwb9eutiuknOPwQbXMy+Ofg8EHHhudQA/OtznCiB7uAIV
pBte+FryB5gF6ETNyimNk8bSG0yEWBXY+8aWSOhsUMnVpytqTxGHJuxiEtW1EDVZoCdanW92DPIQ
SMzTlMzaZAXSn+HCHG9e8//1nyYrgYo45r7kuLRirguSUyx1apih9qWTeVHrq319PbIOHuV93o9M
p/etQmW5QFVRDNFXaJgRsw+AwOi5rouGvZCvk5mcIN05raP3bl7aQXlRjFY0dHiHKt+CItsVaE1t
8hHNvmTdG0PBd5ULchT35ovrKfwMnVoHQ0XJF8kgaZ+GFknvYqUyFNQILvPoINo2Wl0G8MW12WcF
DmisbFq7VGwmGkA8EOUEpJcUnjxndBgWLNRGm/rJg2iL289kiyZ7GmJrYlHC18xHReZArqEqv+Vu
EwaFJAa/KmJgMwGJwRRFJtVXGTWCnyJqFlQmDCTVvmsTrQWswGCaa0AoMeUIMjOoRB98rxb9vbfk
AssGY7RYfyMOdNEtPdjRtEQmSxf5IOJ1Ih/VFfsjVGHEU+sKGrpo9vnGEqyTdnBLchTE4vC9IQkh
BjAiouY9aWRdjkrXD2wnz+Xrae2Fiw6VNTHZO9TShcq5RWmArX9AETWmVEEOf/7++uqVA9L0SOcZ
RYDEI3Yc+HJsugEpPzYGooBcphGKWW9JcHpjeWU601Q2LMiiK24Xy00WckSxh1d8EWDULzwvc0he
5zGNID+VU3/jTXJByK9Hte/gK5uagoPNgOxDEYiagtx5eVbxMYHTtcSqtCl1JgrfgCi+Hl+rRtgn
GW9pkw4WQYqEv/fQ1BiJzluma7oKfC0s8nDRF10hMD9Ha96yGSR95y9UvM7gp2x0iiST3T/GZckj
TaxeXzo4glTkWysm5ndbA4IWyvA1zRH+4DKzo+A86IDV8RgNUPcYFCQvCjBqYTIQC6yNRDXpCn1+
jRzBpHSiW1iZ3pUfd43+oWfkA7ELAEFAyQGO9ra35k+arhrk47cp7HSdOcRGHrsblMKaHO+GvuV+
//CVx51D2lTQg13UXZns4jhiv/3KGX1MH8eb7puLND4R/nVr5KCvOLo+vrv3X4UyL+ZJwtfOX+Bd
334Vllb1MtCd+IYYk45PlecIoIQTwZrY9fF3HcHsgCnQppZgtEBcQxF8N5VSpqVyzaf+NokCiskZ
lGebneh2TsxrGLeFluNf0BrJnvrScRVNFGjEfr7W0Gzvki6EnmwElLw69rxG5l+zD80G0CmSdBVn
gmTyzE8fX/67pQISZQL1ARtFOW4fY2GmNiy6CMb0E6pwE9fBAaXLQg5XSqiPv+rdnhP0uwNGQUyC
MAs8bh2TRsFRIoF6CmJf9PMhnNFWeMQ5U78iXhiNf9xyxyMUQOOW9GxYiXRNsf072gdto4QfMSt4
wixHx6huSugi9niocEDYYADw1wtwnCKZmPn5B55HZntFtCvck4/v/XiZmZq6ru7OMyZ1rXcee2PZ
TcMYROIrPQnq5jnG8+K7X4L5/pNE9PEq2+C1uFtAW3wbzbGj5nVGYugLK7W+9igqZxddnevSPEkd
wSEf2zpr/PjWJC/T77Ma6LQebWeGvJjtkTTpW/9tItCl/kIwmduvLeIR7KBWhDrMERS1KWjYNvjY
IPkQzXGwlpkbczJ+fAEvtOs3V+CxicG6YsGAsfE7VC2GZHFu1bL82sQ47pRbZllLtqXrEQcp4kA6
bRnaWKfGwEd0/P7VFDfcTre8Cg9bmPgEyJ1enF++ubT+Z97iCv83qoXl1VkOY5PKR+dFdChsrRIr
Qxtba2Tow3KYe+DKeG+ZvPgrQXQiF+lkT/PIwtFuhHaT0aLbYl+Q2N1JwmjZR9QP9V6+Rg1Kp10G
7HmqGJU0+jjHnojcBmMFfcTXdYtaz1q+NugVqT1RE/1fnTSh8feS8dmWTpbhl2qnSWxuRtbfj1K8
iU/tAbc/mixlRlv24+V/t+EA7gF2dCXQbZDbx8G2p7KIDXOZv1S49ZCzRpjvUXAES6czgF8t64+/
Ur+3bx44oRbJKGY0yCa8J2owc5o7EPfjFxSVdY+xB0YEKg3SQ2ZcmsrU9n9OHvQUUZOFNwtN2LzQ
V/PxZRzfOTpbjknkBLLMv/xjxGzpNeXIs4y/ZBXtz9OkaLviwc5GFNNs1f3BD+I4ggiSMygwPvwL
AOTOMYgVYYIoiWulvg4NUv2Pbir1tkhTVATKP9yXffRK8+ngoeGhe/IFM2seZQfROGHpWw72Q6k6
09+EtC/xwYxoo1LpJunI6bBi4F3wH0nDhn05uSJ4pFhzW39V09alBUPJo+f3NRxm8lBrcXSinkRU
KLCUeCviKkVfa+1M2Et5iJ14FS/h4Hu6TZwVTEfuoUAKbs5AaMI5RICfdVgZCh2vKQiyqTlBGyeZ
811ZmZFz8fHDPVpv1gDrCYEtDhNI1PaP18BFXD5AcW96AGqpT+awYlQBcXGs6NN9/FXiaD/rZ0rw
glKFjAB9/WPi0VjV9FQtJ7z3nerlu3qX1mk2NDrV7wn1hKDX2XsOSIdVKKdSd0l//dQOve4QGCMC
1J9dR+p+JrVgTaSzC3RBxhMjA/a3nCteVfRMk7rIxv0segqmLeQ0yuMEuwvKkl+DP6ZFeohk5KnN
u7P45sLvhqrQD3xxU77FeJnEy9fWxABUjMaMoWVXGD++2pHJgcBfbbo20Y3lXyM03kj2bsrMg3Mv
DOlygKu0INNWfzhv/bePD6UOVDpsEy8PeDk4UBw/voY7GHyzDr8jlyc/41DiIiPFePTgZX7t0OOP
UcZzpgBxPYyANjVc3EMBKflxiBLAlSUicgxNI4GY4uxDHodg+BBSv6rrfFJDvI79wT4kQXpTlNL8
PtSOqlfY4sXzmlmOdzW4IexrM1EXnEgxIN0iHrKNoVLxaWGOPJyG7Zji9plDjNjQNcwejcXoKA7y
CXFJFbTXDqdStnMAhl/IuR1QcpybLTPx/DEGmnCa5zZTgrTusKCsQOim687Kv4IDcM9mOLwJuoKN
CV+hbuW9zfn8VMeV5SLf5sW0MCKl9ogVlvfgHvvHRAikbnzTcErkctz6S9YH6hlkMPKnjlKkRWF/
SKce2XqGFPW6ZF40racxSIwVxtPDKSZj224M4OL6cZp+6n3Po2se9tmmG9vqfkHObEP6qaX9DMNZ
m55543Sz+Q1XGfUVPrDzEPcuzHB8d88yqZItMlbJf8UIY0OQfml0GpkK86B3aXrvqqDKnLZ4bsqS
ek7kNbhZgOB/5DC94BL+fTq9fJNj2wAxgsDinDqurWDRZTayWPEztDa2krCJokgXFFaymeJc3pbQ
7G4TFRo1Hn9uUG8Eppw59F3X20x5BxoKDJt31XptcFqinPzAMaRIHxBZeSwKznS7K4t6ZXeWc2MO
afmz6IV/XtK1vBns2f4UpJRvK6uyzBq3s+hKFAGP15CFR1MjY0RljQH9pjaYn9Mq6tYpRjE7K3LN
JzSbxBpqhvivUoSXFXlZfdI0bSZyDGWqaL3Jxo3KZ96V6TqwkSLZennVpbwypvfwcTR9G0xfv0wC
UtQpFvmzsN/mo+HikFa3QfnsmbIAnzWZQItrWyHVm10MjuipvaOquGE8K7M/5MJHIDy+XKcBpEFs
AMEZfZwSWIZUk+PPy7PT612GvGS8FzCtDtMyPaEyiAwaltGbHuIGLIfW8A5OObt/8m5x9QH9ZgtK
DdZ0wINAreAYPyoCUCcpGB/EqGz22NzSTmsz1MVcGcApzRfMOp0CWYCimxCDNeoCG+GqOFT0rS6G
2kOIEQks42qxIueAxCONszYMvhbIgyJ5mBkXyVzK8xm1wRKl0Xt6oPkVhrLojnsMxub1gu32xYjy
FQz4OpC3pI1DtUOp4ufspcmlkHWyz+gUH5Koqq8Kt8u7TRVqEHUe9w8m+O8bo4SOtfIma9wJuxuR
+EMq6X7Mgzhdx43JDYDqDlZDFzECkGmTYtvLmXjnuIZ/nsSz88nS3mt4QCNV94fsSK/d8drCkaLc
96hm5TFZraclzHOX+EggjX1pNCJ9rBMxz5usKc1La6SW+MM3Wm+Br+wqqcGYlDgWMlcaGvd2SyPq
nbcFR+ePtE6dU9pmRoGNwGyc0ahMdwwiOiK9G7XPtTDzxySauvMkCcwbnEHE7uO36/0O51oCYFmA
ozxbvuscCRt3Z5y1sx+YhZnoF6BW/g0cwYyLcln+IGuXz4vqtUC18W0G2Y3DujfUf+In/dOS4JZH
YiY0KZzq8+2SgMVRhVpk/iMsvLnfeLg6XEOhifPzJEf01lwwRWnast/NkB+2dRBOX+BDIv0Sq8W6
/8Oa/MOW8B3dvWRzAow7xoQuRT8OFZoiPyJpeneNZ6lbOzeMjaR1eMYR01/CIOxOa6csTvJJWBdd
KTkTZN5BF0DqGcgrzIvzxOjFT7DZjbvykZm5+/gqX9yv3m5cigSCLxZnEgz1MYyzHQtX+REPKZoY
DdFxqcKvVbsg1d0UqBI2iOjSmyoqOBGdS5d3k8aey3pFyYYOVxCgFGQA6G8rT37GLmbQTXuGH6Wh
4ovMS9ShEWK69Po4OolcGTkr9GXscQWdykadE+GTHglDv1rjC+vWe4MNvUuzzriADzvwB5AVOn95
jDB3SERSfEoQVSLvWlcwpc4LBvTUAqIYolXe5FiZDGPK9B0f9Efsv+ctWaS66+ypPImLXKC3L3FL
JYYw6Ft79GuvRZCUDMuBeE4YnjMR7JCmidYoxtYXYx0ohV9S7YGI9lE5PgFWhCQhPsD2J7x1ks8o
IHc/ncRGdUQNKSyIj5+O9e7YQlsO+DyvOJhpisqjDQ3dfi6Cxul/0PVuogdON1et6SSiKa/M4dKG
bcFMSS3YFfmtW/2MF6xbVkto1+NewAB7dIM8OjflmD3YLbrBSPxn4a5N25yXIUrlGqsF49dV/x/P
4n6uf/zv//xHPTq01G26Af9SJHhHtLj/wXtEavzjd67Fr7/1tyCd9RdNEyKoDh182PhDdf/7P1qM
DkQbOGt6arAh+fe/mBbC+8sD36kd2UwKcwaN/2JaCOcvWMzQ9SUNVhDT1EN/C+5dv8aAVxnB6Ef1
6+ffFd2ocN8ccjTpwf57MMpAm+Cq/U7AhIpDGEiJlCfUvMrCagYNoXRAvxq2xaorwNOtQKXaI9pI
87wukNnaWGoSexDS8tAUiMyEbqiw0gWycqkax7ufMpOkLzHLTRR5ysV3kM5b5E2fiwkHh80sXPEU
gJY9sWszX/eBO67RMkMeO5TPGAR0JwOUir2blNHGwxtzbYVZvF6Wrt/PDM4YgQlcZhdmJjtAAFgz
l36Wr9K5+uzUDcwuuEgnOCcsOzPxdr2ScmMi1LgesB24strQP5RYS9zbsUAOaGDCGpG3e9XnGKjU
3h6M5VQNZB8gDz3vW+jjR7WaCjSdV0UbRRdVi7xpBrfrfEoX8xaZIHtT5qTjvRVcoMjXbPwiir7m
sYpXAcLyBzCIwwYoaLgKU7PdIwpXHsbEWWfAo24qABsnbWmXO8/IZs2Psq5IaU+jMtu4HDPXUEmI
Y6ENsGgecYXWetR91rh3rSnK7dg4Jir6joM396ROINsZgNgWC7WW2DjNVVnDImyWNQjOZaPwvrpo
PDoyW0gxELjGsb+3ktrZwoKQ51FYuHuntlA0aoTLp6rlph5sdYF4HtO93r73pmJiHNh7usSnppeZ
ullgU67G2ct3Xl9h51tP862TpPJbH04oOs9f0U1We6sW6aEfIntPczd8HADY7VJwSM8+RhHzRT/b
6UXkYvWT+/VEzj51KLYV+bBJYh/ZXq9td42HojQjd3uLRIe9ivwOx4K5Db5hSTD+jMBR7BazBJvX
hFruHnQFJs2jys/ntKbktFJEsKv5yeDcBBK4uOYFvKDhzEfJf1UVJg85CeJ6W0e6A2CH/iZeMv80
NL3yCphzdZGP1gO4tbrjXHKag99X2Q0sbuPUL8VwBUY3OHMQo0NwGx3Gdp0wCZKH3uiTeYdXEiph
AZq72XoBtnnqJQtgPBvb+GVqBZrytb+2rSaKIUPbxQGYUor5VODibeT0kGlzu4fxOS6DveG8kBtl
FVrcbymuDQOyr9vA08Mw+6L17Kcqb2R43tCIi89gzX7y0G0i53f3oeFbxgkS/05o7/NOpJlcDQHz
0u8Lk8BkG+FGfrUMk7pWPUpe34OS5v65A+AaJdT+wa0ncd36fdz2W1Sr751Qpdug7a1tlOMONFbS
LhCeVPm8ofFU39YYnMP1S+YhOtSOzNoHG738bNq4ZlZ28ab0ZCVPS+X6ytgUQH7NKwIl615ghbQD
Flx60Guj0PyyoEeMZ2MNJqmZOeg/wbmym3ar4G7elFPQh89p2GD8kyzBigi3ii0AV1uzr+7YuW62
8gOStlXQOla2noacWs3syGQlutvM3cvBrE7cKh+NVeX39DFAU0LiDFGpci7AOwWPxYzoZmZhKAu4
abYiTNw73TeiI3ZddtJ5nh3RZXs7nMg55dxIaNhGEmSMf0ME1koXN7vVkkctzjsTMnkiQnQQGfQc
1QVzpEJ6pY12WUg6ZgeaSVlESYrRDyLd1RViNkBI1nPfxKI7y/LRNTdVNRgYeE0y2poA168Y3k87
hJX50cyHdNW6rPHaw5rrPsfO7qxFfrJdZRVGQ2vEzUfEM4V3UQZOc5IlAe/95IYbN8udbm33QsIo
t+N9KQd/X+FBcK1ZLUuEDyBZnVudT7Ebn4U1kusYyTMBQZNQ8lINSd1setD5qy717FNftnvXQI+N
dzUlfkVessWJUBg7UybmHYTwdOvZpOhrASwWf5SyvJRxX936gwSj7DXDFxdlPzyGBK07iiVywdba
4KQR7bF1XxBoX3rAitQGgHbn5htnVHuJ7IW3G2VorIHTY6tgm415Fy2gyCbo9w8ultw3jmOEHA5l
fpJjgnZVdb6xy4Fjng6lGX5fbM+9Bne2UdKLTgid4aHgoz5nkq4OZlr+lwHGbbXqyMcOqdtMZ+C0
lgtaBP4qaqZsUyPK/jWmc3DqNhXWZNG064wSs4XOXOjdidiqV1imYJY4h4BPgjTFpSPYK4TyH0B8
dSdUUf1e02j37lBAbkutcVzjcTKsx7yKr+iHYqfUTrZ/lmDjsKXoRgK7JWUe+f67KUDo2rYoTUEd
YSQ3R+N6AN69BXMV7T1uYFerbMhX1ujEhMbF+SxE03IW0qB6Gny7u6BPZ/0YwATCSkddPbNC6+Cp
RnwC6lBv7QD/kdpCdi5NalxWMFO+zMD5Pfa8hxc0pNprBqTBOWB9jBxgYmA7NSX7RsTDZVa5qKja
uXfIl+Fr4zvJ+YyF5Kew6s1L7L4CPkR5ZALFArbLr0zMh4R5qdAs7TTIy79mGjLt6ee3T74s143y
so2AfXPTKnfCxgHfh5MCBPUNTjnLmZVm1bdRRcwmpsLcZnOFNqEZfQrhc62tsjBJHiTeSsYstti/
MNEwLePzVIbmdoyr5mIqAyBBBp0Uffo3m8kQ9caxYiddTVb3YNg9UJJe0WNdOYg0oSyPXcQwecG6
gcaDmj4uVqsywnO2KSjVvBUGLVbEp5lMwAXGo30L6qkKE/fJnvB2mxzA8KispUSCts3wiSsHb47l
nWhTP+LIQyk4iu+VN9fJzUvS+n/5/R/ye5JyrTn8n/P7k/I5eSqffs/uf/2dv7N75y/aJLpZo2nP
vyf4vv+X6eN4w8yHkanp6ULib7Vp6y+JOLUJrBhMDl1qphq/qNRC/iX5hf5rqBKSNvv/VYLvvB3x
keBbzBL5NORdILq9g0b0mFkmC7nLSSiWaSOaPH8isIYRbvKmTeOSvAJ7O4X7gwJqhwgGphrnHmiW
i8ULMWjF+Bp4t5kMz7K3iissXsqvgUm+vYoAv2GQ0xvFZqrCbleUS/m1cENxYnqWfdUmo9cR6lpx
gcGUv6yztIiKrQpyb594/p1EE/i2nfrhyhyeiqqFxqHi7JFkvf2C7rFWnRhyomBm1tOTyjs0dEDe
zvhxCkLbZiJFga0EVTPb1l6TfYuNTJDMt4WWM7LbcFuBrjpheIjdSMiM+CKap1DsaOstzsZtET/c
Ys4qxboVQWpBpsPtsgnihYQ/DuNzkXIAbqHeYDWBKK6HtY6B8mqtajQQieWXvZrNdS9ydRYFavzu
F0P5xekSN18PfjSfAeVqbuY6Rbs3tlHOTe1qVTQYy/UF9oc9ZmVT4o8QN6bq2oUrEaxGf2pazKtG
if9ykl36AsaFk4sFT1m8/RRSmnLskfbO+vVQ9u3KcyCU2Ym8thoVIJ4liu+TyuHQTYV/Ddu4PgG1
2N0JMuFNohSAzXEWB0Bv+H2VRlaeuh35ZDov/ZkPbiE8WZTVnA4wb0AVRG4AwcJt5LlvFnjyANjP
H0F893eksu0q7a0R1axssD4nMgs/dyT/J/XoNtsSb+LzcbFT1FYTpJwX/JtQu1nIIaz+E3Suulm7
QdGej0BGzkjxh5908RcyBQbMGR0oJ74anBJbJWRh0k05Bti2ICg0XOTG1OI54/XZUzOn+TZSU+Pu
sctFFclOR/U1TfM8X49h09Rw/0V0XfpBaR2om5PbuM7EJ5sIehMsLt/GsLW9s2obCFQTO2cWUtQm
iXQVHwyhjWbnqt6gV9QcxtkCRESrae0V6fTFKKP2VJhF8GNsR9nu8IWmA2YJJG2oyJrgNkCSncle
B/72cxoJ7zrGIlaTdAE/47G3ZN8d4JtQhWI720bmUmwCt4M7UVjlPc8xe4AjGF/LKVUXyprjU4mo
arC1qrE5R03A2RjeHBUbtmt1DxnNvIrQ5VAbo+H3VsV0vBmcHmtNTD0uMUauEgD7BW8555qVcnLl
cDpxI8tIIMz6NCC34T9Vaelh+xQMc+rdapqTmZ+X5ot8h63Axx+KkSw6HLCGup3HQcynZIHpoRm9
a8tPyXocuQAzTrRbcxvcTTlvz1ZNff6FJHheWTledhvZO4HCwM6u1iW4+bueWWC9mlHNXndUIeu4
TMxLpy6mc+3GuXcaBqeqUvk6gxS2BcqebcGTsRV5X27x3KErnQxD/jCFoyjOvb7Dz0wC/MqD/8fe
eW3HbWxp+FXmBaCFUEi3CJ3YbLJJiUE3WBQlIWcU0tPPB9oeh5lz5vjeN7LXsimS3eiqvf8YiIZ0
hkex9lPZQRxg7rywYymHSXZPAgHeVckdNw9YwKaj0Y2nMa6s2xrtzb4ccj2gk2PdN7Jcri39zdiD
AABqx4yPztIXVxCN7qGg65xmnCzdRYZbhHbDGwluQ+8yFJ7WJhf6UABZaXtRh/Q8ZqcGCclRGkqL
tD/CKJLqr1aUmHgQlVOW6QQg1aqH6rbnr1Emfybz9ylBzHWMenqTNF4WZL1Of5eq4tWVDSVwq0FO
6jQqtxkT7iHeTutFqs+VNhCQHUe8ycv3rh9vmJYLBMzqDbq8YfHhltWd2idfZoNcwCKrnxx7sY+l
07xj+y3COdUf8Fe5QTQUT7HR3VlTlt0PbfUiyOXGrHRjp4u6K9X6cdxE1yWlS/5EKQ9zTT5SUIkm
35PEYx5sWu78xaoY5kaCpbEZWreEpPenzuhvhizCeOs64x7aSIAqLaDSsIpqYLt5cupiW6T8es36
msx9f+sCFu+sSfN0HiPqAORwVuNOx+klqweVBry9YlbKXiwrT9NSrxecSFnE86ONHjbc5toui/tA
MHUOuAOqfc2Vebqz3O67XSfqKaeV8oblqA2JlnZKvzFnbTtmWxgYh8fvM4LBOIB2xgM+m3q4QksE
sRUvlwKDM9UyWvcFdxshcKboL7qbXs2O+mciORK/QyN9Kbu89LuyKB/HIoquph4JT8iOPknWysDg
bSKlZApyHRVjMUdvSa+2V3Kmpnt9duebtOuNB4uV8BGhfckeYZ16u6x8yHpOfkV9xqfZeqbCH0k2
Rz5pEzifc/udOr/+waHJb0Mflp2xrO5OEjSNBZza3nUKe7nKM5scTe2d7MWFM0Y5Z0Nqk5CVlO2D
WSRFwFqb34A+G77J4rMHfUveRVHw2XJranftXD7wEBYX7E/FfWZurT3s+GFq0auEpureFr0IBj3r
juVqGPcFyGagyIV2ykn7ao6dFbaakj+WLkX35mADxeOs3fVkkGk8GQkIH3MBQzuu0d2SEtPuEZUA
stSlN7S+uvg9puVQOel8tAauSKyV1lEpIEeCf+bkakiH5f+Zk3UyhOGe//WcfJek9R+H5F+/4Lch
Wf3EnIu2Cr7UpH9lS/z5FQZ3xCfwbw2QcYO1oRnBun+fkklcICjU2MS92wT7+5TsfCItREUlx1TL
lxNg9Ddg8L+EgaCUQsGxdZog70ZJ/jGO/1HaGk0KncSVaR6xNDcRYQVr/kDTfXQit4VYoMXsn10D
0y7P27rTmGYIqR4IauzV+YtZOc0rbvD+GVC2f6YbTg//8Er+Hyj9nxmjj59OV/n1+QEhQpmd/0yB
Er+BB5fG1WOG++fNTMR83wL8nCtzRv/TplSSuo06+j1pOuL/oaugWv/KEGyhMCwpJIHYDvr5v/BV
EY3gjYXF6MiV8oIR2vDlhA7zNnchCAMLQ80Z2z0btbFY9s0s3PSLlnXp13mtVnaGvh2DZl3IjwG+
DjEQFXvaBWQedpSWXuFEm4VDzDaP0VQOZ7DiZifURnhrJyPaNUp3Cwrsy7tEX5C52Bo2U9Vp28Wb
CGgKJO1xiwcwqbTsAgCwI+DTa+wwcOHOptard+obm85LLIaFfCAWvtrVi6ioGxkMhzKX1nUTn7zA
zDdSoT4rXaeEDginpH6t8MWK1ZrxoakunZjjUEmUafQ63DcHjG8RK8FqbC3oEvTensaWXkMqepuk
SmD05uWlyrbgM6V3tTNNOVFgwR88Y8iwqUNQC0rqVBpYUA5RYX4gBmDZ0XNr7WdXR+Qn9Kn32Crb
B3z/2VXFRaIFWdyqr0WtWhQRcCMFTkIN9iRRTexGY3YWtMq29UC2ZDx7jMFW4a0iGT5rzLW0PLE+
HFk6iziAdBge5lQ6CTEnU0/qI9D4DgcKjbZVNOQG/RFWoykkmK7GTTV36uTFcQrLmyeu9LJuFbyt
mSIO5qjrCiCg1XmTab7Y2eKECU0M93nVzTvAF73DX44yTnRDVhGnNWOcy7Ju1w0TSFuhK/tVd+Lv
Le6+HUl4OzxUY8An1T0iSygfVn0ZcaHXMjutDL2Bw/XwlthDc1hLdQ3dohmI/e7qdTfoAz2fZFEt
Fi4nMRNcQq7jHvxRw67pzCeXcIgnI9PlgXrNqdny8pIfYlLHOzRUM4VrlV3+QA6S15Q3tIbXQkIB
a2txm3LBY7H3MOyik+Sz95jESmZcZJ6i4PRIAbKmRxppUgqkuSprGoWNqI19buJKIwhxyL9XWRKl
Dnb6bK+r9fQ9z8dSQyqelHDixCuO6m3ful36NqZFQW5hNQr9ru+76LTKdUuPNrLxxZrTmL4lHG1v
iEMG6UeunKmDZLQd3quIOTXo3KEF/OX+TENsn5US1pGz3I4Ljkm/V+nHDCU0V/qIbWZZcOq2W3Jt
RGm6V1cszyRZ4qr5KlwaQ71codZ6KwuqMEdPuXrAfptwFQzVuUumtAla1ajfINaNo9YtxdZ4CJ6+
0BbwoOFl4TBM+P3JOajuslXaF12S90p5kMt3w9oVnZYkgs2KVm0KW7MntiEZRf88pJRYex1NV0o4
x/Z6aOt5PZC82LxSDVO/TiNAueeaYzMGycQHOewJR0CjqM7ym5p1Ur0ldNFULy6bgfQbvanfur5w
AUqVguiF7Sh3+c0TH9elHuJs4BzNcfVfmH3Xp6KnKIiq0gl3Qb+fI8Ij14CbQFveTCk79iXnl7Up
/2WXKqAF2KxqbZ3GlyqeC3YuuJnqTS4DXM3SkQeM/sK6tDCsIymtY63syO9Is60moiFqUi/uliqh
zwttNAK2Xsvmq0xj/Y6+Wz5YNAEWd51ZQHdSelmbgbOMIzHC9sD8O+JiOdNKY0PF8RPw7JaNOFaa
5oA+txSke6thRjKgEMz+qozVtHi8OLnrF0SiaEHtWIvKMro4ADCtPb3WGnXaibW4ZUCqSU1SjiqO
MQFNYU4O2bce5NOYJ+s4um5m7nEiTFdpFUYRKDlRlXsncVr2YSctx63bOPIFcNNOk2p+C+ca0QSu
LNU5IZX9s57LmfofJKHv5lhZmTcaWgKrkIeAJQqtQZo5nwULyk2UjMkZR3TXe0PrFEds442Jw6LT
wGeL4YhQi1ZjHiDlc849Q6CJ4eLec+nHYBcrbWxHOIIdT9ak6tJMZVdo2iZj4fQbrawLOMdj34xN
sZsjDvy+NPrnfwbH/2RwBCzdFC7/enA80gpVgUL8cXj89Yt+Gx7tT5vGm8kM39FWwMff95uGQvtE
v7X1EZv3gZX+rqEQOv8JOT8mRNwNPKMAo79BrNYnl6Qdh/hLxBcgs8bfGR6xgvx1QkLKY7hIz3EQ
IOhwNwj2D8ao1CLutGBLOc2tRtXO1NTbVr9YN01rKyBJsyYCITP3kV6glk2GuKXIV0fHnIO4H+r2
0CFOjnynLqzTutoiCouxXidvAIC5SjpdxV7L7EW55hj+n9uKWc0fG3JnCBkqEGDD04/nYiLtxCsi
UwIlcDMKjAzSQhoA1UqwVbceV20dhFdlFDushMh1IfZY+HZiq6JTj2Ng9ISjtN/cbLHfHdqig4HW
3pAGVLilZPO3+ovDjEqUE1bas4sfhlyS0rqdBEBMOcqHnst8Z+M1AAUqRtUITNR7j02WLdcZO9yl
i3UUqBk0UmjPNdbYzJlj06tMNaZUOGseCrMZ91t9eKit9XKIJzY7fdvxtMTZczSz9iU16gGzMi0f
YHtbCz9WRAjMdie2vbHYNsiU9LpHjfIz3Jbiazxue2a9uEG17Z5y20JHhsAg0fR7TLx9YG67qrKA
Vs5cEPeGrRQXo5oeTBXDtPmx5jaznbxb2+4rti242/ZhQpyLANa/pXyY0gMO0TS+7bcdGsMw6/Sw
bdYqN5te15eo6cqfGbvqbszFsuvN1PHjzkZAaLnvZhThnCHtwre2DR51HGu8uT6Tw6tt+rbKbwrz
RDI2qdEbBpBtaICx4QLGhhAQa9Remzz5lm3ogVlbEwnK8w1ZnEtgbhgDmgbuU6tRrsgXy8diwyKq
vACo2PCJbS9nksivHRbCizKDL9Mw1X/JN2RD9Pp8WTa0o9lwDw2/QwByEgfqGMWfCaACIClIFZak
G9cufy2zXag2DSczAt7TokoMBiAtsRTF1R5plgjA4d0He8NkHF3QoPYB1DTxul4EQ42fNaMC6j/X
+/UD29F5oglNHs56LsQNE6MH3Sl2Go/9bT0b6ytFdmYaKsOQnAQFhoCROXidsaFKLWFle5jJeKe0
8gbKpT+pgFAAMhsctSFTAHwZyQezcjA+gCsKw8Zg3tAsGW3RFevwpCjFDjXpg7PBXpF9I0Z39nAd
viyke9Ee2d0pIGXaBpm5hXjQCDqgOqV57xsbWA18bfkA2ih2L2nM3W22QKRUqX4DZ0/G1PZOLd+V
DbCrN+gO5PJZSJfK7cWNDs0G8E0wPGG0gX4Z6B8Zov2dvgGC8Po15XqxeVw2uFB8AIcZ7cZl1KkQ
JZS3gC7aG8wYgTci7mpDaZfdvrBb/Zj1pxVscthAynag8K9KL9UGXxL46imdKIOSzrxwQqWwy3+F
O8GSIqO4NhsYOm6w6LLmxhH+ab4SSLTuqw0+bTYgFfGwdSvAVpGYTcduEVEeAG1P10kMT5Jwx4NC
NtRlglCtGDXrnkn8sWKlAL5ttU7PoOE3XJdyEsAz51vd1mZoWav7OTMWlkSdHY8gxOgedUB6Zyb9
WyUYfEzyMmhz1t6sZjSJqurU4Wvf8SurZdIEHanZN2hWyh26Px5pNYauKUURFgQ83i8cu14yc94V
hEnVSM2Xr6t0IccjzudR8gymy7x8JR4CpLtM1faRAeuxUi02P6cq7wiFEqjV3UI29zHVn0ejmZJ+
3+jCZt0wR9Xr14xmunwk4iiFOg/qpnIfhsz+2dTq5DNmaeyATiHJ19NShiVrwGdnVYh1fZGWCNv8
WpqZ9JrUUqh+TNYdlH1JgGE78xEnpb2Y5VNSLL0mmO2r4VSSjSW5W5T2PVeyeiG8K5NqiPtIt+7g
vGu2uZoqvBzd0QoF3VlX+nBqOOeIj0g+8egdu2E0X3ot7U4J6zYzGBPlt4GnP/WRzcVMUUpkC2pO
G/uBhgtHDyKiSU41uMCpXSJlh+Kmig9Ri7ohNeK7pJDFo8MChaRkVOx9kqM39N11Sl4bR/ThqIvy
oMF1v9H2gaandLos8+GHxBk8Wks9WzTQ6euE/HxsHD4fxjiyRs+rcm042n9WBOhOHsVY0+0w9j2V
jnoLrmwtMwlhmERiLzMl9KGYV/msRkb71nZq+sqdHKOjKOVtb6zlXYQm4udWWLeSAx8ZD0gkx2ci
gddLqdpHpNfFD5JKrO9m5Zo07CVGK1l1R4gpV6SoisZjyWlLq5imL8Sjd86mkeJVxMyZOE9yXMxz
YfXFdyWD8j+VUmf0t5p0ukatsJ64R9ywmdd4J5dFV/zaJnzH13IN2XWXzvN7jvRfcBjRjOrm1Xg/
263KU7kkyn2aWdjUdFy6r8hM8gsmKHLoxmgQts/ytR6xzObfxdDmD80EpGxi/aMIJx9POV0PgZYn
fFibemjv2IPbyO+nHmxB79OoJLTCVW8bOJRXc1qmH5GTtF+pmcFTiLyv8yK3jF1ynRbl1GnZeF+Z
nDeeQTbgu1CX/g4Xaxx5Bl0pB2kvTXewlan56sZzhSBijeSx0QZjCrI0A+Nx7TJ7JkVTCM+pjeGB
VHmyiJTZaC8Whvcjn7mUBgxdBURaxIxrFHgiNOxOfaUtMxIhjBKqM21UzL0sRPoQAZShRVlsv5IS
dRIalAyDZJI59FWOpW/kOo6XaWhPyLw2dIsswmWUfUBiAKtK0az+7HQibFWz9a1MH0IzQUjlaX1z
1WQ/BL1pumc827JEuFkPwWxnzbG3BfbWEnfOa95lA7RVjCXTJ56ofskXvanCQbgLMpWsXX9YDFC3
UAHYxXTrG5Z394udVOUbzar1zkiQ4wdzhkQGSCIn4mdyc05Ek4ytY2qr9q27CvvrSMPCoUlQ//h6
bK5YM4zF+IbOPbkZIs14cgdyCTynNGaBOWnsvarW60PswBWwrVPNS0JosjwQXNiO/qwn2tvojjqS
TrP5GotouJru4FbAG7r6Ktk5I4jMSfIsqb30SDvQvrst6RIhuEiMSLLOopeU5M8vkDNWT0huMt/I
Xi57UjuVJGCtoxfZNvJjFuf36irTl7ayL8TZBjXwCHy6Ek5gfD75wO6VWjv1Im0RB7FLqHiAbkm/
swpmQ4dg7H1rMVhgZBrFN9dGzeWJuomfKrHY7L2EHiqephgaLFifqnugsPjSD/oaTvoaHfWsGPer
MIdgbYwCqYAqz5gZQ0t25Y8E4Ahpp7TsH7ibOoIc+yoJcmvovuCCiL5Zoo7wzqoG0j/hrr3fdELe
JvpMlwhjFiKEyFQbL+1isI04F9n3RnXHyuu2PxolKThajOm2jtrkuYgI90tNNdmrqamwH0Ty3DWz
m/GAW85N3pWuH6vMiGT/nJy1VPpd1bXgWqnb4r3U4/ylR4DFRh9NwEsJ1Sp4YxodmiVa15utJ+k0
US555jcszrpI0/doJU8f69dwKJuW3CJ3KxEpYgMSaX1usGpInwyW7i02Wvseg7byQ1PT7hc37z8y
pP+HXiGK/N+yK8gz8E+/D/9V//wvH6C6/Jb+SZL0y9f/ui/brLeE/mINcCwDW8GmO/p1X7btT5qG
GMlWiTT4M9liOJ8g/nEAwLaQ3GNbf/AcOJ+4ZTm9twYvW0f5/nf25Q+64nd7krnRQJQx4X3QBSSd
sf3mf1yXASK5w5ZZPRCC65fxT9rI7uYlOmaOg9oDd3aqnno1gvCXL1quoGvpf2HxKPP4v20P7p99
XL/8CBuTYpAuIXS4nz//CLWJb9lxYvWAoJ/DxHlMNaa8VW6XZgsLC6FaECwR3TZNnO2xBqK2118F
R+CKeBkx8q26Kl5aO0w25KBifWgTi13JpDC+IYRiRM2tNu8CTWJaJx7l6YQbfM16Pdz+deE6w/j8
pV+JECuB+5RwMd2D4L5Ftplb51Yd6dRdVVBv5vDeMAKVnWwxqqfFIWCYp+EwU+FcsmjD293E8LkI
jFaORn4Bp3C8lJnINLnUjMHowz4/C0VeQTFxBMTS0xV3uFruq2YoYR/bb2vPT1Bmm7TG8IVl+2Xr
emqShLIugpEJBrrmYVaiz1k7dWGO22Mcmq/S1dV9Wsj7uLdvMq36tsJ+o/X1W2sq9mSZOd40IFo0
quq9nIW6z8kr9xZ1eq+2s9uS/bnqJ9MroHUaq+ebrZQcGXdxmcX+P+Dbfwa+4Vv9t+BbPf3pHNmc
xHzBrwcJDiVo2f9tXMKdJGBdN1couBzE4O+MrbGBblvPJmbNTdb4u65RYHeyNqUktqbteOGr/gZj
i73+z6Ab5xHBVIaF5tJVgd+Mjbb8A+i2lMMwVnbqnFQywG8U+laCKdd5TslY+F5W43qcPsZdu9gi
mIlQZgr+mIc/RmMYOOWecYGBmSlpvEfDHz3lKzDJTbvN1gngfHzEicjwG1Wodnxy7JnENST93M32
02IO4N5dY/QYUWgFOTFCFt/HbaYfW+k8JXOdsWt8DP3DxwJAodmm26Apa9sOxm1PyD5WButjfai2
TcLZdoqK5SIu2DIydx7hQlrxwH7EEiLHJvo5bJsJCSW3eSGR77CzZ6/U47RvIorH5zmGI9Dpnfmp
EPoYe9TBkCLSzfY9dm8Q/Xkh2CIz4/l2tTvtwxex/LRLRbnWVQa1aZO6chkVHVvvx4oVs7yAaNaG
OOtJlhOUi8yD8X6SydvaxNWhsKI+NMcoedUWI559wymdfb/BpB7YYPFIL3hyh86LdUjW8SGdingf
o4w+cTuMe7WeG0KXytJ6LJN4JauQRHDbWxbGJsAQnXKsJEebFlSidr8vW10DIGRns6wUI3gOBce+
HuXtSUZ5Fma9Zq2QDvglipbEj25FiLQBsQSnuo1zEagskWuNtnwY7bI9kFRVH3JF7dGOEmDsu2lZ
1HC+VvPYFtNw4iZl7dJnXhy3wPWuNFVBLRCJnZ4Tr9ldai21JDTYHl8KqS6eJcXggFXWNiPXusxQ
sKRTIha0IsItyykLMWV1dxWB6n46p+w3hoVpQkwzxVsqI8BpyMrNDp/M8b0zND9pBl3kQR3WNg0U
6vx+TjEuDQ8zUDF5qVjh/DrEYocIfugpknOGd65qw9VdMuPYVNb4RpkcUtCJWBGABnPnKkaHB9lo
jZ1Wu1wfc6pNdwQ4xdlTq+Z4WK6rgj+L6AhSSoY9dHv6MC12cl/qLt2n33l39YmqkxJyjqQBUSVK
f1ZXom3Ti2rZZXSJYTEDSnapKRPD+DqZUEUOzuAvscP3iIiMpNPvUdBREE50SFC2omljdYAnJQy8
Zq0BQLT8kTTDE/t+vuvLvOTjbXT+Qj9dE2OOtSsmW+GKGtqvKf0Wp80uS3DQKRBiIeEG+I9jowyK
XLvRB1e7rVXMK3MtHlThHqDdzfNKDoy/qB1ACFmuBzBcXnc5z03pjWKJgsrpeAJF1aoXBejYCvpe
Gj6YiLvjoh3or+2oVAApP4LCTmdprGkwtWW+b2EICQEp1/bG6lt50jNZPjDyiIpJwDL3WJuGB8XF
O5fwwcxJJiWQ54umSM8qnJxK2loEmUV2T51m/WdF6sWFTinbp/kNk9psao+dyDm1nBLs0gUiQCKA
EDHKsV5nU+z4YCdUdcj83hDVkysQMcTQkp5SGxQExA+WVVGbVGuZH5GP4mdk4FBe1RfOAYKyJKyS
ZBZgoukzE2QCxru4R7tGPoFpA25Pz/QHq9nW4YLgtUV05pFe4jK0TBdlYCx6eWuiLgxpyZjPhLOv
zwbRRS82Fq8gyUH56JNA0SoH+zPKeHnTTFYxc0j1nCnA6gAkqRkp7+o610jT83i9wzLBK1fF2f06
cjbmMbLCGs8j7jo3O08aIRvogDHZEAfO+FGppT/1ZuzHad5eStJ693ZXbhuT/qZaKFFlnBLRisGE
PNJ2CMuevgU+hlVynZA9h9EKCuxbccGrrRPf3/lI59z3NF22HH9jBJJL52EmAFypzimg411GPNn3
UTWVcKStBPmoroaq0+BrF7bE/eeUL0DMzn0yxIAUMW//S+aYO92UysXM5+pOGyXeRgLgP5M3UPzs
FzG82hDKj3Y7V9cWb2y4ACnvioZ1clwH5wgG3OOWRI8eYoYrOHSTVD6mwqhPTtIbb0bPI42rZzoD
e1W3jtb0h1kxNeQEJia4ARV6j4n+MdbKbYpUtPQyjC56SiS2594sooOamBmW2T4PavoQdlGBd9bt
s0MaKem9kkvb8fLRsYHkCMw3sgGBe0Rlw0ktmmRXIvS/pHoRfUkqID2PlPD+K6I9DPWrMqZnfcz7
Q6/j2gOLm7+Vg8QZaTTrZ2M0wBiijJYySEOcuXbbf2njST+v7LFncIYtEsBScY6ZbfJgWlJ71ONR
J5Eia4JlaoHVrWVInpu2IQWATq37pK+xOnAwtQdu9Pktydvis5EIBDiSnGawbSP3VV3QzchTeTK7
4YqYp89QVRvaMLyorbURSgvC01x9WRSg40M92136jOMrqpCa1pbkJspVJ7tb62TU6RuWZUiQ2mZ1
ZngOG3VevzvDaIVRviBe7vBkegkpSQiJuonokmSR+0ktP0/4o/dpjo2PhzQ68lYWGOqq4mps+n+z
sk8yVpBcUOr2z3z84z+aj9HSwRj/a3L6hqKPtz9T0798yW8Tsvhksk3bpuqg/3AJ4fmfVVtT9U+q
iYEfFz/yOVbd36dkNt4/UNFw1JSx6FR7aUAuf2cqRpX3v6Zikn5RUlINSKSA9REN8oepuI0Gp8ji
2SKUr3E0n9oTjd5WDaC29QlXb0ges0G60PLnZGxHl7pauIKRyiiQV+vAU/lY1C0lPjDCltHNoYJJ
WUQHMr40y5fGaPZ8KlkkL3lCj6O9Kzvok+kyUFSTzPhubKYD0UNbxLuhL0rrPIq2f8/j6TqI1Aa/
1hUSKhLLJtPOdeFBW9yE+ro8Ks66amdS0dPGb12tAt3iPMzWPaBTr54rAqFNP+tVcD6bhM/+QLSu
bO8zJcofu5b09r5YDbTWXLoaH7Ixa26sqiMSBuL3RTFA5/gWlC+HMw0T6R5qTiWoeqmoK6pT5y5v
K+u1te0pUNx6+poSN3K/IjXb1XIxidVOSNrKRn3mbjcSBR1XrTT7fC2LIz0zyVerN9sXvTcw+Wh1
6r7XrvNezMvFUbsM+igvlyN/RLejtIy71EzVAwkPGsojw/Vn3CT8P4bbElVVkQqnUtdFoFpMQgFD
ODZARmeORBFZm+qRRqlKwf0twZufcEYCW3bLtEc4sFzdXl9OXIwtPqKUwRXMUUkPSZGl33kezGuW
jyPNLqRY3iVlBaduWt2hr2cNM85QfU5WmxEcd/s9V6ztj3OcMA87g46/ddSfFRK/hWe1unFXi1gG
bsO4XBJqdKS7ar0pBhPEFou5DDW9koglOQ0nJZp3BkqqA8548J4latevylI2O+L4lH2btutRJPr6
jsnIPiYIpB5XdYkuUmnrc63EstyLVVnuZrlao6bt5lEMusXo+es/oRvFmNwqpt400NYqiHDrtaMr
qu6UNUSjViccGThnA3uIWhraEBEgh9ccxJfjVPTTiocatur9H8ThPzlRdY3M7393ot6mW15KPfwJ
dvj1q37T+7ifiO3DSQlOx0H2oQj/Te9jf0IHhGLHsT4y/lDu/I9Y3P1EXirpmly8xi++yd8OWWEg
IHKJ6QNldUxCvM2/dchqf5VEEwW7pSuRQUz4HOe89hcE08CwXQ6iUm8qVSEMF2Qc5j2gHyY6pIM2
g7KBJ9SQLmPT7XANk75pNYPxYwY5IJ4OOaTXMGXcgnrSteWRLLY+U/wixBPBcQY0ea99ix09/lLO
0vbT2DKfRyGGW/i9gbIKFwN7WrPFe3Wi2LfxxH/0R4t2ob3CHnTYhLY3doZkknC4a9ENxjdlEtFy
o/bt7MDu6wOGJD4iX4w8kva5X9sVK2NhTbBWojTk92xdaIrVexYLC1eSmzW7delRleQ9XhXSR/zE
NuQryZYTp74cS+U2N1Jz66gvbQqreG8f44jj3ycUscagWUSowhMorjiZqtXvUpQwR3RM/Xe7q9tH
S0gdlmxI9vqcfS9ad6G2J03Rq7aIJEckxvtMTz8vuZHfW5BfOM/cxbhdbJS3wTAb6WGojIEoKK7h
cNCUtzkXM0GXED5HWsyxklYuDWUkr6GqcJA2rQk5heEqlP5BI5vxdmR/CbVB2tpRum5b45kiqmQt
HfuRWoToczcsunPsyNBXAqAms7jhKIS1stGuvIzwaiFiC9vPkZ3xGiClauVcnSy3Lm6Ghnm2kiXB
0DqeGxUsaqE0Sw4sa0rcJKGNS+aBHgMBIRXFBCvnGgfcwKFO9ON0WLJprQJyIAgjFRxhO4c6MMDi
Un9pVgOdCtkA62e3sEEGtoT39CAUFTwg7Yg2ZevmfFaBnQXXQTgNBfFXe11mi9ofk9hE31xmhYlc
Iu7XLuadwz9qmoXLZiR8vW0EDtVoYkuOqtDCTHlMR4QwSfQhrdqcefWU+anZgUTXQE+J5dIqIQe0
lgUKZezBpj6FxRqNfjc7DbZT+3M+m0Fp6sdYdrcm0fDw+Mi20xq16sqUYuYEUpTRyc6rXWXl/Rco
witZamgF+DY7upIG1GbLq6ZO68620whEZ3lUi6w/th2g9UrB5JkILPXYmOAHnPr6yVWobsp7DSxc
STKvFHN6ErIgrNCpcRAVy3pUWz6aulXoX9xF/1oNjvBbAEIvSwbFF0NG41dlD6wIhpERpDJ9o22s
OHWpiG9ay6arGDl62DXLvlZcvxeN3ImVfONcaYO0VCo/bhVX8RqNBMM4SX6Ya/tiz0SAuhGrrtWq
lOqILnd8VThT4BJTv9k7Kq9PFwTC2fo4pEgJmS3QjOsmYpAu0+756bObzFwUaPd5aI7wHfJHUzQL
vgBswzYftkOLnCm3GxI64nU41G17rCbzkYiYh9xJzxgH9y56aT/T18+pNexrtXdPdjw99G56rGhT
Cxx1CYkVA1LB2uCM4kvftntnmW8zXWF3N+W8Q1UzhGNEKAcmxCcLMMSbcHgGWln8KITa0c8xWeA+
CVuqwkLaaprvwgSjOjI5BFPnFtcnsggSojyVUgGPZDYiT8E3w5LiIN8mcZZnq6GEiPfD2utEAvoU
pEB4dsU7gw8uGF11TxbH5UmSS+/h9M4u9BkRPETAZMCnQrvGSXtlpw03fQpR9tVlhvx/K7bTLJcR
Ah0n65UbWFLxkOqtdaobUlR4w7pdMzfuq90mL6rSj16hzz+TodQOsd3Ljwx3D0iciiclck8SgUvY
c6xfgXobL14t95hn9kNkdddpHNQdx4RzU2fKBKYDefzf7J3ZjtxImqVfZV6ACRpp3IDGXDh9j32P
0A0hhSTum3Hn0/dnnsquzBrUdBXQczGNvswlQiEPd5r9/znnO288V4athTNr3DR2n92iMo+stPL+
YPKL2pt1O9ziTE6w+0HtVLP5uCqDZqGs/OhiywqzYLhb5nJfsSnYzFmDra3qHjsXO4UBDTYaTLjx
dk5wz6jlV7LIt7mdcDqw2J5zERzSrH8uqtzdW7SsP4GNvWmMVoUALrIXz8henBhlDEPD124N3oHk
nazBoaZTDM2+LFjeJNZETk+dajcDzEHi0s9aSdg2bg+Trz4rZ3F2Dg541pjWcwM2Soceakg/bHCv
nHYybxNhPw5Bc110yasL6H5jFVzKaoB4PGl3rhHoMEIX2tIhO8yztDH8e7+zDx0D/SNmRXaGzRi3
IY9R/0sexeK9IE9DY6fHR82QEYnREbTyuBvb/Oxhl9o7hB6g4mQ+N0Va8fA+1kmYL4VP8H5YT0nd
H/smO49plBNWMikPDQyU+9EAQJ5TcRkF3safpL6Zy0F+SmrpeWDXhn+7rKZ8SEpcBuzX25tiSI2Q
vHS9azIn+dbMLll4a7hm+cuZMBUvQnKbj+qbYFw5WDNcfpbqn8alu21Tr/wc5+oIReQ98/JiB2o4
dGeKOrHUe+kVvSeELkqxl0nkW6yhnfV2dmQxbjDDNtthTcSVkzpkbA17AdMQ2x84gptH2xS0Ihmq
B+biE/DA/2ZX9ygK7JRqlbhhz7mGC6k6LjVrOyFYzFZDM1xbcRWFqQX3JhhMuG+28UIcSh/PuEFr
bRn0sfOZnvUKL4H2n7gZ561cCgklYgEN/Yi5zz8F8LDO82i/SKJ23wz8XxjDymrI9443oabYhZjY
7sp6GY+csxZaY/BZGuO9SLyUnPjUP3ZOdT8BmA7b3HjA7zTcUdX+1pHK3hMoqM/t6r75nSyeoSic
LUP0O90+q4PJ7Rcer/I4iSX6ipChdpMTKVa4hrXL6jE5uIWLLcZv8rAkzBCm3UjzALG1ykRQjccp
f22CHtVk7Pyf7uDEW9I/BFYTu/gKSmJ58ibDhZbmf9i5Q0u0X3qvnsdq2IhcM7S8JHuu4spEPjG7
Q+AVJSZVXd3EADTt+YVBJZjtfI/hiQdywI8XK8TWEqeIyr8tpuE9BuSC3ggL7yjlTm4LM3ewJ3Fk
4zISZeinSsLKw3iyaUxVXNH0Wh+zYSBN11XxjbCKI5ypnIyy1+yGIYC2VFotoDE/GR4A3Prw6tz2
zViDY90v8/PYxfhsgzSghJYSveuq77+3uf/J07nYt1gQtoOKhpeUgJVb2cGhCRSG48lId1FDrW6W
Bu62J90dJg713qFRZ9ZtBSUAUcVprzPR0SbVd8s1G4TgOJHB2npJ+1nEpfZGFam4b5qRFZ8/dPPO
BrWBS7wnIXeQVdztscXnHF6dUTG3B6jg7uLsga6mr+ak7CWsEcLnDUVHNtqSLb5VhYOdKkV/b9ce
i1qEx9oQBReGgdfc0ujs1fG5HsM59wYt7w8mLdfWXcSgQr37VJFIPCdBsS25ecCFT1H5wzKCap9c
KST4fQ6y9AmJpVeAX4sgRIV8hWxxcq3pex257gG8xjc8GMAE+2beDVHsniKcV4DgnID53jzwmzs7
GQv8IB2bbVHXkIbk8GXsNZprbaCxNRG2+qImPqWpZxBJjomsgChEsOnY+BRHu7ckrtdsPFdYzyNl
32ZJZr+kBPQOBDmhRiVlfZURGgpzL3ha1mRfjK16VMkoD6b4xjaDS1MW1busjF5ErLB3txg6DWlv
3aRpcLipjQ8Y9azcBSN/WxyJEZVhqeCsALQRYW1UTUijydan4ZVHSuoQLHBHHNMk8dc8+TKxa3a5
5O9NurY2ZdC8zHVV72iyxriVlleTm8KkFX5J1J7rYdHjCYZ31nAuFvWpRscJJjIRbmx/FtXwUlPL
eGe460NfMqtYbCH281TJUDX0D8uFjpbGUTeGmsc9hVzWK9EjLKxFWb7MfYdaqt3v82JISFssl+y6
CLPEgaBqAZC9zsv1BYDtvK877nUpsKbvORwyQU3Zw5ryTp8LSmlNWW5cirxfPFFct7DjiIsGfTi0
1U8uwHjqkm4nsrWGxcg2eZbj3QzsZr/i9HmhSjzdFjTq7ltZBTuJVZCLt+9sFiMrbhA8WD9PebkP
TAfXox99MztIBAHu6gMVEjNcA8/YB50rwqXwuPmIJrijLvu2mpfhlqhhCFBXA8QggyfSXG6tLDiz
/wAF5xJk8LRx1gu86RrE0feamaMQxoflr1/jxkX/64ZrRl28n1m+n4r1FPn5uFsN41AgMfsYXgVV
8teiy5pjm6v7NtVp0YRHZNL6IfKLuW8aRtzRUvaB4omDVTtiY2fZlU+nE3cF82zm/ovjJfbGTtev
szd8RkP8rQbPuMXy+TD0N14dvdQIH+hzVfzFMKwxJEtw6tN1DWPbu0ZNfvcbCqsDKvlyDsiNFfsN
PDGiXkZlimspm4ds4oZGLYMZksrA4p7j/rnNo5pY62rcD247ImmU88qxkEX8dTkNWtgSyBmL73cn
xTv4y6KSH3YOKtCOCNEltgVVb5JFP5LVKEnlZiVts6kobzm25IrgaBdc8mrlUUGvqoeJgOpxNOYW
Ed3ND1lqxAialjKTsM775sOaRBrOE3qccpr2ZaK9/DSOyXjiZp2fAkygBxlUct8sa3w1mYO7V9Xw
TLoQJFAd3AU+YYQqNcRPJ+2GqzVJ3XNj++poFUt+Hupo2TuTVM9w6GvIwtZX5vjsJq+ghkSxebeu
MU7Lro4pbwSKNGAruxEmhdvtOs+g7WeqRkYmptGT2s/tUYmOBz7C3XMYK1vq4kkGqxb4EkI2O12o
5Ugh4Gnk4Iduk9k7CxP1nSt690itzze/HDB2W95XLy54xbjY3lQD6orKlhPuzXWjpvFWlMDm6i7B
kpQHYKfMdNv6nr3NaNlAjncqrkJqxfjBt++CKSTvGoKa5crH5E9EIKvYDlhhPc/ZPgFNceLueCJO
k4VFUY57zd/a8URf+NU7FWTL9JAlZIUWw38cSCIcGIfZuthz9jHmBMU3EYXsNxzX2tvExHC7dMEV
kXIs+nkmtzS7OiCRytAYGUGwL7RX3tKBpo6L9NjlUu+lm2yT95151edwwrva/tmuw80SFIq1evJu
remt4Om+w2xS3hNkvVrrnKYVNKidKIopNCYCQYREeyD0vnE1saVOrdJCSC5vYtd7rf2gO3DHbsMZ
tNGmm2eqPMwDeO1xy36WecZJlj2xZb6VP5CUSvsfa908uHV/szQL7EjE7zWmHh55eEOcqApLo8QT
T9iLGCwrG7sLzWTmqeyY0TGpC7Vb88bh4rKcJz6p4RAVlEENgOqFI9SWS+C30cu+pZ5z8mV7P/f1
fEq7xdoyRl7xiH5torHay2HeMW7xThZ4s/Hsg8AWqXm7isE6AKdilbJy8MrePqlGPC6ZcfKzYYcm
jN+sFRWh4mSt3lppsDqZCC3srUI88+x8tJaYHrB47GEP6JIBn5SFYiTsDROEZAN0G+KOoKD1nGDT
2Tiy+lb1dfCQxQa/SN85AFZKti45oxdknntvDTB1N8IC2WIicTgewXaFY4HLsrF1C1zGDDnZcxkl
P3xB+/pqXeW++9UW1r4pvvaiPEAN/KnIpDHqppSHCrCQXUnmJatCAfd/u7bjz6ZXtDngGUxa/Met
JF7VNUaYY25hsUIflLfCc9zScELlGjGQDU+tL1md3auEBzQoN0VxS0Mo8g4N3Dob3OubzRyTnZpG
BvOxXRT/Eyc5leGkEkyaq6turtQ2wZ0+tUQXS3GlTAePO64lWoeKYc8mJz5zZDlYxIWHj0Ms7XBt
1Ks6yM6iTdJzpTqlRRvd+zzVUEo6oZyS63Gb+CQCVrd/NqRbdvsS7CtkXCOfVEjkl3Wby5yw8Piw
hnSfUWLYoqPyGjlkolQ8QOck/evLb10+e3l/HSFGs7X4HXXxX20+Pvyob7+WP7p/09/4k8sFz7mk
/99//Ucg3L/+XE0M/8s/wFmAt/Iw/FDL44+Otow/bHD6//xn/+P/+qf0TYs9NYrkP9Y3b+qq/zu6
4a+v+bWLF6b87SJN4rehP/2CYPm1ixfC/Q2/jGnarilMuuHY+/8Bbgl+M02T/2RRUOigA+Kv/SV4
SokNkMotz7ZMB5vtvyZ44hr+O8ETKgk2Xu3kxeqA0orh8M82wIbnoxVFC1xU7hmCj0yp2daJ5YRO
C1366NW5XfHAixN0uNRubmIKG8KCX+n3LmILtPFipNLQNwlQnZK15VlXd577uSqLHWiV+lh1y2a5
ptVTFW/pKtvrulvN7xlmt4Duw5xmFZOG42XLjDrah9Rw6xf2hB777DYYxzMDiZpuFBmuXdLj90Aj
1efNQo8d5ixJgCrqN5w41yY4pHSjGj/mMVCt1pbP6JdxsNTO4uQ8SdA0hFwyX/xwHZMPIdYLuQ98
+Cy7aKp4tEs3SW9IDk+noRi8o6EGnXMtMz5CaTU/jK1BFdRgbWsreJsqGO5UwfZc3ONa/1RM6G+z
0zUhgxbbg2W+TgKySkc9JgvBESswsWEIBjW+ITxMtE6QM+CiVKguXFFhV+51LnfZDQEOwamUOqQx
1+6+a6bMvYLW4nzyiixXObXlkXrGZbeeeoVWLK88Fc+E/pXYNHJy5+ag/CYpdjAHyENkskhloe8M
Qpig0le/hAEDvTbpsTSleOfamVVaMw7eFYiriokrFJ0g/gvFNR8ybgpBrGZrPImShdd4RcVFxqqT
mzIeesIZvkGyChHakR8YUMRj1y3zPeOJMX8PKo8G24BJ9ecSmdZk39Lx5JTiCaeb2LtAsuoO+3fk
vRO8Y8xuy2C8xqSXn11WJrxQKo8S7uVDdkq5u9k7VeQPQtQkZCkRZATNp7uOrDTuvzTjbcnldbs0
eQwiQ4gzYL16R5v0ul/TND/k0H8hts+PPUbDlImssLZpoBIQ4W1PDMTvPbR3m1ebLngfE08FG2JX
QC86QZ5W+5VQytfaaopPq2+FvQ/yzuWu2XJ69D4Owk3cUyG5qaDVnDubNYe04+KckbASlBcNX5JM
jn241tK5R2JmqqtlE3+JlTSviLSUe8Qm4wDZGLGCP+4GZGZzEDh8Hqq6F3pWwSIjRURWvPWnYZNb
Zn6l94S6Qb3jto/T6zRizrtN+wio2dwX8tollHiuopWzOgOTlmM75WdEAzFZfA1FfOsmHdTuQbo0
YnjdezLn0ZdEJcEeC9544Nopd3kL6nIQXvOSdestPhrnQb+z7yLRkQnUJH23FTcrCXuCMk0f+syL
qNPczHkFGvNnLRbzrnby+D1u0vVKtXK6rse8OHY6fE9qPD5k2ZgfIqq+gO403XdrghtCw0jwFEsD
FBpWjWugQq8rnPPKzpCNWAhdw4V3rlk/Gscs66Y3cNGYpTIqd1gP2tZH6WgH6bCsdbyZwL88upZW
1qvO/ml4PuN7z6uxz9esPw198YkNJUBXi6gEBKyGgT8fXfnU2JhL2TyN9af0odixXIjNTZ0r8ptl
nR4q5CC+B/XghV9YIZ5hY9MOY3GaTBZpwFNZKmUgqqMxQ8avYv+IZSACcVAxLw10rux7Jxa80Yc+
vRJBMjz3IMPDgtfnGTrnA29rlkzWch1MiRE6eRQcDS9pfLx0rXf2FaR0dI/C/z5jwbsPCj89Eo2t
vsMID7aFSZP2pilN090ttTSZs8UJOPxjTx74pN1V25x39xPAEnybmFwsNpN2FE49dzUzEwTNHRQc
z2vTW5JdPNkH0/5SF/G0KZMBwXYSMtvOput8OP4UbG3RrI/1zLZLemp6Y2inEcvO6hsIWOS3Rm/+
hF3AHtmy+58YUbmPOe26q6l7OMwEMd4tBJO7VaTB3Tj76/1SOfVeFGi2Fhd/GEQEnAllrXnYtSpv
93XdxbsOu81XvxnUVs5DTcLRqHtWxgkSazYYGyn6+CfTgHmssLt/UJK1GtuVt9Zu5ZETJv0y0qkZ
J9O2qnny+5P2x/ije2O1IE34RNp7GWv3bRs0V/7kJOc6UM19KzTfgZwJr2yQLD/ShbWzwxY9C1u4
4dvOXMh2J4L9SDS37gaPrnXC5rsMobRaYq+oHGIGWmvDIrpBdshCWjvV9VrV00PhGbthyQNQpBbB
WOSZJDrhU4YAY4p2y1yUfSm60XrOuqK58Rof+W4SHcs6NwkeZTAzJvv9fKrnKKVcKJIgzJPUvKPV
KX8rg7p9i/1K3TMuRq9NHqVXw9wiRADVfhFKLrvErAl1cn3cRQuGJ1ocumRL2JVdyIw9sz9V4MfR
ZrzhRUoT43YqOwoRU8ZJ18FVDFzNvG87jzHI86P6XE0G+zeqNJcr3ORljh1IN1HU0uZ17Kd3OTP3
OSPCFEIMKi3aynoWqXA/Lb4/FvKoSu/jHmePm5nB27I6qCFy5aD3K/J3Gwji6d5Nc/faA6n+HHkj
cqrhKEaZOCL8uvWn+Ro8qNp3eECr8H+sKv+cVcX5z6wqHZdWlf6ZTEMZiv6ivzlVqB2F+qJDMH+K
2QUODG/MBBjg/sT8Nn9zEUtcbRzh8ovp4z8uxfT9mCZWQY//wfyXS31w+v3dpRhHIpYa7tc+Szuq
pv4u3qaEm7U6l3+m6YQVLOVXuutPXvoUGleOH2ZcehjbnfoxbRZNAUWabv3SFGEVDNkOio35lPX5
uuywwed3ia87HOhoQK6m14EnpH3uddUD1QgEGBx/pp+hjgLaIKKcRfiiKyJGuoFBtOreiNoqrhtd
JaE93ofSDJJDxKXpAKeDD1ZcGtGWU9y9VHif8M64N0On9xBrx6FhQ9FSm1IXWcD+cN9SmgmG0Cut
LJwpK8L8PIyHzNC7taqOHutWSsIRxjSfBvNbnq/1V8Qz/wZMRWRvMCH0rFjx2E4YZvYkHty7KZr9
eMdlsCBWEtERgDokjzjGjc+pVu1Pr+GBbmeVfyKeoChVw7pMAqLhkps0w6G3bfUI3nQ6U6piUnOb
84wIwcz9oHIHHceBA4wmb6M2LLF7G5tVfNU1q/FZuaCbyQvW1q2xthVohPYdskj7mE2We8gpnn1J
mr5/CoKeHGFhrOqbjLz4nbkZetfgsJV13RgWBOYWUMN+BSQuhz9k6Vxugg+frL9O7LaX8K4lpzcg
m+xdhqr4hr26PwY68it0+HfVMeDUBGSyxs45V31zBsq2XjVRMYYk+Lu9N/udtVVs5kk2Lkwl/FJJ
GaMNITvzKg18Nx1DxgNZXC2EZEJVly5/UR1a7nR+Wegkc6YzzXMbFc91JZO3vE+THGWlsVlyz3W9
K12Hc5viFpLSySU1jY0xx9iB9324pKqHS8IaJne0T1awbQVd9F046Sw2BlAR4+ufp5/g1vHu01pT
0cBQdCs3waS6T11SCpKF+XUMMHDrrAthSOWXN01vZNcWRq2FRuoJ9Rb1meugo6Pj0SVFHgyx/NbO
k4Sq3DhsxnXgvG7M8rg2KxR11qJsKv1K3K6lEzzQp5OEE7n1JiHAnuCLdBUX2yIYPysddDfxqYbT
Jf0+6iA8QZr5ar2k4zMdlA90ZN64pOfxr5CkZxIR31HLydcnOmo/XlL345KLjz4oItaeVTuAIKja
L2oxrTBoJvGVlinFUnfpl8cO5K9/lKyvCaz5QX1MSYkR0dIEAKz70AAGDQawRzO54vyT31iJY5AV
kjdt6KkVnEBc+V8yjRjIHU0bmDV4gIQVDILlwiNgLQqboNGYAl8DC+glDV4wyHwzNMzAbZR9IwZ3
+eE0CiMYE1pd7SI/qqCkaxpCcSEjoByrDwYZeAm4u5oT52+vR2ucab1GKxAMQ9Xp1YPoqIsEfsrn
mT1Vq2NhcudrQANLZdggGtowyybdSnwiu1UjHfJaeGfH7EAhX4gPSsMf6kFzIBAMvdDQcIixABNh
jQAj6gs7gqwsHAkuhOaHpeESq8ZMjJYmTgQX+gQoyuJEEKK9RTLmNA80qEJdmBWRxlfkF5IFFwWo
FqsGXEQX1oVvgL0YLwQMqWEYrRnAxXA0IkNqWEZ94WZ0GqGxaJhGFAeIltmFsRFo3IahwRuuRnC0
GsaxyErc2BdCRz9pWoftQMAOA6KBdwkgoXzrWw1oDxws58GDoRAKs3mKc3KTfh5M2CGIFZRF3m5d
kgZSRw5GHT4IdAyBrmzy2TqaUAvZHmbSCnHlDIdOBxjSS5ahu+Qa6DGrsPZwrWx17GG9JCBGHYao
dSzCvCQkCpNJcDaFjvDJonWJUUg1NenbeslXLJ6sCFv4S44bBCnzEsQYLqmMaKYQzYJpdieyKdpD
nFaPblmYjzCC43sei/PB8/P1NMbTK5vc6rGl8e5xEF0EKDHNotdJudW7bWCN21Rexc53ifNXv3L1
rpxGNBBPTXVvDnN5T4YeAHVcElBLc3kbxFiOUKEwCuBC47HNkRfO5ZLeDlYwINl7bcZKuCxJbZr9
++Dm4Hk6KGqbjn5tPuoBsixOdsLdgh8fE5tFQpvJdqPWPnqSvnJPGeGPZ7adPjdvEpU/bG18ri4e
6F7boRdtjA6g1D/hyyIjyl/8k/mRpOuinMMl1zNrezVsCZzWa2usx1hQ2JrJhXEad+Ou7aNhl198
2oO2bDNNYLpOcXmTTrxvi0FtHG3vji5O7wUc7OMEFwNvj4X1qI4B968YwxdtEY+1WVy/ns9KG8iD
bFVHHhfeAfe5cQfeFKe5ZU0YUIM1+U4WNz2mM/oFG4e54c8x++W8aNM6zTvTIViC4DRqS7uK6vJ+
1DZ3Pk843ittfrcvPvju4olfL/b4i1N+0Kb56eKfp3E9CMlqCOiz2OuztpB3aDERQddgPnUcjOmm
sabbCme+qS364uLWd7RxP9UWfnOK8lOnbf3VxeGfXtz+7BI4pGnhcELbNL19Omb5PX6h6QsJAnDt
vXA/LB0gsHSUoAd5hlhySRis0+SAHVaWVT9VZBBSC/DNbkz8pLlqLykFs/KtBPvNFHzQVZY/Qc7u
2nv3km4AM9hiInLd3AmJ5rfmtcW6iXPs92gEKSdyEhz8vPK1jk8ochRzYPsQ3nW4ogGASJ9C5UZh
RvZiFRZOwV4VXXkceiN5dxrbSb/SNUoGkCHbdHZqwv+JeYUo5OreCDHPI27AOE/N4cxb1lJ4p4B0
Gt1XppsP7r7zG+bG6jMbZwuezOA902HXnNs2fQbeQkur3ZYnAlwwmwfAOl49P7rFSlR5oFyVLU7v
fnjDNHyz644bhFS4mTtn+PACIzu6nl8wWhW7SZbGNb8ca+OrJj9Ved/+tFdgoZu+Ae2GUgH7C6NG
WhxVvfQPtjPlS4jhJQGmo7DuPPuwW3blaq0PCfuvFJfW5JTG/xvl4Cb9VHVX/+z/qhVc9v9/ExL+
f9IXmHqYYv6xvnBPO6reX36t/sorsX7/wl9jlCd/cwNAJXSq02DBGp8l/y+Rwdfg+ECIgJspBPTL
0PSHyGD9xr9yfRN9QmgaAErHL5HBDn7zwIsQbsJFcOEQ/CuGf5qd/zpPUWAnJYEEYcJpY4L7e5Gh
AAe7lo25HB2wj8t20DZcXDh6HRyxBNnhexR2yFJElfuJ7rpggzVAnaRfA9VeW4VFOilM/CNt1xfO
Ngkc19h0oDjwLHw2Yx/dTa67XJWLMLcyHWaxwXmOT4ILdbdDZpNsfArKmgy7A8ntrUvTbyxSK9ZO
Zcl6MPh0v6puUeclo3gEaL6584x1fYm40pIhKij9VGh8NM3VZcuZr7AVmm3Q+vhYTPgfGQHYMBc1
BrTatd1pYzaUo0Cbi7Z4cI8pFrYfhhDx58SN+2bma96dpc5IABmBvKYahxpQ4cFgRhkIOto+nNja
1QZ878CPiyuiTYTl66S/GafOOIgoW8PIjDD11P0473wevPvMo3Y2dHhRKABlO2wo7MF4dCAtBg2m
+bFw7Bdf8TILg3luM1iUdjBBDbsK2fFoYWPbWQGvvEylOE9rUN73pL6ofl7LB3Mt6vts8NUdVklp
bcj8Un7koftk/grFfUo8DGBshkI9DHDTjs3d4rmsY1VO8ToTkPkGbb6/Hmr5Trq4fxIdqv8BLj92
MMvI4mZTDn5+wCJmv85Fbu2zQU+60GMIHKxRdCOptCIQauIsrKuVo59WDs+FPQnSMHLONrvBn8Tm
qp0sxaM33pdBUW27icsWC9t7OQwAqbvasm+5wA2wFpr4RXF5vxu7zAkhLeyMDoIBLaqs/zAnH+xq
Ls7YCqLroMmqB05beZNL6y2dpLvNazPfLu6w4BqOo6dloLbJNZzySAw1NIFQ4lvPssdooF5oMDpv
G81yOkGehuECbBu73hQmg1lvI7osU+yQdXTMgsjZD26Z/wym6RNOhrGvpQRzmPSFeORNzvOdgOuJ
ykciCwVxDOE7HKC2JblxOg8177ZQeMFVbUZkhv3W3RpJ976WCA3rjMUpsVyiCYvPT9klThgPXJfF
INJzMSbGu/S8+ASVTveVNM3NggSJ11fTBoyELYaYx7CQKrm1R6CkFW/baTO7i3VoIJBrPk+qyZpY
I6k6ACwtnJmao97ZcPGVNb2Jslxi8eJHFHPt0UcmG6eaWKU7bLMpiRP/EdkKNSBcDGw4T5aVO9OT
07kERLlQ5Yl4FWgl2c50svTKVab30JOhSN5muZb4mkRW2PsqqPU4y4TNnz+mt/h+LVon4ELS0SOY
41RkJ2onRW047xz1VXaaaiuBK1mvGX+bDOZvdVA1ltqnMU3l9NT/TqePY/AJuL7NMfvI816RJmFs
qzzYGk5nhUuDt2I7gnnlyQZ0PP4oQS9qE5xI+f0Ydcnbc6oXUAnLKuJkI9KZv74PFiLeFqxF/F1b
UoEaH5felx9DTX/6p5cHkMo+eI2CAcf80NdnoPE243cV5T3kxYlQxJGRJk15h2AXiZ4ruoWX0Gxt
C/2qV1S8Yd2df6/S+K/W+P/7ndQWsOv/20l9++Ob+trlf43l/f5Fv05plpo2OWbpSI4n3rj6+/1h
BdAuAQeDACTu3/N1/+EEsNls2mT2XBaiHmfW36hi0vyXDmVd09j8CSNm+hL0twAMxFKNtbxGDf1Z
+S/swWAeSsZru1wDIqArGzudDLVlm0GYH71ULk1JXolJCrWHoSrX85WjJ61Oz1xF6TN+Vfz4N5Aq
3TtLT2fzZVDr9cxmXcY3y1bY/td0eJd6ulOXQW/UM1/Q++mtpefA/DISNno6bEQCMnpx7Ntez46w
Yto9WNGS4dSs7ns9YwaXcROiRP5Kxms60wHAODrrydRsp+h1MBOD7iW/Dh6LxC8fldW/0oS+nmDx
MN/qSddtnfWRAVo9zrEd7TlfGSmjft4Zk92f8wYJfNZkg1EzDuQFdwAPo3geNAPB0zSEtNNgBFg3
832raQmu5yZvAEwGPoKapmDHcBWCxBNP3oW1MLvZbjSBjW4MiravVQyVwQfPUF5ADajtBDMk8nlo
apJDpZkOJnCHfJ4x29qa+GBq9kObVmySqwYiRHqBQ7T8Dl8KTYzwIRXuDU2RUCUh002i2RLFCGUi
q3J82RlR5nt6H7KjAY4Cy1+29zIKd1fNqujcIDiaU412mlTDdaWZFskFb9Fr0gUy0LDP2ViFPTuF
Ox+v8nHRbAyQqdM16s9yJJxvf800QwPnff9ElSZgDY7TfFdZ9HdsVEIAkGaFgTZLaByt8IxtFRXV
g9Gb9lOvqR3EUoufi9VB8tBMD1fTPei5M27t1NvHHMHvQC3YG8H1CNCXIIPQ2zLuhaaFVAhTAHEg
iKCAG6QJ1cy6r+vuIELX15lmjgQX/Eh2QZFw8Qo+SaKx5GyVYICiiAZwyawZJlLTTKpOg01czThZ
NO2Etjb8jgCF8GjLr6M1+leVpqOQqG1upRJxOGh2iqEpKonmqcwXtMqoKSuN5q0UMeQV9MLiByjf
7J4bIlwWTWjJnayhAkVzWzDsgnCJLjiX9oJ2QSAZrqiB9AAkQn5JMdFs7DLKOJYL5x2vrPmmNCvG
1dSYRPNjUq/hlKibdnxQRrx+tAXOjI1RNPNV46TxcyBz505XTOARiQ/j6LHWNbuelR1GmNyxexgv
44qpjeJSKiGIT3HO9UQO3a73crY8lYE84LsokpTQn4ADqpOzoERuiKXh2kXuxNLjqqh85THSIOIW
67GKW3PHDtLZpUZj3tBrV4EVHxuGWzaQO0Wy9Y5y0/hOJdLauq1rfylY9ua632N+66LEA7XkD8sT
zlCStfZkpi+k58QRMb08DytjOJd9bwIybbTOuK8aLAdZZJOTo0ckL2+pK4xfPVG1DS67OmpC2bYR
T5K0WcFn1d8LYVJ3zfVrvrFXj0qkNHfSnG7P0XiNISAHjBEOZRyFEVMCm4qM/VBWtdaeK9lKfspv
5gerMMWbohUOplVjqabdF3SNmPONQGeaqS22Y0YCa48MSzE6fTCLi24ym0NnPkU4Ohf3JfbKpn/s
tSRD1LDk035eG4t8atj7pPtoTx6tfHpS2Rz7nzLGHFORJC7MyXkpx2xqvZ3fYL3fG0CUsu8Lni6R
HwgEKsXBxRj6P/eA/wQ0atmmjST5jyf22x/j1+9/vQX8/iV/GAIFR73NOAy15A+C6B+3AIu5+W/D
Odsw2/MwpTggRzUY5Y/h3OFKQGcHb0g8g5crwR8OyF9daJgn/yHK8/8M47Pa1X8MUXxGfctzNBLl
T8iTpJfzWKnGvvGizntdJgkM3xYGG8a1AN5MhSHN3U19dkXQClzZLeGplUzX5PoF6OiuvXYic7De
6ajKb2t0HQQQ8mmknxuaHkk4yQVZRI7vfV6qbR/TQAwy0OJ5/O/snct23EaWtV+lV89RC4EIAIFB
T/LOTJLiXaImWJRp434L3PH0/wfKrpb1d7mq5jUor7IsMjORgUCcc/b+9qB5HNZE7O4mLy6HY09U
7EMv2+q1HMLh02KCcIIfVa5ip8Vw3m5CMx4SfEsn36TIak02UDLTaj96AW9xU8c80LZRVCFLIZR8
ulMzZeghnvQYnQIlln43Zan9DeRIO2+Q9WfvjW81n5LIHQpkz8X0iSCJFhU15nt7V9TFnJGhlmT+
VTUbhY5MkMt55F7lv8oW79q5J6v4rondZr6KCHtKd0UxTyCbeYPVRYUL6Q7cyIW8d7BY3AcqjR4W
KCKfAOSBq0YevxvjAiVD2FZMYUfjn9bKtdmmqlrA/fHcuuN0kyGvUAaL8o3MnOeurjt/gdcY2iBP
T6Fwk/5YhA5mjqNmu4sOAJbsxYZzXZjS3malnm6lvxSl2KJ3sa5UK6oeZVAEdXWbekqXZFQnOrdy
Nts6V4RjUODwzEY4SqVC3Mow3WbNoIJwz4HFBJu6wth0YNvTBGFLJs7E/+AMDxGFzdYBCRJBBXQj
OonEET0UpX/L+YXk0MYmT+Vkt6MIL47B0bBrVDusC4eYqmVK3eVgTemY4SgAgzqcu67va/tWzEXa
SQAFbTuMbLjZ6AB5+BKh3nSWVzbXuTTvHQSrAr10tix5eP+fDe9fUnnwFYu/3PAq08X/tX0j/y/5
c8678/1H/2hSun9Ta0sRow+doVXw8ffyhwhL6aygEhvOBxLkVY/x+z6IsoOHo5Da1dQR/Nj/1j9S
/o2/SjY7uBL3u7T6p33vr/ZB32Yb/7EeQhSPxIxqiNaqFrb0acz+uA/6q1iPBn96mugt1BtSfmN/
txDAN+6cwYDJ64baroBi+DG2Q2wRhIQ5TEOIOEESsHVGpP4HuUxFtq/cKmo4ZlcCK249lAVBhbFs
3+nF6GtqLnVFNoC4rdxcXXUKqxCi5rR5xV4oVxRQmG/GlJtxk+UTUjv8WdcBworXstX1a20vIdFD
aZvUQAKEvhaxo94Q+4vbIlhBCRURZ96a1KXro0Pr0uzbzFp/RIYFnkXOv3dO0wUvPacj7Ay1TdcE
3sT0EOGifCkSMT0YjCtXYVaQMifryTefIsJCqnPlmkrjJPHb91bbAtt7QdiXiEtrK0o8OlvcghOR
hBOZcVkf8DHqQBlv4ziROdlCiidbCffNd6bprqqs/iSHWD4vo57uSlkBUpI2cmAMDuI2cho+f+2T
zZB6wOwwqSSrHjhIwW9QnrXvRGRyBeCaOk8JMrhX8gLtYTNJw19Tk6guReW6b3PEzwEt5A24YuTd
jpha72wZIZ4L6eZue+lxpufxwadWGa+pyW58zVObzx7k7jJs+tGWt57CV1nGPg2wDKmDHkJyhcYE
j26YDFeyChiuYDgPN761Xk8sVClRElNheTvWNX/y/QvNbZrHxCeHwYvTr9/wMPfTHV9p234Bhopo
fKzDWfCUwoC1s1scVfdW4fARKiw7DOBo1WGwbsFHkqvUc13QQPAe48nCNTTOqGXRxvpRcmQnZAJY
Z0VMheC1Sh7yYrEwEo7Lb3GInn9jD2XwMufjQ7e07oH4PLz1YGagtjhtStIQgNANBlRrizPaeSpp
Rb5iTFxXLTHuFIOqDw+0UflNS+jwTx+mY8I7YRFR0YEO9DAyb/xuYDU4puWbDWTnyz1piBIrk+jV
TU5PGK981LL4LIdko3BYG3L+WHfvPtCCaG93tbiNx4abkDEkX3BVQxaiBotaZm1pXc7nEndXss0g
zMLVZokituS2vK4Y4akTgBt5ZQEek2hCJe87WfqEag7hEkZ+DPlQBApWTCj69n2iSxvty4V+NP1y
1snMqeK1X78iLXFOFW5fv2rR8ssQQyZHEmeDPcP25DgPRMzXStSvGNTCl48lnFg+1zdrq0u13uyr
VvM19IbpYcQh0G9Hh4PDFHErMF3jqBBTpR8cTwUvSBS4cF1VS7mtgZqaXe/b1SVneMgKWG+JPq+T
I41OLh7ufb5sm40jIe/mFWqCOTVuXWC5AtD4pMiWeLFSewCdQp5rtUmbqEAq4nNzepDd9mSHJnhR
XRCntBT5OHai8JdNfKFra4H7wbZZYJbkJm8zSAVYopV4GpyOT20zF4WgbssrP64Ckoby4HppcDlv
umTmN1TQP7CoW9rgZfXbWN6lzYDYByb7zH4Kx3hn57V/8lxDonqeBtduM1k7idbZYP/M+LxyolVy
WNq5j9cxEXeYY1CmbxbJjlU4SL4f5nbClpL2wT6Zm+QokX0/ZAHbMym2FiYUkfN78E2pK4bquDA7
tgzbDsVT59Y9VxCazUPNQkf5Bd7yNbPD5hSINjqi63GefMma97IcuYSOyW19bIPAVaepZ4uU9OGv
pyxjRVkBY3hSTizxFNr44s5R5YNEkmWRxxDUUpyRNnzmXhEHsR1GvqU8CdVbmzhszSKcWVOMVljg
IPb4Wk2bu282g3AcrURRPjX9LEgpmUc0/MwtqHbtivUi2o4I+5JVOsJU8DYFSvzbpArEU0EWrcHn
Wa8z82BdOVirqxlLieHXO1HYvkcZAvYkdlndTBCfMJ8EL5jNRXpRyKlPKP7pvX2seQUTF9dtx2fG
Wr2u/x4p5m2fDMGL6wqfz2mv294wiqbDKAOX9QCPmf3NtJ3e5bFc12Mwt3pbNzp4seTCF/l9S0vJ
RSJIyh9ZSm6oTU+OQcvontMmsPxaWOJOedxdeU5637Yfubwynw4fd1wxaPUylt0ktlPjmvjwsbNW
VSy84xjr5kUk+Gtfxiias88uDb2EIca6S4lhpHUTd+5bgJtln/ZNcS/i3tmSX/SOlIzIppokO1oa
9vpwDiN24CBfxO24uGxkdAu4g3Wla7GZ4rgUMfKFeD6x/chiJOAPiyJJBJjyxdarluBSlC0ZYY4f
ThGXJAny+yWlEWQnua+3+POjFx6l5lR2bsFXVAIJh4IxsddyT+IpZIupNtbo0KhDJO69V2XxUkXC
nCmQenvczAicOYdI8+QoVJbB+iCCYEMEyhzVgE56fUczh0iI0AzyYBqGmo0Q3a1L+uwFi10E1CuK
nxOYXjlE9PBrAwfacqqGU3sA3rLzt7afcg+QjCgKazx13XzVxn0NBycwRXiH4K3aorP8jIjuUNdt
c7A8P7irSadLC/8hpMi1P89eTvIDnOKC5hHqtYJdFbuTVJ63WyQlJHFiKKyYZC8gi1qMEXCdVLpF
4EmaFeoIAM6qBsujMnnISmfAMUmcOGqjEehDnMHl8MeZ1NSyxqM7e9j5TwHLkuhdrJoTlz8OLp1U
yyc9df65TQMec8lEL3eyGAgXo3hWYqhuLATvn5Il02ffCVm9QnEoiTVWIp3Way7F5GAz8fsLRAR6
WTJCtNpa7vSWqyp9nv3iWaVgHa7zplX3DK9KovXaUQNGN8FBD3KAUWyCb4iCka6PAfgKFtm+gUmz
02Y28GZSerEDud/z1IEvobeEOU3R96U2Tm+0idP5huvlvaedLg9LT897zhN7HyXjM6Gy8OMSVMZ+
OH4dKKDdJPW/Rc00P8TuXO4ENIqDzEi7hfRg7lubywqYzNu7UzH9kvbOk4UacSPond7oJF7uiwWA
Z+X3xaEC8nAMg8G/roNE7aOmfWrWbO2N8TgZ7duiqW66JWSLgvqwdce43kecG859YcSZib51coOq
vcqCXl1XEmQeF63cD1njPoKdqbC4NnpvQUrBsM2AnxWS3TGM2PmcOq0lE594CKBnUvidMZ15Vzmq
w/sICIMsZXlyrNYc6ZJxZp3XCMIIvJWb8YWBALPIPZ6YZaJpwajk3vcJYK6uLO2HzKT6uprz7hm3
nAVzu8a3YWmfnxs5u37rhjzgXEKVee6msoE60FVfUo7vHO965Nusbyd7ckyoT+B3LCDuDShAei67
TKsDuezIx6qswA/k+29WVnyZrIbxuwBesx2MaQ8W3DlQhz48TdKd+qMdkijp6qzZsvlHu8UF+B9i
oL0aSve9jiO1dzoxbkVt5+tuJa5mDF1vxBUiJKd3MX3hRLzndG04CSZ2uZszO9t3jfKewoYdhZ1/
Ja9XpBJYieNTiWNkhCU170CfwuAawQddM+7x8RJKMld7NhLa/c2uc+0HAD652EdubtC++oAN0ock
FLR7RUoG4Mlf2iF6Z/OPDoQ9NbtFixqb3QDOJIrDBckzw5Zj58UWG5NJvJPO+vHFylpH89gLHQ8l
koh3hhYouoxm73umukla7osEO90L8JX8avEQUIPJyQ6ofZd9H9v8a+rj/6An8zxGk2aJy6JS1hm9
NAc/NtICtRp8y+iacIfbeOjazyv77IIJ6sbLSshYnAYeiY+zvwRj6xG3Tu3CFKhpZqhI4NrtqyKD
y3e2GrGs4ecSDKoMZN+MdIXXQHtQH5LWRxdACSY/jzLEJdvmNWxyNvUwTccatv442wECVfxL8uin
abW4WycHNbiJWgS+ENdxpcpXjGk8dVfAoAeOSEt6OWPoFmiKDX+O8GARO9stOkD1hri4PXG1wR6R
Haetcmw5iHiD4tmUNHU+n22xMIeHi/HEWTQnlmbkWB5YnM9+qPh/byr+F4jFu4pMxfZ//vsnv8Ra
OrsU9g4FtONTRv/kl+jjMMf4l6SnkKAHsyuqSk6fF7X07Rc1LwvRskXAaaQq3RwaA4y05PjXb2D1
kPxcvGumq7yR1RyC5uHPxfsYe6JayK8/uROSmU1YtlGy6wMROqvgAwR8RzzoMZFJHAGUDJdyT2QO
YQtlJ5603Ytb9CWcKv/6Xf0flwXFIP4Rju0eAor1Tf/QWQVkHiIJUtEJ3jCH9Imn/35K4BtyIgtz
dLEOJ5++WDgckXhUv/71q6+j4Z+vCS/vrf9b7TLMi//88rOf9eS4cE3mnFIIEeRc88TBp5LyhcSz
iz5Sjlo+ZX5oXYn1+F0qKMOXQTVEwilvHrJlY2ddFJ+6tYKum6hMfyNBnhqmZAr1Ty7X//Elrmk5
Lhonh+a3+Pl6DagZLGnpHKLbgLuXlNC+hYiZkcNiCEhotmVdYDad2uaNHvD80HT0KuD70wGoJvNQ
0Db9J5dw7fn8MCNnPeEFX9uXUvlS8Bj+8yW0XDTAPecGqCoWx0bP8nAP05J6aWnxgGuy1vJ3dJz2
XQmfyJCB+qLE9JIfheGRvG3beq3BuLJ//cbk//XGVgyA52kcUR+ygB+Xlj/YxCGbJj7VHu5EjprU
Xv0G5ZDxJ05FJBg84gDX6mquOLbuJlSi2XlQzvDQqyFo0UePwQvWPapl9XEuFh1lrJVQREWK5NlD
EjHzysNqPcOvvZ4ysLmzLbAcHE19MwFdoTH4/r0oTYpxeuiXtQtQzhis4zCBYzOky3S3nuPekjJj
bS2tRnIKOo0K6K8vh7MmhP/0PfmOrzykebQQA/XTBhQLq0nmwbeOMnbZA52KHJyz7tdSp0Qo/8TG
H1xDihysx9JZaJ5MRczbmpN+eZwCj6sVSQwRW3exEO7QAGd7VQ7/nLDNR4BbKSmlg7F8M8LXwUw4
EjFwqtYg3C0D14GYbxhgp2UueHXXYRzP9HoeWCEUBO8fH/Y/o7d/OnpjFvbDulhxH79jPFaeyP/8
9+1HJ3r3lv1Mx5YfP/iHDIeOMs3n9Z5ZYdfOnyIHmM1B2yAQy9WQP2x21D/mcR9EDi/gP9uAN4gI
+Ps8Trl/C9gbEJTbzndj4r+jy1E+k70f1rJCYq+k7/EgxSvJcpY/7TkkjNWtN/mEdiAiipZj0hLc
G+4IAyabtr2xujXWtmBytBm0mzYbmuTLK90zj7iCRJzaobaumSb1+7mxikM0N+QwVwtR36RNYQbp
z7oZ/R0p0d6l6kvrsSnRmNM0ti5doleCBGFSAzXHc6pxUtFITpGc1k21KVqc9x50B0q4RRwcWrIl
2sVQ4lhgNM77xkTsRieSDG48WZizE+D2ipvwflyaT2S17tY9dgMORJyatpYbjSpn6+feWahwR08y
2MVR897TqN31ad1ui8GkWyPL+SY0EY7DjonWYP8SW0Amm5zMPY5W4kAXajmiU2DviZwjM7jyczAP
6b6tUYwCBd/nk/lkslnt2a27N9RA9EL9glYERqqTLDxev8CCz5VS1AQ6OM1tnzwA/612hRALTVQn
2CLgW2379XCC8vDJzPh/Gkice2b0AjFtwD5q1xLrtCvp7wItIAV52gz4QM5UYzex4OzHufQhsItx
3+HdDIr+BK0j24S5g1crIJwJXoQNJcpmH07FFtDUi9sN83YA5LDHQd/tOtz5u3zuIxInLG+f6/5b
0eK7n6biXJciudQmmbcScke1+AcryesDnORyhzcUHCMP303jeqcgDM7djLVSZ2iikyW0CFinwUBJ
6WKnBy4gSXI6OAq/lDWQvOBwinnCTIaCSuhhh28DZ88kCOEBQ7RrJ1vtiGDziNyOjlPv4Sqjl7QP
RPq1nmoC4WCG0VSAFOjKZtfjeQJSGh1j2ZNx1lC25Lm1z9LmqWq9Fz0t16kz+psI/MLBIn94L+wl
Pvp18ba46de06dQxrUJD53ss93ZAPnvjBL8qura7Dgz5jjXxlGOG90aWhDbRPV7A6tBHGBsofkBu
Rx3tDrEQs5HbG9G5Vw3y86+zWsQ2M+1lsrJvy6wmIr51vSdHGdl6SdN0WeCUwQyBYlimzc6PanWK
F5ASijDOLd3LZpcJ88VquwJgNNJvbPOQpKq5OQrNN1jJQB08JrKHUKbPxvGiG6LFi4PU36Kgtc9T
5Ddbt/asp1wJzFK9F6udnyfJQzHAtS5Rw9J2iOcjdlrzhIgM9bkfZA8LYCfitZabFn/KAebJuIdA
4B0WCp+di2l6T/ZHtOkcy8bAaRam91mx52kXr6xwB2KVRLbup96VoIyFlq8H5ODRVecOzoXSpN9Z
NOWfe1dyFQmv3zm0N4h4CkZQpWTF227FQcdN7Wdsv/amswg6KYZmOXRx7W+DfmFSsmTlYwZG9y6k
mjoL2iEuYZnwdrajlZEPXMPsptdBQgoo5b2c2+zAW+2vfauU/EXruqyS/AjK7Zbmz7dkgKSNcBa8
X4MwqOexvvMXrmfNJOPkE9eBp87+bQpjDaOics+rsnCTet0jxLArzsQemb8YfTHNPHhh2uyZ8FRw
7CaC78fc2ykFIt1pgl/ggjwQWH/HdOAu70Gg22kijnNi/VqoZT7kBppJ518nI3+/9cvj6M1rf6Is
D35kmW1hMAfOIceA2JcaL2jy1lTAMyJNF7lyppM/cKLIM9/aEM/cbfG2z3snqfAJlw1LKvLMDYkw
h75w3oJm1QwnqcTv1LqPoRNHRIcE+x5MIHkLKQCN5tehpUWHvSGEB5jKo50DwQFMgzsgd4Z9NjPo
mLsM4UBQ6FMMXLDKna+e116nkQLK7k4vemwBfkD32eaz9HCAJ+VTEAwEKptxV9dEN8do14cw6bZj
lD85or/4qjO3tXbOSQXr1K2qnLmOhy7U3OVxWO5QXWvC0prfjAEIS+Q6RfDSV0el0PiFSMf2DVj9
ayZRcNAmQ5C4hHKCMHrTyvhrMOvgaVbzqcpLcVm8tD8MztwcyOmhx6N5xXJZnmgWJ3fgwGHi8hCa
yExBIQDOKhNRfjC9627swn1cp2E7r2uSy9y0V5FBDIbJzoLbA8kvj3m8IHbxXvNs+jKGfX/yZ4ie
vcN4LcrjQ+9043EqJ+vA2IjmSjEEn7p8uLMjHySuUusbB/7dtOG2I00Fsu1DBbIUnUxymJpk3LCh
5Vcitj4D6yY5HTySBJLDXtj3V3pYDHtNYlAbht6J/Tc5A5Qdj5HFLocR2t32eCsIp3VgZC3SPUS0
m4D01bgoVS2OkZ9+HofEvVos/TR37aXNQGTTb/1NWrV/zss8XFtNC4k4nji4la/3QhX2WdeM0yqw
vgCCyN/GxVrtQH2ihvyWcy7unlXShZCtabg1QXmamOmpes1A09X40lGnAdVOG69N803D6is0uF8T
QG73YyYd3GRQPd1WnhpMfoPY+rXnhM+yp35EajzPpkUC57YVu3cGV7geCTkrndB9kKqg/fNaQfBe
yrORQ+sH25QgOFAhZZon5H1vytosxtz853j9rwg9yLNey6p/rGz7PONFKaMfaR6//8wf0rYPFTsH
V5Byjo1ojZPrH9I2IVaBe0AsTcB51P+B6oGaDV8YPQpF/UYq7Q8Ha5tEbQynCN3owPmoQP6tg/Wf
jtWurTm1C2R38EfQupNmw3//oRlDZBcAhbAZb/viPcKSHefffrgad9+rzR+bYD/VoP/fC6ztmB9e
wEwyLxgjjrc69Tbozjd98JYMt0kA6+J7CfgPRXvuWgP8UO/aBJ5ROaLlI73XZXbyU2tnhs+WIx4R
N6mbzzaEusJCuYjZN9AO7fSv7YdANK5IZbWPdv2hIK1yd0ZPakubEfB7RaiiH32KsHragX/kgG0f
Z132vyaah2RxjWxvJcvZK2Uu/06c0xDEAE0SMvo0N92BQBn33HbEaKRNxRxnTkGegtleqXb6A3Dn
DJ4FLmHEv0b+Xl40cfbYBCQOmq2nysGvdrwJ/DsJRqIWn7JzNqJOnucp7y952BDdsww8Fg602XNZ
XPwOeZ07ecutFviDvlqVjQbAigoUEZ1jGFHBGf+Eg7pe4HMHsfU4Mv0helwOEXaqGuBX2k3hip5I
2uN/do1/ZdegUGWd/+NNY1vllXl7r37cNb7/zN83DYeam0wqzKlQKH/0rgqbotuldeoKqmLHXWvu
P8pxthNWP/0vzK2K7Ya7+Q95rMeuIZwAx4zrrp7T4N/aNX6yrtr0AbS/bkOal0Py8lNnyS7i2g6t
xbpognDo+4sAX1n/xfyekPY9Ly3DlRuTc992XuJeyyCnxkPiTdMcNGU1Y107I51EWXRT/n6f4tOI
1vtWf6zF/vvCJFDGTZJrl0AqHAkLfxr2J4AEvNaz7Q4jRLJN1FNXxtdiKNyZQdmoOTzGsDBgJnu6
LM6S7gLqKznmyYxeNhzAbpTkLm0rrzP1/Jg2iyBOS6to9O91PPVx8AmIMcU1B7Mc36ADttftGajh
OgP3TrE/461nOlE1+ve5wX9aWf+klSVZ63/ZyiJcKkp+8nz//kP/K6d0uDNobbnqw/JNh/gPz7f8
G24xHqdoGV2Nn+x/7xuM3cp1FY9UW3qes94cP9w3/DaJfBE6wHel5b8jp+Th/KdHFDJOGLW+z6/k
Xaxa9T8/DkHoVVWF6fOkNRYQTr+V3ppVTbCUc0PJJPcTQoO51EgOEFHHz3ZfR1u1KhIY0vS3sqLL
E6x6BdcPRbg3vqvvwI3UkFZQNhC8iXiLjeOKzM6nkEG33s5984Z9KjMJbHUTPTNxLl+cDotWXYws
7sGxzLtLYsSliqPgGrGi+0ZO5toOdlr3TdYef+lDgtV5lfUrrOTpOZNVMf0asEX46TmBUnVLPPne
UJ/raEovdprV+ugNYfk0SkVraBNZpBf0nQPz1YkrC2Kzi7hgQd++rzXCMh904aYtEppNviOnW2Gm
fDc2vfXNgyY7XNpu0FyWynFOYhqj67QW/ZYGDjsCx6gK4g9cjINobLhDbfZNFUt5iUb0Ka5e1M5F
xPjFpG25d0WodpbvuYj65PjiOOn8gCRSRKi/kYxBfKzhcCy2f6ROVlf2NFivJI4yNcNm/BzbIP8g
75CJxv7T+C91mwAv9b2J6dViFkaIUxoykQyDVfjpL6pzPhFewKzPctGdmUart75Wq7YyH+tXFSmN
SQmZEb669SpngmuBaEw8BRkDNASwTCkjhuuoa2CsoyCTOWoos0rnWinhd/tdS/0qyZAv9todmHro
GILQ1jINSqgRzMlFGMojcFj83xxPMC752mPC0ZACXKCUK1aJkZwz9AurZMqBuMVe1xVoTJVGG+T2
nr7uBsWkJ48jxiYfilgNAbnflh2aTdFbzP2NXke8wSqDo4XLx/iIyQbe3i/HqQuQha3ConpC/3FU
nTZAiad2uQRExfI5iXa/OJFgBpKqhQ/krxfFaQxzN4BxiMVIWeUNjKJhWoipn6tbDCGS1HGV40Yh
vPEdZCKZ7jTDCdiGfuU5tyG0uPDQdqFN46YemEJEVdq9M2a2tkm28O+KiA7kmVXDcCpPUyYj5IwM
xHF5H4pVPAD8+onjHaeppUOAxDiHK2jGiT9ZGqZbHxK6aYr5Wpa2q1+BB5DsZiH3ISXLse80fZnr
j1ckz40R0mChSkRPwNpssC0l23REuziajOE1YVToANXoDMvRGKHeyGxl3KKiCZa5berXxhHMYxt3
MqcoSV11/yHwy2QTV1eMcU27D70egWTjrDLgSOZ8rLnQ+ppZtPeZvLnZevl4lzpf+uiUz5S4sNJd
3iw9NlYZD2JxGxj6TXRgWh53rYcwE3wZravHbiQm6sDZhq+UWeV6TdbEv9uOPu2FeVF1mQ1Jb7fB
vA66vqtRAbknMIZX8WhAV/jojzk7FEFh5kShLebDOpP/bVlWhWrqWeuaIlCo2kSupQswWsNYXXxB
YiVBbdnE5Cnrxl0XOMupXbzxwV5l0kM6o3RmpUlcpr0gJBBQmIAAS/xXp/ttVbuQq1zHauAmOUzw
+qKMkL6S4Xjr2X54SeEEvfBlevFuBXY8pPHcodCkUfWKEL0NsYQ60+PAKsaMoovDQhGytYdolcx0
7S8piDe5yXnovORBPj1qj9OC74DzRJY5Gj4MF+Das5XFpyuySm6WykVh0Y0mJ3cnKKG2ccmG5TQF
rk+OVOD/0mCDAWZQVnpNTRgZODpkPVxFMJGvwM9xfecpDl+M77ODQPEceMFi/DQKF6zYEDkR8ipJ
1GMD1X5TGFWTR5XIY5XrmDhjnhj3pajLB8DeXkl0Wp7CLM9iB0Tc2iMfzfyr8gt5Dk2XnFIaw++5
6y8vOuon/0AqM1mIUPt+lbDrnmgkzVfMoIv9nObhtkqsZwbD5gUFfrsrm4zM0jxATzsLRFHkRebX
YipJhAmmkqyegrACYNSwYiP6uZzQ2gsEB4RYA+hkhc4/lK/AD9tLRzYG8h+kFlf9YrIbwh5deq0j
VFNiCrH3J+Hic0xsbmnXFL+CdYvVftFmyDcTrLMzgkh9m4/WA1o9ZgGMwqTZZnpoxXWOyqG5X5SM
rwY7OAIamw4LkrRd22T1zdiXFRVVH96VA7DUbvY3BKLU/YMooX5FIy7XLmgXbKN9Iq/rrLSd57CW
1QuhUuYxH9VdTDQcipN1UBq14iGkS/BI7GPMYRJbxadGaRscSl7vkZ3ZXyJnnDBJ6aclAkwJs9I5
VpNbmaM7llXA/QH38TSYKdhzoD0RIohev3bu2jaqsAnUsbvPQc2iO17yNRi5s+/bGAjiBIt/n684
dKBWhqHUQCt6n492SYcvjMevYT0V+Vao3k0PdtH3xWlu8rzfWkIREyeZmOnJ7p4wPejXxAnslkch
3dI+VT3CW6u+GjzJqkZQ/nXi8X6BXd7fdo79dTS6uanbZQZwNk61t/XLEOuTt6S7QQXO4xxQU89T
Ku7JKO1+G+h3fp2DqGreps7Oh3ua3iECFfrlV1GelahlzRdnXsL7OBbhDp4b8mdM7NdDB8glx3M7
0CQ79620PhnTeXukudGMmKz4Ne9g3jZLAnranZ17ZGvDq068cBcVsXcX1IFLJPQI3TkraXrSxCeN
Bap2doP62Sl30Emse5VV7s5X/bjncvmbQXnTuW6L8mvSd2oL3PE5xJt1zmzz0vFI3CP6cndEBL0K
xgfpmLbX1uyqL+MYyYJ7jsgMEbZiH5KreGkjFX2SugJL6ZuT7kfyRX2ng2UB0J8BYz2p6zHuFJ9Q
M9iMlczJQnF6GgmzhR2DpWIn8XVBhCcBPeJzmCpmRrlXbIxTqS0MjWwHUiTfiXpgHTi12seTF/Ck
CMJlFymYzKXHI/wQKGmjDXVqea8j5aGFhuRcwcvkQV8OFZ8nBueyTHRPu+GmMpm7qfvo2bMbcSnh
b6M2m9C3lYSnBbjPHgF2g9dKOX4cHEZyu8khWXVf24SJ953nNpu5jeO7YjJoWKU9P9nGDJcZ68tn
wCNsUF5U3bADDahS26TddUVwLzsbFHvZx/yro+oLwIYGMWcBW3Qu23EPMiSJ4TdX4tyrtAca7tk7
E3pXYGcRN2bR/IyVJGRAV/QvcR9/IfU33CLc1hwopiF6Hmoy1fx2IompaeXZq4vpNNkR2v4g1geM
BHwPnUlHBObAZ5et9nsPnWoWu9wJRQf1ZXIReaEe4eAVB1gH/CI/1qPS5P3xwYd6Mo9hWvmMDZsw
3fM4HE+khZJGtJq8iYrZTm1ZoBthZrZB+wewaY7aCxRRJbFOzf1lMoq0WceZ5IGfmW78gvHc1me/
eU+b3vtNw3Dcg4B2lxOxpfkv0OVQ8eMg3efr0aouWhLgB7iZC8O1apsXqYcXvWHAVw7JVve6vxlr
UmlCpKDbeRXfZgi6Lig5hluEK7V85vmW3XRlLuNhC1aJeKEukXgigAD3xRR5DznRdchercBshi7l
WFCO6lsmHDs6BF5ZcgPZnAUzT2T4qabHaMin6zKDUDUz+p62aavD+5ZjwA1dfWJIy1lGX5gylBXq
6JQzlgpeI9BZD0s4rh2/KD40WT9fQ+Bzb5sypt0fNI1FxoTbn0lh6y4Tiq+jLpPpTrhd+xSPxbkZ
m0utl2lHHw7LPa6cX/AEQ+3sGnMWgxseTaRfOKiNB781UFmNuk9pwuUbd8gyBklTQaYBGIRRHJJg
WeZVJQu8nOkMWXuF4y0PvSSXcsqKHDwGQAdiWfFAbGTZc0FkuFxnvbGKX+b/x96ZdLeNpFn0FyEP
hsC05TxIlEjJsqUNjizZmKdAYPz1fUE7qz1UZXb2uta2RIoEAhHve+++bmjuNX+c7igekvE6rGK7
/eyp6rFqxyJ16dxoRWBuQXhZ2h7M8LaOLPdSGtnHCv9/dKSM0g1urEJ/Vb1f3Q7kXsEScC3ssRcG
fM/JmK69NIncC+hI7OcxRnSf2bNMi+C+nD3qNpl8ieHHrvqP0+xgF5b0Qvc+JLl8z9Nvr7653X8Q
wP6NTvybLU+nasXyibtR3iKwm/x8MGZu2o5myL7WlVLse4uTqB0TNJlGcnW+NP7OG2n/FmxEX4MF
ZaK764Ktwi+GEhiaIy63ptwVufRvVMTWnbm9/ZpqinkYMOg34GpCnMLOa6mHknhZx2VjaFGOvJyQ
tbjawpy6EPIul3POUHMIuEisNU9dRAAFhi0bQDEVAdu23GnedSzxPgd6oaYH05nDh/WAEzZuyU9R
DGu/lqhZ6qGhL6fZTMrAbL4sHEx4LxPniZQkzMCBLQwIisVWOIchWDEec5dkXp+NzfvcVfXVg/rw
YPkhO3pVs3osGUpUzzppnuEm5GykzWunzgHL0ILzBPWr2dC6IZutF5I1HPmP8k6QUHK2krzIsMbb
QMJtPgtfUzR//aXPascPgj01P+RKmQEi2wuc3r/KiFQemgFFfyVezPm8jCefs0FrkAfc//ULzVfP
by9Eso1tgMCN9OvVBZyHNt2MF8oiEkSIEzlUzaLm++Hem/NGc7Y1xC4J4pen7N94Tn9/dWK6aLkg
/hjl4Pn4+dquNMjVOiBq/JKV+ej0vbeKceaxf8zkrhyA0i0c5XII0PqcY9tf/+kGueRf/nZPF6Y+
l2TOHtJf//Y+sbUAZ0i5axgjMNvtmW7cumlNejFpODYLY46mdWKknj6czXw6BYAc/IrQzXahGIzH
6xv6r7z5N/KmKYBJ/PDd/ebUu0uzV8K1P2Myvv3Qny498QeLFp1Gf7IpuaH+nCXqMxPLQd53Td3k
Kuef/kyLu/O/4NX9Xifw50gAQdSw0ULxAZJAnwcJ/0DaZB/083WGaorZz2TKwDtgGZ/buX6a9GHH
KQbHqA9CadBg6PJVHDE2Fq78sx0VKBS2DwxioXhO2utUOi1Nzwyv3vFFmEgP3AcVESfgjHGw1VpY
RY80zmRHj6rw5F45Bb1VMnaf7ckpDhEWBk6EiQksEg89udM4P5gDyEcn9ekg6ZICjbDWiIdHVXlL
2KuatpAw6SycumU4RSZF410v/ecuHmkopqmLna2qR+dT1w8kw0YmL0Rs2EwnZqnE2nJmqC3rqhe/
djPrtr1ib0vJRnJTzT0DN2RBIhVutCzXxbLlkBwNxKdIK/SnLOKJ5248VNXqVDZsMIgEN9LlJDQm
ItiphpjasKZTVdfyQ8Fwk+IkKlOY/9BORHDt5JkwbntscXye9SIe85ZURWD7Oq7ArnONpQG5U3/r
OT/30zqNYpvoDDEOm4BJgYcBQuS3wYVznWLACEajQJebxxuRN9UC9GhSiWmZOl1INEVyrIggG9GH
CAjwnfzS2NiArvJwtFddWFKh4poIDVszHQJ5cnOl7XXKjO91SqIWE5s+JpxCUrYeFftI07ptCBgE
u5PTEm5r9GnRQTs6GxmyreNX4yuVWOmaIyNn1nSMVjEA3w2Es/SG0wS6RSNyOnpJAqVFV6tFXZQO
O9ds9ogMsIBpF85z9oRIOOGdbfr0j0fZsHKgAa2Esi20pZAVcPKDs8z7/GNQaArmfkDl5qR11V2W
OB9ouwzPFvmte3ot3TPewu4ZCsmwom2CXuIqGs5cDyUhyzJ+wksX3GdmOVLoU2nmsm/bDi4bfEEm
6u7J99PgKaoGazdEjnankXLADCU1f8Pm0boJ0NS3Gtn1aWW4uDCfCIDaC+LHzofaMYoHgsApoNYg
CkmqJVSFLkk8usOyJDeyL3DJOQuflmHatgu17we6EvssDZ/AOlpHf6IKaWFUdv+Ikx9fqldJ0Fgt
kKyvRi8cdp3uRPCPIGaxpvpxWqDA2vcyBtote/sxqV2Ody1HDGEN7s0MBQ0XSTxlxSKQbXcHNsA8
AnIudxgK2sWsKVqLNmvkOcqc4klS+LjtArf63JvRR6MGMakyzzvwTSMQVRBwxqaiOAMgwpmHf3Sg
KlY+hoY1fWoJwNJI3A/mW1JK/ahNBTpQXVvuoc8GfyOS6kvn18HOsPWagys5jJRWzAc/9dpPupNk
H0dE3Y9Wr+K5qM9LP9Za4VMyxx3maEpuiVeYa9/t1SauKI8r6TTLPSx0CZG5u8Iv7EM/UPjKIYMQ
PS2/vgYRHu/NZE9JtMA+Hd8XQTIcSEYOcgnG2uIqRoqL6CrJFrHSmhX7jHFd9i1w9qCP5s9FURWV
RctQ0/HWNv2h1P1iRcGU+SRczbpTmvwQT/IhqTT3HZkHOL3uz5Q1krkuYShIsY9gc8QxJ3h+oyvM
w07SBCs3Dve+aNzbsZc1t0bbPEy0bTHr0Ms3p4XbVfVTeY9rbPpcz40jCwOQDSJsX1GsFooPYSQo
4qwpFcaVW9NmOvnhrcC79qzoHC0otFoCu6DQOcXuu0wGFJW4Cl+xn8Vfsn6uDu3qG7MN+rXt9MMq
6lqqqsg47CzNNWnm7PvxxhwqbyWoSGU3itWSOw5jxQkRX9vIkr30wte98oy6x+anUgbZijnf2zUx
+0CoC2jqEQj5YWfCWruU/ZxASMPeQooNvM9pnyOLtjS3WEtvDiwHQTRehBZwuicW+NoC5kCWDthe
jWrGh7QzgCE0Cuo/Wy9qFmYvSKrOkwakyebkko0cGSXTqGBYpPmISEb7MveIM1YjSBENIPIJ9SHl
ErXLpdKHt5pn3sXA4AjmKGD4BeNuGSZBsydiiY5Yi+FGUyY9914FmayU9tdSE++025g3hts1nKlr
qGqZj9sPyZSbnDYrqtW8W99K0xsap5xkkUxvkW7Wi1pHFmcb/6HU5QN8NZzKhoyWWIgpS8AWu4kN
w0b+mfxzbchyrTkmdV+i6ZtdqEWnLO1CCnHjABulND7GtY1jmHTdhvv9LcHFe6lN6EQRZeiPoQvg
yIhkdegTXLFSBnZ2a5cInXZTIPcUerijCmck+5M7aiuILZ+5cvNVofv9fUwG5r0eMMkuzMrI2Pag
eIROIA68w3FlUvO2LG185owY7Pw+DzR7k5ljuTfAFS71Rh9WY6PHN5pEiEMiKLeqHdqVQCt9NqWk
kcUrkYTc9EU1xuek5mg08Xi86fo8hLHX9NG98GoskE2Zroi0AKO1huarAS9y3Rpj+5DQzba+BunL
0Es3ALW9FTzO4AEvXjNPBNS29zFlj00s77owsYx1MvnozMLEIE/rrbbvyTnHgkhq0X+WusheEMLb
Tdh76Xvu0RYwThSAsey9RF72RaZxs6ceYs6Lp+mKTL7Lo9v1F6ON8byLlb7XmSmugNyYGxASxs1U
acmbn3jURGSRtlV2QWdbE2TnRGUWoeEk3lQqqfctG5J1i/Szs0Q51+mw89Lw9m5TM+qOcV7CP8kG
zOTK0LSVTpR2CRGsW1tuU7wpu4+XvPfHuA2NZTtGzg5TUr2M7dtJ9NWuEHm60Cvf3JSG/Vbr1bml
Dgjtm6JrOji3LNHaYrS0TwZM1EUU4ehkqEZ9UEazXqqXJ7eSZ1dvtvQPbCec/9hN036lR8XF01R6
IOwZbmCseYuaEMnCiQuOy+AcmykLN3C8b61c0y5+M/TbzGn9nRgTkr9WftbS4p6kbLRRuc4Ujond
0snGs9+1BpJ0mm2Zw5UrNQHAFGGJAzVqjW3RIUOFmmvdaZR3L1jb3UclzHhHxzEpfdv4UgeOtsZ5
my9iQswL+DI2D7KU2nkyi+eeg/1bnI8EcDUuv7LRdg6IuLOj0VnoK+ouO7s1lrpftfsBSWEH0BIT
bTx5h5zi3iy2X+hZ+vDfs9T/xWBFbtPgfPGfHVYPZQt/6/fU0/cf/PM85fyB+kCa0cP5CHt4PrP8
6zxF6gnsFiPX701s/zpPzdEmAW7mB9vm9yOVMP8QSEpQbVGyHN3gpP8PjlSm9avNyudXMEilHMAg
/Aky5OcjFToNA/ag1o5CGN0ZESWnKEhSvJpN6dqt6CKCQmNerMzpthQHTmujG/09NkmQcmnZP9J1
kx+txsyXEEg8Ikh6Zy+IBxVLGBwJvoUiorclvISVtRMpOncgZAZUAThIm9738E0wjIcseSwnC+rf
BoB8gmrNvCAxK1IdSVtk5gNKSrSoKnNuQArzk+i75rGwKLZvXCVWIyeld11r4XFYHygT/2pVnGDc
oD2P/qguSenMbej06iyspM0vcTK1B+I29XF0OT+CP8hT+l8nUOoZiOCxd9x9Hg75OkkmdRCw8jeq
YfJLq+3krEI+TuZ/DPiQYCl764aBEk93qK2Ink+AvBOJ8bVeiYDNWG3f6NLbZZl5qXQK5SzlG7e0
+R6LYMhXycDuNsRDyWkqxTVWe8FGgeJYcsGUa68wJEDEFOorBzF2gjSfFyo/TkqkG9fW3EOesL1E
ecHyKtxqM6Bu4hQvmLbzFMXFgI/gobaLetWP0ZPPHvxDn9vOfhBu91wYJajipoYENFplcKrkCMg3
K6NYUvegRYZ+7IrAmh4KyUahXcd96WlvgNEMeJBkXrVp0+I+J7Rf0Cu9JIwCc4S6SU5OnLjJCFuF
R/kQHBBc9BwvFhJxv9/mZiN3wDDhQecF8NiYYPndkBfqwphHV7TSanmkcEI0VrdQIa4+N5WU0RnA
INdaOmnpgrARujbHh/SkjTHFr6Rjh4HAXvnNll5+d6mn30zr/KLZwl59M7S7QaFme/tsdZffbO9+
wzwZF7xUJaOWcwAuc1t8c+lyjOm6fuMHkN6nLbYRqXhaXImx/RUfqyHxYqQHNpxBljVDPILmRv+O
nU2dcqbQ9jHZ3HpDPgFALcqj8RF+zXDurwDb8QqzJT8I2BZL7bCKr7hbrW0wERCt1Z6iKxDXvMJx
1czJTWfjNk+X+t2ewnpalZziLwUPcSqwXZtsBdao6ClAlwe/m4ymsaQHXL+but7pNtkV1tvi5qAj
DRDHwZhpvmYP13fKak7yBGLGB3kF/7KfoCvnigOmk9x6qSMYwdlMC65nbrAzE4Rh81VL54oV5g3o
t5Pe2Osc2iQuM/jD8UwidhpZPBHygVfh1jOqmMcsI1QcpnJvzizjaKYae5UL4Bh0JZJAOHOPIRBh
kdANBjjqCkZO7BmSbMy8ZGxS6gLesrjHHBluXbDKEVOUOz/pwsfgyly+4pfrmcT83wfi/+WByLxM
R/H7zw9E+n8wT/6kLX7/me/PQjpxkKfphne/yYezP/L7s9Cz/yCDgIbs8mBz3Ku096e2+IPFWP9j
jg7Tp0NMmJCu+U+efd7sufxZtnZ9enhgWDqMg2j2mec3PwQHfLMsaOkDe2B54XOfoqWphuJyx9U/
FZrzIDttR81t/cnLjU/w7g2oMiODVNioIymeSavNvdUT02woClsURm/v/ZatITWG1Qq6bbFkpZL0
r3fOqoxcj5bFRr+hKa56wX2tXzSTWfqkqXZlZf20RPaLN4FWDOs2dC9JF3v3PY+k1GPJL/q457dR
0meB5Fs3mmmuAAbLg67gqHf53djAGq8UT1PmRntcR9PZhhexKt3eXRpj3z6aMRD5cBy422j/XAjN
OPfEmdjIhh8dkcNgQ9hjUc6iW6XHxjGxeE+6TgGwwf27JvZa31PauhZx9tQOsMqtAVmnduxd7nav
eKKw01hdv8IHNHyOCz88pj23uuVP4IHpytsiTOhrKaS77YsRD4fIBjrerXeVMFoWLbIWU2S8lW77
anYjvmrVQbRPqWePgRByfIy3kypCxBV/Qe9NccnrZqNoiWN3fhfgC1q3Wj3sKgt1ZXBL4+JXZvZJ
dXb10e6STe7PbWIqv6SszjdxBvBskXgclpZ0H97KCpfNGk4B6WL8RJ/aqYzPqcVMymo0tbRopQEb
TIDiobY4xZngNI+QMCZ3oeU2Tjnl1DdBVMUnaK39J0RVJoq24z8NuZWyky/bfuUQ/bqJeHatG+Si
fd1m3tntySEz2Z7TiGZn75TlVc8u3CjowG6XPRVpYR9tJvtbHa/FSRTYRhcTPLl0EwKiuHFr01tV
sYVHJfbN1lhEbU1DpVmR3GoCyo2mUi8OM0uDw71XuMi6GfXfM+EpPumqxE4H3WVjYoZ6cemOdFZD
EGJhNaFRJnjkHjzYpZhQ4vLBYNZ4shxsgmLGasBPJGVczUw3n9bdcD6XGZs80cALzhrIaNME01Ku
QpCdCc8aUYPvr88JfuOyYqodd+NKzmbVGqzc0xiP+mfZYnbULOhHgMMUn6os+T9RN0NLcTx2qAET
cg4TSXhvxWFQ/ErXBBO5opoWuGrIpWm3wZju7Kbjj6/HcLwAaec95qUOm9DBnwpAxEmX1sj3UHkZ
v9BQA8gj4gDFeiR0Pcdhq+eI+28bgyVwFwNaPT1CMZQ/Coqyp8oo4hOR9eadBsNua7RW9QW3JGHV
tqzuru8sCZLK23BW5NdnpumemQYgvdjSdpYW4dizGLgGBWPgr1keCdT4on1sEurCS2d0sJnNf7iy
8vEytrb64A45/5GuKnNv4+ZuVp5VjiSwmxlcLZKX65WW2LTsLaaQI+rCYLRwjAf0Kszi5V1f+RE2
FYyccDbq7AnAp/mROoG4XKtcuGcq7MS+nMmcGJ/LlZRoJGbYumJHfpdVrxXFQcMlh0Ew6KsNKqt6
V24UnwrUozsOP+MRD6B5CRDmLz3wg3XEFYmm6dvBi2+iC1JdR1Ere15+EcUYZ+liNdhkIVGhcqq7
LfHS8qEOax/3IHPt67eFhl4+xOHsTm1Sdm1LA4P2skz45CjatG+MuiHRCpqKQngnnHtg+7nxNRu4
6gFk4Unwnj0pCJ/Xc046mU5U7Z66erynGeqxq7GydXb5UsTegtk5pajeranaO4hQ99EsjmYq2uWJ
/Gr3/tHH1kHAGmec6V6GxtpYXQRPa3oKZeOs2OThkET9X1QBY6eGps9qxMpmFuVF8Ryjq9cq2+1c
rH4RVfKBblTIlh1reGp44cpxyZIabiEQ58ZTPCAnD8mqob/dKtzg3mDWdWcMZrLxynBM2KA50dYp
09n+2gn0biojXPxqu67LiFoBMINqJI33AmG/q80vNWaqY03r4pFjT7MuzNzYW6b9Jg21IwRwJk5A
Nh9p9Y4qsuBZC81Pjea9jW1J3VXR5BtmIED6Rnz0Wm6NqwTxJMV1anbLynHKByjkglFIMr3nHWIy
hntixlGDejQ8FElbHXw33VqJQsmyJ77gmBjsUOM1S/oxvcGV88EZ0Waojdynw5jvdc+0dj2L8Er3
2optJN473W8PVThVG60sn2v8DYuhKPUbEGvuQXLhb6F26Su7C551I2fIjbEOGe4rPLpLFXvul9h0
453oa/3FdbRyZaTpozKa5HVksIB7jqB4bNXeUm9xQQUNxDFSQ4K2XHw2IHw6htQJhlyc/ozdpnJl
+sFDnTfveHiDNWWY42mIZF+t6Z4hn43EiDJXTJL23s4sbkrDOTEyS89cVnKtO4Fxb8E5WCNwF/SX
wvHbwXynYqLRMA8bZvWlsc10TVXqfsxLeoGq6rXNCKfXHsyJxOg+6QETRr3kaY+ZyN4y8HrThf6M
UWerj3XwoTfgnllW2s3J6HRZClu7lcL+EIxA6R1uQ4YtRfgJazX2j8ZCutO9Gzb+4ZpNgvcuXLu7
uHZsfEjHet5DuD5+K+GMh14FAAQ66IzDMuySDwl+c1RDkX9pmJJ8UVLS3SZzPFQh84Oy07oNz/R+
kzb8bJhbiJZKP7k40s7Anxh7RTU7K2umdlTSO1Vd1b8U+pi9IIVZJ9xvJWA85GuMwBOMV6tkJVcx
+cSogErF7MDzQT4n4U03qNQ4NCZQPA61k3MyfYCYHvghnVsifFLkJ+4cAxxuCqWj5ksEw0H2UsND
k4A7sKXgiiloFiprhoh4akh/20NbnkqP7mVh5zA8aztfB00dPPl1rC49g6BkPTU1p1jlFxq9SZ69
Z6eQbg29rNfxgFOZ2WOJAVIOX4vcNO+MPFQfehn3uypy649OPRuXWQtXEHmp3Xb7hrqBCsnUnfYp
RPBj3nXaQS9ZwCrDrHdlYDdLDqHJMgnGYEObo8fbyurtKLLPbsOosZFBfwd1RL+VQSE3GXjvbY1S
C8A1DZbsGW6HEgqZpm0xcDvLzJueEynLaoUdjxqevpbLyWAwGNOevMkFzYI4L8V2KqfbIYaBQU0b
j4E2IB2UNd39lLLHS7uSimGn8+7Gvs4e6qTBZGil2jNqx8koquZL78ZsQJxRbXy4WZs2Yz6iWWBC
JDBxmiombnGyJoB1YB1C+LorXA6L1TwsafTeZuo4bId+CFcNgsRI8uk0xKaxUJ6XbMfC2Dp93Cwz
Q67Lrgy/gNzcWlSDL7q6xFYcJy1lL8NwmLX3Zctka9/XwU0c1hcR2BhtAy/Zj5MzHIOEZIuam/dS
Y+1Y08VPWV2No9tCvunWQEgzo9pStJ4wxXXgjnALNz2jy6ZnTr3wNU6bTyGHX+bivh6OWPSxTQ17
EinOdGOzVUlptc1Tez02yUxRqKhvtjmcoGcon3bYVe7ETOeasIvGtyilWUoscIWV5m6eKA+5OGtM
7jZ54VN1gz/4gY53JLlxak5hYpebpLPFrbKnT/Vkxeupci4x5XxLZCx1IbPD6d23k7varezPzVCO
y8Qsps9kmtVtn9NUGBvdFxmO5rq3ze7Wg9GwcqkYPQgmbax+UXPv95l507tOfQnZqsA7aa3VqLkv
2MuDRZ23yWtP0cgy1iTD3SIIDrkWO4sw0SnDwCu27LoYha8C0lsFVUZqR8RbfEWPPoo5/RHiOFls
tLMseXdN+I6izuUJ3+YyKwVmObNZBSr2D2OIQWPuF2XTH45SfdZFD7icQqebvi8a9vGN2FlEQvcy
8R/0rvX1Rc1eRlulnUr3lJl7DZsEMd6IWGrnCkL7x0zq2W0T5W8cQMN8XZp1C+dfTfaRvFu5iovo
jToRnvpanb+7BKxZswKlNm1BE5Y0dPnM9sWhONqCVMdEdMke6GKRoLmzElpbYKMzVtGFD8BmxDU/
tEX/5LQMeerKKm4m+sKqZT0qZllFzVB28qzoc1FDiUVNjYdNbkQ8CnRfusylYg/PZ0/i4d0LdRYO
YiLGhRGL91FJt3pmgFF8nqJSx3MVWEJjyXexK7SYJx4LNv1E1CbvSD99SdQAAx5Mnn08BgXjXA5Z
JQTeUxy2/TPyi7FyatdiUkzR5FIC1CzxwZdcQiGbEqgQxMyK2FePlqlLgNeqrIvJAnbOc3Aal0OM
FSZdWY1qF7Juuq9Rk+c71yLwIWvGP4NWEPaj3LgZA1y6VnOTSsYiVSi9i5Pr3T341eoC9XNapYRw
sZYKbWEzb1lTKYla63vBgTf2gYMf02of44SW5N4+c7RQfvO4/ddS9jeWMtKqs8/rP6s+H+PmrSwY
l/+YNP/+U3/qPs4f3hwVZ9LwL7zbd93HN/+gZcTB00UU/Wof+98ZCJ4yjJQMT/gXk0Arb+OHIQhW
MEKr+C1ZHniH/2AI8rMvmIQ7iSfb0rHp8tuA0/3inSSsG6WtHTlH8iByJ3NjuLeNYoYK4vVYKklC
9YcP6P6bKfRHYMW/e0HXnPUuXCQe4tPPulPKX12ZVW4fLZvj+xWJPvntcO9kXr3jwGOc/vr1fvYh
f/sDUc34vIDtkln+BVpBx+LUEGoSR7eMnNfE5wWokDMeG87o33AM/xGQMTvw/tcFe30pvmq+a8bK
Oq7nX/40GfVEiFNDHHlIwnl0E7mz1YQn1CF6eVIYQJ7clNMP4/7h8o//ym9zNg8sJvSSX77Gvk67
Uee5c2xMAmyFx4ZpQQedt8pxm+V/A778xfJ6/UO5ApmZEaoFl/drynqAL5e7Qyyw+Di8kFtJnCR9
ouMx7pRLFLGw2C4cGExwfh0RMSDyGiVNGwMInaVuUpTxT/98B9nfcUCUECT/DQWcYM6DJx+Io9cL
/txrElLXUh6v/7/Xmj2i1JcLCjLFLxcUdgU9i8ZRMPijo6EVWvPuqhwSaWL+nbF5vmB+vqAYcmI1
tW2XsYn+q4c+VpXUnLIVR9pQv35LVpq59jff5u83CC9CKh//NJNQDPs/35D0CwtXwYQ+TnNrSOJ1
CKSeU9GuM81VGH/9RRk/j1znS8fRgfUYJoZZPsJfXayQ3Ay2IoZ1BOSCoYXxFAHqQENfusZBvTq1
XzlscZPGPhTpSFn7kOf43/jV/80VTByUZU+fb1Vh/sqODkzDhHjFlmtgAHlApjTofgioPKq0hiu0
9jGwp6k5W5umlmqc681LjJfDts8M768/lH/3DczdfIA++KbdX7k6KVBM+ptgFiLcDRcoCj0dS6h1
AnD8+p+/FJEG+vtmstFvqQzsYrKUbm0dY5uP17/G6LGtsdR7c774r1/s56We5Vvgx9ddn/kCL/fb
5VtFqszqutIOAbQgykowID8XFoU00zVVjBDu/c21PJsUfrhj5peExO3OmAmuM1pQf1kHgfzixQZQ
eNADSdeGV3Bga2QzXJxeGy5xE/C9WjaE4MhLADiHzBnzQRGB1oqqXxFVrHegK+XuuoIwaibmMU4m
2mIQaewHYwPV+K8/JHAXP79nHvxICOAqEFQtyBrOLwsKNXmJQCoXB8iQ+Qbs5MTZ1gH4ZjRpuyh1
qv3CJacCWRL+TarRWWM7d86SENE1Esx7xKPG2hvQcf/O/le9D9TCYGGNJu4rk06raKVLtBOOW3Mb
lRFSJltH3nDJHKQzPeHHpE5s3iVDKzGnmta+N6kGU9CS8IcL6yATPsAFts3xHqFZkxwQTf8JV46W
LCM/qI2dgX2Zsniav/pV7sPPXqIqBxZ+v9hytpQL8hoenzSW1PGeYT/HRNEJfA+4HoEtRFDrFpUw
quexdNW01YLJdw49MV/YFGEuV6M0oCunAPPe0ySrn92Kht8DpefkPDx2LZqpUJAmAhbxizH6fGXu
BO1thtXQVIHrjmtPpc5rGs9dOILQ6Oto+HSKXVMbTtfZr/Qumm8VvVK7rnbri3RUTiaYUDQSP/N9
s/Gxd/S+zRPGGHE1cojnJr2q2UGqLa2BSp9rl9WI72kbWHSvyYYmGq00jUd1BVX7hKwvJImnJyYe
zfu3pjI6B6E8DLJ5T/PQxKmFdIC2EpC29UbpP7XVTMzWgtHa+wFFi4s8GY3HSfG5iVbH2nl9yhU8
qXHKO5kF7iGSyZwtoetjdF2ubBE5eMjygqHNIZo3JtRt4NWcAdV6YjIdKEfOQkwLmILYBdOWOq65
asiK0pzmzFVDY5JUIExLuCrLTg9c51DN66XWuQAnGtHV2dYEaFIvGWLOnkbMuu9OGXH/lYgB4Tqn
l+EUaTk87/HaJMDwce7XGgXPG5UGCOxGYXEtd4nmPzUEgslMKaYPg8ZEpTI8nkWK8TglPBnP5YUq
SHEsmVxNtxOEwXBJoY/92qFgvTpRS79JU0gfu+5oSDDbk7mbJoLHK3Qf8VJ0XfHoTfF4m9VdtqqR
A4xFomWGtzFiXR7irOyIQuMZWTTZMMD2mErmLE3gPNKBBlRRh3qULlysHifAZfoxF1FJODL1wbTC
HVwOtoYPu5jGR6QQm6hsVFUkljF0zgRCKEs4j86qarD7QVvKv5S2VF89MZHhMN325DuwkJYktilS
oYWz6pdTxsLVo2DxIWhj9cmh46HZNPbovA2Ta6wa3Aw3ZcM5dENUyu0XflsREk5KvOIlQh7WAOo7
gKFHL+GsOLqlqm5HJyLgWIzB0RiVW2+9pneeqzhX9LJV04sT9qjwgkQCZmMxvZB9TNe2bU7E9Dq+
Ri+wu2Wa9sVLAkxBrYqOqDCxbHc7b0aJwA11A1RU5hru26hbdK3JPNMjbs3CRAVaqQeXloHBvkjr
ap9IZPPRbscvAVz5NY1zGgamMv8Upx0VcSMc1KrAK57UDa1SqXzF+8T9EaNrBGYOVbaTjOCqkl/k
aScBMITlH/UItIC0Io7yLnIgmeoagJCNpuoSyJu/+aq/Yafr7YgEkbxAz+gXIgh4IVjVAabYMNp7
5DbpS4JNM1FGszbzsv1QpU5dLbui2bQ2jN8i0t8ytyk/UZ9iLmLfGDaNBrW2zXgf9HrkZ55KkLMm
lvcbR9TzPFXnG3VDM7kpESju6bmq7nGzc1FrUAvV6xgAodHMhFuiYZoNXblSZnL8VvKH0AJLhdVW
vYdSZ0Gi7wmbNT0d2NuZvAOuaPFAee1g6+s5KYNMS/ilW+SEIKalaZPcCQwx3F+79tyRoJxqfJ7H
XmsHgGhMAa5IZvNvM4aq2aaxYgliNWZjVpWstgPnqKbBvbxyGJM9dpXg1m8ju96JQeAot420eq4Q
l3hrLhIprZJF9ky5U8h+LiJpY1ilyVzJiJoqf6FIyau+jhWKX0NtK/FpVzGtYSj4JfcgKi/tVLM/
4jWnIivymx2dYhQIFUMYtwuYO9HnplOvSWVba1vEIcZ6uAzNp2zSWu0hnkht7Dwz8k6QvWOsrJip
or6vdwmJ0g34weoD1nx0exjp/YfOlvnFCauvZjZ9Gph136XKVDvWVSZFps9cQ7SV+R6CUnuf4rh/
YFbIN8cdj8kcsq6/EKHbE7+J4tnVljXuwbFjMORDn2Fuawimjsu0bcJ+p+gWPIq6HG/rRlkXZxpi
bSHzlFG2w7eACxhc/BO8HPqKBkNlt4OU4g6sTnaHk6i95LFHZ1tpNG+i07J1qSbrc+k73VHBT5x7
zUzkx8az6Cmkq2XRt1MPq6TOWC587BGoReIw9t3noNL6B6TL9Gy0Ldo5xcQvae+kAL+ZvvOshCjA
PNkKT74Y41s52NZB83vo41EXNq9mTOSBmKy/LkhTHzFuasFCEJ+RzALGGNoJnfWrwTBNjPR4dIdN
lBXWIw0bYDYKNO0qjkhejO10VljygbuH/XObqbpd6//D3pksN25s3fpVbtzxTUeiRw7+CcFeFNWr
JE0QqlIJfd/j6e8H2o7jKp9j/56fgSvCtlQkwUQi995rfatpzOg4RuNoEXwmhb1yfTTgZ3uUQ7lT
YdfsqXLFKXbm4klGZNOgpYQ+s9KFI5N9x+I5DzzhP7W+aq67sux3wIamK5yZWbpmMuw3q0KjvAjZ
3Hb4WDRmDZwsBAMep78L9H6gkxv7aOkbtrzXZGwNtHypdaIFzzZqyEm1Ht3VnLjWrO6YecDQum7p
clrQ1SsmFG7qmGyI2vC90G3CK5UAUh2UDJ1Ns9I3aEtB7XROdN9kWvXE4K55duEGbfpxRndPDPQq
cVCGmBIYx2qcY2dtlEwUgFrM4YfMWp5DrZzwRgl4lWuTS3Xbz9QpCNCcGlyGH90gPBqfZD2Iaytq
jWAZ9xlbFwMgo6oytxDnORbTd0Qyza5j7X76aTh+KV2j/TZYvvMx2BAGt7K0CUZpUs0irKJInXrl
M4r/JA+pgnwWzhPo4rb8tMIxuG3iDEHoHDXt0cBvUSACQYgZjlE1rUwc6F7C0/lGpEO80ZkJtmsV
cGYP5mkcAS8UoI2tzmzdq6RjmChQbL6EBJVC4wrm+AaikCNXPkguPEUp49kc6M1dSIiLxzO70cx9
VuJn6p6RNoy++d9e6Pf/lQLOdBba3n/uhR4+cNf+sQ+KeHX5jd/6oNoC4zUZbIIfAAprm/hbf9eC
a84vQGU1yySxAJTyv7qgl/wLRC24qn/Xj//eBdUAbkLihD4HaYj+yD/C9FIm/liEQZoBQcvbQnWO
9h0g4Y9dkESD/Aryzz5boSkOgZ+P1VXuTIyDhMvBAOD7qGeJgfBGKjt9oKtnqa+0h76HRGo9mE5i
WJ5WsKvZGrJRR0RXluHgSUx1F49ImdugeQkQVsUaXAeybJD+QYUshefQk8wrX6wggiy82URFzQ41
QxyfHT1UyEeq1N1Gi80zowLwnLirPJy2wRrAhbnWYDBsQ4wt+iZW3R22qBZTqBz8U8ro/NTAD99N
dl8Ri1EPH6in3kwMwx+maiRwt8LZSUzrbzx0pMec1z7YRvNuUCvyed0QwYVDXPrVPIXjXpaFueWL
Euc8BnW+dpx+G9KQg95fqwteF8W8lvVbq0kZefBUiKFshPqXnugaE6HQWotg1mD6kvdTs6hDOkIi
+lZ+Sa1IPY3WON0AOjd2pa6+jKNrb3o5eb7RZ3dmLDhXdLV+rrOsPnSc6zyg+NEp64vhYEH0v1Yi
fVdthdykzMsNsLXkCmG72qWF6L82ZE0dJsAOBDhq6fclTH4zx672Hc4Yj1C3wb2v9Oh71+n1RhGw
/AKlZshxl9DLrEib96osdd90veMA7GBVHN3iSxZl+B956bwqUeqGQ//qt8LaMAQvNibxG55VIvNe
OQPAu1WKPkRb0dTKHpx5NO2VL8PysKzIp6pv7K2r+dB06GIme1RdFcw8B5sUdYizzgWzyJ3sDXta
l2Rz48GCMH9vJlpyi2t4vsEIKT1CIapTSOozcg45WrwK2EYFFGJnxiTnwWo2oofBbtKThSL6FDJI
vtbJtt3aoT/c4nGst3nTjN9a18SJqkmjpfQQ5afilIdOfzC1XebEw4lxdbSHe9Kc8AgibxztIfgI
9VR48GOsfYiuOlhhB3euNJ6vBa5NR54RPcqVXasZ9Emuy9yrCFdF/N90z8Y4cRqsjEmHTJRUzM0k
0Xt6EPZbtM4WuvAMrFmR6eqqzzKkTW1pUhwx3a4XK+spqnhTTmWX+Jqm5ilgRpgBXNPDTzB6+Ahc
zFsO4soT4SUf9mzJlRGGcHKEH9grXGmDzlOVoA2jNEo4dFJ9QZyXrPrauSp9BKDQ/ULEWpb82tsa
dCV0TN+Syp+P85j1oWf31FBDzVkASdHwogrTuBW4ZtfSwc/QtYUKvDwZpqtiwB/guWhuj66dDOUa
X14IhEefbx0Lw8MM6N6z7TFft6OhHxo6Mfcp7csd1svu2QqtAsJSThJlTK8BwVAQXYnSALuXKTfz
XMVHsgsm0Ss9VYTYOAMwmrqfNtrcE9PQ+hMmBnd+6lGiw6iotG3IeGYdqomvpDX969DFXG7b1Voj
Dvcxwkh+r4xuX3NAuxmYnnrF6Bytjtsala0+HiI/Q+gw2MUtWZRiow0a6Sdu6U4PSZOW11nT64+6
XsVvkdSqtVggYt1QDwd34rR3wMjoPIxxpXtkc9I5QTzPDB45UTHcgcmqTxM1pcfmKc8NJmz8jDlW
zCwy2BRwbQTGIA9zpX1og2WfS7PKD7rW64es6Yhz1Bqs93mpJ8uXvKvJJVn7UfkIops0nUk32gcE
J9P3TKLen4Uz7fGkmXcOXlGgmRqKOtQYIf0EK9lRRZXraDGXS31uYcR241MOt2ZblXng2fBmr+WI
eRDq7HBQQTisfbDMr0Yhw/3EKcQTY6oQ/raTQDtm2a88BOe9qZT4rsXkDY8DHtLJNrvP2BfF2STB
8b7Bok6ofXap2N6DOQs2lQZTTC96bEh9Q8ZH6Vfhqz4H7anO0vsGhegxhPbkGXVdXulp0N7OOYqI
YXTnW6lF6qYJ66RatZ0/b8zArneZiaqGItJdNyD6iPoOze/BonIbnPEbRetS2FMprvxkAGdoW+IU
CjRhkB6HL+WoIs/UyvnedgeFVLOwXzs35N4w7JLoUBJStCgZr3MCPdmwiB4ZrMh8S1JAY65TRWfN
z/PdLAvtHUepieZ0BunGlq4Pk763ekBgK0oI6yGKtHFNTL17yFR6P0vtwOlBrlQN5AgDJM1Kjn6W
wqrd3w00/r6I0co8TE40bbFe3cZpM+UrUQXDM6km1VEZlXMMQNG47KCkfbBvEi/eylODUfx+nrtb
8tVgH6Qyveq4YPiIuu4RE0l29BFfcUtwrFZafrJnugLKFfcJSlp0QzUmSMPwAQnngQtCzcaqSs7u
pjG6zJOuf8KUkuwKu+kOi0wUeZyM1kNJNjg3FBkfGZHYxIEs9Ma02oyun50CzNU8ivzhPYxkuRO9
tK9mvDzfyHBNv0LOFGcLJEBjkDAyu+aTnMzmnNCJRQRiABpoxbxzqUw3leX0T00WdkfLzt7jOW4P
YewEULyiAqIieuFuXpJTRhE0R3LBqW/pdt43QV7czpWVrF2eXAQqx3cayIpXirnhpHgqhytkrv0X
LYrEPp1765SVUXyEzr8tDBK7GL2gxDKfRzGYKyiU6SaCw7Vy4I89kpVZ7rrWrW5KtyVEuymNraz8
7y6CaSJ+wpBOlEJ/ggpr35AkeApNc7gq6S+/9Grp/jQQ8kocO2sT8tqnVaWPIX4qjwQ85yHxeQut
lqBbJ+AcL79x3bOrbspQe8NdJ1BDm+FNXBYnWJXT9WiPp4lOyBPNLcTisQHeEyTeLqLPsI3GxH+r
u2kkIiaq31BsIOdRpBUWvd4fnIFYGOJK3gaNfUXJTMOg3GPBR0GTduG76CwU3JMhV44bz0eloJon
YFXGllk00/iVWYB5M9Mi8EJXFl4onfSJnkT+wKEqucorl0c9QGVnFQ2JG9+A59B2igSocxqY28w2
yh3AyPoaBHS+zmlA7Ij9ZIAQ6sHJiXO2HT3u9gEKGlSLQ2zfIu4bD6GZIkElpXBNR9fCiTC8USDD
UnNqq9whdZpvqC9jL7GITy7mOt9a7jC+k8EEMqWp8OH6SWNb9HOCKl/ZaMHXVjGP33I4HW+Ed+LQ
nZv3LKB5xhv5xOlbbWM0WwX9UFEfcJ67XhYnYh8AGQVVWSVZvNLMJL8m4RptemLam6EntYHE7eDD
b2t9jfIfVFdm13DtlaRZncQ3nHu9NpIpdD6aONIveYIOvnZcBgBoPjlthozK974h5KfrAP9oJ6Bw
XYvEGyZ9sKFbXMMt7epNkyZ3sFdhTTRApK58v1lsEHp8kHzVb3RXgj3gG3/j5B2tOBQKCfYCKmH0
2826gqgCrJqK9KUKJUnbWudYpJvJO6fkgbRClR2ftaHVvo2lk97MZKZ5stdTlPCJvvVzqB/agzv6
XUwWXe+GxbeIfGfqfSygKnt0RgLGzaNvuVFy1Y6uKh7JGueqFcx4BJh8lXNSXsW1rWENpRXm9EAo
Y7itKkqc9RQG+Vq0fkxqH+6X76Vdhh+D4h1yRrBe+J3iTQQgnCe9Lw80zcYahxlEFtm40bHrwYpW
JT9NRFrxanDnGeA0t7yiuKbVTaoacrld5FglCN5yzD9qX2rXRTS6B+bNM3cwxdzZ6ezHOaTJX+EA
+DDTsoFf48zlFXQd2Bazqu/rrFoIMoT3iazM7uQQkpiEzB9Bajh0ezNt3WU3mNac+vR1YXKE0Ycm
WwVBlOztmpgzJ7X0K5k35rGWNCojS5I2QBdjbdlTZqwcwevJpCyexqg3vzQkeYzgJwg0RHMs9IX9
kHiSK3c/MDv1orSdXml93AQxWcgrCfrxAUNBsO7jICJoqZvl9VQGuhe3TbOuIQPiO7Fcu1v5Qene
uDyFMQSh8z7EjcYZuQFGeBwxrD4Gbtq+thw9qZma/syIIHjIrLnZusvF9jPyHIRqqb4setpn4YNQ
WhX52G9smKeEbjfVg+9nsoXfw492mAwOCQbD+zaA/xhUWvVch7X2ouHvfcmL4NnPHHkydRKOkLNL
sUd8U3bYJ1HHdb28clRWPvSgkgjMoqHiXJPyYN5BdXx35hqhezmP9FlFKJkPD5LHfjQHJuMPsJ5g
J6b0SyyR9Lvx4O9cXcGvmDpN31EKtU+I2YaPnkm/V5Lpd9VkQQn0JMi3MT5TuqF1PtOFby30zRV5
WuRjVXAwQ2v4OnPq48QvLKCcxciw0HGTcE2rJ7qvA8VJDKcm8vS40zeNK7SN7szqgKsoOoTzHJ+s
sI8OmaGcc0pPlikE1Glakl+hWsxPYYDqdWVrzE9WCOQLMMUJiCG2Cp2VP0BjoZV4I6YCxXVXEhuu
9+l9vpyTjJl1VUOcX0HBD47+ghYvOfl6ESrTPT1CDYu0ttgg8uUgq1n1Ceo71JpcWssOhndrIgJz
CYaPs+qlaAFd32igWYxNiu3FuK40ngIEFjQQRrvQRvq7skx7/hDo1odbTaGUt8Gb8Rf2YvrSwpIf
H+dBYIJZiZaCt71lFmg4+qbrSK0tVwri1XDFJaldd1sEVYj9ptEKNOv/LzP7JlwwYuc5GHe+cCrm
Wtn4/If2z79Rev08jL9kE6FbsZDJSro7fxrGw+yIU0MbzoForLVQi8mdXDMcPQfhYisK3vTM2PXx
IsCwtsKst1aobVzHvy67mUzIdsNH3Skwxglk879+cz9qLihtJPEQS2AU0jBbweL8sd+T0RDOpa8P
57KsAWlwVvT35Cb98xdBwEybHm2rhMX444tYcTtS9PbDOSJGdfnHFuk2d4rt5WX+K8/8G3km1gv0
H/+5I0l+bP79Wxt969o/9iV//bXf2pKO9suSuavZDtWJAb+SjuVvbUnH+MWBQielQZYlmhEbC+3v
SUDEB5GAoru2CZRvSUL5lzxT/qJcBrQufUlkTq7S/ok8k8XyY2PSdB0DqiQCTaRtLFn9p8akpU9I
XUix2xOWu4R7ROkGDqkiQaJ9mezkq4uAa1UWMzdLNyoviW1Qf+OUHF0mcJ5s3UceLclRpG1yPXbp
qXdNRrMCk0hVA9WXEAOduFfs3Cb1e5fPW9PI5LoKiMoN3UptSyUALNmd8sAT3pVk+6wlCYurmPSK
jVaR/B1gkl2JQPaQCkDbSVnJdZw0L32qgNeT8VqVhe7ZVvzVxiW/ToG1rhL6Eh7drfpQ9vULRA1K
cavnFDBbYpP5zrMY5D1koK89fDp+t3xJi+izCFpjNRaMP2Aa3rFhApnK+Tx2ObYbWVcvthYroNHo
xAfBx8OJo5O6DYG9FxRFtXsI8rbFx8Kl6aE0By2HgzlOPvVEkN1qcykLtwb7gcMR/B2XwEyCJz4C
l0FShkY87v2an+ppUnkMPcUm9EkR60K92McwiUlvCFJk4zb/NzHvsBW1m+U3gRC6jIUp8WadQIBg
4hKUqdFurFab74IivaMR029SSqFVGqC7t0yORPlgsJ1XvCGDhiYwkuApadS42ITdtSryzwlUw74y
at2zcH5CYoPxu1Jp8M1PBQ6RGm+BlO3GyDHHNTJGq5PFfMFYR1Bl9DqidtU8+q6fnJDvg+wQ6bwt
mVHvB5erZzS86GA5EE8ESbwsEuY37noyq2ZdOqwDbTLust5FHC/V4+BqPSUYf2TSuusZxoHqwutr
iOVYHANTKYJsPDoK4kdfLquo5WfpA50jzmOEsjX6xsFK59m+PXKZWFgd2XZeZlln1vPnqDiio+Qj
fmKIvhqmw3c/829M5+hoaSJfD63beAyb+R1Q2ZzsgKPxJJyvZdUor27ql8v3nQXILvqUZdUOfN4g
ZMk4quarr+CskMaSHqUWfHKTs6oRepD4wup0iWtYFcu9EFTt9JSG/Kvtxl8NjTfCneeueqKfzx2X
yzGdR2SDxFtV3CeOM/hHHvbzNb7t0lNO80ISBNwIZHjccCwml7vxcjFQXfRk0/KjOG++ZsWgb3zp
VEe8HxYpFSxaQkP840QT4j5r4tLjYIcXAriIZ7RlucU1p2/qpJBrEim4pLLnPQQhiQ+NGHcBh/KT
UfmRVyFG2iQONyX+M1KRSD1Fb8gqy/mf45An167OjWpINgL0oOkmgR+8IXXok7iA6K4PrfPl9sLc
Me+lxkFsNFMXBrg7roqOqAviDUD1hSo5EriQ70ZpJBt4lNyGiVt4l+8Wm6JBf45mCqJHthCWQF5W
yjMGrs1llc9OghIODeQObH+ymbJUbW0jJLdIsJwvC2BZ4dzidxEY6J0xsUJVz/1tzmreX77mtmOA
29YsozHR200fa/47zG+xtyDp0fzjtfJOE3tfGexeVvQVWilfgZZ8BgnvTxncPYydScNBk0XKIKBK
WXf5yaHHfrZGurND/FUEpJ6BFslPFHUJ2gXuCEoESlyL+5T5kIZpl3aCY7PI8gzHi2g4S8OEYyeO
s/e8YXPQZngwo8lQO21of438ZdrQw5czKPdwlSOk4UBc6U19oIvvrp28RxsVZXIvC3QPIg3YFAON
zW3gqxMOsw/yce5CojF3s5YT4NyymZRm34Nu5GP7PW9h6Igg5xYp9uhy+AONzK97k65GfXO5afvI
7j0RCBCSbXiLOALIv2Xe6VM87WxfQP+ix81jZ2AxVWO5beyI769ICb2oZH5i3D6eOyf5RPvKpUFY
5F2uNWSKZJ1k/JXwqEFP5nayQa+GBZAIylVqElngpMK/pY5EYlKgLnP96hNZ3srBaLW5jOSDiP3E
FGm01er6mysZvuSCIqSonGe6PMUmEeGtGChBCyKyjMENjlM0wpMUhFigCOomudGToZAoSbCREts+
vyUWk5oV6iDaEMrVsDNzgI6/6nExrmmTkCQWSf3RCpJ03bhDGV+TGNAdo0HyFRrSD3xKQLQZm1hW
cCuLqL2l5LCxVjI8CJwtUtQ+hsDagoiZFHlCM/I3zbOrSqCn694FDqUPdIbfzEgWjF2MMfkEICRm
lA9inpm/qxHhSF4XW5UlI12yWlSUWHHNPR8jA8FVquPRJWThWpFQIjBB5gOdQeQvziFXZpPtW3yo
4mVC0uiFHf042A3KaHEjpmRoVxNn7TNNWH3aBHrui/u84/gQOvbjH45i/6Y6+Empu5xrTNtwUeo6
qOWUof94Nia2QJ8hNiIaiCaclXP4iV6GMit3H7uaCB8LzYFnRqz0v37dn9W2l9c1NQo6m9Q5Zr4/
vq5Cm4lmo+z22nDZ7LgHjSj5yIkEX41l8vnXr/ZTmfHrp3SoJxEKKal+HisjORRmNOcdUVAskOUk
ALhWbCiI5K+f679FwN8UATrNfqQE/7kKOH8f/s8rPt0/lgC//dK/agAE8TptwMsx/6JA+L0GUL8Q
LEzmIfnCFwnCH2oAizRQqlvKSHQOBH+ygulnteH//F9T/sIIh6BQzZBLFKJj/ZMa4E9ryMIrgd/E
sKRFwKj904rVervqpQyKQ+9iafGSPMBWieP+PKeQ7v9waf7NXfmnu4PXomRZAkhxt/zJntE3UsyV
q+UHx8DcMvcYMeLOUM8TV+BUVfPf+RH+tAtgYlv8F47EtYM/66fPVgu8IqUreb1MQ9iMwhXaajzO
2KVG0ziA57ONDe0X7ZFAc/1vtqCfNB+gBG2L4EmTAo4NHaPNj1tBJSTCX7pnh7lu248szRYXCv3P
06TN4/2IAv3Z1+XffeR/c4mJvgJ8aBuL2mVZNn8EL7WEF9cDp8nDxWx3EbT3TDaBu0RwVAIUZZt/
+J2CoYdexSJaHAZ/asPEHCZKjg1qHxJUcOUwo6UxvIBGXEO8GQCaXv/69S7YxH/ZlqiLKVQN22X0
RiSEwpPx4ydEgkWl4o/9vivGKuFE7Tf6zTwv8tNf/VlTF2lnN81NHAeJdl/1Vv6cl6UDHtdOOAcF
TuPctxN6i1XdWx1hLmXYkGqmxpdJd/9mFeCw4f389H41jQ2aJYhfRf/Zt5czQQ/irO32lmME5qPI
dMu/aoKUoElCsvDQVYE2HLUinEiXaVpLe+QenO6FQjWry9C2ieh0jUM2ldZ7YDT0CUM7ZS01vl5c
XXTv0AOy8NjDMco2eb2EmSCCyDzMTphKOr1ZziQ1wmEGoDMifmtE+Vs72Cw6RxZXBFxAp8GsfOtH
iqEsc/3C+ur2Rjmt7XqmOwz3BGlwbVj4KNkl7HXk9gmIVNmLLzEaTv++qvWaJefHoAkZoE2CTiW4
Eg0NDO6jCFNIFMXjdWuCVbkb82k45TLEU0LVTorqYvEBOshGUE8Z9+nYN2iAh3a8VUkFV2L0q/L1
YoCba2kc7D5BnTz2ffnqZkZ/i4yzwJVXzWxfo4wV7vXaendrZjm/iowvWZMEWI73ohLao7Xo/qM5
st6Rfun5IZ/U+GoXLVBsdGUFgujFQdmZuOPWZUJDOkM4TXZdDrlJjxM8LJ2LAzPtuI4EtnDdalN7
7BRf2kxL4xk7NS4BYeMICnAAVcaANGjisOZ6BEcxqrgYsX5dq2EcEJoYGtHQXTPVbj6I8sOKYFq4
/fSpRxvdDD2SalGTTAXuxY+yQ1Lhk2+xfSq327SYXL6EPRYPt2Q/XbdJ5xBFMJmskz63zfeicWEu
MUD51Y+hFssHwmmkR+YliHBMMONdMiprEOVQ0BYBdtchL1hzTFva0HpTvoKkQmsdFAlhqH1X8yWp
UDMOXRhjQB3K5bMOpkpXyN7r/eX6c9y2PKNzQXSQOrVmnh02TL6UPF9+BjIqaRE4t9g35nAv+Kx3
IWlk6yFQatsBNMg8gj3dtd0iZ9kjE/IxEjS9pLXSDB09W+ZV9wZMeFoJrWtIWPYpnf1zW9lNaa3I
HiCPqrRzTAsrvxh9+Ixkva8Y2S2dmzTS5GHQWqenOswE3p+maSOxm2QXD7SnxOTfl6hXiVcoLPS5
qA1a/6TPanq1lc7oYSKO0iMObo5uh0now5eGyx/umjzvd40ekpA4y6RYCbcXXkGaBH5ZED5m0DyW
YKo2YzQx6szVtFVG6lVISUlNqswtcbrG2SJCzgOOSd3IyLAl2ebRzjpGuCXieVsXE0oOhpvo87WX
RurVukRvxQhy1G6EHbb3Q1g1war1e+sNk5kyWV/NYHgkcYxXvSP6PczsALCpXCTysiB7vu6CD5wP
oJOyyDmSvIbsReYKUc1CciDqIeMLH0VT0M4KkCmUc/uhohCHTSNQNaxZ3Opo+i36IkX3X600x/Gf
yRNsc1iT5hNydkYZdfWea058jlEemftqMNiyNWeJzsXhy5KaEkxLobbYfdmXx3sec6xl3YdDQAKA
z1OaVK3d1LTlq6W16jmbQlpeTuBmFlFe/Xg/L6GaY8jZ4levV5MA9u+T4X0sANXEls2GWejJYyxk
/CWuqcg8NVkGsgkkzRGtUkiZSsK1xwi15jFaPNpwaWDR5GsGeWaw1YzMtY5WOiPkmptSe8tqIeYD
QVudezCyejYGTyubcWvUDNmPNrrUr3PQW/amzpNjqkr/NIgyuK1J4DsEwDmcMKye07Z+n4hbY/eP
tOcmU9067rhOo4rZ561Si46qKPW3ThAi4hEKJ69LNTgP1CCMYfGUHCyjEwiLEF553JfOlekXtbuF
SpKTiKiP3Rbj4nOGC2JdjA1YmT5DS0TeYAVkj2oY44bh52dGS+bXVDP4+ZInVv1khUr3vyp3iKDl
VqVfbGe3IGBMD5LOpI2SiBNqx45Ll0GdmVsreAHfWOwjM3dvnNCgUctH2jlaidxl0v3mtRjx1KzK
1nJPxoBbm4YeX2ulVL2J0sZkszDToD7XbjMdJiN2z4JC9rnOijhbC9QQHzKFkGf5FttbYs8smqpj
pTQBarNgFMtS6oIcgHK4eEl0Gmqr6pJPcwmJ7cGz7+w2VKdm4KvB9qjYB6n4Fz+fO0EDLk3+Q0gI
aL8alxQzO8WxBJcY33Ba90RshcgEvd4KGsDoFtHKqkSbGLsFrxzzMEHp55Bpe7Gy2Bbi2t3F/VIQ
xLq7hFXNU8yGf9kCnbAjRcwRwbL0B2zft+2Q0xDsyoGcyK6TO+bOBAajtmk+coOuHraWmhWho5x5
d1Kej01Ezts6I/QNwQVEHuj6rYV5jj4TGWC/vi0tt8gRrsKYk4QvlrwdpwY1WKU1XLMJNkLbc/bF
y6BQ86X5dNQRPQDr6iZix641O8AzhPageB30qgxvdFBgfFkZQ2dv6Al3Xud1NDn3ZlWmDU8LG7JU
RoZvUCXpamB+4DhegCT1iBkL5Q7JBdMDYjTrFbItG+tUC8gyZb04EVIAQjwytOBxwHExsW+m9smc
DRfimetoD6ht5bHsQvHZ1vDs8PnQh+U9L9ZZ4ahnHa0UnYy05kleMed+NOqKx1NQAzrb1o6JMzMY
o+WKgq0DH2hNPNa70sX9lNVsVQ/+8o3GqHTe5y5jxaUNq0hoFVVDqy/s6bWFNCraEBbsy2dNTKYF
22riaPlgG5HoHtACpXbpRaAaQvc+Tejy8qgq1Wzgeg8q7CpTEolAe4pdTssB4KUWt5zGcYN4M2sT
Sdqwnp9m0Zrmsb8immJJC1ScQVBrk0pq1uEZB24PBSicNvxTrUfTUsc0nstrvv7qvnDZWZI+FC+k
mkdHsr39FeNYHj2Tm+0D3daIHoZHlHYDSbNuZZP64BPD7qgrc2p8pMjGXeCypRt10G01yVSonjUS
SMeRnJKeqPCgTbX73GSLgUq0yMF7bIMazbYVCOXkU0Smhd6g8PfgSZE8thVyKr0gnIJd4TOvq0+R
TjdqNIcD65qDQVfJG1om8sbKpn7dS0Lvminbj51VbTgb+w8I3qZtzEN0HVcEYo6meWPK1rwegbzd
8W3zXM7H9MiTL9sReoB8VSAvdjN7E6j0uksYthhcqhuJqOKppBX3Whe6cS76DDC0EUgOkGO1I/s5
x212a2TaPSe/fKMzI/q0bN86GkZvRuDRdBVLetnOwLgFi+v8HXQzX4jZcQtvLXhw4TrrlpwPTgR9
6SGN6dEKdv2yg4SSHYLnFbthGxdXXaUL1PBTVV43ScoizUJ2mwgREgC13ue798cUKNSUDJjKeo7d
f1OKL1XSD1WJSx2FF5HGApapP9nCoefFiideuS+ty6G/H9Eo/C/QIX+qflwgNDQqNIuy36Rw+7Fa
A++N8hA76D7NbTbjznG0x6rBXL4yR1LjbXMpXS7b4V+XiX8q/XldhquWjbjBNKkUf3xdSvLUoKsK
CClO7fdWQEfNmpHgR0QS7F8FZuV72w7Zi6tLjvtfvzp9m5+vrstYlUwCPCTS+hmYAoKM7olmF3tk
PrgcybHWH91l142dht3+t6S+EmKBsaTDM55lc7+8hf927P6mY+disfnDl/WnnL719/R9eK+//7Fh
9+vv/N6vo/MGK4PeGg4j4AnLYP73fp3FON9h+m4rzUTfQS/td5K2+oVmM/N8BXhk0aMw6P+tXWe4
xFSAPsFsAUECWtc/8hJpS+rgD2sLS7dN7wzaN3QmJX9u2CUxU0xtVtV+sqfwpY3bvFzbpYGac5xJ
AR6dGot1CYsVruW8HBcZg7K9EzUkSyh25L+sZmPWXny0gLhccyqJiCC672Nri2UeF3tgVGC0Bu1t
7gosox2uHlHTPIelsM0DbHyoToNNPSqbeDIT/KfPFPUh5vRyGpFbn9PYageGj0x6se/7pufHiO9s
jR28KxjHCRK1Vm2IzIruQH01kp5EFJGRrlBYx7uBN0eyZ22XB2eO/EMhSAYAeo34roneYqcSL1Ga
MTGq0Msi1st3+PGDTblICkq3KZFB0tbPxuaud4MPS2CIJ2UJcVCo39GdJ/9JIfji2C8Iac7bnQyS
z7KmAgcB1xY8DhE7WGU0b/WqLbeoweD79fqdbYyobJz2GqcziWk6Y0HNffT77lrzVU4gYP5A4a+d
RsY2RCPlEB1c9Lq6m52KKTuZbvniZ9B/Z60dj0w83xiJH+yq6FeQuu+SKXmrYGljnS9wLoj5FUez
XJe4ScCUl90WqyJP/Sj3WIKPowEy04k5AsMM4C1UOHr5q1WFv8mZHXkDIVJsWzJsH+hApM8F8otn
bTSYYi6zeh6qxhb20rhCroBNTGafzVzeEqgy731THFtzqt4LU6sf8XsR4hX5HAGNMiVtQsdFPlh7
vDnuyrXa6mbqw/rFTNxHu0HxTQZrtCO1LjjZfuJsZuK59qqygcql7hPpiaJamcbwhEwuOJpZ0RCh
GDTZHdDX7puQVZ2j2JXGHcAg4wybHGP9oIdIUIuwmjdpSDau0MaNUefkSOmFcY8XTG3JmCaSzUCB
xvkN0kLUR+swFf+fvTNbrtvItu0XwYFEj9fdN+RmT0p6QYgShb5LdJn4+jNA23Ul2SXfOue1XirK
EZKw0SVWrjXnmON6LBVlomzthuj5RggcVxqAHm13OgajV18soYZzHBv9sFtMNk++M6Vnp/TMTw4n
vul0z2g2hSW0cbmW9U4EMpIrPEXmeQLf2h/rzGTriRJLfzMqdzb2AHDq6JsO/em6sCADrOKK4XLh
pzbaVzLZmjITD/9d6P9/LKMYM1mZ//1kZv25QLIjqx9jE37/W38s9UI4v9Esd1ibLbhqDFP+tdTT
sf3NeVfxOaC/WO75qHwnz4I4xICPqRu5vAtl6s+13vqNSQprHlwOmhP/oTxLcIzvl3oGMgDOhEex
Ypu2YznL7Oa7FAUc93Wz7G8vSHWIpJ7A4K/wP/j5OvenkfAqV58yYqzyrWnmKH9rZ3yi3F30wmHV
vnx39W5/rw2/R+v93Hhffo1jArPD1WeiTlvmYt//GoeolRxT/Ii2qxKXmFY6/SG8Bgm9WKb0uACc
4aM/skECMxBQyLbZ0iiM5s53sJD51dew7/FtQEwfNlZRiCfUWIHAQOpGb0LzZu9+/YvfZZbfFbnv
vxgBJqVYyEc5sH6a/zipT/wJMUUXW7kxNHA1F08jAxt7h4e+xrdAyyzbpFBq0Yx78FOgXtv7cpQ0
UumC91/RLneCzVbjwkBJWatJF6c1gJkhj7dxnSW3+RCeyi6ETUI1Gj53SXvOWSHVNu0M7xqfx1ju
f31WP1XUnJRPcYIaDhEaSMWftaU+zXV6SEV3YXwVPpOBx9fSYQLfoA1mNz8pGT40kSg+/Pqwy7P2
/bX0adkJxtshQVfL/yw/67tn0TVV7DT4di5VwPxM5MlwqTq5ToMoef71kX4q3WnZoqFEiug7ABxD
Rmc/HqmpHD2DdKkvQWNCkppo4u+jPtDWivCdrUm6w7wGjYDUJ7NBWP/TQ7M8FD+eKA8K7DK85Nip
7Z8PDy0zxdhAiAPmEahN2UDkeLH8Bncuu63HAr/SJree0NYWe2eb1/5bj+PhODH9R5Fik6lkT1kN
jxiz6JMtG8vGLqL1W8OucMMItMS8i5VTHqB5zcPvdf+/xUSKv94oSlSWDZtGtMO7uuxNvrtRpje4
letGxrUYovJzKnt6wcLI+8pBk66r+DTBDnml+dhcqblNdvg6FW49MfrfepDHOGmS2F87dTa+pdL2
v44uQO3Tr2+x4/7lJuPV5yFCHM3aytu5VLnf/UpPBqCQkt6+zmgcgXra9GB7cJIqm0SwcRjWUrXm
HaEReK6TJPHXALporMtmXziNtc6LtrxvCrdUCHmm+GXKyhr3Tw/Gx22bJw/f4SZqq2g91FmWYhO2
GTRFWVddpsbobojtsLdxLEImY3NEJ8sak/Lgen1xb2XxLV5FUrWKwW8vfdQ+9hb2ZnoDqB8Bglms
Dc4wY8qeguyqID32YwQ2/5R4AdGPsUImNpmJA5mm0ClSdGZaq0kHZAVPJLPC3PjSdG3/MJgGcn3y
Hvxd1OHlcCLLeqTimfJ95BsgUeYkp/dqm3JElN8an4bSLzdN01nHvK6ao2jD4ms6YrpZNXaZPzC7
U4B+Wyc+UaQMa8112AvG4jftVKqtM8l2J4QSyEBRFsdrkuQxp49kvm7Lzmam1YQ3SYTOFtN/3R/4
1FggnUyKzKD3iw+qNJOzJcPmwbV7l5I7MyzUWOX8OfBqbE6mQvqJ/o4EbaXMz1ZXTN+6GM82erye
4UwVWySYKnofvBzTtNXxOAQ7oHNLy9IuDwxo3RUfIFlzocvRB/ydkanqR5NPTewSiOP0QN/t3qjK
vUTOFTsIrO4meAubtJMm7VeeJALL+4kNimJwcMWwdy6iu2Fq+7Jc6RR5mPyaRIllzR+7yVA+m4IQ
3Vtef7F0mfWUaEM/DI156fMe+dMpJIVkP4ZMfo4lMHXSv5bcFpP20jHTNq2DgXuA57c16UPOhE0H
G7jcfA97kmDaLT7s2ARyQ3rtTdKi86gPufZpEmlcu/2V1yGZQ5QQYQKbUPS5xs4zkiy6GXl1PKAA
jNJ54OycnAjmVTJcgRMjPGGrEM2tjSgUIRSYyCTcol7Ig5DyBsxWEyQhcnAiqoKdW8Ul3pqZgQXx
GrkzrEG30XoZqdA7mscG2K86ToNvxjCiOdyYNTyH1AmG4OJiboYAbfs9HLJ1pfDm6UMHxk8mbLUS
f8H1jwwDUZlVdDULr9QHBrFIIdGUM9n1lavJa0pbmvzcVuvFaEr6tCAKF6gTycQGqd0mOIEBttgL
w8WwPNoyxNaaJ713j77VtneZAdvuDPi2Q3LtJ+QI79FHNyRs96l9ymKgd7uh4RdAJ0LXDG1bzeGa
7IVmui4DzaNN2GcjN5EQw4n5tVts2PrEwyJv5Ham782Yas7s+a3I2YtuAn4A2FAId+1RmKlziFOf
/bGVI9fEFEX87jxEubsyJtmEt1k0Zc7ahhEwr8omm40zTT5nJ5oopqubhH6zFToBuwZBYyIyMHRI
I13+3EqE6UINb2ObQTZzkHnVQ2f6JCsNAmyV8h5ZFySbDKlXwegY9qNeMpsvXhNqdqhh21+DcOOT
FHd+zl8IS5urBeJBVB+BcDDNbNGzAgmb3Dk9iz7uH9+RhK5a4oYDhNU2cHXl29vOA/jEBEQs3W67
zUlBnqJtKtIWfsdEZZHF2fjQkRH92sjEPoz+BIs8yF26hSR88e+4RZ0pgmCRHcyqsZ27dwmD6A3+
xOQZQL96oRnjjVaZwSZXljUdK3Z91s17z74y2+XhzACvMe7oaHkqjYIcSOrCkkymih9Wdyy6Z75g
4TMaH57uklUSQpwIVX3soU1Zt5kc8vzeCtAgHiGEMU3vFQlJgDW1ugXvBX6wnkoOXdczAwBoK1Ag
zdxfTn756RPrE7+rKYEeuhVnMbTkUjAJYuK9DvORVweveZ7eVdLnlZcDVcHv03Bh9VWyELO0JAOz
SUxu9yTVcF0y6l9oGUOrdlAnsAzqsWUywX8DM+OMWEBUKJY6ua9KtEB2eCKtmsycIHFzngsde5+n
yuZnKEnqo90rszsz6EKLUTdVnj0EfC2YOJvwFMO4/ejQ5mU37ySpdWLeGQ7nKKnjcaOlDxFu9vUC
P+GyrhF9a+Imc/dWDZ2JxJ/eQv4yeWXcHeBGlN/0HC5ryDukkX1AYG9TSy+5M14ZvhhmBGhvamLE
sg7LnJZTcp/WfXdGM7qYQ8mvWdhersPnKLGY3mXGGG8Lq+I1mcHWhUeHANMWUIpm2oQxhXdjWlbs
beaiD9upcR63fGSm9izkYLGtD4t+5Etrj5idJdAHXE/ho6Ep008zRBrxte/Ava5KgUP1mE6I+7cK
qj8gzin24mPDbSH0LA89As3Gsb9W2i8esrFrIQZ0B6dU5IPNk8fNyU3RzfumYLd/XXnKIQDcROqb
tFU5nmM9Nck6cPG7P1KJMIxEE0IQgJ92GLMTsrpX4YTTkq+Abh9wMIv0g6iZX0EOpQLTT01vGyH/
WEcHOvGNPD4ZUTO9JrFJtwLAn5cfacWJOwXdb95LVBDpNp0HHtLU6jP7VpE66l5KrykKXC+Y9q8d
kThqzaR06rZI27lrU4CsAyuhz+wl6LpiS99Hyc0I7ULu0afw9OeOglWp4eZ2BEZ0XvsyAbJ8zBLJ
s8aXbhGIxGV3W4WVYIG1mpCApDLxppUaPhIK4eJp9QpR3DPwRAIwAYZ1rp2oCMb7logfycedJ3pL
eBp3k40DhJ7U7vP6ypdNYt9airneMVJ1yHkpyADXuTSWMWYXsWZQjQ39NZFc/H4Z5vEOxyL9ukmZ
OFRbh/ceP6OPRIYczev3qvS/LfN/aJkj/bTQCf77VsrzGxP2qv++Zf7H3/mzZy5+c5BHhB6DHgtx
/dKC/7Nnbv/GTgoFJtopEOAoQP9fI+Vd42pZAcRuOOSLkPXPRgpZzD6WXuIHaMsI5CD+f6Jx/WnY
xe7fpVPDzo3KyXfoXvy42QjEOMxpHbiHIOjI20oSfD0xXdzvrsnfNEh+2tIsu1Wbc1z6B7TlmR/8
eJRoYHm36zg6DFlVCUxcuHYw35OD1iMSK2nyHIu55QHGTvdPLPflfn2/a30/OLBxkji5bD4X+8eD
IwkslM28GS5vSIShLzv0Wwpycema+X0mrPpzjB07BFyb2htgRumbMii92NB69qaQAgYvOog9QXDg
A1CYMa+vk5suyMAVYl8ly17LZtvFEHGHzo/uS6+YNr++gH97EotSlxxehmbIV348CVM6bGX6OTy0
MwYR5dTzrjTgmKT+pJ9a5ELrSORULQaT4rUwVfNxCtHyuYS38ftAut960PpukbwFK3Oc033IpnKH
QbE4qnDMGUtP4rFMhwVBO2PaMEpCWX59Dj/tvt/vA/vvkK4gbUAswD+eQufYaOf8KTykgBQ30oRJ
pegn7X2is399JO9v7jjOcRtF7NK5/Jl1746CaltwpJEZ9gEpAzfPC9qT7O32znSBTv36eD+9RO9n
hs2YwBAecdTUyxP43Y7dEmjbSgPe1Rin8o4VhZyfgaH1r4/yN9ePyRZsdUjrgWU7P12/ULJcgE4J
DtKaUmLRs2+NHaaHvPsnYe47hP+7Ps9yPq5FnrPPi8eI+OdFIYuFFaJ0gc1LyXycfQyCScgzoxfp
I1gHueBjMekBRsnv9YhiqSlwLDqYvO4TnKxnhl7tndTLWNsbcU+h06I3OAp7PsRFE51qxDT7lGfz
aYz9Sq/t2QQQE2eo2KC4chDVONigAis9dJbXUYDN6eHXV/N3ifsPZxmYJvN3F1M+rU4aLT/etciK
gMXMUh0m7K6rEvjx0Y+j7mi0Mt/VebfwwOtvqpDGxs0LdsDazw7IQ4fdKJp+lzdSXnAeQnjoK3vT
oqd8EahCLy7Nrk/+VJYviCC2UkzWgwBrj/5qKsRaelHxaJl5uEvmFOYYEAjgCIRkVYxg9nzUBWHS
n1jOAGz0rnsTD5Z7GFPw93xdyIZsItilsZceDCSS4LlSci+RWO87uw4eUSlkx4w4ok0lWgLNGWd9
QUvkrUtm60cHl+NNUwgIZePsO1dlgAhrjDx324yWg8K3QeY7eHXBviRmRy7r/JnycV20VYF9Ths3
btjorxr2HVKipN/GeW/v3cjJOiAiCQO8vPFwwM3OnYvC7bEZuvLFjxOGiORIqVVuhprES5nQHcf8
hauzStQHP6jyjV9a9PzCsKB9kKkrmGzeDagIel9BWoUru0ynG7bD7WuVFe5nbKVbAwngOonyNyM3
gmujKoyNE6eEovvyVJYguQpPtNvcCo9qNKpLHTURlKdq6hE9SYNBawWBMQOeFAE2KbB04tczVl1N
pSpK+yPJPPCogVkf47xkRhk1+sko8h5aRWnOF4HgENEKRfzW5PuyzsrJ3lt1GByRhdqfZeR1txnX
qTrS4SHZ3u/sx9zZVUnDEzHCwBha2/5ct9jJ8sQysBkrOJW1VcknyvVhXedq4tZA3cMpER8mPeyS
xL6zonLYsraNxx4S80obCkCLTKyvkCPLjfREc6dlcZ1GLhSfiRCsMS6GDftyuUrQ2WMXRiVGG29l
xo6zykIVE5YZX4NF+ZQwujskTCHuIzHrbSa9F93nny34TpsJUebayDyCB9wo2NlSiitfDRMRsnm4
qsdZYT2G1zIsZLUeSD22XiNhiUKTKcoKnjJ6k7PBxmufdwrAuhEQ+Yk0lx+jol1C/2Wd5DbtY2m2
CIP4GEFfnPt8l8aBV22yacnriz1rL7vOOLvkKF71BlmKklbKZwp8825IOx++l3YDyNmwu2/IIOYO
iU60Z62FA2hYFQdhp+bBZ36790CNELcattacD1t0fUTV+gnovj6JFql89UWOTvwBusjw1UO2/8Ee
5XSijzUiIYOFMsaNcyVNo9m3MPRxgZvjccBaD8IkB/FSaB3bKxNNizgSVebP4P1aj+25ibpYGbN6
ckaz2tmmlRzNPG620KicdaYJKAX+x6DYa6urFJPMqgI1vHJJOLvKqoG8ztRT7SlsEAx49aD3+KQx
p3ZmvouyUX8beznVFxPX8CZqKAowEpnAXKx801gl0v6YL4cgiG5lmaScmiNGZ85YnnwPczh+5hzQ
ganP5GV2L3M4OTcWL+pFp4wWNnnUe8jhmnoEoUfYRFigYoBlJb8kvopplqf+c5L21VVFF/XRMKkv
CH9IbiDVU52MlHyw+kBxxGHGrwPds8SlmhQzppffQ9ZqP6AvxJtqzhOiRepCw230vsgR009Om+8a
9u3PbKaLY5uihp6h4xyKDAlbJjnJlqTWa6+oI/a9DOu1tpuLDe7+5HeLMho2G25PG+8raP5mG8qR
M4fPfgM+bNq4Axbdd3M2ssX4ZvabCFKCA+B/bYVF9xIjYFkPEhX0xFTLBBOL0DAyPHhBve2TgdCz
vd/aYeLeCBYGHMaopqHGY9LOvALr+RCdqFVc+IEe00CUeacRZxQtzER/owYen9NRsq6T/3fK4BHg
NYDZC8W7bPdRZbjnngTMe80BSNlF67uaIxoXG1cn7qcJxS/dnEXdbvoN/y+Ph3tpon2XiwreDNxz
l4ts78Nw2hMxMi/QT9M+u8rc9y2LAp0E+zLai8Q+QWyPO8Bbg8FN4Mkhx68JiSYnyFpPfZ8Slog2
kn7oLTmf4bKzj8e9fJf3c/n9/It0gja5kl2JBSDTLsJHVRGn2ZcIRKVtIUgMUcQQBK80s5cqsJzk
oiZLlfPx/fP+3w3rP2xYl30hheG/37Bef06rt++3q3/8jT+2q573W2h78I1sMsZAqYTUun9uVwXR
eIweQ5dmEfNO6tM/x/7+b4yxfIycDCd/13H9a7dqA2zx8aX5Jj5cNjD/0W71LyUw408bq9j7RhJz
709bOY3EzIboORNJu8Wu5+pr8HzfXY2/2ar+9RBLnhs7a3bFizTzp0NE01AQRg3GgPCrVY6WBwzU
KvC4pP+65v+Loyy/4rsdg4xCyPrU1Ae/+tQZn2r1hiXo/3aIZZP03SH8tKaXOHII8P6+eafTTTu/
/voQ4neR6o9F9CK4w0xp8WQsZr4fj9IVRpPFI2FGrlHJLzWe3gmtNp8VNnrzwY3yAidSCbyhYAm0
O3PYqc5WWy9TqBvUOO1TyuhnK5ltxARzl21k799Zbjm6m2RUEC8JYd7VEcsHTd5xJ8YoegAEMCTv
OIJHnSPV8jM/O3fe6BNV0HwqsXJkdDO2RS1wQmaw+EMQgSsjFN4mZ7J4DS9Zr/J2qFcemfdnTw7Z
MTEL/2wGs/fRKH1aFAlrK/gSwzvDldFroBId0SguEQ9xOVDKkvDDwCMfroawnJ/Snv9MGkpgRHhf
PKv0T9jRIOFhhdp0/oz62uqukCL0T1j8wNNEg9gbg092BJXb0SmX5PdBODuGs/SOVSOuA5MwH/T2
io68Gu+ZNvGP5EF/5c+Z3tZzYGlEGp24jiJ2VXUG7jiuh+SOMmD6EvalvhtnG1qix+xz7cPf2Bvp
/DZVXvQhaQaZkRVVzE/e5Ln2ZprFm5TKKACvOv03o6XwXaMO7p+Bc0NhVjgX7kbQO/APucCuA2xQ
u+TJlD1TLU+73oY6ur8qvAieQbpwOCO38ps1vy9fh27vr4ciMy5Z7Lz1neEw9O2Hr9lSBc3WW1iF
7kdluVBcByP90OcKBCSTw5zKthX7anLe5r5myJegIjxkrUmQeNFwE9xo7p8ZFgNtVPyOTPn5qQzd
7jk1tL+mwPDPZTAk103J4MYGq7kfuim5I0w4A0dkj5tQNhKOZWDuayaf5M16DBdDcIzbgGo4I/wH
coWrHTKMBN4Fvp1wGtqs308l27PMZf6T1/Pw0DcRfxiwIA9GkLp3RYyYDlYfLCgUUSvHqIftSBjp
TRByOfn8ighQTGNtLNbOC2PZjF2b5ZW7poDGt1JtKhjPy0jcO0MU3+k4NR+W6k+RlZu6NxbJK/sk
jk2G2DJ6jbCwhzwlRnSxppCsshyE+bByRDXA6ImcG53A8tSgj9YAt0keaWR71Rq+uBflPB69sPFu
I0Ic9t3SgvZFGV9NjgvBsCUXxKd3T6rSaB6GBLvQsZVEW6G7KtSa6il67dVQrMJmqnucBIOxr3US
fHOynMFpHPXrzuimsyTn5zWhe7+Nh9YRKxo25tbo+hD3Ybhcj8jMvQ3W768F/f9s3Y0K1lbcmAfK
dw0hJbSuihiDsEle3jbSNC05mCv2gV/JvTs504fAisZPFdueO0omk/2yVXhkCKHeSIEU26sSMMUX
kROLQVx0eRlshRAaYPx1RZ/mRgHkfGTwDH68g2y4Va1wz5MV61t7BIUTNzK4zVJZfabemuhrMDhT
WdJfmFZ5uKN9fd21oXvOG2SkAq3qutG999Bom/3rrGf8fJgd17SaOUArlsWrsKL+Ts4mw9vZRA+6
qqgwMQ/b9W6MMFc4KRloq6Sok4cW7NVXd/a6gxhZhMCyd3seDXej6DbvGo0Rtq+Jud90Tdpt+Ko4
28F02nNB02QhobTJ42yVgFAgjvBvulHikWHsQ332q/nEr40fLUYxJ53r9uxmll4XZOC064yGBjnh
ZRYeAyqGHWoRb0NKdXh0SVPY4YquIWzFxl4meVpyAtA41wFkoh1VAvAeLeXRQH3AabSB3kUoKLZ+
tPi6LLie6zHquQ6qnkGKksR3WxWyfUWP0LOMjfkd26EArC5BBD2rwKc0DWfgv75/IIppfPNNcGlW
TGkLGajaTzjvaCgbWfO5y2vx2vtVp0GtptG3LhyKZ92p6SZEZH16/+NW5bkPZeIAxVVxiQfB9aeb
CfkJPV0NqygglG3LMwySS5Mi5whi8FbvhyTSKCcbvYPgMmgrxD1T9OZrnvfdC5kT3WZ0E/6oI21j
m6aevq6aOFvjMrfunUpFHzPSyp7xvJT7PhyqvevODJRnYa5wXWIZQyyxNtWAObIePkNu6Y+0U4Oc
JD9mh7DCzEM2Lbl6Wo6XkL4C6u0EaJtkZH7t5Wq8FniawpUWtTrURogqLGjYPEnLJibeDMbyBBVV
EZ8GiHegWwdDCoU8P9hUZOEArvUehOrMDz3yBchOHbeuKUEquU1Q7X0m1ihvmoHDpjlkLTWz82Tv
AE0O4fljk3rThEydWx8gUydbyyYworCTryHAF/IDM++hlJ57jkQdgsQC6Ga1JFLx9hvBnmpUHu3G
yJ8n5v/7qmq9B9TRBrFSEtlC31f7mICONQncpPaEwJPec/QmD+SnLdAV1WEHNg+A2a0ttfNZ0G/b
krEzn7zIyU8zT/Sa4OB+Wzpm9ZbxDT9andk9djgln3mQ4lsvMeKbPhtCOiLlSDOsC2FRNxW6Zdv7
0DPZ6ElMtIj3YCCu1x1k5b0VGXgE+3y+mw1zfBuh9jyV7B3Xc99nYrPgxX6/T3mvkD4jj6Fzb087
02nEBWciSv0oZ5GB7nuC7T9sDVelH6uhC+7CelQ7wxzcF3vQzgswPuclYz984Uvl7ZI2MTYaAvjG
aJzk4EdRfT3Hhryv4XFvLcmI0chtdXm/6r1bJggFguDGys2dWVU1H74uOwM6F6u2TmpIXLghah7E
nXJr4LRtUm2rEGB5qXt727QlrHBpOrzEfqhPAyqWmygQ8VGUic7X78/yTJz7XWg42AvYoZznIFUX
v6tQUBU+EYFOP7aowav8BjxTefS08j6EUTTu+8h0sKSnfAzN2eH2z+18TR7ufC1a2HHxFNqAm3H4
swQKcU863avMtbqwKOijRVDEjS/nGQGKO2AV7Rr9bCps6ZDeiTiaB93tfJGHV0VIpMqQ+xn6/8TY
sd3PT85AGDYtZ3XLnN3YRrJRNzTq+HT7CeYHv60NmIdIEmmKELbCzFgkSI1VMR5DGbONjpyuuZ56
SNLryq/qR6gb1W5gwaEGqvzujMSsJ7MetJwcYHnFSTFf60k0pzbypp1t4ZJEI1kZj51p1hJb3kjF
7NgLAJFlw0T+L1e9i2eCWCk3w4DCXI7ZdrXvRVU8mwOPU0lq5okpgHilo6evnRJCoDNN5qsOAyAe
KgXoZDig65KOFzOl7X+a1TTfScADJ29y9DZgeEU2hDU2aCDHpl2VoYfzvx9rVrqqs+c701O884ZN
x3Ed8R+PDmR/sgSjZLwaenJII/7oLT10ErHquY0OncicfWra8zELIkI6GL8sZ4TtWdEjDt0EAU9q
deshLR8slWM5Y5S2nZvE2PdujW/SdrX1CQVEAJi/ah/sceH54g49x9F4OzTaX4GiTmAMGG9Bi0pQ
ONUHeyjEqsh0dMVp5BtMo6ycmJHlLgjktAUPae2JFxyR20U9LnAXIWDRmv6WCjE5NTMBBj0BqVaT
1ti3vfKLXxlfutm9UVZn7/DPlkvd1h6DxCd4e04fpxoVhQyM+MBqtedCLHM3gPBxVMpdmAcfjMqW
a7QJtDXTro02wRTHq9yW/cYMesIX3cbB/tBwvlXjOlRVTJdYsatr1QDirZJ4nZMhvvUIxUzRto/D
HsoyMZIDkoxciWIZS4IgIWqifmgAKWHbjc0WrYeVnLE0N7cYmJoPGDBBhqLi+9gZzfClGX3vATKE
ozZFgPljGPVMeECY750iGQ5GkrsKXmTr3DqBnG+z2JMPDbTv7VgOPhkxSqJRmz1vi5kqWkeSzIAC
UPBubHO25ASRn+JM6GGFeOc1lHN5hp9sH+a8cEO5merYnpod4Yh5fu6qV8p78VF5VXAtkBLSzrUI
WxnRxhsri97xbTRrVEw6CfcZiIxdHwy8iiXxIauc/jJSDsld3KjIfXUSp53WI2FoN47os7sKON5u
SLX86Enqq5XC4nTRaNgwDyHZhVldvUTap1PdVoP9bC5fSE+UDXFCQXJQVTWckzRwrpOy61+q3nYP
qm+nU+HG45n0gvxL72R4gxNiiQEv9tHt6Dfl17LzTRypwvkMlKO2eEUa/yRyi05xn0C/NthgMzSo
HPa6Haw6bfTOk12hGMwjV+So28bkUhv6LR/94INV+9UWqH+wjmNwmaQ7ZesM2e+KGm/mU5iQLbEa
DDVtPIQn5ywrskPW0DtsIL9xe/nanjS7ik2d2PNqEmAAumbedGn5CLrvg6owONGLhasdgghgmsSm
WDQv0s7sTc4IO12Zjk/f16Uy3hNvWD7WeUnjfS6so5QRpdQ2LnUU22vimoMBxjnS0fLAdskz3nQP
xhtCpnsUgxc89waZBew7gz27mImUwDR6Kmyjv+KjWNxSKmafFcGUT1mbtx+aoVH+vsHCIVZp1Kb5
HuwO9PAcyiqbqb66c2wxVesO4v2nXHqgrQc5ZafRGt5iUodXA+2dK8ig1dmmsv1SNaa31pHfbTwj
v6Bzwofc2Uax73Myhidu1VU+NhOS17bpL4Tcx5eMYgjQbpF1BBm57bWMobR2MrPuef+/9iB6VuTk
EaUE8hugedQTM1F3wy0iKfYdcZE8K0kcral9sRVVGd11cA9ebaP5xLBs+uRo9TAPVueApiT2xqgm
sc9aUJp9Y9iYs4biAVfI1K9hYMh71ywI1mGkRGTUYO7mcSSegif+YAS1s08Sz7+yck+zuMjBPyZl
yN40s+JXVzN6JTSnXuHoi3dBrPxHtjp8T9A7fFoI9Rt66i+OIuTDbODH869Ym1YhwXZS56tfBPIG
q4d+jWcYMcBCgpTrprPrMJyZTtFeXoV1EOzbOCO/wFjwIHbkv8CSdR7TkZiobEh5YWWImBuRGOp5
L9y5hrvv7QRdYug/L3mvN6qZvVMLm2bVT723bYoq+lyHiAsLOCMHKIsZsZMRdKpFeLuyQNMfVOe2
JEVO1T3JujEVrnFXlmV/xApR3kWp4d36sOI3XuYhFk1G+5uIiSmps6nZyiEFIg+05qZyVXJVuLn7
4DRZSKqQniNj+IiqA21k3u1LltvtiEJuM6MvvIuiwTsUEzNSpt71Xo928YC01lwNRB5tw3A097IY
HuOBiF0FevFkx7Xe95P8lISVf8jihC8WheCJhdQ4wMkfryjl/NNE0O+lgwlB/QtZeOgxoiL8bl7t
Nms+dkE/gPKCIp+/1oCEzbNohuiMFDXb0C0BVYJe9HGwgIGsAb274QXgBQEJxD4S1mBLgoN2baWY
0AWJDC8V48FHuFvVqnQ1nIi0izcNLaxHz+recKgOK3OmVJGtLU/MYb74LrsGt7CQ7Lsum6R21Aj2
8gwicyi2bCcOhmVlJ95/94Nfes9lTG0M/yA+UBUWG9odXzorHTY1AKW1SYi5pafpMCjvs88WBGH8
lSuRqveFR+eMNpExBOILtKTp7CxwVa+1aaTkRFbGkTiMoRF9Sxji3LqmYd11KvzWKsd4jnn1nkDd
4Xx0u5oIt1CqaNMhn1xhPaz3aNAZ8aWE3nl9DAqtogPw60boXwQngYX+gyB5B18bmq2feq2gLSyI
+YE8TMw/VqNBMy5tap7Jds9+/J9sTn9pUb8f7Z1x6NGS+hmbhn4cgBSxMQddo6Y2O/4nLRF2FnFT
bH59Yn93KIEZJQxcXIAsfT+2d83OIxxGCU4sCeJHhY8AlcYork0ctP+gEfvJvOUAcw/JbUTYsiAc
MZf/eCiSQUxNaIE8VLIarnKw6SSMZJScPLwIGVS5r8lS+U+b5BwUObGwF6ujBTbvx4O6KQwCo067
g865iuRl8JWWtOzYk/6RX/pv3UeLuejHTjmHQjTzbhL0nJ8VXDmL/9w0BrAFnRDIVETkShhtkB1z
i45mQfvjttGCDmIxJ9f/w96ZLUeOo1n6VeYFWMZ9MRubC9/k7tpCCi0h3dCUsXAHAa4gn74/qrKn
I1waybLnts2qLjKrIugkQeDHj3O+05N+/snzXTrxb67vIPIDfric0Zx06sHOosAu0DGHlUEDXnCD
vhrvPx4vy3g4vQjmJQ4VzeWs6JSxCLeim7oILQfuaYueQUoVkcCxuiptDovnyYYY3kcozhuK5I8v
/d74cWzfAyXI4Q0Qgj9fZeRBzQDIA2MNGvtWOh5AlnxpBAeGWeKnT6jAwC/G248vu4yQN3e86Meh
LwYovtFw/n7M4rSEBCweZvz8eXkkhvMeWyUyJ59RGwWM348v994H6TDHmC6y0NA6lZoljTItI5y4
HGaCO2WrMzb/eqtI5v1ErmctD+zNnYH5Q/8F1oEX+uedRfP897vEiTd+b1/H5hT3P3CiASoA5HxJ
S9k888PZfEnjpZk00or/+HbfG7QIb3Cqug6ojzcfTeB0oHzNZu8ECaqivqabjznrk6u891B5hcvx
FepU+5TE4hJW3LsVU8/rLDDkS6AcfLmV5aIL+uc3hG2aHohDV57Epz8faqF7MUzlyIQKAWuDuuLZ
D+vn/79rnExqGcADyLWMEQwYlzOhg25Y3Xx8iXcHB+PP4uUwPDDw/nkfUZSHY2N3zV5Su14mvWkf
7Rol3zyM2bfUYIZRYjCvk4ZjFokK84Aj5rMZ7e2n55jE3DggXU2Esadnj64ne8eowX0kForEru78
NQB5dVEauTqAlhKfLIZvByPXw7mOsx15ZHD67Sm2VeEkHbWvBAE/rj/dILAIPikl3o5FRD9QkT1a
uzYWW/vkwSZWRz5bqfZZl/TrVtbZupYDuXKcZXz8Dt+5EjdBSpCL3BMd+skwIdAvmye8wnumNnIZ
jPbcmYI72eQPH1/nndf0SnhFq75UR68J0L8dRJMqiYGsweI3Zya0ixcDGXVeiHWm4k+8s/bbNdb5
41In5Qo9Kj9GTV7ve+RGhD+5IOzGAOsrGmcSGQcx308e9RhG8rjZKJfuPuEl8ZPPlnVLNkO3zTn9
PbNb2mgV8WIVB0dzcfTCXB47R5NPPabzZVyyDyT6FNZJwmkR+6oODw+4mWMwlPpqrHs62FOP8Ic2
GzERfjZ/cqMLYuFkbmYF51zP5ANAwnq62JXlbDgR0RH7uU27x4iglStrCG/xf2Qv1dwHx75EZNiU
8VOj0ZRihaNnokmZRoOWeZzMWkoWa7u/r4gEXaPrWosa1/AYXs4xjaWqLtS2LUb6jZkTrOImd2yi
iHH5o5sKjkZuYNBya3fP2fa46bqQRBNd5NA2jeCicNEy5ERirjXzNQnz43oOEr1xucOIp2Ub7Bvn
1vwLB6v4ZNF6Z6zZCz8bBQtKP4AMf349cTUoqo+J55Ib7cUAQujAW9f7hPAzIpNjZ/xERvy24CGT
FuOEh/Ab8/9pwaPgSgyjrIixDjv8dVldbVXSYGF1JI7MkKDYlNbrnZtFyfnHn9U7ny/VHOgkMBvB
2z1Hk0yDkfa+2NPmmr4N/mg944uF4Wv5+c+PL/XOTSLwYDai18F/T0tHzkXZb0692MN/4FRksDjE
4ySIzIhcNAcc5Vm4bjlgn1ajTdP+44u/c5/UVRCksLrwkE9tAwFyNtpOQuxbsmDP1CjuEjxai5W1
+cdlAPp6vqcAhVGAMeZkQqQH1Ca1lZd7sm4e4QGMGzvUkLChEP3jYUq5gWAKYRS7jzegKrkEB+Py
LtEV9ONm9mm8Ovn1OHr+jsbTj3/6AF0T8xH1DRYc5BwnK0qSlXAjSsVteZWzN+QkFgwfZzptiYP6
k2f49gPkYpQ2lAYeB9qny5dCG5L6fcWdGe5d6hiPag5/5Nq5S0b/kxpk+Zb/rE+5FNtS6Fg2AHHv
5L4qJ80mYSDEWPhLDr3SqAZKHJQDXkoxHGlTflaNvn9FAGjI2JaP7nR5cSUI1+WKyhqORSRfaryB
zhLwTG4gPOTe/qeWD8R8FN4wTag6uOLJiPRa9h1dHBR7o++P6EL3rltcZ775yWXeFjbLZdgaOlBM
3nLYh9DUWcZfvR8M27gzAvjwUrMifjwO384iXMUyKTagiPhvIjm0gfw+z61i3+CmXtHpWZd5/ysQ
/k2ukNP2IeySqf5klrTfrpRclYkj8DysU/4pEy6u5i5i21fsI2+iC14ioV0LWcyXOuKU/jUKqJ2i
0l4ZtVukayItQVq3ZnDWaZUcSs6RdyNl0Qw04jbCSb2B3EBxsJQFqra9c2Rx/n1kj/4+6Vrvk1//
7osBlMiIs8iFOO30IElIS042yj3dabHNpyg/Gpo+58cv5u0MyyNCVwlyDHTOm5KzchXLCFFoewHO
ApH2sDcL6y4Mus+qlnc+WEhJ1LbMQ3ijT/YMHtxJkqYEExFueIQscXrQvvkZ2ui9GQhDJW04QExv
8ZZzbto66Y0C8VBLXlzAMqU9MsEw/P415O4/r6LZMyITZclwMRSd7lDDLgO6n/KJTkX8Y3l2Tebf
VE38+PE7eu/jWaJz4JLSv3kDJdVtIQi05eMpMy/8UkwWR2yx94PDlnrXJF74fSxlfqBb2H6yVL03
56GIdamr6ZS92fTQOjVTxx2KfZLY150wXsCcw8B+ANbwlen6k6u9N+DZ9pDe6LKzfNMkK7nHwJdt
sYdZWJxVvhfcjHZubD5+mK+Q0dOlg4dIyqQLDAj50p9lYrSAvz1a7vuwH82HDDLBzsC6CgbHGUrO
5oLxPregKPV1N1yrSRRXXhk4Z2mIpnOeJOTxJJc4OghtJwoGPUbf55/tbk+hYjREaRQE7LD5Mh3v
jV+yIQ8bhlPFaqNdjgk69WJ1S5q3E7bYPsPHXtOdCGTKIYZwsgdcFu0hjurnFEXH7MvuKEcMonSR
ItLCDXJpU+7j4wf5zrfGmTYlKAZiwFenC2IZ8BsyTbk9ivmHhN+4MyViyphUxXp6+fha7wxE61Vj
7C2NWqruP9+ZbU1krYQdpX1s/TBpOAD3Nl/aqRT7IBL5llZ590mF8c5HZ1mc2FHRsGK9aesPTTnp
Jqm5vdz7lmaA+m1UO5xjNPPKsSd1r5pRbVBjDPt/fq+WRReTjhQF4ulM6RoRcsOwBRePPlT5ZFET
tn1DN34hsCcPU+gl/7xu44JLG8DGYsxUdvJ0fU4bW5dQS8NMQHBYA6oE4XQ3AOirfeWzkf74Dt9Z
c7geNZTDwkaxePIFVgSDpJga670eEk4uXPxEpqrVxkER+9+5VGRGREVRMIani6gM3KyrBFs0i+TO
L16pyL8OOv886y3rk+nrvTHq8EEtPoSl038yRgckcWKmM7Bvq/6uT+uf+GDvypb3lyXqhpDX7h9v
jpjAMF3YeMI5Pjn9AC3NWZvdzmI/2zMav2C8bfpmI+kDfHKhdyZmWuomCEc6z9g4lvf5WxNHzsDz
zJgtYJl4j4nWZ+Gs7j4ZEg5/x8ms/Mc1TsYEQdtF7rpcA0G/tYIrLo+t13q3NkFGq7jEmZklJuHc
YyM3rZ8n9/XYBIiFOKvtQ2IURlyZpElAgoXbhgLOsSyYH1OJ4bxrjrPrpjd2lOi1mIb4CXucOKta
xFnsbqc1Mtj4kHohhxSmhotj4YVb5Rzf385RhdhKWC2m4KptzsxBxREbKJ1ck9ZBdVgDQBdF1lyn
OkjPrIZ8htJDojk4aXU5GM2wD4voLsNRvOYJF7uKXtHixwzkHnEirs9xltu4Tz3EwsV4UbsO+ZAZ
NuOPH+97Y5NVPLAYJw7nFCdj01eg1SafsYlM+EXp7gWw9rXrGDunqrexMdb/jc+Omptij/Y9B0In
1/NSMnIdcHH7TqVLz+lqtIvD2IlPite3LT+XXqnt0PijRwDY78+B6eoideAtiz0i8hspswbNYPhd
FfccQl8iSFn3nv2cNOKTLZPz/nXp0vJE2Vyf7isiWalKjh49kXqav6Ua/H3YuMYNRhez3KKZYY+z
gJK2XTGoTQn2gsNtwUSu7OHgofIn38k4OGZv7KzOFesYYSgDTp5x3skJdpT/5VkDG3ViM0GazsmG
1Aaf3kswbxIr/oplFiDV7KlV0eVusepmmWxzfs+mK+VPPB/Wlzws4fXoERKZZ/Hvq9lbp4SgbQMj
sB+U4332Kt6b0304HwA4aTM41vLIfpsjMrP1KlEMYm92LxPHvUt0x1lhwUn+eCS/Nxf9dp3TjtAg
h6qso1HsQ68014J+A/C2dPvxRd4rbXwojJwrcN7mh8uP+O1mTGXLWrmN2HPoFIIMFCs24491kaKp
b6dPTGfvXox+JXuWCHfb6SbCb5iMBMwn9Hd+xU4Utp4rdyhA0VLjuvz4zt6bCHza/qwWWPbeFL9Y
kx0/R0W1b/Lmxm4Df23F02NdNj/huN4AM/rkSZ5iN5dClt0DW/6lTcoJ/8mjnFvoEKFLnZYT3IDL
y7aO4dyMB5te/KZ2jHTvStWttYyc24zIjf2UYGpI6kxchkkIlbx2p/sASxD2jDgho+fj5/HesOU9
O7SR6N++oXeMOm4hoVPmjEr+dKLkIbWHrxDfPnvu714HSAhGF0Qbb4qDdjAmyJF+RWJXKenmdC9i
MsZN3TefLKTvla00pxBtsH+I+M+fQ9cZIxwcaC/3HZ4RAIHbcBQ3Te0d89C6Lmt1R6DzJ42K9wbw
b5c8LVjz2S3R6JnV3hjJu+7rn5FbIm73j009fLLneMXpnpYJ7Eg5JKN8ZC980kboxhCQhQ4qphl7
eu5S+WvMosWybIVr2rfJ2oCzvK6YkbeZWrwGhrUoMxtEf9HQPro0VR5jFbb73saxgKsNn1HaNV+T
Oao3oYDmUMVtuNPBGD6EHrPmiswfBFNGqzdzsbQ2a/uXOdrYWWqSoKX5nNf9FVIcue0o+UgAJBdv
crJtX032V4nomsXe9j4Zte99xdHi1KXFwbg9PYAtS9m2An/CfpakbHUzqfOm++hJ75ye6WOXEdn0
8Wfy3itenFkIZQKaraePXeZWMpFDWu0zFRno4vqG3HN2vxsnWUJZ2kWT/vEVX7UTJ28axYzNDfK5
sM08edNEzZWckpbVHphqtE7H3v/qpmTXC2fyztO6LB9eqQb5EkL+ahcI0658qHpiCjokfWfGOKJc
//hHvfPcKTYWCzQBm2wnTjZKBDuEZBU45b4gd2GbArm5FCll45TXLcFp1rxHF/nXx9c8pZ0vMyiq
BLo+y6wNk8f+84tOtDfLeOCLbucYKSthmTsEqc4OWh5hW4HvrBgpKCe9chslTbqeOJPBeeFam49/
iPPOHLb4whdiGdsc97S9byKN8Ksuq/AtE9a1evU1ZE4536CtFt45TyY4ELPqnWOxaldJSRPZMgh4
XS247y+jM5q7CTDrt9Sl8La72fxGWSzO0pEhhWOq2CHqI9u9T39OiLGZsoet6+fpFq2wu2kM0e1T
XwVbnfbBJkzO7bpwvhaO0Nd8tpjQCNieH9MQ8HhpBk9mPxWfbMzfu39OwPCgB8sJ/WnjiHZbTuIl
UN6gLPTXFFnaXpPi+ZhZRrr7+Fm/dymE12gNcKOzbJysmhw6KVUty1JUO+lGqnBx8xGUfSSoPnn8
+Fqv7+30S1u6v+Ce6DIiY/xzgAnDJ/WqytgcDBBeVh0Hxpi9ZkApMbyPjQhK69yCqPKl0/Z4ZdtG
cmN3RrR2nVKeSZIkD68/6H/wDZ/gG5Dlhcw4/xcl8Caj5/KlmcoX8eN3gsPff+g/gYNLSE+wHAyb
bCcX3t5/ERwi4rHZw3O2yYmS9WdIDye8jOzIXUr3JYnnPwkOTvAvagm2VzRbF1jhPwvpOV1FoqVF
vmgDaciwTTgd1YIQ0aZKC8AHieXNq3hwxQXnudN9ZWksUgmMlN8ez5d/j+HfsxmWz+T3kc0FA+Im
WLH45W87yuDn086Y/WlPTmtzA00Ub58PBefjq5zuBrkKgvxFu+oxNb5ZHDtO6gblpfrfsDmAJuqm
qBtiaQIXzI4xLiQiWlyuyo3bdgz0/ceXJ+D8zW3SpiTWlu/X5h2fboMh64XZMAXdvi598MYancqu
DFKs0AglLrQN40ej0iegKA4qayVjB8JNIzMqpZZT1q8gIIHZ1HGIlxkKPtGAFpakcB6L3WQX/H9x
fwHSdkpjYQRLzME4iduFLQi+/xedheKWTMpiM2NH2qcuHug48NWRDr4iTklNZ/FQ4R+ViQXznZgg
RTCPHcDHUdq6Q5Mnr5qRQydQBzgqHVgRI1m1L2FVZSY+D8hGabvwCkU5PJQ98Lg21+IitkAW4MwL
rfUIO+sijU3a39kkn6zE5A+OOiPPUgFMpCKPb6MhqLrN0EpAxDwq2PaJZfJnYyZf6F3JwG2aAbA7
7F32HbzpcBNoSI8ezgzaMhEiM1xk+GsCKH91CVyQ4yVMGnkHyqf1UQbNjibyaSEKOXHWHIveVjdt
1cEk6gN95itoeq+UIcvphofcrIYHANn+V94ONCL2l1the+W6B/H0faqhJiUB1U42iuke4Wr9RGwU
b0Yx3+79Ba8RjA3uP+DPF75lZHuloAmN+OPuTXDZ95PZtI8+Bo2LmICKA549646ACKqU1ziquo4u
qopiZhPlys1XboV7Z+X3s4kEuYRnKQEZjQJOUq3s4lb6KW4XK0Gob9fNdxiz0SopEAiuE7gIyd7Q
2IGF26vvuuVzDo1uOvOzvjzUIS93ChaoX08k9qZ1EHhDTYPjJDGl0rkAyhS4hj4zrLi4TZDw7fww
VVcuAqh1GSXDz8IE8EQg09I7M00mDat+zrQaHjjumC8jNfBXQVI6I8MeppLmjiNyQK7iYvnYDeVd
w+4fkHRyL76bRysCFUgqxU5UgWEW4KwK0HtTZrvXicubeGVVuYKQb8INXOjfsue5QukiWTTyoJLH
eb7ptAG+r07j+NY3Y/Wdw+f5UozpdG+zkJ4J7IewQ8FWGYXofoCBsu4yF79Guni5XiFRJIbg6O6X
R70M0VLo4efUcPczPifSW2fehOvjIXEtxn+DPOWpTIL4WLbF02i0/THNmuo6CX9BmIOuCLIePBe4
e/uQtt4zsAH1zca08pDYjE0sV0V2ZuOK3LguqWVxMPzs3EBeydxjUGp7WOuUF4WhutvFypXXsnJc
0idH77qfCBgWWUvSODnBz5jWGK0B9vjGBuHq4CQ5z+ExfNXhFEqM2SGObTFCVQ1xAK8zZ8GwwyuG
ts3NQeYuD23dGrd6kqLb6CyfL+nSto+SbfjtVHdWCF2NsWeRDnDUZU7q5Whm+66GlUvguc7OcEk3
32kqmCGjtugDnEWh+mZlGH0hBkBBJV2YfAofY7f9SPPVKvynoYb99z1revcpw5FVJPvBmYWLzHI2
xBahHWD0SQHTOo6J07u3eLJx58KpureAAqxrv0/FijhSZINq9neMQ88k+tTGSlOT7LYbenHV15G9
whkYHV2j+NKZrXFDUOut4fVXbiUr7j3wbuaGXpIXaOeq8RJyVeOrCo/TxqTHRwjpnB4qu7hvObjc
9iXni707/ZWFYP/cof8BK7A6GCL5TmpZekhnzoOE1cuLuhpGwisGvaZB0v2w8Jtuk6w9152Kd6iN
Ldz6RbSx4J0D0/YSRAxJduXOWIaNCHzXusFG7Ofh0Sik2mQAH0kijmJ1QHeDStnQ7ho/lbeqsoKe
ZFWWvxJyrkN67yIAquJCdXTF7SSCbEsgSHSeQ++4pEU/4ljjg8XybZ1nEzr1PgqTw0xbfUlVMQ+m
IHK7CjAWy84J4dDDGZMOJMRBLIgTE6GibVREinlZtO8T6yvI92hHc6UleZt48K3Ns//eynH01x7b
UpSLM++QjUc37LHyBjvfGp8F/KCLvrVLkh7MHg1nRBh8Gfn4g2NfQftuvzv12J8lXsKaBy023OEk
Jd3NRtiZC1/dcjxrYWkt2h2qrVRzCGfkYEz0c7gE041Ooc+FXqxFZVE84VKqg7Wv/eksInBtXHOi
HW4iL0RdMrgEFiAhvqE6C3du7znBgT6jbW4mJhFgCIW0waXyXV26ZSvPxzmGe2Gb9gHNRLsh846v
qiWfBc2RoOGymjrLO0q/0ffz6ORrMJDDmkOo/VhunMGoj1bjzy+SVHG6bdV8J3NZY8dvo72evehQ
9fH0JSuceTPEvToWlQQDape4vfyC9L0xKbYtCOuboKXFXMeL6iBpcEKbMtwpY+CMBYjQavScaeNG
Tv4t8BNs8uY07tx4wpUZDcZOQTFBKFvdlJbBWg4c6pBljnZWKCc3iZFED1B2rLMyY8QDXE0P4aDj
bTTG7mVN54/w49G4rTodXlkEbRynEH7myvUiOCfKb6qfbqKusB8EF5FG9w7XfgSHV6IbQ6STFpey
na2D5LSFgOXUb87LOXae+jyY3FXgjchz7bFsz9MpKcJ1buXmT4mTsNy46JL0xszBOs5KRaTTGc1Z
b5Xe01j20ChhB+YXbpe03ysn981Lq3WH5QQuBAT4ZC9krxEPIRbaWqBCMTSRI0HqDX/VuVUTgjIu
dYFUN1juyg1ifVFv4XNk54ZedLs4k/OA4VelB/TzzUWkWuiQDYlb5EaDfMWgHMbtOs9q75rs8Gw/
p0L+ZcvQaNeNJMeRd2OuXkukV6QigWKAk7xWXBBa7jE5y+5HmMWj5KyELfTOBHabwBYKgRGWZcj5
oRHfSk4d+AYKyoSAfMx4k3gApYM0q9Yqld71DH7i1qilfIqGzEl3fZHBa004CVpXFHnpxvW1/EvL
ntOtFLEFpn9WZ2TR6vjv4ktlNmR9a2p/SABe4cb2Uu7PqpZukp4mmMOZ9L/qAnA+1nulAFsMLvzG
1C4PNO7FRQn5Ye+a4LyrGrBk15DIQdqIjdc+9QhKJvwDaiKxnP1DZjvJdVJRaQjPl1fJ/PorIvXN
MRasSazUMinP1fSrgx22gthJeRIpZX1hGhQ/HOmzCzYSrJEtZeLRT5iIVlXDz1mYE2epZfSwL03e
naWMUKzNCrB1UvnTuTnk3H8/jJtk8YPWFFtP6EyrdTst5S/uoaeg0yU4Em6Bxg7Cq0pPvzAaZGd6
juutyLOIcKURos0EZtRe1dIpMY1F6hO1w5su09KYJtbVZr+0IKZPmzuNHRX1Evm4Tww4lDEt3KUc
DgRpdaqByLOU944KNwMv5rmdyD0Vo+Bh95332YbGOu1hL79l+SWQ7y1+zqkxr6+dmtwY1e3djMp/
jQXJu36FlCYdNJnJpSBMI55sl5j6S5Agu85bD9BAVz8nEDNvgS+oY+sM07kYpfrW9657DRVK349U
3J90at70KZcfu3ixOPNHnfXGRUj3pggGw2n3RuaYRAgJ/+sk+dBMK0+vjZ5Rx1LEALMGRjywIFwH
rFPHQuj6JSeYlbQQiqCPt4Sv/dg/N74L2trlfIezHvfNmVKCbdiOMvx+VeUoZ41mYfHE9upiHg2g
nU2fbpia5y2JNyw8cU8FlUtQHYRA85mi+LrNwa4esVSAEIy9+ofMyuAm9IHVRh0gtthoarVSHcld
H/9yeqlvNrPozMJF9wrlaDk8/rMb5fUGkt4Jk5TG/L2egkzmW1VF066eNLNThjI7Sp3g12BPwx5o
Fslalv2CSeMRNg+JLB7lkuGNyaZHmX85NLb7NEjAGtnsFOemWTnPNlpPjZVMiuEchkV4iH2r2Jgu
2baZ5oOumEr2SQRszbRSTOO6ol4tK3LIm37eCe1M5+hXoNgr9Nv1MsPYwOtuh6TxvxpeMP2qwoT8
U5sweGPltMyxOEKpe8e6PPQ9E1ga19TsbJbZlyQF/6fZXUZIA48Kj/tSq2sxqxuBbps5BZv9xoXP
9S2qaKu6ZkYj3CnkFnqyvCqQ2FzkvaIGtWg5wFQaHpLZSHBZeHb53Dh94R+7cg6GCxWPCQ8pIwbF
0G2nt15SpOa6l05cwm9w8h5kCWA/o3U33JCwH+oYYFurlpzYwJ/L5FAsGbLxvPyLmII+3pgthzXr
OEPwOaCLC+1zTjhb6AGOlqzG1PSNmeZiE8cpd5yIqN5qJmEYaJpSPtDgr4yJIv+V1c/umyk2dNtH
E/TIGsaEt249AzpOFUk0uw0btzB15V9T3he7Juuys36gujKLkRE5d2woUuH3D11WPgcN+8dZW/Ip
HEsn2zRTNrCp5NlFC8rgOBN3hKArNW7hOjgHi4XjpnCG7CxGzykIs+nKQ+eF9YuejPrFnSxqQ7u0
SXfSvE+nC5sv7ETDi0kRsUb3FA5HKdpHQOnto4ZmcTA1s1G37O1EGpXrtOqGce3OpR5WWAD7nTUn
1QESE7sWETiAkbPgBrh+/2Bavb21BcEU3gIvxoA3nUuL3fOmETMrQEcu2qOd01BSqpRXXUCaJzQi
ZpMuFhzIhB07o9h1MdTX3sw30po9TEtt8T925qy+10LzVCoSGGCTtSsvg5jMObo6KqnoypEvAFAw
WpbQtGK69KaABlBlq29IocMLa6TNAiwwukgs2RyzKRAXfsKD48xxOhMkSK7rUAwPHIWyvR8nwgqW
DhAnlfKqKugPBRnbZA4l518hX+m8zcJZPhV+9WXQgfyr68kMHolpuLaEC85mTDmhdvlLhbEUzsuv
1m5EEytEQNaQJbi8A2csD9byqeplfjdhTm8kzZJnT2mQo01FWF/Omd22HzI6I8vmNdMmG/hUu0RC
kNEFACunFHldi6VIQNTT65nOC1RlRBU3I30dB0QFjVXurgxgZCcA3ohHCi9ehyEueQqJREAf1L0B
iimh4+G0k7p57fgIh+GDF61c+1CkViC1ygPgqGxfuhRUJeecFz0k/vVre8BIDB4DsmzCJl0++NdG
3pxB0SskDaExTX814TxdznxuYknDohgZF3xnmNC9MqUubpVEArWiAI4W3CLw6jrQX1QPYQq2Fa84
GU2SP6AKrji3J8M6mfkEEVXQggMlTfuvMKFV90a9jXKGICA7a9wKeJFrnPggKAsQehQ8ZkPji0NV
znzoCALwUt9mx6VR5nWj+g4qwN4CnpruBeibVWw35cFYQOA42pjW2NHHx9dODY5mk0gmcI5rMWf8
TZVNs0eRJwDdjcu/9m9eF0ld0LsVdeoeDNP4aRIiQrkcGLy+sqJYeiWh/3toZrQupUtriESt+NYk
++1CLiB0LCrhRdi16lttUaZbbUJPDfmuuBixlFwPLjutdWJ2TO6G3f7As1Y/64RiBzZ9dDEGzLP1
mPIIU0813004omA9it7CL1fRyvEpz7ucb3oZz6pZpmGMS+152ZZ0JKMsoOYtGv44i+h0niGnuUuX
rjd1ybIKsEF7tkKGhDv37Y9exfVLasXJddBL2kYkrK194EXQiOhDlj63Ey/dr9fyNlwSXaA9FbcV
6P/d7LJM+sjB7l7XBmvBvPdhkl4HTPn0nWiiDobnXgeJ4bFUjFF4oSLKEDUV9h0o+GEdVXAO/ZpK
2GU7vE793LqTPnyyrOdFYsEvD1Npigs4s+LCsyliq+UdpJSHTy2iR7lr5prifLSYzdxkeJhGymRZ
0J8z69K+e82YiZnHvkGnk09YaOIj/Qt//doSHDqaliGIt2Mi0nGTa8rPltlErtnmFLsk1IyQWlOc
dGx2Kj5suDIOXdC65KOYzKF+Lm2DBvVIz9jJYrYKHYWzA/RgY9Nc3rLYM3hep1kd8DToHE3nTe0m
j+zqJ7ma7GrZT7SaLlTj6C8NTZt7GVC1G/NIy2JoBx6myfSWDnxHReSwavmDZI/nMNYIg7vVI/0y
u9RVdhCup46jLGkiLlPlkha1bQqnuIbkC/zXz8hcTuB7OipifUhpmfBNNnSnMWVMl1g3cBqpoP8Z
iFifdfz0laDAc9ZZxCZEAtr/C1wcJYdqZ0I0BB9ZJsHbA/l8HgaPpzYv4Zx2mPKpDAXPoCvJEBDD
qL5RleTuqtcTRCtoQRF1S+9lVyNQSms1KsoJktupIKdh2gw9L3wK8c+AiY9vX//x9cMkJpQlxrD6
5rs3sqZKFpUDGQ76C2TaaVeleXZWjzUfdEZVmQQekwxnjck1piokFrOXzZfSn9mRjcEEJLr41btz
7W/TlkyA10Zx0EJPgnJ7Oy5VwKQVWzJpz/0ZjQTumPSWMoctE7pPc5OkQHuW2B8aKtveC7hYUffh
sYu7v3WO/3NU+clRpYOdEEHG//uo8ivgs/R/rV+auszEy+8Hln//0f88sAz/RTfTDPAELSFoy6nk
38T50PkXnTUPJgPu9H//L38T5x3vXzj+FicZsais/QFbhP8KmucQFaUEBs5FvMcR4//5339QWtqT
f/79+NB7PTn7Yx8FvN7jRJW/0wcUcyq0gfkJf4hWC0r1gDUwIqiE9F9CPc5SoeSOWC23X4skD28i
Uv2GlZ0Jvh3ouAQLpuTeUn8z5ceZ8+i3AAZr3xZfh9aPn5FX6C9yhojHQc7s7WWzNBXYa3rnxF/U
m6AQteYMi4Vk0xk6b1fseSLnIiyN9KqwaoNpw/WcYz+rUm0Vez2E7ROAyXXR+ylapSEXvxCis7yB
7XR3BVX9dWrl+kuRxu7aqAnG2YI4d0hFnkS14hWIfGPA5koPg275PGvELbbRxHLd2bFz6MlSPY5z
6BwinaGu0qTuPrGbCqKNquLuJ1eBzNy4IuJMrYcdCc1QZZDa/XLaRpPnHHQs/GZd+F1dbDNj9PbZ
cqy6dWaz+pXxwgHGe5qkMqrCLYzI+Mfse5wUFtbI8cAMspocEY2ES3rU2SPpbVHB9p8jgfR67GNx
xzxRX3dtw7ZfK514G7e3oZKRh8gmu6xKsNqmpWqTSGIZ3pAZOdFDhDq7Irkqpq3JMqFXCMSCG7Jf
WYiTMPwSl0xbcEAb09rEOCcEwSdjvQvCimpwDg5aVvK6sFT0xWvTLL3ICVDYtzy/3VBTMDCzq7M5
TceLtI/snU4HjlEzT9RfLUuFN4bLaMkLJrQIV8e+gjW8xhxh3S1QzUM28XaA9eEs74P6umjUYHyd
3Wra+kFuHd12HNdsEHuCnml4tphuOc5ze8vZOSIDpzxX6qnpa/tRmpPLDD4rsqC8hPQUVDnhFiph
R4j1OEU3muTi1TS50Ve7yZIb7cw62Ua6QePhDeyXY5qPtLcNz950qTG+hDP90qK1ogspYbPs+slM
jq7OBXVyQMXLLneyyfiKe+MCTC6LzmjDOXRMHQoqIgfuIHL7whupRGV/CyHcKy5SR0df6GJazoq+
tX8vrAkEY2uYY8LJs2tQI+Z5jYzZt5rZOUuAtEcxB075CNDf4EFAcPGyOnxSA6gCo4tGtSZxyYl5
P8QhrehR92rc0q8JdwlSLbvfx3VjdMfOl715KJWaskdbtlF3RJTjYYFh+HwL4sT4SjeiXXMQfhlU
xJ1mQ9c+pqq6iiMnuSh7aGjfc8+g3F3ZyOld45hUZiA2gV2a91Acsh2oDbJzkCfBmaVBa/r8Y+dQ
g6s5GR+yzs7+g70z243b6Nb2rfw3wIAzWadkz+1uDZZl2SeErFgki/NQnK7+f6jkw47l7BjZx18Q
IEYgmc0mq2qt9U4bTSTVpZMJzgt1fy+VkYDEQBgl38AEE8t4hx6BsWP3wPLWHph0RPuqbYlMA0bA
/x4om3ggSfALZtCMRHqMp38HoDHzw6ynCNkHZarNjHsPUUy6PFZKdzazKO8JE/jQyy46SoLzQuFX
02nVH2y9Kc23dp8AS1TTHnMfDRNedpo8asOGFNbJB6QBNjWCue69a4epYY8d38aLx73fS+fRaLEE
kEqpYJlVdTP6+j1OXGYwADfhICSSTWw3gOh5VLNVuPEuKruwk0551su6+y5n76ovZvSlabPxAJE9
/1i6g38jh6pDtQERGIxkuDUUTDjMepmN01fubXe5pjiO73NbXw0Uu3w3Gxndr8ZvGRmGxWmLLd6G
RvRLhXd+CMnwZqnbSz8S5FSbyRASRdXum6jEwdDV9Atml+MNeDUlVVd9E+y2+zI1/G1KUsCuantC
wCOng3tqNnBDMWzJh0E7ySI1znO+wiBe/LXC8BbifpJC5p/LjSlIn8hJNfg8ymY86EXcf5KqRT/n
jto+bqdX1br5fk7IeuhburLBMKOvVuYA0U8R3Y8r7QJcAXbsUbnViAi+sGHdNWm9E6J9Y1rgllCr
zD75EZ3hpGnenaJn36cLR5MsCCjqsULhrXAX7zp3TYkHTLakcus3aX8vcKx9FAgYCE5AxMDZm1wX
4RPAVhH8HCxTmj3VxKnvDIVULEpBs7BKFftqAaaux0j/jEcynirAomFFp38l66c6A7Dif2YV/h12
tiUI4aTddH786MVNoYeGaNQu7hb3CrCME5qa+sw4OZOMP4iMFAC6a6cJ8z6lL6b0xRW3wVoFv2M8
UZ3erkLGq9bVYtAULEWyWlLWhFh6kFr2Xk02hNYSi9XWsQoaogoe+1rvPvPGlSCeaqzPutXeu5Gs
7qal168WFjWb1dPDVTmvgY1rN07A4USq8MEkyIgxr60d28iT363OLr6rYnXGTSxS5Yc+Gh3OQXc+
lYy2LZKQGmdDY2h8qkAC7hOR+b9Pvoq3tWjouiLzqybUa5qW8RMkUMy15hKkzHY+0TRoF9YUVi0W
gBy5g9gvzk30KW7t/WTJr5GrXnyzcfZLZfekQtGmWen8RKUuKPArc+N57XNT0OcMln5k5plhF2/W
32Pw/yAjRB6LC0secE4tq9BcZnu7uJFxm3duu826MbsrDfdakln8oVhatYXfqc8BTJm0ZwrRYqfZ
kSFxjWds1eqCflUm8GY2lFLUF0xbaR8Q1B48Qy6bFbtoArFurpmDTXEClBD2dtsB9mjWllDA9Jk0
+QfNdKuNNTb618T00kOV+t731mjv1WC8kkmByoZwAqF5X8rc0OnmGQFOme6dxBwtH2pdgetZzZcq
XqAnC3Uayyxi76zr7UDDBGl0sNAhzMXRGuqjMzNNg5rxKR3n7EPOOx+UDDJptDvc3WWfhLUu9wCO
9anqp4/2gguxAdiGQzcjlUQuv/fUnyGEpepj5ENgS+m+GEgUAKLIOYYtfIk+mMuu2OGFUwSt5r9E
sflkEMz4RW8c6wZLGfjmvnPXGD3vlfNSmIVxJNm629b00WcG1NVZNeZ3rxixWzZ+7/ysSTaKjxQa
ZTcefLJHgs7GSzpt0KYMjKv2VCzePe7i8SbJR7nTqR5vzNKLSO2qTi0PHbHHHtXzNZk7O8QOiFfU
8OPNjEH3pjWkcbVq+WkizfE+gmq7X1NHVOCZZXWvElWFstMCb3C5u7hiGj35H7Smc9HkLY89bd5a
bDZGeVN5PUZqozgjpXl10vjQmAUuGZp+E43dzZKnASGSIJadF8i6+NrmcCmWbnoYMdKtjf6m10pc
4NlP+YtJpegj4rxnlVEDKsxaV/9lhxjKYeNYqbN6rtrOhxL07oNbNCXTijYwZ4/pmZYVyy2e+Nkf
mof/Nn6/aPxMA2OXf2r8LmnXrf+itvtr1/fn7/3Z9fn+b0jH6SFN3GLo5Nbw6z/bPmH8BjHUsX4g
qNIV/qfB03+DfE9FKGA6IuJ3/H/T4Ln+T5RUjEEYnwCUWZbACeMduZ6AmMbJ8Bw4FtSWFy9mNszg
j8T7pQBZcHqmZX2zsiNNo2cgZDAgs+mN4BtWdjV/WmBONEHF5BX+ZIZOOxDGzFw6i8hbblOmMx7q
+y8kh7SLCSifquUcpd6stmVXk/ln9FDYPHKK1/jTCItKJI3XN1oaoLilwgabtl2bWKSNSFTH983q
adlKpkD+OE63b0SsN/Yb5BKSdR14aQhWGGfyMUGU8Niqn/EKW3Zwchn4gK0dZzVLI3ATWyvrQz5z
IrYfjWhR2smfkpFyTkNY9PsQkzO7G4WnmY/6EMXptlDx1Ep2U835khDmygnM3LBPzlVPwLYVjEVT
j7eN6aG68GL87ikZtMQnTHc24nt8HN0dEHnR2Ah5C93fmd3Q6xtyHC1swu31J6mQhPc0tRnBG26j
u0EMFIYAhwgj1r3RefHGGP3F8qnkXANro6BwI0YL2LjH34pljm8Gb662FXNhvKq9uakDI278p4Va
QtuWxjhtgazhLLkLuv1xCkDhGFjJZrh6vtS7MNNj65AzCKADNKvNSEbFE9J74Yt8zwm/Ej38fO+L
Xd0OvkR05Dbnthh3jd3Ut5g0m7wwtQcZQZEjoM0iuhsIu/iU1U72pCdoir28TEILUSGp3JnzXSsn
eU/0Oha3YmpwYdcIBgYXwMpaWF/gbJD3gqHDJvXa8piKsj/ZEQYqhpHfJ7nM7oaJpPLA03DEKscG
CuXonrqqJNR7fmCcTm2mCdF9c9YZeAGutZmYkR4zVBxbfeyLs4e3OP2GXYR4yuefqoHhe6MZCc1V
JV5ceEbkFuP/djtobvMcD4YDB6+e9Svt6kILIw3tBHLEb816qd+1KxtihCH3aJn5g9Rq8wuZWnUc
Ari+pNinPro+i8oeLXsHz8Ne03UHNLETQJg1fo8QXj0vU2ZsRY1lNOzMuH9ul24rlxQ7y2S0g6we
z4NN0GaeUdlbw2JBWo2j6tDGdnaskHJeoF8RK2AqGENeCRvMHPujkCSdl/YsQmVX3UOnqvjGGh1S
jq3COkPbnK45etlDEdcOMuLEuIIryqemTOQXnmi+nyZlnVW15AdVloCuKN5e6rjHFj5qY++UttZy
SzEyfCh6KBJFClATRLXv3c+y59TTNIttBXrwBfNW604sugtxjCVxyKc20oLaT9NTCa/kRvkK57rW
Sj+TxcMo2EJFe6mzIb30SdY8kDk3fkQqU5+sjHQIDYrzF/SR8rEd3P6MLzRKGoYFEvtubzF3RpEU
tw5t8hHN3LhHcRNvdCn8HaME59UZ2mbP7G3+PEmwhFgQS5HVBbBndGESDGirSM4bhTPhYh8fTVGf
Z2yaQ9regCQk9bsqRzOwMjx9dEwBAjItqo1hdPAL0tLbkSXLGGpym2+wIdRZb8Z0l9tzGrqlPd7J
yoG5hfj+ULXKuovmcX5SVbq8OJEx3PGFRDdTVavPizcb4UCVv2Gd9JuqmCT0Nlvua1u65JWoKvuE
7jvf89hZLdoqePay+neoPf1+gU1DhRnp1hahjg3w1vZknA2lic0+iWjSHBKQJ8d8XWBtaaBhkeJV
pogVcDVA0oZLEhW39dCLq1mZ8RMiiny/ECm4gwSgDQHzf/3ippl+EX0mrlpVmHcEGyoOCnylPlSV
ke9FPt3kjaphN7FQT0rF9mYBwsTUf+ynY5oZ8amuwMhj3yXYQZFLphoSVjyLrabMy7PmOvJkNrbx
0Z0Lxwyp6IgjaNz5JZEjjQ75Ym0aqE7KQ0cr9y1z0UjpkoybKRPbqKnMrxKA5Jh3Tr5vcFZ4MFrZ
3cdYrl/NHqdbDfoAIPacNZ+6Uonr5HjLZehq7blmTMCJZoz3eVrRrLN6vA/lOJIDroGYhlncOCSg
OONJi4thH3UGzgd9a52AyssdwG/zODpOdzs5c7SBVrLsrXRK7jjZ6i8uXfA3vy+91znN+jxwe0Jh
hYh/H8kAXPEZHHn6GocFX51nPP83nkFLT5oeTbzQOu3oY0U/BnqXD88kVRk5HeBoAZEtmjytxlmP
jCH7beXV1RElZ0pOsyuzV/I3mh1a0OazH5O7trWruPhmxbG/L5spuigj8s+DTwxAztTvmAj/gPEX
eBuAEOdJbvf5tceR9kYyArxkBpFhCq8W7MC0/hL1GvFqduZcx5wWSxtK9RlFpRuYNeJTmjp48oy/
RnVXx53/YSGm67tOdo0KhGIqSKBCExPd1msPSeK4X5oUi6Upw5ssgDJNSg6bNvZDyxJhLKAz7GRI
bF0RTWMDibEwQ418Nkj9c2h5mS6s78SYWqEptAZWHsZAU+X5z0Qsoy5PrWdbddVFo63+6McxaV76
ZH0Ye2GzDc7mLXJPPYRNdVkf4KnBnH2/kBc8zGW6agbMi2LKc4xNMobIdK9uq9i0Pnl+TyaNp+W7
pqkc8qllifWQSxamy+GYZ2TUaZVVH+dF7+6gItsvAJMkJhk92SRqHMRHw5H1rmw6c6cnDEKdSCZ2
WBB0dZtFDUW/OUyCiEWYxwhVqnDUGYlH7chjJ9zr0ujGpYd6eBK96W+NVGu+J8zwe5rqURyivvEO
HkFxmB92M3ObuWMEn9c4atXNAWqheZggNYfAUVo4jotY9hGo62dqAfNhYmo5r8M27xUPdfWlQDSz
i7L6yWlyb6tJcWeZ0Dm4P72n7hiRGJtsediQ9zIB+2u1I2hBRxKZ7TJA8LRmeUnrlp62g4x5MtW0
cSqONwxJwCBju9sVMnNuI2rTnYGHzVmB/crd6Lee3FgYK8pwYhO+WnC9Nl3TPqLDK26GcbDrMFp0
e895V+4Gm9ScvAeD01LDO5jAozeeARsAKkP6hQLN7ch29ylA5uigahkRVJXBY/cM6PpHJ4+NcB2u
3YLdDUlIcJB0CMMj0bIcuhkXt2y8d9uWiA+QjKOrz+VND7zIOrHclpdDeL9T+CZb7AXNPX36csGV
gGKalK6phFCjjx8HPY8/6VmVf7JNakASLRa6UjiZN3XWi/OSra61sRMdda9WRRDrEpYd8qoGwvUQ
HVMmUMtmii15kr0QTYBBaaooMUV1KBoz7r5bhfQ6kWGVMRs+slKGLtEAK2+Cw0O6RdLcuVpnXWy7
na+iaY2NyFIyveNmOiXluGxjCv+nxfXP0nYfYhfelzLTa5k6JE5Z9qnIPOMrSi8T+AX1OOleNLJe
4T6RB28eZ/wUg2FMrE2jwHdra3luEzj9nnbn18wwBejxJl8MpuINDIGqL8e9jtw1zJACASOY5zQ3
im2O3w2PxWLS7tshYxS1sXKKG9ABOAupdUEy8AUWMo3wQIxHnGX5Jsv8FuZyzhdTjAIABFTbt6w6
qIAxTnHSWLtS+bskLucT8rGbBH3ro9WWeRb6U0XumssI1EA4GC7atIRRpqzNUs19UOGh7PkE+TAv
tL7MODvuJYAJJC1/LyLHu5ncJAtrt8wuSIKyZw0TAtNzooei79xDrUXzyTE7nXilPN0M8WiHi99y
zAGgHNPa83dz1y9h3cGhnG01BnXVx9dSyznZMznfODo3h70J4Yl9QZ9Qt33o1nCU/tK13v6B8f0V
+/uJg7pCjhaKOttCZk5/+CMNEZBszlPlp0empbR12oT4pl18dmkHSt1HkgSbF2TmsA1aBZb+zxd/
L/8VXBxFH0pM38Gu5z0BdknL1p2XOj0aE3KrRbZQCtI8uUHOkt3/86V+kkjSfGPSYxlr9+sTY/Lj
faZNKt0pgaOwUuDKLWuEuLVyjqvv/3ydn1TG3BNIrr3qxgEj3Pc2J1kFwIQldnxUdTTvEvxymK6+
SZ/SHq5Mhn5nEIme8tCL59qL6ajHBcYKTpFrcx0lfLp//kg/P2IPxw/sSdDV09O+N+xSeo9lAF0G
Cqhyubyxti050kHbJAYaGz1O2pdJDTxnEgD/sMP87/zoV/MjkH5ewf+dOHCfVL9//3/H7ied8x+/
+B/agPEbr5FpIMLHIML/Qeds/IaQeQ0FgDjOC/0/QfXmb/wG1gXQtTGDe+Ma/DlVsvnrbEcHZ3yb
O72jCPwTZeAPSsBfKQM+/+CTxjQJkwTdev9WNS0DlUJw/GgI4AI5J9VHQfZ3uo19gf+66TyNxTBc
yE5PgcfqJzzVtKM+UotXir23WJKV8mIXd2IoylsMpR4ZnqOsqfNG7iobzw1mNQS7GsyObc6XnZzZ
i+HPXeucXB6oiLdyGttnsjMv7phfLG3cU0hHm751aIDHwmGArZDZtemr0lV6Lfgew8arywAcoAl0
zV+CyTHHINWXcyX0W9cAzRft+FxNDE0cMhuh4GMw36evxNJlmwKnr9UO5epZIIUpuq06Ll9FRu1o
DAyRYZjZqdrZZnZR83Jry/msx/xUK7VgStJnAESm0tRDTp+d8sFYk+SfGtI7qxwlIIpxC8sWxHqt
7waj3olt1UVLgPvz1eitp2zInz19MXBMGu/1Nrus30BfIFexs/xV1qWGbKOXOyunr7OKMUOPBGOW
SukhtsZ7v5zcELtQgsRy8TJGmdivKA9RVmcUvNVxwVsi1MaOL0bXQ9tJT2aiTGqv6cFN5vuxtp8S
KzvFU/7cNvIZgPrqJVbrBoTIgp9mRHylrwTj3No5z2q2+l0jCNrUbIJpCfgOpj4hP9lktmhWfFGo
gbG7c1oaQMgLW1SNfagghJz7Op23b2w9OymelYHFiz4TW96vbLT1WrXND1BV3o6dftub414ly5nB
fhGiBzrXXqVB/UperZwfc4z0kqFbA9l3Dj7xfoFENcjJPj8uUQ/7tXfzTYpH8ibruNCQ+nKTCHv5
0NKKYnn22NqgJYkzPRTAyNNcQopJyLbEpP0ZVpkgEWF68avlPJhxGsqkTa9Z4z2lk/7Nb6wbMaYG
uk4DdXl/WBzVHpppeICfcMD2r+dFtQ5xwTPSdNIisn4gfJe5KWrYZDuOPE8BVeckqOq2oHV9ALLA
RKLTH8vYeBHWSDT91FJexkTyeMND06oHe8pfCyLIqGqqfqOK6cGKKLqylA4zNysB8qUloWGkafj2
vRsl6b3CfqqaUsLed661Y3u7fv097hMrDqaOI9HATObmwxpQB/ltutYmGX8ygjbhyWSGQhoNd5bL
a5dPcRTOjU1FIxAnNt480DE6w7ErXP84DZp2kyVzvm2WurgpcWmn+8mHU5E08A603Hrpje7rPLTu
B8PP6pi3pkobPFGAtuRGFChIITWPz5EHoSGIa/LP9xInysesjB6LSXMVE4dOpDBrU5S+0dUuM6QB
sDwzwtanxCW6BY58TRrstrGnxNhAwGBElWKAevKrXgau11xhHt2WTL23kAEeK82Iw045znZQzvNE
tNxLWRI6W2qrYQuTGd8jdLdehLsr0kJtzLmKbo3e6cFxef0Xab5URlVT9mL1kgw6kknT2FlexXOb
WQLY+BDPGQHyTchcbmzdU/sJcVcwZ96Tp7lXRXd1jIb2VRtb4liyX9hVv8cFMMMwPbKHcFQAZPDe
W5RSFNmKLKnqYA8whGCO9DgFTNfUaQjJMNxfFJvv6731auSfMeq2gUX8915Hwh5V6cKkR3wF96s0
MgYoVhK4JND/4krvax6uhIGRD/NXxzHiJ+eo0UN7LLF1OcCxfhYRu+G6HUtjnEO4vV115E/67i8H
+N+U0u/9Md6uuYZUICsjedh7V2LGVikSv2NKMfdOsnW64aGaWNjI6w+jRp+z3i+hJue2YwP850tb
P9uKcr/YjusUeYQ7vPe2qbOYbPfZX01ZW2sjq8K/neG4r9vFWVYyQ4Q3vYzdNOyycRhOkrZ20wrS
XWjTXhKsR+NyORPXwKlLDqwQhRZC1dia/ngeXbZv3zXrMKPxaip5gd+2K5zhfiriR500+A1Dx6uC
OMXkBS8yhwb/SwxzMbR9tod/vtO/eYUoZZFXIOMDxnrv0GXmKYJH0y4Pidnt7Eq/JTz2Ftz+l3FZ
f/eNvhlng72RY/WTB9Zo+BN1F++qyO1jh1/qbKT2Vs/ZhEtXyA0g9aWPDTS/w3zr9Xpxh64hhdMe
vzYD+/JaqkioOIFhTmdYz9AeR/WgCfdqtQM222z3Tg0JPo4Td4+AZnqKHdhkRWwi8Ejn9Kz0trsv
s+lxajn26cbtU49KfjtCLTxDqXuNUmZuZZbzFCe/2k+afI2q5dGP1W7pOw7v2joks3NIkjIN4wI+
klVP54y5VWiq5RbkyApMk79b+NrX1snm0DOosf75gf3NDkM/BMMRmxG8yN+75sHIxmJSs/Bwg7S5
lhMTO5uzUr600Tr887XeN3nrCoRJi9sLbY5w3pswtuacesze8bPMhnu7S09k/Pxiw3xbST/WvXiN
GaYNYmAQdvjeMzNNGqa4ul4eKjHUuy4l7tuOFppX8wUyyLzv6aEy0z4IzbyOkUi2XpmftCn6zOD6
m+8OZWAWIFZ+Lq3DIDnEE8HuVM/FxTDi18Udra1HYuyB0dISSAfDVBxRug956m4Hv/7k9/xvFz7R
EYwBwoBD3YJBSR82BPvuzNYkn1Y05l5NdR/oZvrqlLyC5AtfhimDlEK6pO9KClRjpPo1ali+8LUG
vb+vSpMJlrX8wjXR/psVy7PAbgs/MXyV30PPpVn3E7465cHIaRQGevAw7RUVPJyFC3AXQfKUW1BJ
/GuBbjmMuhbuqlHc9JJ3OcrAf9xS7caINPreNaoNcM3TKGtr4zNpC7LBvUbKc0P0m9dEmHLjtOxE
NYTWDdGEj7o5viydHgCBf5wsqkPRcMMtVixIRB5nCjGMgpJ6z6BpL+rxPnZcFciW99MmhDZA+TMG
QrPlBs02fBlneRTAor8Qsv7NIuHMWP95c7p+r0oe48bL+xFX2dEvN5Q4U+CNfBxbV+Br8S+eCB7k
DDvevcOQ5iy2NczXsZh85znY2NZsrdLHQ2t2Jb5BHZ6QkTxFnFTC4PmgaIH+BvgZDCbblJRUgHF+
cTMKQFVFblCVog5Tgqi2wl0wvsMvjmGK/63LjA8a7MVcFF2YCKr9qaysjVVjISAX1KXzufDWw5jX
LLayZ6AhqtTRDOXCVFuVKGAqM6Rc3Q5o1Hc9j/StvVzsyYL+yw+KNju50D5DWY/Dro5UH+RLnxwn
f7p9a4IilIubkfTiU6nGhxQnzY1PvFK4NLR6zjI+tMip0f6iGbOGBzMzbhstPTEwbALDU5u0zObN
+gcN6wJceNYXslbDzoDEtV2XUTc518obH9x4bSCcTGM91VqYN1RLeiQvU4NDgFfz063mPDXSYYn1
UfMBfPGlBdobIdKGMk8vqUXPAsmcIyO3n2Qy3AMYu6FVOYehLE7aIE9Qmxvksizgvs9PNMV7aNMl
U9+BF5PV4Y79JTecr0k3lqfMcK7IdTbM52e47CPKelRlY9NWZ8CZa97bT9Cef3Ueu3+zvKl1oJfo
6+ALNfOPg7V8tkBJbAfbRm9+KbvhvtM59wbarMhhWa/111urXfXC2PWCSu9tzZdJv5vHbsQ3hV9r
CuLYewIOBA4uPsCwxzQfj37s3Ig8mtR8yA34WEMKsSKI7ZTgxTx+abRcXGqitzdLzLnYL6g1S9YB
MiDramrsMbKfHweLcktvrTp09ZRIt7hHU+BTWcc0hpyHCSTLUMaU2Z5UD/3ADkro433r05KS73wZ
lLq3HYWyJ3enbYqeadOMy7lIRhQPBTC4gSWLU80vbgfi1EJr9ugODlnqXgcOEZpM9WC50+1azffe
f87X/07YfjVh0x2bmu1/n7Bdnrvu+SVR3fe+737gaP3xm3+O2FzxG6e4i9epA6hl6IKi4k+Olmf9
tupyyOLwnT/IWn8dsq2GgaSDopzBunQNjf6fIZtprRbX+Eu4CATxJvwXg7afl5dBVBvZKAaSTT6d
+ePyEtbs4lek1Qc/zV8TVPh7za+iIPUJCfjLt/M37cvfXYluiSVMBwOJ+N2V8pIoyVVJfvBNTtpC
r7/WaHOCMUpU+O+vxDUE40OPQspfP8lfbMdjgP2lrbOaMN1MoaLRb7oBorcLo+ZfXwiPD5OJP5fT
udaPFxq8HFeBdqkPM1K7LM9eIy19lfz3/3IZ2oTVnl/89Ix6XPE6hkQ1dhHMhCCQA3Yi9GTqwH7z
7y8FUIKBpkAP9lOkSFzrhV0l3NEQFe2HSWePIxwDeXYpf3FTP5ckNOgmFS7PiTny+zrXGwrs7QS6
rWTkwHbVfD/H0yOE28d6oE3859v6uV1fsRmGLR5zCAGE8uOD0gynYm1W9QEXIE5PmtiD9JmCVFr6
rK+zvdRu0cvM0b/PFuHCbzHFb+bL75eX21YYVWAsdEDEVX1ULR2RI7TskXRd6xfr6+fmhEvhVsKu
wDyCVf3jPS5KqpnozJqcuwaBgKrnrTT16OM/f5N/s4p/uMpa+v1lbdEhMcnBb++gick5m+30OBQU
B2X7f/vq/nI/7/aLMSuSCq9KXpBczYwA5PMChE5p88vlpf98U+Rk+T5vhidsEk/fvR5VVDh+UdUF
zr3wFWt9nVUxTYcYusrEBI6YG0O0BiNnxzno7ar9yC2BzBgEGMtSgmJGrAG2PplpYYtH3subw5Mn
0fvRs9Bbe9kriLN1jBdjuACyRtiGLh2EFqgqQVXzIzMMqS0OHGaoODEO3tQUd3MrzM+Zx/Qc/kb0
dSggp4wFo+bIY2JdzaXYj5L3OfMmlynirBC24IeDuVCD7LvvibtTWV5uMZQuP/aatE8MM8aXJmKX
N3qXz+4yXpilXZ3hWQwyTDw/qUAlcv0bcjoNJj6fR8Pq+LmIuOlsYMxbibi+wWOv2iB9YQYzoBWB
p6VyAfvBQr3iRojWGx2jOtmAHmgt1Wuhc3dv1SYsgj7EN9TE25TNJYnTcuu6HAElLiY7jOirPhzo
Yk52gcKbkKjqDF+J/qFAiQzyo4Verpuf42RwzlNsyK+xX+UUqpi9NJ1Vf2ncwvwcce8INkcDGU1h
q4XPNESw5r2amsuyIA8Gk2uDUGrYLDx2o++c0cMXd5qW9l8jvppzIpv6xlXyVTd4pkq65ufCT1+n
bow+0iFXx3HdGpOuQ4/D4BsbFZTgMWtb5MmtTN3pnqxp+8iOzsBzwMtyiBmjUAYg5cwRipzSmEju
wFZYCMZWDQ/KBetxNWFcjUryJaqcGBJTGzHSenvt8y62T4se+R8Sl68sS/kSIBbKcLGTOYRTFT/4
i8ktxV6afRXwFIOioUWNnETivtkP1RJWy6qHSjHwqy9IjmqB1gZqbhLVmtjiJdj5JBhnKf0/Zh4f
NGiEn32tdB4wXiteTS+pTtzjvC0xRATF8ZuDLQ3xWMFIfbDKivfHaXWH3td2qMLJiByqnZrw+2kZ
FEFJM3kE6A8yJ5jMGtGDFtPcYOopHuHdsOxsfQFbQeuwXWY4EL1VDypw8rFOHsnMi4e98kv5LEZT
24mSdURGNRyYVAz5vhuiCUm7GJ6Wdsn2Tq16QoW01kx3NPLOsl3w1aXV6eJRBS7c2G+LqLvfzYW1
ZcOkMDb56HSfBq9nsigRgXlzzh6KRw0aJGDCEz7RtDb2CKPJyHgSThJnX5vYLE9TBIMUWznayla+
4g0gsNR1rRMfBA1MXMwbDTYhnqU4i17jTODfGNPoS40npCyOPmWxq4HjQ5NPRPRRDi1co6Seku9l
jQq2zFysbtzEXT7Yhnqqu3nYI48s2pXsVm4XOvo3bKzDIRjWcY/oaWVLtvH3XrXeJummj2Vj4vw5
fFPJzMiqdHFwiWr3zFHo3SUr8R4fyGmLu8dwgXUotnHGOicmDtYvkq/PvlEvZ+a7u2IBK40XJj8h
+B+savz70sDqc15qdsXpNsnxey2VFDcWRSUOeqz6TOU4Hgw1w8EOId7SsrsVYz/s3zC12ua+zUI+
p53m3/hkxD3nU7dK23qDOAhEe9KOrBP0Aa7GhvpVCbBMfcUgB0KqmIIjpQ4KvxHkKqrxpdPavA1i
SJdhYmf+neEyubX1/Bn2HTLylv0D3ecqTZ6YELXtvEFpi0+NYyn/DrlwizGPYid7q7SUgNmb68Au
cpZsYqaqNu7IpVs8cw5p5/chQPn4kpACVEMxDWLR6bzBeBC3aX5jgcfuktHyeQjIm7tmrasrszrn
BiDkBlMIBZRkQFLy+HbSSGDz4eKB8rbrQsv70me+8V0f2a2G9R1xQGevWdSjdXbQpg4IG9njqCQg
RvfOVcbOrsMDLRyq1gwda2FH7BG/D4tbfcLpV9wsXlRuJt1rQ1vrxhDmITt3rrftAQ52+TCAiDFs
KMsTMobirlPsPVrM7jEKFn02FHznolI7S5KYFJdDikzQ1L8JQ/VnXFCoRysFtabLD52rD3uZMKsv
RIz4rk1vrNQanlAZdzfzlEDxlMvnVLfGz36GQ7SPCmJvL4ZzWES64PTUFDc1mvnbPPviNWgC8UZ8
reIIJVSffmI9Q9TW44P5/9k7j+3IjXTrvsp9AWjBBoDhn97QJT1rgkWVgXcRCLin/zcoqVtVdVu6
mvekJ2pWkpmJiM+csw9BwtskLtt1ZzrkcE3gSbkW4z2H+6+GV+uV7XPpLSETRyNNiue24uSVTNef
TZSuj6lpNUvMIzyU3w5Z9r8Y3vgMdvRewyoXI1jcgGCpfipGfSCAxJV7OFS4WJKGaaEKMzT7RcFh
ltHkIQ+1s7BcA87OjzgJzBBHrr8Em8lSbqa+xWZcNE5awihsOxNy6tCWq6a0nxSOtdPQOuUJv5fZ
gH7SCzVO6Y22CEApINQgOhXnabDHcubyKRgRCkZd0T1jJ7R0Zp4lxt5N+xKRZMbkaWQMHPXBye01
u0Asjo6PhNUJSZtYzaH0v6kpSwK0f3n5tcGDtrLSGB9+4DdwwKeQ8ZLTeiYsoJFzfQqWLIN1x3zp
rhJ+vJKZq0MNZCzOtl2TSKTYjrZ6gIwsWIPczIH9jsXDkDkjqG9LLJafKYJD2iwr22pRO6SN+asb
6EOTZXhwJxwI+DSTnb3seTk4+gvTHePacph1bDq/RF7tsr3gObWdVZ0BctRFgNuvJZV2bKP3HCP8
1icebfvBZ6791nrFaTneaO5ojMuxNDeVa2vms4Uz3/C4xp/jwgfGmi+Tn8IfQ0pLwzimo4erxo9L
zjdXcHy7MdUJ3ZI7rAaXVKANzgZ5wEGA9DyYvP5vKPgfs9jvhqcLBz+ghEdFYy+Uj+8rbDXPMZJi
szgAjeG8sYeeNZA2fUyb1AkdpeXNRN4TGoeZuiIPmb/xwHvnzimRt1jh3zVqRCd8P8z9jctPeAF2
MprdH5rcRUHGM8DvI0vrWZvgfUAorAYfiUKh76OJa+6vW4yfOkPwHMiKeCWLejz8ceIHBNYrARoU
h76lCKsipuTk4kgE8kl9Ntyp/i0n4ztcyZ8lij9nay0v6HtLMA9bzp+SQitJgcPqG0tQ0A4GNijO
+VRVfbMhZ+G9M9A15IqgP+EFw93HtTPUM0FyiY32IrHYBkR54aFZafv9qP6YwP3H38/5qT3h9yOb
EozLEknxU1PejCmB6UhAD0lZuifdq/Jb7bQ8U0OHSAUxr0uxXRQFD1KSWd1NL6g1LUQNt41FoQ3h
/J1SpjoFNq6ayabzxHcIub+YtHd2bfj+wFkksC2UIF2P/R3nVeQdMATBWBppXLeuX0YPDkv3d0gy
8FnQsPR7GBP+Baw5F3A0jeQ7pmn26eNWrCozDNbDnDPr/OvvhrV0sT88HQBp2M2aQnjwnn8YB8ca
cDy3V37oCK9ceYaqVx3m9jWz7dcWPfAB7CWSZlToO08Cmo/lP07gDlmEBzYDaT4SvqY//AbkPw6C
QKoUQwPYKs+I63PjDn93DPw0seBVGFTYxOcR9/aTcEIjyI5EVacH4VI8C8K4SVwXrOEAzMYrkeMX
mDKaB2Tm/etfv8f2z+8xJYqzzH/wpCzYoO9PIEgPbi+LITnARokj6Hrgi40oCj+VmtJY1YM33YaG
Fz6jjX/Ow6n9ZjTesO2m3kPxXbPwW85b9D1toQNnG3cN5aQLWIT6G04jNOcvSFKi7mhEpPH+NsH6
77z67+bVS57Snz7on1Jvbr4O/3N4Lxv03/Lrd/Pq337yD0mo+QtHzL+lnX/Mqu1fPIYxEGWRZbJu
Z+r8P79zpFzvF4djid7W57paPMf/nlXbv4hlkMixim5k2Qn+k1n1TxOuBfQAipdVL7+F+aP02TXE
iA8Vdlxeefg/oSysEBw+/+lN+b+MqZcXQbHEKIe/86csVPokowlDAJvYldrV6Kt5k/i9v8aq123/
+qV+EvTwUi5vi49cyTe57b9/zmqGKm0WOzNUrJQtdZHmZ9t2uO0YRUHOTDtQRtJgz+a5ACix5P71
y//0dgaYwxHX+ixw+dB+HIraBTL8QcBbgfv2aJf+S4Cv6K9f4qerfHkJcGA+Cl7OzB8FWVIakzYj
qz141vA4es6zCkG3a9vy4fi0fEv/tX75Xz45Z0l5+v5yCCwXVbznCpewLw7o799QqmpXgFxVB7yx
8PHyEv0BXs4SXUJUIol1n9yPkhvc/VJ+O3VWckaFlOXlR4mu6igF0RBbIRdpkB/14FPOw0EK2zVQ
ecp89VHy261F+U+wGIVwSKxAVjq/2tmwj3vV4YwLGMPIzrSfJ8UaGwOzLjc5MO2bpNUh+QNs+Kij
xmfwC/IqFfEQrxzblwnRRmH5KLALvcCDrUGv43KNYgD1XgeRUgBHWvWuLFHeYuXQ5Dus4jKMNku3
AFTVa3e9nucjzqdrnRn9zinLb65f3Nep+1nMwaWT+FEGNyhPjTl+ihm18BKZAPPMvwmCf97kzdzu
83YZ4lTWxlPZ8FUmYcvmMrklENtAzFrLrWvDhh7qQdyMo7O4CEV0smPn2Sd85pQlcE1a5TdYiPqv
DiMt5kcq3UxWlmFlb+PHTrjk8wT52gx7QEf0dSviYPoD3ulom5ljcl2phQzCkIkopeHs4XnPtwOM
qQnW/hSHxy7I9LhLaz98bH2WBUmAo9oOUh92SZaZ56qxIgvCtJTiya184yXJe3kLw5R/JxhH+7G2
8v5cyFQf0BLC4uSyKlcgYJIzdBR5XZP1ADuY4JlyCPmKlG1219YIhLOhsrb9pO1dnxbms1uzi6ev
G9dGktr6Tadmi57TnFApzH78iJiHbjal/4jw1W2SlkhBAEtWeJzpbq+A7MhLM1fyrpTqKgon5w1D
Wvfoaic/tEZiXVujIw5lxXeBvJR0p7tq3Fel85ZAP50Yv+h4l6EW56JOw4tJm7Wn/JHXc2zUd8vc
xVZ6usaF3kB7IcBiJyElvdXCi5mbiYamb/TSvQxdfcY8x6pnTsRd6qtdFIGOxzfqW6vQivG95smR
H3sZewBlZdRuxma4NFP+lIF+xaCZ0XuWYMBxJuWrNOkVnKx4uBjRYO1tJyUc1KSen0pQQF6j2vNE
DB5g/Nirb8uJe4NvtC2YNkSxeXGidnpX+P/WBQ/NVR9nxrmLhU0pyiZegE9DxkFG8g4no79pzZZX
i6FN8bxgEF/X8Lx3UZNMp9EIoreAtT+SUybecRQN55Fuc+3XelgLqArMDU0iCPLSWLHkw5cb6XFN
wEG4ckQxnHAzW1dj6AS7aJlS1nWdrcsc4LHwk3cncl5Ca0ZM3nXmfQpG7WADefP5XI2giB/y2nRR
fPBOO+l8gqyE6TPKJXxfA4E3cNlNG1gLlD+7NlTbXLI2KjZVO39JCScJVomZT6sgivtjZMSaAEjz
Mk56h9QpPmQGzugaMdF+ZuSCu1S0T9Iy/JLjaTA2DdNU5Hy18656QDo19LatGneMiJ1Hz2vCRSgK
CKHye3WnjcZ559wOjmk5OHtA7fjl+oTciETzCXmkxN5ERd5hUI/IxKqtoLjiQJpxVIVYymzvTdZk
yhOqZqyGIKrXRRPZG2UmV3FAJCUXwKrsTTQ+8cJXLkqrulFlcCx6+4n9jrmCUVWtYxyEzAGNzTwb
0SbKjeA6jnICuEPG263a+tp237UJsRy2en/buKoMGQzz7HEkiNt0ysarUACDZvYvD06Q5hvy4IdX
fBbOimqIVzZxnaJmEzxAqwUX8S3MjOLFYkbzyDLFvThzJvACAl20ijJTq9ornL0PWmcrsGjynIjx
S1lO6MtRhvA2V0x7/ezZY/R3mEIMxutWFnptuaT8ZOyLt0XQFns9++4V2PShRRk597elCowDJip8
Iq3/2becuFv1DDQ3beRlxyAL/MdCjda+8tJyK20igfx+Sg/klC/pa2FyAIhBtz9qII+d592K1KIp
NOKYDJ0t3T+8tinh7e+T8cni5II/D6WAN6l4dAI8qFh38M8bXW4/uK3YCkYYLx2Ik09jz3BaEHPz
oipnww5gwFTTSHmjrabb5WXGN488lQNWEEZY4NU2XJ7fKiJPiP2QgPnjSB25H4djnzmcGb9Nq7rf
Zlf2Msf6uOr/W+T/bZH/oZv4V1X0vxb511/H9HP9fYX/8WO/V/iW6fyCDoOMShQS2MiWUv73Kh8B
yC8UomwzqNvQoS414R+0WJ8fooxHeY7TD2kK5eQfMCHrF8cGChLgfvTxhqFp/SeKlB/qUjIteXmP
Ks7z+FJTG39fxcHwLuYhrrIraet0enfrBd9euX6HOhq8RMXpPHCRTYfUqVVpHGubKB25jOgQzQ6p
uceIPH2ROLrx7JgNYXPZ1M/nkcnlV55Sf5MKX8i5PVRcKzlb2LwYJvcB4+wMT24hPNrshgrIL1xR
U0z5vs3nOUvCWzM1Ov/S12DUnC3dODlBDyTxsfoWAxSetwKCfgpdzjUgH8mkNtHZpYExrJmrcsX0
pLyxuI0J6xuTK6S6bRM8JCQ41kMGedJhb2CVbkc5it+/VI+KVb+1DSAWFeZL2vodnOaq6QObOatZ
VuaZKUSut7PZfk4MJXd+20x3xFVU/nqehowfFZMxI7PBpP6boPS/D+DfP4DW33bZp69SfZ1+eACX
H/ujxXZ+CU38MFgbMZGExPP86wH0PdpsKgrfpiP8Dt6Ft5JPm1AhHkwGQt89fwESs0X0wX/h0TFx
2fyD549n+oc2Cqkl49DFZILyEh/NDw+g3UpqTO3JA9FjgC8q6XRbnMwyP7MuZu1uQg14iD0FKctM
E33s06q7JA1ZZvucLKp8LaH9EXuRh2AaIs14UEO8QgsZY0ZgC4AlU5n7hbrBxqzljh+NgdWohb2f
LUH0ONqV98q9+15YVPz8U489F+QDmtv5omT4WDdxti4qOvJVDe8ehLCFb13SwFzrYeF1cZNa90ow
I+uaznwNc4voCpb79n1VDflJyR6gCfv8tWj4wUH4xpbA9vGGKanaWIZl3Ufs0relMsJvypawjpva
Ya7bYwQ5xn3G8hUoDEiw3urYwKqQLTwJZR9vVD4zZF3iy/n8cTwyoAT+Y/XyiOFzDvY0zCHwv1If
5zxz174DcGalvEHZG5u0TFRqZViGL302t/G6KgLQuSVwM9H0QIRtshZKE1w/c195RIfDq1sQzFZV
BppCpV24HtKaTPGkC6WHWxTu9mpQTBhkFtCEsnY33rQmqhboSLkElTrWlQxUaO4Hzyqep7zwUY/E
2nqVyLOIjRvhqlC2JeNt0BTGt5mQ8fXotFgQkjH5YlCtYOkLgv3H76eW34pv9gKs5X+PdtHxYXwE
XvgCitTOlLraa41hrg6IYmAZamwVyZDbaiYScOV3qU3daIHmXemO+JErYUdJcogKi7BjoTA07hLP
R+rhzEu9n0WzgVMOD8bs1sdeupSpXdZTq6Sx/dpgexQ7q5kCc89XZck4KPkuBKR/ZyyFNrw6LkWl
vJTxtkd6L6Eoz9JwioekkdNr2yTqKqic8DGbe/gOyJ4FiO7WOVWejs84aZOXjBjCFSZ378zMKF2M
Dzm3SUf73Nf8kdnsGVtvRgO/hx4Fdstru2ElQnjRY9bMb3M1TPsAR+G+KGzn2yAc0uQiWZb1yoId
DdnXztJ8F2ZmB6y8qPm3EAyDS4d/jjDHdWBWpBiQa58tXJyr+4h8JwKahhyVd06+XmdG16UoU5bA
8RDsrUUiLYvEIf43yPdlAM6XJWcSFlA80jLY55apHrrafSW2R1+VnvlSBePE/q9vhwSX9WzM2z4v
rsuYmCB2fULsiJ2J1sgwmzX4BngY5ADbZFsE8naei/pOId+/KMOBgTdNQLRS1zpp8oswLbXxtvSF
e5h90W3RGM0nYEN5scrBD62HwnOeRkswpSknuCqRFDyoI+oNV+U8GHaV9mvWn/mu6vpxa9fdErTG
VhlntjL2beOoa+2E2e0YEFdVgUm/67zY3pLrBCPJ9AnzYXZSsP8OjJAaPWxTvRnYjb/2s5FeR3hl
Pk8yy75WXX2UEx/93CzkP0SGA6DzmtX7lDmCkDp+5n3GHEMzkrFIOhCj1j60oUnc1tBbyVYnvYPQ
KK/mJ/BNJkqUNrnp6dJR8zT1M1SqaW+3lFVbUFiATiUaTCh7rNWAxyOq39hJxTJWV4BSBg4Ki8Xn
YG56IabzgAPxkoyzegn5+50jRqExO5LX5auNmGOySuD+MIAikHiVD7TCq5LWgr+/1RgWEvQza79q
5FoWdvLIXtecGXMBCbTJ+jnjkMCxhb0dcUdmC4QeogE0GvYjoaJxxZa4ZOVltmgdJvtY04zf1EjQ
HoGmcPhrmyCVcBgzh5coOqIzglneySDPT37FyAb7zHyxRc+ppDAAvn2cLFifom/hWOJjrHlCbWu2
zN+eogZR3MM4c0bJAU08RGmOVcR6gMegQGJQq0W1H2OOZza7tsvjMNj3lre8EGikcQMyiN8EYz85
uebQ45UdjLC6cSxrulESqMamruduqzQECwJDvP9iTvnmp930N+USJAhmsP+5Xfl/Mn+v1Lv6c630
28/8XioFIRhTT5hIM90fABWhy6ICbIWwl+OZ0ED6iD96FbEI6ymTmAETXvFRYP3Rq9D7sN5g2Uvd
tRQ4/6xXCZYZ/Z/2kRbVFv0UAnBm6IvecWlm/qSHbVPMKY2tmWsVQbDWntHfSI6k/Rwl46mI8eLP
H4i3eoD25i3cNy9feO1or4f7euHCacRK7wWqxuvcc8ObuYqcR5FlIK8E8J9NrFz/Bhe7AoLYp4/l
Qp/LFw5dGQvrU91EAVgjUIVM39nAwa3rF4Idsy/AZekH2E4Re/TZbBDbpYDvEV6O9P9SpfkpXLh4
0ULI045aOWAwr2tvuRWLqOQ4Q0uCKHA4VilxruvSEA6KRNh75QeGLwLIVzdBsW+KILyayPREjoT9
/DIawO9QIcL5XLh+0wfir2djvSN8uthbCwHQCtPwxjLyOyYr+jqyrcfZRPhhLeTAqnUXiCBn+Ddn
AvEPmhy0hLXgBtHRdHdAZZisMffcOq4HmFACGNp7hdl8GRj77xzpLIZEWIbs8fMnYtmx0Y8frMOF
ehiqxSS1kBDNhYnYWbZ+qRdOYqeT4dIt7MRwoShWUjsXAm2ngzNl8kY42XgBN5Su4Q2lO+pRWIwL
lZFKeUSLFvu7pi/6PfhE/owYjqO7EB37he3YLpRHA9wjRkT84QAgbUCQbmSgBWSMvMoXSqQCF1ku
3EgjMI5F7kOSbOv5hU1su28XzmQcZuwfsi49M0Af9mLhUZJuW95ZH5DK0ABVCIs6MrYMszQ7aXiW
8QTZ0kcTu0WT2pxQ/Q0PDXFFjyFl+DX8TPN6+ABk6oWVGXWuIgTRLB7ouZt9iak/JLuoBqs7Fj7M
2sJxLvNEMxnH7rybfL9gmtTA56w+UJ0IQwOEE05/JWjD79Ag+qf6A++ZLaRPPY7kyQvBIHjhgIqF
CFo2In3TgZ8u9ZYFJR1yaLkwRMeFJmoavXO2F8IoARzxLUNURTXmUIKWBGqBj+O0j+B3hZUX3Ngt
oFRiU8Q16uf8mFpIx7OscFltLJTT4YN3ChnOXgioxIrIg2FCHUygoyY6AJQ6LcxUsrL89xaMqrfw
VOMJMUEJLvJYt5GLKgzuKnwBAF+gWKfBAcpqxK795gfVY00W+rNSsFvnheJafwBdoUQYJ1QKBKjQ
9QEL/4C/DgsHVi1EWEjJwGFpE8PPaRQk+2phx8YLRTZIzSXP0ZBbE43WmSRHnNkLdxZpsNgEblE+
+I7qfnWCsJcrIP+PbN5hxcGurYHYVlUgkLb5JXa+hXHLTVfce2BvxTR0JxHN1dHNUfSpBh2z5rB8
6+owPfoEFeym1Gk3voKni9kxu8fj736diYpaO6jMqBvwC2YLi9c3jfGJAsK4NHZZr/lAgfbKBERh
K6zmzpDjbljYvu0H5jcMdx5dB3RLWKz4CIBoFpd+YQOzJkBcvvCCs4UcXNGRqjVFTn9TLWRhZ4Fr
Rq65GczR39cW/OG+sDTSP98JXjts5s2q+YAVk3pF1u9CMJ6JC90bZMqnBLJ4sJ77UYSEng31Ko6m
Lde8Umj+NAL1MOyfYqj9SCHzsNkUMm455hRlEpkkkHuMsb2eqsjcWpbxCuFVBgyzZxJSi9BHRt4S
SIekcF0Y6UseDCSgmMoEnows087y+tcC9845qpPw4pWBONJvkCnIgqa7pJ0B15qUTK9q1LvIfABw
sMXuTCXKDuScY970AWuQIFriGu2gENvSqcNnNJjmDbLv5EUGbkqoQI/euxMHbsQZpLvqb9CKE/DX
D9mVyqhRu8kIr9BuyLsui9prMhzbZyNKi5uPtD1yMOMdPqZ4w76jQVHbOi/5UNoH0fFXyihAxArZ
9isLLQ3FMmzeXaddLhc9w+wBPvfU2RZx4vBbQ7ShYczYO8m36DCHNQvB5A4cDId46C7hbO34YNJ8
rSrC/zbT1BF+MNoBBtIQL+dY1Mmt42cDXzRrYK9I3BufLPr9KXYYfaVjd8zDuXkqdLRPLSrsnLyC
u7x33C2mIZO4OZI5M0A/lUuK6rgTxJvdWH1sn9hi5Z+GFj7vsCyaeovrFgjJeFaRTXQULAY6oVaG
JGiKdFOSi/RKQkt04GRKjlFnI5sS3h0eG+Nz4/rmqekCY1fGvrq10qo4eojI4dvE6kLkbvBEsxXt
LLM1H5KedKZV70cG2H1D7JzElzdyIgJEzdNnc9Yc/1p2M8lKo4tw1RkspJQoqmxlnD1iQFmdVBL1
Lr7owWNPZVXaRDWM/v/CwFBy92dZ/Kg9ChEatBZzKi1rd2njtjjUKHCR4qDhxm2t5ABQMQrabyHe
uCO5WjZDjMG4Su1yC9mD4NC+Qlbl6TdPeh+MWiKNAz3oX/NOvHlp8m5G+ptfzG+E29xX1sx0daZh
JSQa8HTlT1vZpo+0dc2pSXwfOXFuP4OWrT6jpxpfZMQP9hWz2XeRTh026ybmr9CnplVt3+0xv7Lj
vKbUqmIkqjbZmVC+6Ou2oiYRaiS/DLTpqIO7tmsn8Ur61zfGw05wKPqBD85g89HsjJ70DmKB93qi
6tmX+Emu06Y16reGA5TaK+w31kjb2OYkfp4CI5cbNWT2hiIvP1vxVJ20TP03b/LaTyapRRnJWElx
Jnfeko+goJJoX8x5MVdgJYe5ZvXYedmXIBmV8eS1cKC2VtJH1eIsy+tj66fOpjLMiSVrDUZUqBfw
68NKjqSomCQKQVdyX0bDHg4ibRAbl52+4f857kImMWtdJECx3SuNwzSGKFZ7qxy9yLPh98aBWuSp
mpNimwjbx2AeGg+JkcZXI67EdVzR2MDka28kn+ZpZu7QkbX87iLXOslQGMRdGHpvVeNEQNNSbjkz
2CEkqfKcwjaPdrkv0O3XUXcI4HOu8zZI9wRzmmt0vBfoamqTtUZ8nN24O+ooguoIFenUmfEVmzgk
+r7VXCWR6DZT7LefNAtVeJj0umnbY8pAOr0lkDRahPKQkCK3ASPPVhuDCE2mx8d80GbDOKewS4Yn
kfkNyBfcKVyd6Qgxn1XEFxFUInhZYnl99Vm7fpt7T4xlqDjWaVukAMP/u3T6vzRxiBwXDe5/7uJe
vqruf55TiVcrff9zK/f7T/4x9vZ/8W08mPg9kXDSlvGP/r53CtCJMb0MXLyni6PZZiL+h7oMPRpB
nrid4ec5AYH2/947+b8woxYmhmJWRnYown8y9xYfvuA/9XJLzDsnPZNemjlizBijf9fLxZM7FFUW
J+DEfH0mftkDxWM36uxMqDdgVvO4k+5a3js+x3kZM0jhy7gpTGs45Ik0sm0EKWQnGb4+hIFlUPIV
4XMadMWevdUiBNDhsr5FqKO54nNwNYl3BMLnyx3uzWhee4Y7CL7dXsH0NvcEhosp33hNOR6oP09V
QOe3klOMxYVw9CfCa8hu6z0ZrUORvYbD8GypAn6GGylCNbp+JjqmmHZpb5ibzs30JR5q60ShyI2M
KgfNJrlWPWTaqL33pja94kcIQJOm3++b2rikUZMp8p3JBJVOW1/Pw1StRuWYLzMz/nPmmNMjugBn
N0mV3NmhotUK5+UvL1gOb+2SyzS1smIHHAwyTcLM6CFOPG9nOwQEZ4r/7COZOYdW+kQmlreKg66/
DtxpFzD7WhstzssY/VWMYtntHvIm8++i2kIVhc2cE0NI19oxdeIvLgJj3oQ6wnPh9y51fE86x9QW
G37nnBDpzl2jY0XlY/j+KhqdF53jEKc0ufLdyd5bOrmNSZLvQKyZbrHxEUGAKaRVwCkwu1edIRco
RiW6VSDmjnii7hAOVffkYqSA0JbO1tbobaw12eJlkIoVRjh4+moOMF9l5huhch6RQ3W/xcLzHFWT
SWyzfJryCRIxuQ+flpXmCV+JT8MRJBtwSQsz2dsALY7vlVs51ab36+I6yEogclUCqSJkMu9jIKnF
bayVuMsd9BMGcsU3ahf7MgHTIp1ejFdAcL92NnxJKCqzAGafxncz3tHTGBJNkQlnDXNsJGeRnKeC
JnyjKyO6WE73GhOEsfY6Pz8m8Lbj89CZRX8Zw7hu3yW8808Uk8RuZb11EWXj0ae0zkMu4Nmg09FX
nlItWcQsTrrV0JTymjDAT8MIcJtYC2NrD+ZXtyo/QaMhWK70qhYBgcvGIXXM2wl7htqUcgreiFzW
j7OxxCZh5NwKtDJLtIzW5cF0tZftIlFXBTuhYfiUxHNtskgis3OryFQayeiSFkvZyd56fgc7FIqI
yRZ3xrFkJuZV0yJsXY+sni59Y9+xCXmbVfjGsmIlTWy+0jdxVYdc0CGT7qSV+17xjTFjW7x4UfAY
R81X09YRWw+/aLYS+erBI74uuE0Kt1kRIwz/g0sa0pdj3fMvxKRrqeQGVPUZAepwHK2KHMxauMm4
1jGe22sVqjneBxHgwLWWzVuZGgQ8SjQY/EpqhwAouiP8rV7JNm+up97pN6oX406b4Z6QyuSY53Pf
XvA3BuVBR1ZJ70NeDUnsBBpgMGNIuhrN2gN47URb36mTY1JG1rZtlgWFbxgbq+FuRWs4eatuPrNB
NjCJqWQPHD9GzYYH04uI5QvNadhVLjZAyJ35KxLPaVOSxndGjLdzK1R1UIox2QTKxcAnM++S1GXO
7pwkNjGQ2IkBCcUMe5VTljvzho6s2ffI2da9VcbXQ0+KKfbbeX5s0eQdPWDj1yPJDc8DuVy6gGGW
x5uyUMha0rgOtqPhlFg+z+TFvELlFJtaKpuM9mjeevy/zoVn1tdW4bQp2iaD1Ie2bm1z4y1A+mMu
WPQIX7YXfFLOI2Aj9FmClp/iLxnWUzNP+8ggGYUBWZ6/zVnIOmL0USi6Fh4m2X9Ck4QHg10WfFc/
lDvbE3iP5v6mmOPpG+UjqdS977PFitlX+GkDjTFSn10UXIuoLMRSLBBe1rapj1E5FWtCo5GIFvoT
Fws7lK7oD9XcMvIoohosTNcMg1iXZdp9titum63v+uoKhV6462PrIQbJfXCMEqWAuYBiqyDbFz4u
8WSWB9UE5srigt2iL5wIQjP6Awlf5pEMbzJiQyR/YnBHUlIDk2HNYK64sYOdakz7SpMshaDCT7ej
XdxHYkappGLCBJoQ7Vq0IHFT0ipXEzLdVdlw9rICLTahY7fHFgQU5DEGHxtzdO4kgmBidO1p7fGI
XicNpoaUOLR1XmDiRC8RbhhJWqcJ1/Fu0O15LMt2a86jYpwqR7hzzbDNiqK5Irk8Xs3aTY5yDn8F
r8P8xpNf2hD9nM6HXzHP6K1pTdZWa64bSybHAEfCQQ+Fsymj4KYn36dT6HSd0maJrHvvAnW23ElD
Ec+X3WtTGZchye7AlgYnan1g9WZxE/vlvBtFDrB+TGPPXIleiZ1HxwU6N4whnfe6wxU9Tk9uPk2r
QfO+3rc6jcVpzrpJX0/KjOst211LEn08ApfH0DgRJutCpTWRoAWzuU2isJkfytQMjVfWxeNEnpEf
zGCr8B4zI6qAlTHBKgp363fsNQ5IUR/ynOXgZu5nShmVF+5Nn1uSr5Vn0WLSOtYr05Ll16lGCbqi
025vbZayyabBef/iNHp8KWtzPPlkFJ11W6l9OxkDDv0S5MCaVX9/Qps7cPQXhGMhHOwQeZozMhZO
zCA3xPuUwbxlNp+dejNkUeORYHsfzBojslmqDfqILSr5AYRtEH9p8eftyaf37tQUtLshaGGZyg6T
ZUnKBA26wxsE8nDcsYGKn90pamCwlSzNmhwTX1gCGEvl7PYbExzuaqg1FDpuN3gzDDSdsyT6INl2
tmwsNIuTXgLes97ceWrJkgimhDQI5ePKpcNLTpMir2czQ0bQR2Kn9LlIcuNotK1YVo2L/x8EWnhr
eQa+nLqb23THhhescoCifJM4WmwIdjHflJeBgh0zM7sEiWzvszAbKCQFjsqaZcie4IpxJ1EFHggw
IKyozcfeRHkkfbXy5dS9FDiFNhHS+auSuBS403z4r5Bm3Z1Q3t7pCE9bQfHXCEYrFI9tTkiLqp3+
EJMPTX5KquKtMxrljTstpikqoJa8RNYtRzd1zRdkyNmarWOUrGPtBPmumdyq5+uClzzF8vnK4T1v
0UkLMNbWr+4yTiAUEOMZn2jUMjZDzA7YOgcr3GnSPaQmXqcDk9CsXZFA4sVpDqg4T/S285JrvEIE
rA5ldzVo3zuKJGiWqUXgXVSB932rvKrYu0BAtyEf2inQzAc24IOmLyMj0k8hNfeTPQn/HLkJg7d0
6v0rZVKabaLYisNrWMpYXSf/tSsd9TJFi18q9txdYcxkaGHvPEp7miUhuZl4cxqXXGUVNBi6HZ9z
oLDD6wKx6FcbNfK6a1PrnfM0PaWDYW1hD4vXvofmjP6z9KOdQTZ3sGHqZDMIKOVuqjrnXlu1Q64j
85Z68vNt7pJzzlZTb72x78+z3w9kxULZVj4NL+aLcZ15uU3wXZO8k+7KsMeua5e4kvr/s3dezZEb
aRb9RVAkEv5xy1eRRW+a/YIgu5vwPpEwv34PKM2Omppord7nZWJmJJZBwXzm3nNRCtRmDU2YOdC6
qOh8LdJXABbG7k5q4X2XpRwv6y6Zr3ygx/f1AE8KlEaVvlfK7B6CUuRfIpNskI0zpQHM6Sg8wbAU
J1GHzc7jfL0QTeSif1WkS7OQPsplpWugXEC8bNfbqfRMan9BUKUT9mvsyYRSZHlR7nDBOXsss+Sk
CWrxOsiHh6rNrZ3BWErVTXqdRESapGmhr1LPkxfcJPSGC5CLxdOLSpU7n5W1yTo2mnqLyNQFPWIy
SM701Kwq8iKoGOz0ok6oUfJCNBRQKv8WZ64zH9DmDqR19u67VtXw3S3G2F/XQEjOWsrR2g2tXe3+
2///f/p/vJbWr9r//8lf316Lnxr/3//kXztcmyQBn5jK//OV/bvv93+zYShjDmM9afKfjAT+tcN1
0JuCjA587qIuYilUav/a4YrfpLTxR0LWYeJkBeY/6fs/yU2ZLCNcXT4Fq2JJUggf4c8b3NSspd1Z
tgFRFQwnD4QJqVBgdw9/Oib/wZ3EBOPPi+KPt8FZxhCDuaz/F9vobHYtKlTmdgTzmA9ZhbPc6oV/
XQyaguzX77UMKv48yOArLc5Ny8bQj4TG4ef781fit0iJ5rLCw2RWqFbdFlgAT/yTPYvxpkYQ9He2
XNxif3lLjzGu6QjUv6blfbZejVnnNCbmh0MCdpwOoanUZdX2WKYqo6ictU/I5ROCLItEKjjQ1sbB
rzztid2W5b5xgOw4WtsgUUbipuuUpMKgGlGggSIQb+WYtJcNeT0EiuPkGBbwZOFOkuypsTxN7QJJ
zoCq5EarHj/IRuzEGAaHRXIVTgAz7IhA9I0VlfF+akRxTCJilxoF8kca9vwjIHjnKc7s9smro7PA
17sdyJhckzYnDrO0srNtszZYx6nV3+KpKd5na66uZ2tIH6VIUP5hZ9k5TVyuTaila5ALw0FUISSD
GVaur8XSqU0Ds+GRUCdldReeqaqrtvaZy+aZ9cod2iAyc2g2c2sMh4belxH8GIRsvg1Zfev8orhE
SzXeBtUc92zHBybC7H92opPtS5IZUH43Y0zN0KCIGaKhe8Fd7EzdJfSxdOeVXoBkBwIryB2EyTW1
S1G+QYipX9I+8p9TwjXugkgEMY+BLvie+l0NtAFSBMUX1PlsZaQJZYr28cmgVY7fsjj3nXVS2vk1
IwEf/KUdVZceC4OLiUjDJ39aGuwwaTcSCvsJMknUIUlMneuENjgeyWkKUWbfxU2AP8UU7UvhVXpX
0d4x/XENMEGVW3xHDhfv4zJe5Fj1JqJMuIgCvycbbHbiYttxcIi9zs9NXrAtt6Rxa5XJfCnm0AfE
PhK/hZJUkMCQpKFYGZVxb7uJc2SfaB/0sEiryM27FGnUf486V72RRZfm2zmaXcDAKglOHAJGYKH7
rVE5bczQXpW50DhD8+9iEYWSJ3YRGixLsyx6DDoD7ErIZpu9OBHqRjGuIQKQ347BaB2EibvyanWR
Gq0Ng0pBS8Z7k76C0A35l72vFnLZTVy505Yeo7kLh1xeunF344wDyi/f9+xToLl66D00D098Iamp
f4yFRz+OQe6cyXJ+W3jIa35Z543sxeyaxFMJ9Fepu8ZR2MiVf9c0QbLtnfmLweL/Ss4YfiiJOmC4
87wdAlQCZQnfAyOk3jH7vC2H4tmzIAEeEnac2mZtoQG7l+z8cIDofgHj9NmYku/n1zJl25Rqit8i
c7auXJIGp7wBYOQzjByPeSCiiaxUamMBaMeI5qesG2yGfOSN4jjnQFTNBpVolz7YCFcjFHtmOvp6
ePAmFW8Dc4mwdT7ibI1wibZ1GlJuA+WX5X4Ad0P4rWFHQDymTDrHwkfisElyY6J5TTsCHxieKncX
ZeQi3WmQ1f7OqhMdXblEXMQUHm053ESuEbGGq92miy+CkDwBsnDDwXmRdbyomUUZGtS77RjIp7SH
v79rRhwI372P8N9Yxco4kYcX9e19VoRl0ezNoMteDKfO7kmkwXUnliFsVXjgeIXKn7xwMtp1aEka
HTpE60SxuEiHZ43oETJKsHdocE+DhPVrjkDgZGEABRkBszBymQPzQYLvREvcLP+3F7rhPUHfwzdX
lqG/Ks0SD35mWccqH3nf3i4JOuwhz7Pdh0Y2Qt0i7IW1VtGEIRe7P1QXjW13DRYkD5DVwnDGMAlx
aWGolZ1AlMnKjR3gAgYYW/5bQ9b4/dyhwlw5pdHXUJ+G4na07PqH7dr+JR8kiXaZBDdXT0FBUqEb
5fG2nQaSJUUeXOdO4r7mgN5gjJNfsws7DybbgBZmnfkFn80AvEBguaHAkflt/mQJNcIISgki9uei
uo8K4t5xZ9H3cfPIyOuIMVf9twr8f1WB7Bh/WQZeVn3SAX35uRD8/a/+VQn6vwEWkGj5LB+shOPy
gn9sgFDzQWv1EdL5LmYlaoh/V4JI9iTsAConNpkkfPy7EpS8ILBSEUAmAFPzDytB61MpiA9+KZkw
H3mOiajwM8+V0mUgPNdEq1+GCOHT1DDvBB7es68TyIdN6i+ZCp546wwvfGBe1x4nJhMno03CU9dK
JMnMrC8rMv/2KM71WiI0KLhtZ8aDXzPu8OIauXklEOqbcTpeM3Trf6StxGYaR/mTLRu1JYSVNAXG
sedKMBFGuurpTdtY7cKVaokfLoz5UDWFe9+X/Xj1jypHjoCNztJ2PirHhTjzc+VIxEfLiqKuj2Nr
jjcuQ4d9xJxkLZVavhef+9fv96ls/Hg/XGi4WQRhF0Q4/Px+0iAulZjF+gisjwdilL9F86ARKnIM
fv1On0wtyzt5YIc9fxF/LuSWn99p7l0Tiq6bH4ewQVqcMqdAuG/sfStM7rXM7T08tfDu12/6H74e
GlSqYbabC7Vi+ed/UoemQnZDUaJVw9KAaoqnLTdoAe58048ONol//m6MmgFksMVkLPvpYFIWDUlZ
pPnRFINDamT7MZdszeEaOufftDPmJ0jMcjwD2jNKDvAhNHef3mzMuHcXmUiOTTzm7I/isMPH2iAp
81tzXsUTnpG+7c3Locvw9uegFVk8oOL/p9/ZAQYCXFfQITLd/vSzgm33pqK30mPTYyjejEQ3b3Cj
hg+BW/P4/PWb/fUcor9hdy0Z/fuU/J+MUW0DO0y1LhJ7c55vK6bHG2VwBddxzbR86hJETF4ZZP7f
vO9fTyMMWXTPiBddGjqx3Lf+dBplUUoCrlunR6ByaNc1v+Zg9YvvJ8EJ/uvv+Om9lj5V2ORECG6q
jik+475sRoamjpECJmYTbZqRCRYarHa6iNA7Pv76vT7dbz/eyyEhAkY30R24PX/+XkxuXaM1OIfm
aUb4VIUelI7E0ubm1+/zGbSyfCcHAAli8Y/TVf78Pr2bd63L9OwYCkejMxtSvhQ5Lkvtiq8gThJm
yGOL+Hc1t6T3bkURxX8TwfHp3Fm+K7sUbnQmEgZXfD53NFSlhPqbz6C7aFObumFkOBvROURdgEzW
dzBCWNPf3M8/DuGnUcAig3eRTgBvE58x2zpyWXSGXnKMfYAFrHqLEzEL01Wd0gsTWlB2KwBnpAgP
0xh5ZKlTdx8Htxy/m27etN/wnYFPCcvwEAlAKmECSCWcU+P217/Qf/qcDmTzhcAcoNr/TIrJ2EMO
M4tHgBye+0blardrDZuFn4i22D2AAaw9PDds77cG8SFnoSUJq1YZhsc+q+yLQKGHHhPfulrSmL2d
q+Mq3aC7RMrw68/617OWkdQyxAGZ4zOB+nQXEAGeoC4fUOAHgtYmi/wxoyLu/g4P9Ncr0UfVstzc
FuqS9/nZmBiSg4IQ9fjhlQGMyTikRCRxkXe2c//r7/T5ds7p6ZPthbfbx3/KuO7Tl5r8zumIpeZ2
js9zE/khO5S87td4C7IdGsloXY/DdGH2o/diFCVSxcpRf3Ngl4AtrsSfT1eyk4W3sA/5oRd3xk93
urytDcmVER6YI7TT0cslN1MVsBI7Rgj6bnGSiTcnDsn4SXpsmFMdA39LkgxVrsvg/wIbQngK8Bje
KB2gaOuaFINTQ0hGspZZMZ/zGN9qjG3jbs6t8F2Pfc6oIp/Pc97SzRNd7d57DVlGsmDUoFvBDbcj
QubOWfKK3bgWB2X6JmMVe+o3ok6MB8Mb5lsm6xbChTIG89AK9ZqHk3ij/w/PHUGERFSPZfiOqdKp
T3SDbEDhC4aHuTOJKE+9mMbT8tqlRqgym1UrtpJXcMDmt7IvrEeE36TFjJCkSeEcQ/s918oGF6tG
K9520O7OkcWVjVE+2pitTkD9cvOuugjbQGX4DMoKykbGZcIHlZewESUZ0bX3gy0ohkBvd999KBvb
Mm28FyCIrX9XmSnnG1d/BGkF2AhKXMLXb33J1mIlut57me2Q0Eo2nGdv+dvOqfgYk4MYt0mW5BWP
nvshqKzpzHMG+CoDsOuPwxu6A46/Mha3tdXE2amCK4zK1ozoeqUo4nMWBWxLmjlOa8QJy92qN6cL
ZLLcodCpGF/BVHNGspnEH5bnJgPbBBrNCpRMgkVNiPjBBr/93LOeNdYyEuWNlQFB36Q2rwNaNz4j
Vo82HfrMt1ag42FnjaxqH8xBPq8YqDr3gLmsR7/UrVwZkmNbWDJ5y6NC7sy2sl9h4BqAQBxWVqsw
KeZbZ0BuvlZZO94I3YxQSWwdb7BXJ1/BjnBrWsxr5qIt2lrLeVgMVchuK0XfwN5R4dYcTQoY9h/z
rtQ555K3GH+jYcpJMqX1mlaq0/Nt4RgEqM4FdU4f4zZYp3yBblWkA0ZM2CrGVsCqfI2HSBzIB+Ts
xXA03rT4kapDH9MxuE5lPJAtzgETESv3yCDcHF3HNpgRpI8sqq8B7Tc7lbL6Ifev2jYfIeJG1d5G
qEiPYskZZ8RoE9FE9rgrO6w+VjmfeuYwB9xY4UOkvG21pJY3S345+OpsHS6Z5iCk9xDG6zXQ5XHP
6NR68ZcM9JowdLGkohsZAzB8BfNa0vOtzSU9PVhy1O2PSHWOqnwKiFlPlrz11Ax28ZLAPvTAyWHH
4etj8LDKwDZBbeJrIcho1/GS4z5pEt3lku2uHPuFmZ51jorkuiW/fsVEDQ8PlNM1DxyLQW7y6EJs
2k5LcnwO2Zhlr7Oul1T5LCjEOmNRi4ZCuJtgSZ9Pgviui6e3oJav9ZJPnxrkDU2uTRbbrOURI/IX
0E+ogrVV5+tpBHgU9rX8yr76hNrbxMkIydGF45vZ7oPW4UVVetEXVct5G9vTeIrzghuwvdRIDGOv
3MSyzojGm1uTaKyToZ0Mdo57mXkN87eVDWS/C7LlJhJ1PxqBzo1FQIqzCgx+s0JMn55MEkjBUmHn
uuyxrrF9zJHUrfQk50eEGNZuHPKQfa2WwQVqguaaQsmONwPzMPIGRP4I+yJ6RM013E+VQ/1QoSeJ
VrWep3PmYRwICxcFUKb872mRtMcRffeRUW/Bm1JFn9tI3PnOMNx5GINxLPX9dnn+LEPfWsdrNNvF
Tae8mQhYp8mBtNuUAjKrwnU7UYtkjJ/KrHQ75qdewq2oHBYMKk8ELwo8oMK0Pj3n36agzNsFs7D3
PXNLNDBYVa47oZ4Qsjcbc0j0lQ10iwV4XqFUUExz052TygJLd4e7OM2cG9GPHbqgPnpWaTRcLIYv
BS/rlA69UBgzhuAr7jBCHRxspiiXuE8ey6CNT1ZD3b6ShCscZk0ixyqldqBFyA18Aq23Lab2S1n5
zk4USr8wk/PfFWCBaYUISILkc7zncZiDeQ9WHy0M8nfSWHrqsXJsDvU8B1ej0bi3bc4+GkM8rDnV
eAc66OAQjKYkec7s2x+19P1tvagLG2WdvcIW5yBsB2KvURTYDnuBLCq9fe/lwW0eNmG8CoFb0fyn
sc2YojUfjITRpKny4MSPGtyPTj9veAjneBMMbX8bZ9HdespgaoBEZOMjqdqw6dmGLhyT1RRGzn4g
FHLnIu7cDn5iP2ZTV92gJwPdHprpMUwbeeYIJhuL7UmjQ3OvHYcTOyjPyIlZFBSBvMHSAPeo8azL
AOEhmo/ZuQ/ZOm2Y8Fb7XJCOlc+d/9orvhI3mmaNeRF+ha8q7CpZ6Pj7GBNhvioH5B9RF0ZPJQqk
K7Zw1TX7Asr+wKrYuHdGWm6nzKjsRR6S73O0NS9O5jLEqZroYjQcn2CF0M6PGGumH4p2HPHR0N8q
JGU+qCf4Fmsc3zzTbTSehCpo54qOvd5nhefRAJjVCbSF4upS9XlIi5ylnKOufVJADxYD52CdBD7x
A9iZB78kl8wM/YuqGcNz2pf+3o508ZaVjeduszponu0IRTFBw9l74BRoP2qPPb7Rl8yS0pydVld/
LXjpbdtUkPcCiAT5GtWxfhW1nQ7cBDrjGNXLmN43BfC+uHQ2rGv6CzNEoyIQkfKLJ2zo5Tdc0/Um
6WtGxGBMum1JwPfZC/rqzTNLfcJ+bmz8gGdgE1vYdpwp3Nh+pm5Mobu3tM24Z/8uzQ/RiyDU17/L
9tXvIn7XpldcCbsc4/fYmOC6J10ec2FjTA0tZbw3blyeR6eWVwna2kcjCvWb3Sb+SwSrH9REGRiw
DMTsOzz2piL3SPYpiYY0XHs6SYk5aVu4+nlSZnIlyHrbGOiMzVXaIIRKhsxcU0VFVxPikY3KG6Ya
RCUfHUbmFp9KwdkrU3EmBSLf5NnAM6OSUA3Wed8TAcPNicWcmTbjwSR38ISuqu5RXcuK29k0R/e+
laJyY3PTHx3kIGJtMh3ivMzBnEXdbDzgKBO7IKv43Xgo7C1Rq1M9J/23mt6IDiMGEGcUHIXWT76G
SD9wX1LinGOvRq/myXY8uMIKnybU96+GrI136fbDJRDF6MEpMUaZFS87slZEOZ7olYTx8jUk8Jxy
UgRAG5NHCuMQUbgroLc0d671hNUNxD2kCvqwkJOqIJG3RJ3kG3eeJkMh9coZs4e/s2fDXWF9ntZ2
hjRopDjB3Aam3Cxb7M702KvSsqslkfAtgzfANJ8+edXHhLtMLjB/XDDI4ocfuM7IP2Hsu25aGewy
0/fWWeGeZFc4rFeRdRdOv4PoF60hBxobL+R0FuloXkxOgffMfJ1rXjiuen8vpyZbwW1DT6SS8b5x
ZbyWPXzMtNRAiwViqRmHpKu1POG/EduOaRaWmyk/BILxgBz1xPXc9vs6VgIjFGRQenyeOhRCJ7uv
7C154A2YSNVdsoxILzOT4E8X6Z5FwQUjAQmqGsbrwRXmKrZH9+C0TbwWhfZpTXAb9mwJJaXgzWh2
gl1wWu98ReRca1Tb2qjmvekmFVEuwdd2MpAiTrVLhj2zgzkSR3Rkt71lvCauvatCcmAEzmu0xKfC
aF6GYr7usxC1v/tYtyEiw4qBUZ6oC+BX72kTPZEYeuexfq+pptdlmr8GIlmYggwpPRW8sezv1nMb
9ZuAAK3HKk/wolbybQxMCisj4iYfy2PuElgPl2iX9vXFGHus8CP3W6GDmgQCptqsa+gIyF3pn1ma
fxtxrrspAE0SSRM0tcEUPYu6i+ZVCxwCDGBN2gkiyaRKrL0JbqRJvox67KC3xJdO8yh83T80PjK7
uEvuPSuKD94QgBxqdP/FkC0SYFBcB00Pc9n3rXFox3S5zJHbO1bifXFR0u+TonH9TRcP7TFpXMaj
xL3STnhBPO6rwaSEJobRJiSWnaXSjtHu4mK8A9YdfBeuNxknoyaU2VxlqF3FXmqIJRfKLzpQPkD7
WUmhMOT1ZJOlrxND54HBxcK7Zu/IGU1Aad2umGraKRG6ac52rYti/IfUQweAQJ5xpXrlJZsOcgDh
HgFDU7cbaDkXoFLbS6iWURa+dyFJNivelRUDOnQaEenTSG2IxaAtijjte1B+Yc6cadlpTBWYDVb9
xjY0GnqMiswAdA/jVcMz7ok0tOmM4ZIuGYr6Vk2NK65Sw0n0VgUTbUfvcVsaFopGiX6aG10y6h/p
LAeii+CdChA9xN1g64uzIXyJCoMhd4Ts5s7sHCiKTksnEs1avFXV4DpntaikV1gVWVXHTt09N3AW
N2R8u9B6TKs9Utvz0kTz4vOtaNBZ+EbzzjM9+qvBVV/dvJCbpKX8W9lxfeO08zqDEXAsFzjUzCP/
KDPATNjRw5MVOwwFOpp8H8Xhxcem5uP9dG0b2wkbyTF0LXY2GQ5+4dnFl49/JfALeYe+1b1HRBvs
PQfdGWKQ+rUrFD3Y2EqmBASFXA8zZY9Bs8muZy7d+yDjYCZtjKQ2Vs3uY1Bc5yRMyLHyN33G3Dgv
kprQ4IS9LmSA8ETcJ8Gzsyr3buF0z1Wi+AJJyityHwF7xeAFek5OqEUv+NXLDL5SOIztsXXK8SYj
FWQ3GzFqlayfz2ONtXY9Ivw5ol0MH2qHtq/RmCHXyACbPaUavX3f51670dlCfk1mpiIML7kZ9Cbd
iWiDTWVrp8EKKIqC81/MxiUm4fqV4V+yJ2+EiaI/XwQtAvuVmQeKkUwTqnhV4r/YqWwYwOo0Slw5
5uBcVOnMhmx2GF6Fc3b6OO+MBM0wdo8FWMACPG/z+TaGIEubNALr4tFQh+8GBCKGIrRZt3m/HJO8
Z8tm8j/5rUaScjWHjSHl2ial6CzZc+9Bx/xBcvGmcLie8wEKDFwHDLqcAcoWvHaglxfMU/c+koGx
DWJIMTXQmY3y0PujbBdfCsGfZKUN0moB1tSV4miZ7qKtQAA1nTUvtEVHGjjktRriS2w6uF4ylQX7
pOO8jw3Ka9Njzrr5GDyZhgzfZxOCvk45myyoUsQRG9Uro0SgmzzONU7q0bwMzCE86TisXsMYvdYU
xlw60ID5Ma2e3eSgQkgOZvWa4dE/wto0yAIA9Yoopc1D847mgG9YSpQXqzACjYuDfCj3QQldi76l
fVYo3fAQizw7oVSaz7qr5N2QqZRKiw8uuyz+XsxF/Yrnk7ce+06fcjWFR8XIFbQPWWmvmOzXkWAi
pxr+LmgXdnnrv/VOp9exCc68VvW3UvjBOmCZt+80seVC8esoFXKxj+xKw34KmFiQYqcWIFuE6uVs
MQI/14UOX9oBDy4Eg9m8yCNpXpcWlGmorHxyRefjbEpuh3sBX69bsRb1cclxFgw1ozmnRi6Dv8PW
6AZQ5WI+7zlLvFm8RSKtX1lFGtWaXSzXdNU6ALTpTvHOcH8MbI5U5EbGw0xD8O6h5CkWZQnnYCtA
enlOjYA2IluHOgChoOFBEMC6SNvnu7H+4bv0yWsajPFLVyUjYFWfLRQ07KpllFpH25iygidjnaLi
6HR5FSOZJoho8L/X2g7fk2oMTtqJ82kVDTyZbNixOwAGUwTkgjMAEnn4kroOXLWutdoQfDYD7k1e
J9W0/RgJ/xfx+DfMIsviGvzT9PwvjNWHH+PPxKI//uIPkUNgAR9aYk3NgLwWxpPsD/4QOZjCxcxK
wCS7A9yuH+Ptf8ld3d/Y0vCPpMsuHDMr+6M/5K7S+c0nJJiI1GXT+RG98A/wjiaat5+H7CZsVxop
NBM2HwjFw7Iu+9M6EfuUocGZiyNAhPZZG7a36vLpm4+X5wrzZrONDRrksagypjP+GaaJ/uLqtLnH
EnrfiLY79Uz0VksUwxmutXGcQi7Ova7S+KYvG+O19xZ6vVsh2bb90EOy4zCJuik9Z7JubRvRWAGF
OTe9I44XX14BfxPVY5fj/8BHlc2VBbGP1JAzsnzhwUbVwzwisAu0KuwV+qTU3hGThEt1VQ9t2zzm
fqkcQu3LIjdPcTC6QHdkGKitFwvm6/jwZH1SdpRQDKVlxqYerdk0BduE2HjzhP9J4iaJOrqFuTKR
qyoidYA1Sm9yjkCXcaDjO0m89AGVloEH1/Qy3SDUc6rXFH3V9whjhQdAoxs7gGgILDXCzc5LBNCy
Rbeo+AjdPiN9/oLl0tyte3DOF2FqIhIZlOd0Ow25Xm/nCgkGE5T0UERV/YIYFgtdXloK6PfobwfC
D16IWbG5+1D5ose5j7A+8WP16bmRZXVI5fCULrVzqgb0m0UQHbIhimfGoVH8jHViiLYTNbjnj+fK
bi/ipTDvogKxa97dWB8Ve7kU72wOv6kxhFXQD1jdnG4tm4DIYUJMx+xp1Iq2cGkEWJS/RQmpAFaY
9fczbo1Vydpj33NIDWIhMcIBKu+82Nv59BpsAO/0nDy5uXyno1AXkFrYumTR1Rw33rro1QvK/1Oh
q/KQqQR/DwSFcS7kqltan7omK7Vt5hti36iYZfZU8zjfUOhXzCf0DzcpXZCHc3gzBIxyOjFiC+pJ
kKIM3GRTn+1tbX9Y8q4l/D4kahoLmUmmIBE+8WXY5+3ZV4PcenCJj16VJMQIzM6qNyLIN13jvyW9
1PtCO8mbHzfjaWwZX9aNY9xF2GYAcUY/mJ5V14jU7tn2Er64dJ+iLngiJ3WyxDnS9CboFa0K+ckK
mOROwUI+cl+Id+3S8UaFY68dyoe9ph2unKw4Iidk4rT0y1lE6iPC2eStWrpp7ZTFNorosIPFTlVV
eI+7pQl3lnbcEToHHd8lK1+OD+bSuLc54cN08vPS0hcdax00oc/MacTKQsB5ihsnWFNuJe8LAfZr
P3trIqVWaTZg4Ox049qrfhLZZaGz/sJ1FVd83/rNxqL/x3PiwnTVPpvTVYXYK9q0KQNhvPKjAcVc
9HeTqQfvPrez+oYdOa13g1nwqsYdsLOqxN+GXuh1MNj79KFbKDhKmBhhk7SSp7KP2mI9WYp348TK
5hVTlm/9MqYRodY36TK/0aQUApVdhjoEPUzfG1JFxTbC4n3qVVIepBqmgYKDU4vQhskV47rh00LJ
7wb1bjYMbHnwhjA2x76P36HpBFxrQ9CwFRJNPVwhDelwdHG2SPp5GIemxl4Zl0GxHxJE0HFjYA2W
ZO412XD0ptTdE5zKXWKE2FmJCCCoRawpOHhk1HXDkDSYISFFBI9If/4yorp5whc6XuWpQcZA9izn
hHVgnlXbolEnZTT2FbKibAOzMQVsmXwPO7/dJLJOnoo2zSuocU5ylpgNGJT0s7WZzcK8aYrwsflY
pgak31zWdl6dzEDtsDzpS8327A6/hXGf2Z33ytw52UQZmSdzETAL6KOYy3gYpdyGC5pkyidxdkNQ
SypU3SZSSl3lHcHBvE65qz5oJ8tVm2FrhRSirV3YOOPWaPJ47+X6Jo/tZJtM3WEwBRCaUM3Ls2T2
mRS75e1gTS+A25yDrYvgWyuZLI92PGBHw9Bm+eqLO5HakgiKb2npo52bBCD3mCFWyqzVe1jZNvsX
ZSBCd2KE5L25KcUcbOvFPTVFfrQLbZP7gT8xQ/Sz69kQ+gwmDRH/1MMGL0cJ4SDl0vIk+w9bRvs4
sMeVGKS/DlK2KLXZ7icDBoNvqXPQc9ea4dStEDdwJqqxPKoM1pE7QOCNzOGuJ5eX3r4CiWQXdG59
FRyacdwz3wyOrJdDXICjAJ0XFN+mGj6AMCy17k1M2GwgGrIuKjaAYNmxcyUp+TFEZm4aOw82nWqO
gRHgAzDq97HxHovEq7ZzMLDd7eqE6RNAKMO2q23MRHWHW348GVnzfaFg5rgGL0xCbVbz4DTrnO3o
NYl84hJvIQwtMaW7IVHiSMvmHgzHY59Wl9lKlyWVbgSmlZEKGYwZkm9ZZNzvGvfrDMNvVSLz28aZ
+koqcnZBuUye0YTdPLSGaQXg2LzkHOgwPdo4DbLsHXFOsBvr+WtUL/BXsimjVToBw4PzEMoVsGWO
XhC9FTVIKJGr9ibMZLgGpNZdkWWjebhTULsieqlM551x+A9GffkudygY9Gg/F2i6Se3omqecdh59
j92u8LWq97a3JQgKoihBRhcrrxviG2If0ttAVjU7Tjlfanqi3eBlX/siFBtuphV37UQ/k8XEA0NZ
90kCXktHY79Cn8593U3yN1kquV4sE8feLtxdqj3cjWDrEZ/PxaU05ZKUNtuw3aa3LkbtraXr0aLw
GQY2lSwhGv8JkSBgK6urOKA0O4wzPZwxHLCaj69Vlr5w2WfqrIbSf2g8h7+FxXHf9uHRzUfAW3kQ
3faoVG4cQl5fPBpdzFTDusqjKybS3cFiCgr0YNmwA/LmQLMUtx8DJwNW77gIK5S/tWeM/oyFPbgR
vR6mzdwUTOZcTUxGVMnvTB7YFOANIUqXfvRam7M64Mz2Dt7o+F+HrBMvTCu+pXWormdhAUjRAHgP
aa2sa4dB/NacU1aHNoNuvXKYXwZSB6yfAISMtSjuGj9w7oYJoNqauyZzAoQoRNvaXf5O98OqgAs1
4jcFjb54zVt3X9emwyUDpgNmYBfMZHcjBYVBZN2TuduTPC4uiRZLwUcF+Iqi5kTOXThv0iqO1k1k
fc+x1N7ja5DfzIg1LmBvl02qkfTjsR4qgi+TLE57/BfT+E3kfs5coO/u56FtsJR03lnHBunLpXuD
fwTsm6e8jeZxwE7AmFNOZ1d730Mc4+sYIcV1oJzk2albmzzuxNm0xZBvncSq13VVzzmqX6/YVsqq
7lqLNQcIMdFdjZlkZixCaCloKnscyi1N7oYZ6XRd+km+j8wWIIY3qB2OO7mt+Vx02K6xT500LPbL
4PWZu1n2zCOu/5JDPb7PUhUeRIpMTDgDFW/YuCcGZORNJUbHrofMw/wpYh41XWhjoiOe4/YUGJIL
IhYDPAdWFyfZtPT+BZab1WiX9cbVEbhj0bW3ah7Vs8D1/d2pB33wuypgIvS/7J3Jct1ItmV/pazm
CAPgjq7M3uRe4Ha87ClS1ARGURL6ztHj69+CIqNSopRSRo5zEGEWjQiicxw/Z++10+6abFX1rhKW
ynj/qrTzRYNpurBIb6e6Wh49cpkq7ARWOz5gRjFhoFuSDC3Su8XKfKnnIWBE12UXGBCLInARi70b
Q3ex3xMuniz+4E58Wd1eeryIzPo3oJynKJDM2UF6ZvHz4IzAsCqnv4fpRQ54G5faZY7h7DkER7ID
fwf6p1gmJLx9qfu42SN3I2Wm0b8vcMWQcw82hP/1MBUsr6rw7seC2rgtm/4jo6dq5bGkO1h60YUq
KUnzcmi6TVcMxQNQCVqgumPuR7fICEZs2esXXexXjDq3tbbkoO1Vbe1Goxxvc2kp5VtLWGwAwWbB
kBr9uSgXGBRmWh56Z4puzFqE853rpKq6nqJ4snwvmvTGZrLnwOxIPhV17M0gGvo/Qy4oN5M18wLh
wCjvq3/kYfRz5TqqPaReXAAA/ZqeAZ6O6OyWUImoaUkzlmQIberJzaHwtLY4dLFtPRHBRVg24R21
c1AZ7+JHNP2hr2tpGJ2TYYBRxyOs0gCz/4hupB/qbYZ6itWHbLLzQF/y0ONzv5uajr2A0Wj7xbJj
f4BgeKKjXx8Vz6TfdyI51ym96tDsnS8FepxXnQhXZgj41dP9VNQPbYbZ6hkRc78tGMKilqCv6BKu
a/l267qfAdBHB7tHTbMxuljbAox1Hpd01IPEZnUO6BZnu9ZslxedwvpinOvVd5/TcKx1GJSyPy2I
9W/rOqnfx5Ms7vBnwVmrmWmYhawZjxuoUYy4IP8ya7sNgVdUB03W7qdsMEhISKsrKZvCB5Yl37VU
kUE30SFeSiMNIr51FOcNLjBTwSjNnaNWl4NfsXG/66LE26lMN18s0oYOJNfVG4Kl8OFD40V0VcX7
JAIIoyrLPRM2TbYz6bXjx9zThj1s7GsxxcwxSnU98Jts1qC6bW2aM7yIvKGU6qNzxpZ2wvwnx4Dn
ptnVHly7hqAg5v0LxEIjTfA+hbAUvJzPeDhp2QcALzWhVE5x0JJQ+Nh2RvpgoCs2bt4xDtc1JoOp
EAyqZAEUx9GuO7HMdzU5o/2U5ZdT1kMaikoB3GrU8oAoo/hzXdvyMgwTJq51Ex2AnvDutiz8fQ2W
PietalE5WUlZN/DRGWcayLp3NUxRFqRlYh8yvH6BmYNf1duqOiW6ceO6BXCDtp0IIqyjl9YpU79E
eoTM2Wjcq0xr1JbpbBYYeSg3aQ4aNfIILBRjS2Yu3tniGWnIcyPQwdE23ksLFdoG1connfiIg5vo
C64QsmMMNp4o6Cx0R1MZofvJBN0HJ7JhsxNI7yHdG7hbG7Oc3sNiuYgj4LJL84lJ3Hv8c+vz1utV
QOhbVm0mIQLb1U3QSB4he0lrvWQoATdFRJoUNTMTnzXXKg8U0TN9JKfmXCG/4Glpnb2hZ87WVMBC
c/rBN/QfdN3vJZS9YKh1eKEd9XaqY8pv1vbPhPeTvnKDDRI73SFKXf3zSD8ZbF86HEioAZWvNeZt
2jl0BGr12sVTd3IKjLC6mzkn+lp+HM/10cU+xwdYY0ziFMPtksXRLkqaj+zXKMXmEueaXNLiWPb1
kJH00c5PA+3hDf2eSyGK8JFS6iGBuLF1VOdcxLYYt820UDgCLGIm3rSbuNeUXw79B89oLkdjJvAr
NR9LjSUvHaTc1bZyt6Ml3KcYfd0GcmnpewwRGQOH1sNSZbgHl8y8KOf4nGjlc1c77YGZ3b2yjS/k
tFD/zVRHgInL+7gynwV5z0cxlPITIG7l65ESfq0VjxOJ8V/qGm/OLgK922HzZGavTTVTrsUGeQKa
NNpg0DP8rnbDDwOSMkykw0BCGrzpu8YwlmqTuyHNchoQI0wSOScU/4XBHmeyYH4L7w4xqEVrXViV
zemFDmAlFePppC0f2HqmTmZJKbkk0cRWJ0T8xOlcZqlVXw+2pLA2ELWgScsS2GjmkpfB4OKgCHo9
rq9MjCVwTmr+U4YQyYzMO5lWLB5uEp+8Ws9Os8XH1RDja5jVPTmRWhYF4LvlxgHCgqF7Oi0JXj1N
Nx4Vn6RtbnQ1QQBrL7AukTl6PcZEwx7Wd4IqLzGsvYnWDPGDyZJgT2oYD2nVH5yh+QCL7TTxwG9z
5mTHLNIuQw9x65JbTYBI9YSAvtuNInMCJ7PzU23R/iN1od3CnWsg6k5wzmVzVtFw66XtJx1ujg+i
ywrQ4d42si59GjPOsZQYWB2ti4E2AzFxlkK7Hk35lCDLvQCOV/ujsrFj5UwHY53+fVIVxgGVi+Yr
q2+PREjpdC46ODqZ9akeQ++2J5vgkIYjXItq/pBFBp2zDkQesA9C1TrxMbQG43500ezZ04w8KAXt
+tlqneGetc/cgDxQW6h4/Uk1NKN0A91GqMnLnIQ8+ixkugRKzzKAZOWl7PJ2Gy5C9r6ZMOUInMgo
nE2qo6pdUzwNj1lclsyMLI2qerZcKdYo0mV5zcw4nFaCj/aCy1pdI+nTDikfPIUO2ZmA95AI7mAw
3kJoSDHWJNFJ4aoNRDHPH6mzeLWiunhJUsO9rkYRXi5d3L9qif0lUsZcbzwiqU4NbejbZZLh1koc
XNA1k453LmqiG9OM5XKlJreqN6NTVHu6oAWQ7E7USBk9glsw4jm+nSWTX5tJqbbJMte7pCZSXOqh
dmUkyhq2Fh+DQxIOD3NkvaNCsO4hBFS7qJm7A+/BHNiqJTfDcx9Hl2jKOi7N+whh+7aNxbVrtCHJ
6KW2TcE/bQ0HsjuYxyLTLkaTouZMxlC7abohvqCG6KZdZKtqq0Cp9ycJeHzZ2B05HyRLIsyjSYRU
CeV0Q01T2AaWWzLD+GpUJJA5dqUeVS1hYTeuCwQMrQHgX50e34zfZDuzLjzjUPHE1ZhY+sPADwDy
3fQLmELsz7zGgPEFDWrUUOXcXoq+7s/4/FWz1eux249NmZyXGom2zwfL23SgF6iY5rHboANcCUnd
WgmxyjwXme18kCpGrZn1aXfAp068KJRrilZXuuDHVyQksMzp3urrjuYTAlIbf4jOENTUvMfcbKNP
VhylkV9GYYQYEgnnHSwobBCCFy1YcA2Ro9uy8Z5MPtGUoAVuYFF/GSmvgW83t0SdrC5xG5JyBiPW
qnvSc5OwuZ2iwXwC215OPlY3SNnKMm7apjKSTd4M7l1rKb6nrGXVTb5ow5Mmk575fkNfBhO0e4lK
pnvKyP650ouRZBXmgR6b11bcthagek8L2b4oI/QuNC02P86ELp+61h3uTfOrxN4E/7upSpZVZEYu
EiC3jWMfxlbKSzlKvlj9SFdwI5QXpVd0+Du+J9Di8ovUMGdr19mjxZ0uYIF2KsJrlLU3gA8Ai9hz
bQaCNtSDDkr7lMJRIuApnr/kdWE8hwZR6HwpOten06GuYs9DOhqlSfPUI9jejRpf3aiSfMx4pHw2
O0mgR226r7URjhut0QsVTs5xGIHa18SwnmujxNyTOYZ+rkiYewdGC0iBPSWFH2tot2FnhiwnHfT2
rKmvLMDVhyI2ogCVeb3HMy+3os54SjQ1dpduXoj3dG/BmFZj/aBT351V1Yy7vqP6p53p0KXR4jtM
lAOwj2igaU9calS3xSWCzFdtMNg6GEV4sGOr87V5MS69gVcDUVwMyAdjemy4NyVBm8dxtoaTrTlg
u2z82xL4GA+N5wDj69QJeWR/qSknOwNP/Ig8gERevBa71J1f4Aog8JIZOwM3pa1oANHzGzU/kmMW
7hxFHg+aahFoPOiIQUEND4rwmqyt6NlUWTmbNNoI/BaT4dsG0pLOqqhl9QXERi4Z/HfxcpjVZC98
yNr+xoVYgfrBy1HmQWTI7yYrJuo45mMD0gloBhjG7Axvyx8txjf0WA0qjSreGZmLJaRarqxs4d/r
4W0rpvl67Er6wEP26LXmexGxWFtaGSQSMiKdkhevVHAOIgYe4xhjX9ByHfOGVu1MI5OHEQ09oJO7
xa3ZKpCuuPV6fVlh9dciTgiqSpunGj/MjR31h1AzDxRW3X4Al/ZBQ2K1NYX2XkDi3ekLFfIqItjX
Ax/qye1fCi9tbqHv3faVyWxar1w+7UZdwjnLtWtXePM21M342IAsP8tB+ySZjF9WZqk2ivV/kzAG
o9HjyffQ3dbopek81PV0VHnz9N+x9b/jzweSZOKf/NeU5nfkWHwHZ/7zD/xjam18Tf7UXZpfUHww
wX8ztTbw5tu6SZYPzlA8aYym/4Izm3/oBl0k12Fi/o9xtXAAN+m60C1YY9itTevv0Jm+GhS/cYSh
gsO3gUH8z0m1/da3XTXQ36vZnS89xooLjYwRcdOusMEJAXQUx2yasoUebFRfMJZpPxnznOynxEY4
05TqoBpAFiar7k3a915QJMZ0FxMJccMq26L/XHEYoZvxndZ79jpFYRMRf6c581SydfEGdKjvqJQ8
eIZ9YbKKR+PAR1jPQ+3aK5hRnCqV0mncmgbq2i+idmZSxVG46dNwjJzeSMJj6ExaevIctxnuwRLr
8l4rK4fOnIyJqsLcq5YLrqWkIskoyhBxEmsV1cwIsRtFDaqcZe7uVCEL0s1ykEYrEqdxWMi2Y2mH
D2VBfBeSN3HgpMB0LL32EbZq8kB0KAVCXcTpLXa9q26iS7lYQDjiKuxf8ACTU98W8DrwzxGGqCPu
86oB9hAq3QVl6CmNhsSCRLRkjH+CccTZdEFeaVEa25SV9yqOskE7TmTBQxPJtGi+16C9LvTKoyxd
Jy01vMe9mUxxvx9Cveqag6FHIa4VIgwGQId3do7W8rKewAxzFwq818Vw/O+K8O+sCAZQFWyc/3pF
uCDDq3/Nvksq/ccf+gvYYfyBIZdXGNe5ZfMm/6VkIZfLQmWH6QbbvWvhhP3/a4Lw/jDQlGAg1wXh
XCws/1waVpELWTKsJNJA8cyf+ltKlu91LMQPAVZg4MoCAXrMfGupFraIFfGD0Ql/RBdvkek4t6OB
SlQA5iZowEFKpX9MtZHefSOBi6WgOe/gW3QHRT9iLxqj2esds8TfsCasrxKab1YtfjVOztJpyEDT
MPS3PtapRbxGn94+OoNVV9eel+nXdKV7fgctZNxs9NU9e0xNBgnk0S6iZNdqXCPFBFLzEyAj47Y1
LLdRQT07hfO01Bq+hLiBvSrjliI+jjsAmflAjOYCLMv1c0xL+jXxYG6r+dLuNPcwZkw2JLGMtJSN
nAE+hgWqTvUunocIc6CGaRA7SN7cucAb6MVgikOYk5XeyYXcEOBuwPpB4Grj9rHqA290xQ2i6P6d
VwFcZvNBneDRFY02KKiJwoL9eidDQWk/IOROt6zcTATdjA7ZbgjZCpyYZdBXTVhjcuJKBGSp1U+G
l3BHjPLjFEbaXiWLOjVsiPYklbaviR4rVlpr8u20JaGjOtWV3T44pMHcGN4079lndBcwTIfTpA0a
UNylIaPcS+2rRor5XEbxTktSmpMxXM47fGTPuqCAh4paVf4KegUUHeIt13trvNSwy94ufeZN6APn
NsAfNp0jZ7kHWpdfK6Di4Jw9miztaBvRzs00+ZElFAUkcaGbiekECZRCT+w7OmH1Hcm4YsvekuTL
YXHiYSuUkV2KMm/Fu3SlY06GlpCU2QSwbNHErwzNWYemWcYCrqZdW0SDwtqsnRW7aSi737YCFuey
UjknEWKPXQjvECuzc9Jx/ciV4wm4wb7lqjfgxTOFuxjeZ2QIUGa0eE4xZtzID1cyaN0Z7UO10kKb
kQ/QNuu1+h4byHIlVq6oGCCMRg6sURlCHSX2je+FCYk0nwcVmF/xpFx3tFhfoaVkc8Qv2UoyFVhR
tt1KN11Wzik6rfHKM+VwYY1tH+QrD1U2JJd0GuYSc0wEJwQ3NV4JqpSsCNZJneSR/opYHb/iVpeV
vEr+saSnlmub0KXZYXmj8WJGZFIVX4GtqCgumyKWPtIPdZBfya5dCuS1/cp7RYhmHM3BThXpk2JG
z9M55YxsDWPQBgkWYxGzKRwGjF7DYAva0OznEfR/1Peh9mBN7ao113I0t9BxLrzaqqxg4joeB2dR
WHCNPD5HGXM/GGBcPRJLyF8Y0oBIpniXz6aFxsAN5WtB/JxNLNeoHgjQKc8egF/s1UuTXVqM6Ogn
eeF2naXwdsXuyivLZTigBspF7pudN946pZ5YJChX9jHr1DsvHpePzrBMQTi28kgWBHYmG8aWXxta
dcVKOD7Da3OZ2Lj2rNM0ZswAEU9l3jYaSaFlhqOcD0CPvN63GiwTm8ow3AEQdi3B0y/EZhUezdAN
Xbe4OM/MNdkpzcNwrCK7glzBIlJsU0wI11aFnH4zoJG9bnM53tqKSf1mwRdPTxIUzjV+MLaXzDBT
AM1Dpe3o0LBhqdXCSI7l4KIgkDbZ9GFePIZd2dwlveiqYMpNcRk2Y3PWGvgLviMa/Tpx0+rBgVid
+wxQpa9X/HebZxRqvzHHJ7jX6nI04/gmMcfsHRvtEqx7x/h6JngUcngGz6xi8bXaLHtNIwhmm0Qm
CB00oeybNplz7X0tcFRuJ5h5d6bAvhg44EG4KbWy1U7qhfdZLaI5zYUxPkcu/Q6sIcOd0Q3NYaro
ZmlATjZRX8UH3UwHTD5NLC9ib4DKOA7q3hLVkm5Cw45vV/TMUwUd7o76kz5jC578RkpZI8djQJHj
iY7bDyDB0QpIiG7WXq2wwhD23ktMBq2xsYxpuMSKMqCCQncfbwhIWmUVcPOu8afj77aGlsPlUTd8
YX336IjEI2Ycu/1gax6HiDx9ORMVInYEWaRHlZlT0CARCVgbpiM0iPD9Ojfibzx0rPO85GDlGBET
YphviP7StkjRzBKmceOcjchCn+LMZrxCA4zm5E0jFfHQNT2OGdv+etsOmkuHTVcaXDrBSQ6GE+Ca
eU2FPvqji2s3aybxmNBOPkIBcW4YnWC+EcWr2bQeD6KVietJq8+km7HkWPk5mt3wlZry6Dk9nWVL
W0V+BdZEvayDGtfj1WxVzl5WGk6cZZnMawY03FMkXOOVhat5a5q96RcxDYGeDsEmcXXtAwqz5lYR
XXIhLQQ425Z24jMG2uF1EHlLuAIRVQpK836tSz7mWla98pQCo5ZkJrJ0pM7gBnMcxue2Qgix4XOq
LoTbkGFpEQwmtka7ODLoZ22W/lgob81V0ZKKVkqvP9pp15VBYzfZR9mRGxjMXikmNgeRGfppS0cF
+1hX0InEhPVStqQooqJNBm3bD8A1kzbOHtnWcbviF0C3w7Wmy+xu1u37bAohOadFVATIDPBcYzUU
l22CzWZjUHhdh9ggSEGLqw8zgVC7rtcKv+p07leop3PFy5KWH4TVFPzMZPhkGiUyFjuU60dUFZdu
0xrnluWMt6idly02IHPYUHch3MndDlwsCJTsxfCc51aj72nNcNq2Y+rVp9QNtXX05mpyI+YJRHmf
Y2YAAdMwco317godwXwrbSO5n3AxCqa7BjEAqOO0Xd+2d5E38rEmPvYyhk/hsw0yTSLP2AP73sQU
cEtPT4DoL2ht08AdfFKmnNcxnRoSBJoaS8WieSdHog6iwLRMFRRp5QUzUhe5Uezcjm5qrxOOqrfP
BIwvcoMYokdDpuFA3jiIes8NqFK63KwjKRkM0rbADKTqyUyxkt0OQhaY0/no3/LW0vKiOyjDwKty
+zSkii8BId9lc8gIAJpAF4VxyKdVUn9VuXDvJxSDftU4GmzVdLYvXEUfdhN7ot67lZ2nlwrw2AT5
wymu1i0bkxmvuWOI43xo6JHtKztS3SZLMu0VWZx2ciunAcjbqgm0Y1SwQ46NhU9GA6IE31xt3JgJ
cLqTWyceoTNO/QXGuEy2uY4fsXbTXF/tzsSLid7W/anHB4zh0J1NJlb/3db9W9s6Q18V/f96W7fL
8bN/+h7D+Oef+WtXp//Bj6A/A29ZmmuP5p/7Omc1KNgWALB15ybWvs5fDgWDvg4zf0/ww2DUrfTE
vxwK8g9aRjaOBuyPtKG8v9fyebOtI+aLXgcURottHQ3HN7SuCEESLUzmgKzBWMRJ5SR9WJqxd5bM
QMlEsFR5Bu6Z0HlffVvfXKubP/do/4c56U2VlF37P/+XE/yWQGTpgPpW/KSJ14It79udW9NEi0cl
xUgFoXcAXM4OjMSEH+IkxeE/OBRhXnDOJVt1+w3sSAlSkwwGuntpALTOTUQf5ALVAebv5j84Ky6l
9zXhzJZvu2iLMWXI0yUxi9NEe0zAvlAdCWTd5PR/tltep/8Xfa5+cgHZ3v9wAQXnJPFeQZB8SyHE
GdBnqC+7PcYvj7rFvCVK2f4yDbYflWG6dSqhIfsOs22to2D/9SXlGfzJwcG5r08x4RlviHIdebuh
qLtuD7zBXqnBcVAazIF/fZQfnxGL1oMJ/JAeKiKAN0dpI1cghQ/7vSK1nMgvs0ThY6HAHYK0LlCJ
/Ppw9FffnJQFl4tegoCVp9tra/Zbv47VDCYFT9eD4uSLTEriZ0iXX9yoKjBeFheAOurNr4/442Xk
M2h6+IRcOjU/0NjCmNxOV1T9GkiLnQ1iCzfLq4JfH2W9TN80SXjVOAqtInYOICSBKn1/XuyPKBSa
rN8LGgIboWnnSGuvZzo9eFfJOfn10X52Fb892pubZks9aiIr78Gxg9IOYf2B0UBMsbYGKs9jRJpl
H399SJOF9IczxLJloy+xPR7IN0vZTFaFixG22xvQtq4l+I3HCJvh0a4WAi6rKPP7Bo7C7EIoo3fN
ONlFyiAOWB2q/UAfOOgnEwvO6NSv0yRwWtnS25jsxu8X8KE5WWJbI2uW3yxMxk/uv6DPv3JL3a+O
tO/vjNtGNtGrvEbJ2OP7kCuEeTNN1hBoGpSghEp+W7vV6AuuHvqqSX6gbJluesOtrxwIDgz+IqJx
cCn95l2wfvqrsT6vb7jFX29ehtQjpI4Sv9tPoMDNMLYwgUNaaNDcQG+I2ndTInCMjbaX+xWaztNU
omRoQwwrfjGhMx70coPPAav+jB9GGHVIM4QRamlGQC57U12Z9qIdaXmD7x/WsHjHglfVKe+xHxPt
sRtc4hZF0mwVQ66dgAsG1wnwQF9NJ/hf7Qb1Wr/tQssjdt66iGX2rgcBdJVJ1EmzWLKdEj0jPK27
Ri+3HBpaVptZ5gLAWx6eiRrSnzTVDHucato2tOYv2SzuOheFmkfdf+jsuLvmJ5e7Xz+tP74grkWa
hslbjxWRkvv7mz5Bi6MFtt50wungcIEtcfUjPv+HfqHThH3A+NuvJEe0WKwtuM/revP9EeHEMF9Z
sm6voDgarQxyI3r1SnlWoiRy1rPf//oMf1y3XZwKGBDwZnqUPm8ghy3GoJJ70+3TOceEO8jxGNEK
ClzsMv6vD/XjY+pauJZM3fY8XQj7zWMa9YBGx6HiK+gO2N+1xgDjiP7pPziKtF3KFMHu4+0tKxDC
FB3O7b1mK50wO8fTDn0TuTe/Pozx4zrG2bi0fKgWkcF8xTZ+4xjNEo22L9lue7YblU9iOIrmqYjY
bOEMkiESw0nw4OvwOE7KfVKYZiqm8L9blsQPy+na7GdvhiVr1cW+uX8N/KIlGZx2L6fcCUbapbtw
TLudHLvE3WJBk0cSjen96NXnvBqdO/wb6EqwwV0WyyJOjOTD39wB86e/k+MImJlM73HDfP8MR1LT
tDAW7b6M+vKoKxRmOm1+GprNVdhC0Iydvn7OLV7lvNHm6x4fwtZm7+t7Lupwp8w/5zRtriCaIXwa
P/Sphuci6er7uaTfWncJ0KsoHk/lnF9peve74uLnJ+CtcTGU9Lz/673/5t6GhvIIHB25qPF8Fymn
3vWjjN7FrGLbuiE9LmwRlxaO3fHFUsVpjpcXN3EeWmV7xx5/z3Zy1YCxvfJuITlWDy6JKosVlifh
xt5urKPZHzO4UCLt8p1K0Ef95ulcb/v3dQSPxTdn8GYZIRWRX7iaW1xZaQSd1itPuIGhPa6pt4li
ke9twjlT/YjncqBtg9rw17+C+OlTwGxct3gZDTJ3vr+I7sxaMiMI3KdavIoeiUb5SFl1Q+OgZBih
f6qgVTw5phG/tmrb9UO0xdMY+5mIwV1E7c5En+wrGyv2mBgjdiSzx0zIAfeTlaYopyPj81waBkul
c+8I+pZ6SuiG5j2x6VYHY7D0s2YZ+WHBbOgM+r09c6BIGv22Hr3W+s01/7F0c8ldZgBIhcAg76vF
/JuHxoI0k4UpC0KT5k9luHeGNPe1BZ11tVjiN3XiT5Zt5AcWO0/p8IPfgnBR4kOBZNHZ11H5BcNC
yFd7SDeSScxvjrTuuN48SRzJxUgiAajrbwt7tIM9SjuLJ0lFDxmNpKc0X0KG1TO7CWvOmFrpDNtO
oQ0A8teP0E++voC3sXoJwYeJwvv7JwhVP471VG/h8M3PYefeTE5zp4OEgJz+kS2v/ZsP1Nfa84dz
ZXKJQoMNN4D67w/oDVo7AdFt92zDy7teUPfg4/dnOvVbMSyf9bB4qJJ88qO5priREPkhVyN5plr5
9an/9GGybMmXRThSf/tZTnoYS/HA+zu6VefrtYO1hy4pI7oKxlecfvn14X7yabZRk3CbDfbebPK/
P3HbS0mm6Sdu8qymPV6LcLuA4frNHvGn19egk8GTxOWF3vD9YdKWWaUh63bPHlmRczvhYylTb2uH
rnYcW/IcogHdLjbQHC9FxPiEsIhgGrQLUJ6/WyN/3JQTq8GukE25ZF7/9n0dMcMucYv7RAwdUaKR
E+1atZAcvGJcCkPbotND4byOdaqs13/zWr1NB2On57Iu2lxs6nYS1t88a6QFhaYodXyzhow/1o4i
3WlUUXfdIgLHu2hXAPTooDJg02YPxMtgA3v0gbUwTSzoPWbbUZtH3HUiCjdm1/UGVhGr/fTrJ+Mn
C83KiAcSrzvUOcabJyPW3GS2SrvZ21PIJJIEj0C2oMao5ZPfXJKfHMpj/UTmiwDT5ep8/3Qgm27r
RjmwmDB0fWFQ7dwyIyvUBgDWf3Ba1KAAC+DCCA745rTqsl7wHMhmT5CuukWcYZOZ7oQXqepefn0B
f7KIcSTaIpSIpDG87VSYiDEQ8HOkRGD+Z3pX3xdRQ7iU3i4bfQLeIav4b8ZerA8Xjg2bVgvDCMYt
b04vAu/cebHV7GfTGLYoBUawncDBlG7+Lm0CDDn35c2qSaWhr5x6x0VQ8uZJdjOAJ9GCbgQ/hQ51
E9AW0vRYjhBRyXnKkdW2pm9Tk+fbRgyjtmPn2E8BrlhR3IIU5+VKGCh6x7Cd80ezHiC2KZAkPfyp
3AZuFDbxSzVa2mVG1lm7i+J8TXUqSarflJySWMXkrut7gzUaOCB0MV98jYcivcZZApgeDFajLDYe
7N5cDPTsk2XuUqOY7ECgUjCJpSek7rOd0iwB2MsOJmZgreBjAHFSMRiWypiPeblG08aJUchA02vj
hAdyIpwX10p7ZRVl72I+6IlMZ96Slzv+WRvBIKo2mza99DL8Fdkgo0vXKZmK9Qw5010Pyfd+gGcX
nlSpVQdDYTTDqKJMxaA7eSzQ3K/WLlmlRyfCRUhoeVVluxkHA+DOei7VGVOPgyHD9uox37ct6D9/
GjDj+ujWQv2iwK6q03coatOv8ZFSXCVweF6cNqRf4oTdtF1cWal7IAmas6+6Np1vxtDBe5FIrHaz
Rhj8nV4VbsQcboj6I0XstGvcyUt2soxs6Mp1tCxbWH/evlync0Eeru0/XTMxCjeMmt6lMfbNKS8q
sW0lRvVNWtfWoXD7W/q8ux5F0FNYm/n7XHP1u660YWsW6XTQ1lmuaDzSWuYdg/AdNMXyjpn8ZpBx
FGQLyYhom4FEe1mxi/rhJIYZu2HdvqQZXA7mlqHfp4SfFkJ8kkIbgwGvAL+DcvYABHXydBN7L/GE
bKiYyeAuveiilfX00ema0ZckxG9KZ3hZGptQMjEx3p3mDdS5Rx3Nia3ZzY3lFSowiC7DnI6/qdcT
48It8vhSjNwPdgukpCUIeRZh7S3NuAVwh/CGwd0x9GS2ndKsp6honW3OV8JvW2fluE3HppMdDDrC
5pMlu87oLk2jVCe0naa/6Bnilg5DXRqHEL2crLgYBZp87uxN6Mq7QounwBjdGCYQFEAMAL0fmrO5
ekf1uzDK6w+l2+rnMnYw2HU4jCe9U19srYFB2g2179KwhgRWWciRPZTdoMmPaHjMYzs7bkCT4mQa
0y6xaoOA5/l9offN+zIho8CS90k/v7emsAxGMPKwcsL3BclxzPuzwj0OvVPuBq0JffJ0HzLPhYEX
Cojpa1S9nkqN+7CSRVIPzTn7hrtEacNNE4Hfb/tp9fS3Z7hrziafFuAVWvm5bUaCtUWXwP4pikNZ
uMMX2eKImJMRqbmfDUkHcKWvmnIRbM1NXUVhUCVeR+SoCwbI5OF5KkwdeK0DShnnfsciQfrh+Fxz
7a+akacsnWGVu5lxRPU0M2vtqh3pSSCIuwohBi9EEFrmmi3p/pk0SRTfmjs5m6EkhXJpTfWsGWJH
qOJqHzD5nffOmmI5OQsscgH+tQfarMA3zZXhuGdNs4HIZY6LRQ1tkaWdaM/qLU3aJjkoxZXadFmZ
k8VdDA8xXf0bM0/Nh7Aos+Q4pgjhLCisVwaqkh18BnQJU0MzLk5a/aOth9ST9HdXrZSeX9R8ZF9x
fEQ2DtOo2qYjhvvzNLX2vYSF+MWjuU8YaWlD7KnDQfeX2Z3eMWcqvigUH1CPitb4UE7AANmiWdeE
K9bPRCyOWMfbed9RsTy4s0yf8Zz0PIz5hIPfbE4LTP1tMjFIN6Von+jCMQZJWwgy3dDzJMTCa95j
AW1em1oSuQDZ+73T/C97Z7Yct5Ft0S+CA0NieryouVgcqkiRlF4QpClhHhJDYvj6u0DZ1xK7LUff
546OcCtskVWFAjJPnrP32mayT5uww3I4dujm8P8/2ZXEwuJWAw7q0C66dT+3PBwMvBFwMdJfRw4T
5pSC69BLTGYuLeQNp1K/2WacmwpEwsQ0M36P1KMMh2jeeHZiePgKBmI1yBwD81QwGjzUZQz8bmAd
OUZ+Gt+TzMDQ2W2At7ZcTu2x9AESrtw6A2UVwanZp06mHpU59sM1EUwR8hwJehFK4HXVed5JxOi1
a6tOdgKF3L3qcP8FVCLy6NRxfJsOgKpp3SE0VpV9y1xaOpuyWsiWGIS3Q4XNegdxLboFeaXcVW3H
9i0PkeSh4tulCS+PWeGLW6jD9WujouYs5sZ4aBOuNwrAaTdP6L2A1iZ78jcnHECmPNc47F+Be+Mw
K50ZIVIm02THlU329ljwazXIm0YjJJbD1D/Nqq1fu6lunlXMdZ1dV/5ewT2VwYxGMg9kWYTHiG7E
rve79s0fWvtWzFIbAlX50e2Y2AlSAAc469ucWgKbdW0OliDJZoC2fTLYlvEc+oSaaEi/0H6XcVqy
QvXYYmWlGw+1MZGgalfhp9qJyay0++qLEznZuutjHC+mNofkCXgUkXZvmZsIXBIJuXq4juCWXTUF
H55gr/GTR6DOF/xbCeYdfhqMVnTb+xJnS+zZVOCwG5lYWLD3mywEd4jsLEvXCXDXY1x0/IVQ+R7m
kiHv1ulcV32ACrCmjVW2T+jrp2+eq9o3NxI2yQ8TmWQ40LjLgXpC0ElN+z4pYvUoqq53sfPyJnNb
zy5e19QvVho795o/yzyoyyG+nRwE5wHg3uY5l/N45zlt/6jXY3ZJlq/bBNJwsgHsXqRQvFCmTVuy
wvBKU2TEt6LlqmFhnO6gL03f9LlKdtoI8wUPlxdezCIVB6nH5cmxBn5jNUO9M/Txkw857g0DtNCO
c0NLfKMhB/rmEukJf6sHzxnQb8EuWToazkZHq0jKhZpOzEqiOeFFxBy5IM3g4j8USsHLi3vupBl7
OUuvI7jTWLPiW+IrKwPWwVzdIaOhiYs2drFAt16sDo5VeeXKb7tvladxZlJ6ka5kMchv+OeMRxHV
w1oNrfEVPF/fr3j05JnVYkbatcTekP0J1L1J7f6r6fVgzELlcu/XNZcF3FDT7oB3GE3gUPI+QIXX
Ln6ns5q5DpmytSfPXYheqpdmfdOpCRwdAquz0XnRbejIZNf5wC+T1rMOrGN+syFAwzqUWtQ9SSQr
+rnRQOApDpSFfaimiovnWe41Z+JwW/dhwyJG3iN90w6csAwt7wv0/g53Qx3tVJ6rvXAKvhq2zZPV
iIwUVDdK7hzR1tu6FO2nplYh8pz4WxdV/KsW9+M6VLX1iuTM3qKQmVe1mKo1gi3AAspydgbXK2Ci
KcC0NjyHHWbWi1GAq6cIAY4t0vARNTMxIFp13/niWrksiaOuJ5xlgG8MvZ/eSPo/eo/cOC3qhpfN
nFt9KIybGAP8zrFmxut6ol2PjlbfloCM7p3QRIg2JnA2OpJiAKIzbJTQtQ920h3VBNs44dm81iOY
1WXklkeAW3isTIsS0Gf8Rwv1xbdjWLxuOV6ySllvKhdHCc2AJc3jHxbUwdIx6tXYiatxTMUT9baO
Jm+sXv1hmTNV3Tams3yQMGmYlpFDuVdpNT0RvhJd9BINoDvWe6cCAeEPGtbDRFZ7b5hf6P8Vn8kt
wODnVlwkExMwCz0nnJU7TdAf0ixrD5mGUkiFmn6bQb/Ytn1vXxVhP65FbhZn/uDSlEdE20uwdNbg
R5e+5UV6O3TvehK1AhrTEwifULz4ie88Om2X75PEfRxTHZagimLqQEq5oEjQm1XJEF8nHo2byjAP
oTUbr7EeDlvlafquMw3iYBGNrge1xCVBbg8GuFKbaEIfRXEhnlJh70p7rLY8TizAVcrpNHKkv1uU
uN8g25lPYy2MG7/wZ1QLhXio4zFdjdSwSzbI8tHa/NGwXfc8Kb4lNJWj3LrUhfhsm2gTjWP9dWbU
BFkjIn5cptwGSZlHSaCNJdKtup6wMRdpuxprjKUMEEDqYEHsXRhNJia+l3QasyPa3H2XyRwCjtBO
1ZSO51k3n7oEEjyP4jax5pRCzYauBgvgphB2+AlSHGWGUNuMJTBF8NslF09v5nVWWN5VOy30QD3e
xHaOO9Fq7NsCHXO1igffYGiRw66YKkVcPBkY1GhaxgPnlMc6GtPbPLUWq3A6wyNrmpJjaU4oOFjv
alBEinTpc2EKZ2cbNOBprVXsWHNNS6NPtPHODy15mmhmc6pz4degq0yzoz8k+sUm1bpJMZ2HaMuV
12bXOd/yVVsu0j1RESrNgIfUjrY70fclHaVN96RA+c8+M1POOS9NVWJuju15JWtHrVK3jJdQn854
Hif4zZXpvhqz8zXEsPqFijX/krdFxaLVap/c3Na2EPmiTYdU9Dw5VCxks8AwwvGNVBHJYU05NO4V
xqTkqFnVINbK1VsgVxmkVRYNp7rVhiiLgnJyq1vaNxB/TThBFWOAnEUILln6pSjS8mxKrzg7CX3k
IJlYQFPov295a0KiatP4TYZkmKxMjV8oUQEcbSAx9wQeecNzQ8XD95ZwyCkIMWWX0BzrkNceO4o/
1p/ZLemdzbkB/SOiIXmowsR8oD7mZEoupjhGGRlfgNq6t7ZvaSK0CKC/ZWLJoG7nLvyig/Yh0r1h
p69IHMJyPYZfzKzhEC7CRPNX9Ry2b6SXacUSauS7mzmzy/scHAdfUowFbOuiKa62wh/oaPSQ/9Mg
JmsBPlCZV/cxGmWbGrMKv+Am4mf8eoSfAVc9I2wEOXtNPAQa57VqeZeb1EYutS5RaaGbJRoC5lEi
yvYqme2Oc6NeKgMKSE28zpbild88a96I/WGg/biOhT9p8PWWEgCGAx+Jw5R/SmHBlmunKSha8xA6
baDBq3BW+djD42hUjOmuT/wRaLZNwHSPyjXoJWiV9YBx98v3i2njgMaJz3gygQcKGn3lGvNYBZwn
qh3Gp2gFwqrNMH0sTQFQw+W9jX6s3OXA3B8XZQHO+DIbs32NU8m/NeVijuns2b6aCKC8twcUFXyF
zFtXJNUugdmuTT+kAcCRXrWoGKCP4tCLcU8j4VYOvdGgN+06vnY0I37IJmXuyr4snwr0tOfMBRi9
qsHLPAxx3U77kTZ8eCt6PvTeVDrvkaqcd52QDcUpD9sjutkBDt6K74Rnl95/PK3py3AVldbx92dC
jt4STi9JwJv1T6DH268JID24Z30jGWD4kGAgxCfmiCyU5weElK3P+5L+33FIWk0PuA+p6OxYkGkK
pZ4mSsNsBdeCTPD380xx4GYTZv+CCKsDICu9HlmVOY9zfhsrS1/JpYTM3ZKQI+C+8ScDKOYG24Z+
ZCbd7AcyYc9F5I0ntEzJ4zzHw6cBB8r3Mdh/Gdn/wMhGBkpD++8lqP+DSav6mAS+/MiPbmOh2xZH
DZ4BtF//p0BlrE9IuHBQhKB28xnU/KVAXZzF/JRHmbj8l8WP+IcC1TJ+Y6DjkVmLOJJ8Z+8/MRai
PPm5y6sjyuR9LYRu7M3iX+SSTBzgQ2XOcDISchukE3hDV+TLVsuycQXryTOZ10iUTv0OmHVe6E+d
h3Bhk5XEfD9AAOvmJkD+xE2Z4w8mfWvlqlLW3j3ESPAMAD7hU70PZ2HlbQWOxWJFfNEE53kYtHgF
TmBxwjZ9XvB8BXNHnFN9XeYT2zIgNa8FVFCXJztMx2OlFYowGBw/15Mg7iG1JCGTmvOs4TPYYbJx
o5U++mufzfeUFm2yo+zpef7waj0QOzeXdLD7ARBRMbCNMc33N4MFCxcH1sw25uTOeJkzZRMYZS4P
Y9eqa3x5ISawuBv6oIH8Cs7AgqyyK0cSs0bV5BD5/YqwFwYA7g39F5Wy6ejJTmpatVBqpw4qYQYL
V8vpjMSFYEkklmybzvSxYfKU/OKlImcJUKG6NVEUfIY0YlwGQqAUrVtwgXHbKigZ9cRS00Y4INoM
Nh3OE/XcccJ/DOeKBb6JJNYVojfGjJxHmw8qQr03n0OICKeBofmuNekhgbRTGyeqJWdNozkNVWWA
nxbugJfBYhXj7GsfiER3H32qsxMoYebfSSokpXVL+EeguNVBE8NHPoPc25i4iYqd1eXhCo/U0k0F
mIV2jlh5jiOFcgPk2U211ntwsdQtxV4S4rOGgNJ7W3MYhs3QwaEtIlNF28nsdC50RCcZm0g+EE2Q
6C+zjQkxs3kat1m4xPMQSvrCwu+bW78p7B2StPreKJv4CspK/lzpqYNlQ0FSxU/a7XMVR/rabNxb
+hHNuocJtMDLSU6rY6RYK90YDQVemjBIeuHjJnYb/3a0Zb0D2wxmTIoI2jrYkQDudHaPP23J3Yr7
/E1PteoAedQ8dIVbrB3bDb/wNDQKQrbhv6LGA+gytZ3KdlEnaeXlSX8Y8PttzVwBjPfLsL33hPpd
ZxKyRiA5r0Ovoe/FE0AgrltboKCjkcSHyCHxoXA4D2Wx7X0md87cKdxDpPG1s2GsbcWUozULzVq3
oXywRd7cSE+fX/HK0C6X0fQI/rjYh3PII6hpOiRg0IvWRtWLGJVo5BuJAmMIOpwmC5yDgDXcYt7a
oAXwyYmAORKKRu4MvJanTuaLAacL80smQJW29Dt3QOt3XeVxH3K84RRLPtaZ0xzNQeJb/W3Fbjew
soRGCN7cg7dsd/UthZi/hY+Tfy2NbDpIv62gtUqctePkE+TY/Z7qGN6saRhWpJ6KPaA6f1UJ8wUK
3hNoMmS7xKiOzIlMl0Rfadl8jwRtcvTrnbuh1cKIl81sp5+a7/P8/+6K/7QrWhyGf7Ut7l+GlyT5
EcJhfP+RP7dFm72P9GOUWKihDeStf22Ljv4bhyeBHJvJCH8FmdYfxgzT/A1luAufY/ERYIhnN/tj
WzS833yylBfpOHNm/ovxn+yL9s/yGKz7TBwFonom+cx4hbcMtX9Q/aB1zEkCiMz7lmYLbby5aKdA
GbzP1ZxTYdeCnmuc5MSGu8vWEmfaBbvRtCuFNtWg3DysT+1IE10P82GtOcaKLBoIxKOqP8Mk5Pcw
POF51VSV3KXNWC/RPzanmZgGcC8gkL83YU2NXJx46bm/t3XxMWYXuqnz3o9ckICG1n9dYCENhPZB
4HtM4tuR5LM8iNtuePHZL15cKwavF8VctlUcKYrZJmvIl8p1ebQnrX5lMUxfumiY7rSMIwAHuunz
1MzNyq8jaIqEv3RfVRMZoI9zcYgoJM5R7NAd00i6qzjUfeqZoGX/oNp5F2r8NX9+/woWfQLfqk6V
QtD0z19BMQsBQYBhxdxY/sEG0g/RaGyYcODnB2NiQk4NErPw71gkzVM5mHy02vHItEgyXe3IVJ42
LkeKA3BkdT2HdnxjMnF9M7CAPZXSbsGjaCMU4jS9ZiVC5+TFSzpTDpgQWi/qwNaqbj2v+dSx3O8B
+p6Y1ZoPZmxCuvffUhyKrz88JHffP92Plpwl++SHoTsfWujucgNT4OkUix+1UTXyiSjUITCKqgg/
G8u3H7E7PxumGO80lyisPiUyDJxBtxFxCVuy0Lp521opWVj9qL/WGT57fKIk8UUg/44DzOH7cOJP
Ej30V/gwxlWkkWUW945xsiJJ2JYXPkZiNLGxMADNykGtnCzX90lJQlCsNdouo6UI/Zqp8awX3NNW
p6srfbbeSqc/DY1p7DsYk3ts18spC2lVMk4ZUZqkS+i1H3Nw/ZzXfnoE0D78DioBQlMHXJGsPovg
gBx2TWco4r/QY9WKlIhkGC88lNmNqzQephZ9bWYtZMOUDm7YOIAUUo6RnkBLBNNm7NdJwlTuPbsM
gpW5MpMlrKikhwjcxpEBsKn0uoiXvoyXm6RilvVXDyM3PW0G+QjeMMLvOd8b25JCi0jZOrnKu06/
JmqQLnxpqGs7k3w406JM3ch4ToFjxWicZkypFy3pxtuW8OCThWdwm8zevGc359kk4gWz49A+wbKQ
rz69k5MQjb/SaZzd/Pre+bBm4UPyTOAgSLABHPBd+iypP65ZJtKjMFKuBl1An8+0rMsd6Tb54zQO
3rpxe5LD/OXeaar5d+aHTPa7JVUbOWf8lsINuqkdMzwSZCafXAnYF+asvpNe/Twy0F7L3ik+AUaA
g6oamxG1AhSZ892fKpAUgd4xXmttSqepIGNr1JdYQXfio069Nl2jcoMSaTCvUGimlgW1yo6NDZZh
Y3eauUnoKPI7R4LOmqyaz++3LdFRxNotxX4jbRLG6iokScXTnz2taJ98hEVPUHrlDeEwhDcAfCZV
3LLK5BWO305WDVDzHsoIaMK+Rw0wzTA0My/2bj1d/hki9bdmsHft3l/r1XL5F9MSmk1QMDZmkuXR
/mHLGKTRatHcMGdpakdbd6iuYHBL7T6dfT6BAbRk5chWe0inBEu0PdZ+fT02JUmMnr6Enls8gwR3
55K09EzVL5lyUHL4zJpIxDYagsLExIfRzdw4yKTXtr++f/7dBxDL9gpphn2ZqezPH6CcsxZsXORe
cmfuNmNqkKRXR9FWgqZrlqyVmXiLgfXCdFhiytjW4PSWhIyFun1lDE7IxKmxWJin6sUaXePkDHR2
Y5MJyFbCe33IXUlvJcaA7n2vw/724r/vxx8uvuCAQhsSTI/5fsr+6eIX8LBnMdiXql8Sw4a2Db9x
N4cebPyGBvaczNfELo+3OYfTXUe7lwK3LB3AvYk6IoIhQ8I3m0Nuk5TJsUB76JyCLjmOJoIoZV/e
zl6bnFyTzz8UkGCCrh3ab4ptgq8oEa9tOPQHfZ7h7eJSwh+EPqBELOw2K/jdjOlNBqcdw80nk7E+
HABmKy1C2E2I6W4LJSXa1nk8fmbuPu+aQYWHBK3Bgj8pvVVnmuNXI4JGHnDg1hZht2lsZqv2IWhk
r8x19vjYS0mwTV0fckGoXOnyqFMTjHfvj17oa9FbE2ox576Mf9mX5KXO5DpeYFySnlmkliKTQMZv
et3OW7CqJMTJQX0VebGsIMulSd3wiBV1vhYkJCY09Vn56kV0PpGL8cCBmaAXIZ3k2S3S362KvrME
zH7IIIyumoYYPI0RyYkGaru23Xy8IRKKveTXNzFF4k87KI8h2mlqBgSv9ns5+KFsYK0u+hbi1oVz
HWh1CBLxGLyvzfD/Uc4hOsOrH/IBGCJHW0qx+sVBGnKeGUxmm6hoD7EmXWh/ac7gKSe4GNhPkq3g
sScFY+By2wE353E1XP11GgiIZ/nvXs1BqK994gpt7Tt24SKS8Ji/EhyRXysyuzaFq3NspwdiIWGw
8pDkDiOkNevPRb/3Im0EiV27B0b/n+gxG6jfUFnkK81MdgyrtTP2qwnpRa/3b4gdWCIz8hbp81d7
sCV4Gnhq9wQeLCXn8r3SMe6eaO3sbS1T03o0k3njW9OTUUMEZthqBbyfmAyllAfCj8jDdFOzBZbp
ee7viJeLdaNInKxoN+5nP5+0gImf3M3SjKtrcwwFjfI+ix/ZB5JHcsSXfJV6sDxGVkX6BF8VfVGe
SfKOY+oWWhsWqwH98zp+03zXuGiK8FRDY3hy1L2RraotnHWDsicKrLgnMXyMC52PizsL3vsyaWgH
Ak4I0emXZm2MApMgwlYIKHCwTqKoaw8hopAlzDa1XmMrxH0S4eXJrjT8v5Q//nRmRAVXfY6k/loA
kY9WnSxQSrGyL1Dx2ThF9gD9mRuBgT9tkStNTDFRolhKno1qxnoz6f18Rk4WkgvrpuOlobbc0/6A
/dHC3P9mOpl3YAKtbfIe/iyNj9Ag/6iZh41QHOK91klipJNInYZmCadMJFVmMCI376B7aAE5Mvqa
cVf+zXWHS1cRIr6yKVtDRnsupOkhK25cAMJ3ZuESE2NiuQjaJbf2/UH678n2H0627B0OS8bfN3xv
m69RVf54sv3jR/482Rqg37DCLcdUFzDbYqv/MxTRhB7gWJAnOVtCl3Q4vv5xshXOb1jofH4OQTZH
3h8avgIyne8Ll34vphjaxf5/crLFHP5hgYQ4YDsuqjWOyst5+YO1LGt7DJ+9z6kz8y0qWO79kWku
OKdbn4h0AWJEopeocoITtmGIwRAFu0qcVcbcZKAmoPtbBy52ZpbVJFtoVh59zfHJ9pSWUeNk6B1q
VWZ72Ev6cEe8vP5WwG7Wh8BtS54hqgxcqCaQMtLDq9jMPJqcPliSgrbPkfEhPHrUQKBGWum9aiaQ
WwDp0RFItwyqKpoZ/rv5xfaGcEcE77y2/JxxfJZUakV4ao/GwmwIoJrzumFeZgmGn7r26o0EbBCD
gfTT8t0bQkyTQzLP6WnMBDGByu6/DGlvwqit/SXg3Ykvjetl8bqtxulOYQ3110iYkIVaNZ+YrJWZ
6KBW5jWc/Ti+kmG2hSLJohINzmsyqO5TixomvbEZ661bUtdv2S2B801QIuGIOKS+dii4WNP80Sep
AUDfdO/awG/WfBPTM8FjZUCbjs4xutLo3hUWnAGSkiAKEEupDokTxlfzMI7PkFNgzDti1A/kSqiN
72RtSVczLYyti40W8Exi1U/MqjFjRJJxPKPp4qi1JXlCmu3h3ivCmco4G1yGfkipZZDOyYILG+OW
1CC7bZu1k+PY6fpJOnd8koUdlKmCxhuFy5oK3tq0OufzQkvjb26TC9wXSbYn/6rfDhEnSJuqdQ0d
yj3LWYxMkeMsWptTV50zp2iOUyXCQIfcfdbgnW1K0ODHUECOYQRvO29D7RtrSEf9DeayedHaVgUT
wWiiebCVJVAkQebtdK2Xve7WRzMTAyl1vg0fyNtwIYArFSou6zuRybg6oDE2BOgzBNclQrAElFdf
tOI0gACiYxuXnNGXoAz4HaTicPXOPdnlRBwYyr0v6jIZ1q42+jVpzsqVgV21OjhkFN9Bo8dVsbLG
0W3XDmmg1TGtwsY/OXVE2rB06Q+luYvNPPemQjsRsBiBtmeoe9NiyzhRLMSQDsqBeLoYFXbWDv1m
qoH4H8Zoiu0VGcbAhrXc0eM9Qmqz2iPgIgawMyZ4X8Mcad1eXxrMZZQkdxzFjZmwPoVYvmrCgieb
khNjWT0lHamFVU+LPKyVOs1z0ss1qhdrVcV8m+ua1r2x0kutQUG9bHF3DqNSirmiL9xroioH0vBs
fddkLjEYkRVN3HFLeZq6REvnmpvcMADJFUTEEGK8DX6hWRc5Q34TJCGiqlFGR6G3FyAk6Xz2e+13
DUsjzxTCgHHl2aSj3QB7pSCFJFZ0KMGn6nmkaCKpkKMQycWeWe1EWDdkYes4BwPSx7puz0o03aPu
ZE6Os76TqyTPTWdHOIpJUmFK18Gq6ubboIlPdu8gukrooN+rzFQ1KMnYqA5NiNDeqzXjympbneZR
ap5FOfA8UvikxSaNWM1wOGCwn2S6m0fLO6YExWVrb9DG8TQawHhdqy3nNa+U7Ty4k4vnO0Qzx3cF
t7+e07U5C+us1ZOutlYf52sMW+ZV5ZQ+YJRU8zca7fp4LeIRMeQskrVugU4JCN2L0tcGCfpLqnfa
J6vJFT1FJlEb8oEEz5oY1VpL6ewXhqN1hyZahF5Wn7YbJ8bYdsVfoD1vkI2eB5zm6ikKHG8u4qNo
NZt53yQAAeiE03GUgGzkQBqnQR8FttNEVlCqWu0R91kV5PdiiIj8sYteXFdl3XuBV4b5gzFF1iPq
5CfBLYzenTqU7wZi9h5KhHt2UDKQphhO686M5cH1SSHflMiCNrlmh9EK9dV4YS4ibvLC7FVQADE1
roemqshemJ1058nKepbd+EwbRZEBwGTPWAMgzr2VUnrXBr1i7nddgMG7mSejvYCyQn1UsX9FZzzI
YUM+jcinedoXFsllNr5TxgR0P1pWjRtaT8b30/V/66l/qKcoMZYj2t/XU08vbZygfPy5pvrjx36o
qXwchsi5YeouHIWfaqrvZdZ7zfRnOeUzPzeBO2AGgyKDRuX/BgXC/s0WFOzAnUyGCMsB8j8g8y5z
gL/6DswFiPVCqI3hjMXLND72ayk+ZK+1vUOTLy/AySVjf27ytnOCcZDtlx8uzL/pDn8YSiwvRl1J
hQhDBsLKR29hZI8COUwnzjEzhs+lqMyHqVP+Y5Z0bLt0derPEYOTF4CLzf7/8dIWoGMMfPBIluHP
j/2VRMuMscPkeX7XYJV+w+qkpsEdNy595AfLGxGIsfsveqtw6Q78+uV/rlmXy+zi0cI+CFOZL+7j
y5tWEpV+mlvnvNCoBj1NsajrXT/XR2TMvNxYoLr/9Wt+QNr88aLcKmJpiRlYSn/+zGVdhn1U++bZ
NkvzobRQ/5oELiN/BPTzWHc2Ov9kEQf1Rk/BHHd99+bUaA5yzeE6SIfjf+1G+J1abfGmzPMsXhzP
JLUntJVuXKk6ZN6CvoRluK0NlvqRAGxr9evP8WGk8H7tHPBmC9Wa7vBHlIQ34PIY3dg8Gz2RJlnP
DGfM+2zcei37yrv+cMz+0WD6s67k+8WDjgZdBY6Tyf//fPEcjTTz0W6Mc2oo44E2LXIIxIrfdHiD
ZyqS8WKL2rgBYoJVZ4r7ZPfrT/2vDyayFqZ4Lucl7puPz4ry/QW4NBpnzFzjJVkeGFKZmKYoafxD
4/0DM+T9syKh4cnycIS6/8IBCye3K3W9N87gfseLBisz26qEqG2iYK32jeOFeFG6szydi4yudgce
Fg0ZKEcwIKL/+Qe3dMFqCceY8eqHu9YUWuVLWrLnvpM8JMIN8woFR6GrANqr//94SFyWPZ5L/sep
8oP326hTJOCWMs9NS6AL2WLIQEU0Vle9q1dX5DQLMsTa6krKhLucqapxUyh/JCMrNbCKGOlMk8VR
4yVCHoj1DwvsqcuQ5RgdwQZMhNDmlFPKU0ZGzTgcfSrT/Pve/Lfd43e388+ruOuirxRUp9iGuWN/
vlnTPAp7b/KNcximWF1nt2n27/fN2BX156ZBXE3VypI7cQEL8o82UTLTl2knxkb1VFDcJJxN8908
zEg9jRBPitfo4+XXX+2/WQUBl+CvRxrmAjD58DY1xgMK1qhxRlXKBXm/zEbd1J8NPTQeZN780529
dB1+2t4WbZrw2HMh2Oue8fEViy4yUz2b2vNQW9WV3RX2C2fV5R8WxXaPt+6usRwGaGESopHSVYoP
dSCNGbdghtDVKqfuzaoUd7rOCqBrPAQJXiCCU7gn3i8R5TWbF55f/9Qqt7qCiLrY5BLcYy4faJ76
6urXl5FP8PFj8Un4ni3uXBMT7Udgwexlvis5+J05nRDFW08zUipXS2+llU/dviS6d+AQg4ppbdoc
tFaJKsJ463OeRQnO79ZXE+OblZkCTtSLzt2q91NXjF3HWJVGBP4K+D1Met2a6QzqIGY+oSeOYD7g
vmyC4f0gh2Qwbteco3ky0uWUxxawHPiWbHOB5u2MEi6+8oCun8zCq25UGpKv41UN+ihctdqzMbnZ
rVFN+e961mKApg7AFzXNaKunUcVvoH8n59hNcblmQtnRafXtwgqkldZ3GIE4pRKQyYlVLIdX28WG
FSjX1erHvsxTkGeh694D7I6Boqb0hxYkuqQatyMOhNQqEyKGzvRepUZi26os2i7bo1vtzED2PWp0
U06JdgjRQJ7MCDsUXaHwiLTCv58GhSLQFYtzTRsQkwWp3ZX2SrZmBuM8Rvx150ZFTj6lz/xi7aWE
oERxz7abcY+4U88j51STv5FFPEQbSgN/4xrdzLurbPuFLHvKhNJjtaEEZCFWNbsAkGt+bHJbZNuh
RRia15LuBpme4/iJOMesZ2c2CGeqCSd9byKg86OjgDcJFve49Bmi702HOhm9g4iS+EZlfve7V2YO
GGoz1nc6M+q1bxXRTWOKZtv4SCRkVX8edH1+NlovOZok9a6Z8xPJhcmUuDiExMy0wi0pJ9WXAoLN
M9xIO5BYBd+4UcavUR+mqJHjqERBx9eziuEN7FDI2evCcJmrwDPWQQGH5TiSLa9pJBEgfxeSwMyR
7kL9QIcnya4U5uBMHMsy94sHV3GO9rkBchjna6RrOCCCjpMfJP0A9kBIJzswzMEECUd/DMU1Sn4N
g9qaw5FfPzNKcizebpYSjTRh1PS2mr4UP7M9XgjK5kqXiFuu9MijGGIFFy+Ssx89onxgZlZEYf5p
1Fq+sSns2BSmCbG6cvEDLmlRyS6ZuCtpzABOxI4u+R20XOvPPr57TPHGwqpJ0kpb6XrjYSNE8010
JVmhzH5YshMRnXvXm7vVDEjwJbSHIYgSnXq1y3ESpMVgv4zwkx4HE413O8fi4CydAE2wDjH8ID+n
iQndBMjRequiWFSRE+o4nmUiKa8o68LH3gHJmjHuvspKNEBSX8KcyUv3T123yGxYzoiEz4UPPsxY
1DJBhH6+xadP4WPqOv9iBmyfbT2cOi+NyU4N19ribzSMCG96RLQ+/SveVSSRHPmYki5/tDM0VtT3
NZIazjuFNpuom8qG1FivfZP+cin9RhgPbdvzx/d3WxB3mwaWZPhXUXZC+7aT6Q5ePn/McuSZtyUB
u/soUsYNjU3jRuEou5rMwXgg7dzfEB0wXfqE44a1OJJx3bI9dyO2vGmpHieTa28UEx+KR5JXymJM
kQlq0Eu6/Ek1U92S8kb1qS/6Wi9nFyXupH2rc3Zb6Ufyc4pxh6R2ZuGX90JhzmQ5HYl6dV7Mkfo+
bXO+WsmbGREp4ftnoLxKwAwdKrnE4MU80k4V6jeMfLPqxG3Ed/funy4rycbTVsxJQ96RDn1I0g0A
eGIbWf05xL5C5nhmas0mhJj04rTz4gKoHLLtZdvwzhU/g8GP+J/xJLUGAeV7gQMkwodXkGI2eT/8
WEvpM6W0iIgpgXRIWwGXbeDWDg2SwZ68U1zY4gUEepPv2HZ4g4ia0jnwUAGnG/oV4Wuuxbx4+f4I
GaGdjltFnBFlEDsPHbvh7Imhfcv9lu+oxhCKPBf7bWSwAZfCZm2rlqNKFmPSMybsjiwD1sHhm74p
W8s98HGqKwtXzYWY+GkKNCadhKr3CV6CgR23W25Pu8yNGz1K2Zky6KXNJlWUqwJpWH9dD5EWE6AX
cgY0HNo9AX5c73+5O7fmtJEljn+V1L5D6X552K06xnZwLk42cbyVJ0qxCRLohiRA8On3NxqRINnx
STKuOqqjylPAw0yrp+//bnoL8rwxZkRCzyprBc0q3fNv6y0d1JYrj94/1ZqiaNMQXW+oLbGDMGHM
0lnNCEFcACEEVrFZfwC3BVXiVUTEdE9F3NrnhuWO+PlkV3mTpbj1caXnn5dM+nwN0KaYYu6vpwAr
eauRURJ7RJFDhx0mqE//gtuRKOOp9wsnKLyK+6rFjFAnIzoC82Zz44uiZCcNJ1oUPjAFO0IE2Do2
+oVeMI8Bm5aOm+/9ekYE0cvEC1quLUSTkc3W06TQ/VvaEdSEonBHy4uDU2EUgUTFBjJ2i+TjXlva
oH2X+o0x8vABGDKHaqo9/WZnFhCZ3K6+ZRLE0gcDFvn5Z6qzsd7X+g48mTghmggbuXSQQAVNsZn8
DbEPu1H++aCbXNEFLmqE6NbOdri0oA/5T0Zv8loqYaUdyJXE0mJs1Ob+oMFReTwiFOqFnJ2+7f6b
1PBA6m8Mcr8geD80VAN7SkH9cqfHh/NCbCd0OMUqAr+Ybyruaxou/Dfxilor7bCnt4prHkxK52KA
9na5QBxFKy4XvaiRjlSP2/RZh+WpeGcC2IcwmjkmKHh3Pd1HNqVVtr+J7Q91sRModQb5MFm40OzA
qoVk4dv+bVqDco7jjXW1Wmej7IKmu7v4VcLMkISca2isP+qasYNFZisIfRB8FS0b2Vcby9HLbKEj
5DFFFsIlZ6wswfEEnmgIIGWRcNy3oNM/N4K1WLhonIZ3GQGKWqurvJjWbrT/UqCG/m7402LI8ssl
gYCXYB+s1Vt348EinrZhOou92r4KF/uCoSsNQyS7xPuau+CbJkmxLabgD306NOR2QD8D/abhCqem
wu1sZcz0awfo2kt9nerXS1tEG1YlrVgmDoOTUoY2pkgiCptGEzooEIQo7CX4hEgcaLRL4L6IWq1J
YVHlRkcq6njOkff6NcjkYgrL6Td26NDcVmdKhjdxZ2s0DK3LGF2ewzQb+v/fmmakv6MfJ/H58ABT
ayOBvKt2CO1GAlqrasWMBLruJ3SCpS0hk21pO3ZmujuujVBANJJYUL1NaV+FUMgWxZZ6oJEHjDrd
iN0uNxXXzFzv+V0KVusPCVBG54xqWP+WsUcYfjaDIM9oUkPWEGhTNTpfWkXNQHdsIcL2uhfVFCBu
0/Ad7Tq17Apkin5daKKUwAYUCuI1yuB2TZ8dipvK3mCELEYr/1bb0aAhzWtxXtffvbc2hvsRHF/y
jszpXTiajejMuiynjHzRzlwqFV4DGll+XZhlRtfCNTkUB5d6ss2o6DBr1CMQUTSSaFAyqQh5+lgo
e+d2tdxD5yjnhWb27lC/HFHDeamltFI8W6wz+lxv6+QqyvPlW9MqdX2C1kyu8Ozracrgyf0kzvP0
7Swzs69+HWMvOEaNMMTIJNdUGuQg6elRaa/WQvi/WtJg7TDxwxCbirIBPJg4ja9GmUEUhijbhv7L
s93o42Jp8HoKugcRqfJ1iGTalC0RAaRC39whcAoh/NdbbJxEmHTr0AORTQEFjdXXTNoQ0wYbR5lS
UQhj+lxVP1zT5kgr2N7s4BJsMjLsA8YMstO6USazELl9sKNsNc+wMdEufu5fLIUO10dg0mfeDA5q
HMOFtkjzV2DlckRehUzLnJpWXsTTiqkbZv6biKqVK5EVvF7Utn+rg9m7Nw57Dwzfijpl2Mm8TB0D
/ckgY7g1WSCtDg5o0S2/PGnkpr9cCVwpCvOiGaJIbR1CPZ+BxE8K5hKdkxlDRtdW/rkBzmcVcq9Y
c4WqGOaJZkx8H2X2JX0p2PfhkKGB8O3CqcF41Lm1BSP72s433LhqBEaTIlL/De2ThIWxJkYioK3J
KvWsK9cF1nqFw1ZX0xL/huzypgD6U24uQf0ZHr5KBSppdaDDg6dnrzkxUok4DyRxyRURa5oZeBKJ
g2JxtnuH7jGac35YuzQiAXh5Db5JiIPGZLa15KuzMGqaxaSJdkkHH7r/OPvKuOSXwxsmoNWf6tA5
vAmZzP4p39C9u+SGIJ3xdg6XKEQx39xJNINUUT56XzT5OtGO1LswC7OeGgt7dLfJTft+6W8O8xir
ksrNusTc3jFDDbvKeK3ndCrSRSIwFilB0ZwdYE6TKVyv0+X6gsY2VKibdXQdiXziYulE/yR5tfgI
6pQhrpuEQW4rkX/ce/b+mjkgs0+UGq3u6BrDSnaTqmTQPWlLAOp4rAzu2OkTt9IoFi38rfO5CSv8
32R42oOcB1Vw0Uzf+HszL/Yf5uUmrspjCkR82syLuMl+70tPL/Ri/jNzP1zskpOQzrc9NRt+aok4
qKJqcz//8w+KZmwXXAmtohFZPCSA4oyEt/x45Bpj6mmYfmEQ8iI5dUKcHx3/6ZNJOj79nae2Lglz
df/nH0RTRd/XTsas2dOvHF8bgwggmmnTv088LHh6fIZa8jPkccgOyOd/RIW7bJNWggtRwb2iKiLJ
P0OD3grfWYDpnDbOuEuj4u7hfZKDpAYQKO3hyZgMjgU84vY/c/zgPmH6S1RWRXRXcc5vN4Djkyuk
eWPLAT4Zmg4LUHEGqoZwW3tDJL0HdBEM3daVqeCNTYrdKLYj5CseFjylgm+MRWWduAnyHsArw+IF
8GwCJaTEC5Y5dgBsMxSnfdeU9p9SwRXSkhZEDdaqpdKwqKBTMKlMBUZ4Uz9JRsNqWEHrUcE3ERia
yOS3nw+OF0xy+KqqwfTGzIOwGYVFllo8kPWUFzxt7OjkDX2tvTFQaWC8QO1Dv6TkVxUkVCCPJkp0
qaYQT88+8JEbHloCBfKNSsOigqHrIqmuJhcA4YKaIeOJphBP30ywsZIQP6LqpHkGdyPEXVUkgmNh
CxET40VLVuipCEaRjgEVgdkXiLqhMYGlrCIpPQcxQx2rGOognv5VgD7i9KYhlfGALAQgPlg1SlfA
dMeGbTn0/Wvffu/03DLkoWuQKm7vwPB4gBYxilSw6DeDq0Rt2eOqkTbgaA3MMdofDe78dNxXPj8G
EK/YxAiSd6AnA3AZqH4QdV3tHRmc12i4jhjFonQXcJrpqUB3hdYW7qsDYSYKZDqcINXB8OQhFpIy
FdyxGGRBuYspT9lznDCLBMAHcdgKBMl8AxKLgHgfYJh+1UCyjLFvgqQFVShvRM9Ydm14RQwBwjIf
pmlAwaipahtYvGomXaEfWzOxRwWPMBJmAfPPhsoL1M7QIkxRLlhjy+RFN6XHj1gI4kZAa4yIVgQN
6i5gwiuen1BKU0ZOCbq8Cw9sBGfcDByxKbBt6TMsO9Gkk4qyXLQYmOz7tklFrXx6jqOPs4DysKkW
bJ7BaQdxF1QlgmnSZ8j0KUb/7h733GfPt1AeGI7DlIv0FIR/lQwFLgRIAAJGR++4pyJRDpYDWpUK
bEmEwZlLYBhUnWdCCJiDRNitVkP2pYImkCY0+ha9rYYlDvDnlN1mcDQmfhMF098jJKcXwfHHBmaI
qFSWPDA4x4FgaOvSykrx38ozWcQUwVIbolvK6fFJMNEHxgEe1FqRg7sChmYph1TFHcBxggV6p3ew
iwgwIijlyx/cFTAYPCg3pfDyjTGRAXphECRrnp4EwF+igB7HuqXzoMwiXVeOp5NkJEyMRdCqwp7T
7GIwMIGPfnCSB/zBSQCqZcWQWCVdiIvggXIiVvy4QeC6Y2BIngg0SzJIa3xAvGAysF2ZF3AXGTRt
OCKMKp5eJJngyRjrmDgr4MXmGZxOBLahyAom3iAakZ6RbSyRBU91gueM0bvCo25TL4OLHLRNOpUu
RBMwxTrUhIV1enwcaRFlE+aSjDJKM3RAN4FWJsqmMSkVESUEpCr5vHcRRMLZ9CEFOenmGZ5dANRL
Rvp/XzOKm0CqEukvifCg+IBwMrIX07m1nYeXWPIZNK8qD7QxmCA8pb5x6OswCSPmDdq4N8/gNCNd
eZXDyaRWyBgwsBR/uHl64tAlE41apL1uywTDuwpW00VTSRyaCD2Kjag7kER4kF6DSrSO1JjD296V
wWlGUOOqAsHwxrTjgx3MnqdABBU3hEHgggTikZduQErBZHSB5EwFeWij+VH6tE+Qp+yZylgGpmWS
iDxaDpLeg6IC1YSq8lAnLGR6FsExSYWev0SWjZpsUZPR2keDM5UJcAtwuJpA4MLjMtPivGcaeDYV
ebgJyIqBagVdmG6qxycwYlF56x1fcr/+yCT9ZuFUa+1VGZxAMMiFKJuJaAVa0LjM+OwayS6VudgL
NBFuM9GDs4zILiqrA5OMkkG6XUy/aZ6eaUCt/5iuHUQXRNt3rtuAJOEjE4F+NbnK8TEsMP+OydPe
HSB5QPSQLDtGckOe4RGBXsvyYv6+UrQsauxom0KhupR3PXmoMx/JIZuERBycOjQeaRP6q1xAVS7A
IvIkBGDk0xUFSFtiJijLNl8zoDtA5F/0FVXTg2h7gqdI+ccTCM0lcHGSDGdwMpCM/4OuZr/8+qkz
4d1Sidsa/n0h0Lx+YXC0teu/IAR+glW+QX4mjCm5b8A+0bx8DBP0oy8cwS4PP2+BLgLNQhO2b/3V
mi+KfnHyt79jgf7qoBgaYX/y4VH4n/55e8CHP/3opo7/OY3mRVDchfvmuPt2m9dBAmLoP3HwJUiC
08a+WKnIuO87+fOPzj5P+P+/LFyueuuK7Jvyuj+cPPdjjNW3C/vkhotVkJZBedxiA0pqImOqW54E
cfQ1K9KoQw5Zxam8dhZnRXCfne5aZnnVV07T+V0V3W2qzuINSk118fN5zKikYn66sszQK6/cgoJe
ZF9fTDK6jX/pkl1Usxx/9dEmjj/FLJdQPbrvvE+8O2Egqu7/5TwrFt0tt/6H6so/Hk6leHOu7oOw
w4C6NJNUN3xF+5E0i7o3UsIElZdO76OgN7+Sjl/P8P6usl2XLSSER3XDrx/KJokHUV6YBTZ3q/2R
cxuxJ/191aXfZBtm0PTJLCPMqmu/DaK0Iz3a4g71dYt9HKT3p+RoSwbUly7L4C7clPOq6vB0m5RX
Xj+6C6NF0MWTSriM+tLogjKrOpxN31fhxquvXZYR//I8Oi7WWFAyH/Mcq2ebor/0s2w8S6secxt6
A0pQ3fT1/EtBx64utWW9v/rS26CrtyhhFaWi6gvvXkyDJC/DqKvWWyTnc6z/al6U846kIiojCjqe
Y/G38zq666ixNuTzHIt/zorVcZsNd8tadeWlGT4XvpgERYam7LKLjNY9zw+cB8zr7i8vEAeqy78L
oy7FZfG68rKrGIuk69VQFy+AbMpL/3AOiqIR9X6epgw22gY9N6Et1lHd94cwu5+/uCof6DYJoFFd
/mO2+QEjttXHz/MDDxmxLfRXXf4G6s/Lct4xKdoUmPradderZFRhMypdkWM+VUF4ZGghU9rolOp2
b+dFgmbrrCxLRpVXjvBseuzdZtxVl366nb4iof+Zl9WL28c2L4HpypuPyrssLaOO5dZiF5TXpjMr
cwY6b1MWvj298mORpm/5iIfxp2MfmMf+rBtcE9+4i+dB8de/AAAA//8=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f>_xlchart.v5.9</cx:nf>
      </cx:numDim>
    </cx:data>
  </cx:chartData>
  <cx:chart>
    <cx:plotArea>
      <cx:plotAreaRegion>
        <cx:series layoutId="regionMap" uniqueId="{D5BB09CE-BAD6-44C4-98E4-5F1BE22F20DB}">
          <cx:tx>
            <cx:txData>
              <cx:f>_xlchart.v5.9</cx:f>
              <cx:v>Revenue</cx:v>
            </cx:txData>
          </cx:tx>
          <cx:dataId val="0"/>
          <cx:layoutPr>
            <cx:geography cultureLanguage="en-US" cultureRegion="VN" attribution="Powered by Bing">
              <cx:geoCache provider="{E9337A44-BEBE-4D9F-B70C-5C5E7DAFC167}">
                <cx:binary>1H1pc9tIsu1fcfjzgxq1AjUxfSMapKjNkm3Jdnf7C4KW1NhR2Ldff0+JlC2haUkTrXk3qJlohUUW
kVUnMyvzZFbx39fDv67T23X1ZsjSvP7X9fDr27Bpin/98kt9Hd5m6/ogi64rXeu/moNrnf2i//or
ur795aZa91Ee/EJtwn+5DtdVczu8/Z9/49OCW/1OX6+bSOcf29tqvLyt27Spn3ht50tv1jdZlC+j
uqmi64b8+va3dF0n67dvbvMmasZPY3H769tH73n75pf5J/3tqW9SCNa0Nxgr+QHhXBChlH33Q9++
SXUebF+2iKAH1FEusxW7f+rFOsPI5yW5k2N9c1Pd1jUmcvf7x7hHUuPPZ2/fXOs2b8xaBVi2X99+
zqPm9ubNVbNubuu3b6JaLzZvWGgj+ueru7n+8ni1/+ffsz9g9rO/PABkvlTPvfQ3PH6/rZv7dfkZ
Gv/FxwOEb+vsFfWB0QNHSk6lvdUHoP5QH1x54HKbMWpTtfm5n/13rXhOoJ+qxWbgXC/e7aVenEd5
flvr5hWh4fKAcUU4U+7GVMljaBRM2Rgqo7DhjX/YYPIiWXaj8mDoDJfziz3F5ab/vzXZkzSNch3B
ob2WD+f2AaGccCHsjUm6jxXDVfDxrmTChZe/+7l/9kY/XiLRbvX4MXKmHSf7arV1rdsqul+fn3n0
x1vOU/srcw+YdIRrc7Jzf1X0gDsOM+BsoJH3z7633ecl2o3NeXQ/cobN+fs9tdzrMArW+f36/HNs
OD9wHe4oxyWbtZ/bjThwEPc4Sm1f/xs2z0v0M2zuR86xOdlPbNZ1vb4O2/q2aV7TsdED4lAGjNjO
Hc8hB9IWiEZc514rtlbzUnl+As/j4XOMfttLjE7ym2idv2I8wtSBMQxHbXcdpWbbjjygLnFtqcQG
Pf4YpBcItBue7wNnwJzsZ0hyovtXRIXTA9vhUjicb1Z9FsArdmDgkMTevj5zas9J8xNI7uYwx2M/
DeVsndfrV/RiCAG4yx2qHGenF1MIEVwbhsK24dnMmT0vz25M7sfNUDm72kv3da7z5lXdF3cOsHMI
opzdhkJsdSDBjFDJZo7rBaLsRuT7wBkk55/2EpJPtybHrW9v7/36Pw/JmAC9AGbBdrc57oyOAv3A
OKOC39MTs1T3RSLtBufB0Bk8n/ZzX7m4/Va9LlnIyYGgDmGOIzeebIaOUgcuseHp7hkKca8Zm7Ds
JRLtBufHyBk2F4d7aToXumrCN8t18roMkXPAuWS2S9gmoZlFZEhBD7hUIIi2CQ1ef0gUvVSqn2D0
aE5znJZ7idP7MNL3a/TPvRuIGk6EAIu3jQRmsZkL8hU8u3B/gs9z0uzGZTNqhsf7473E40q3/w27
4QecScIRC+yM0IzdUGaDfJWzUOCl8uxG5vHoGUJX+2kxv0f1tc7r6HV5GgmHJhiKEpufWaKpwNNQ
JYTa0gQwq4du7UUi7UbowdAZPL/vJ1Nz5+Jv1/+nRauFRtx43UTXbXMP1Cv4VsQmDuqYCOl32rAD
38pcEBJ0FpS8UJrd+vFo8ExDFp/20sUub9N1v65eM6hXB7btOpLeJ7izsMQRiEpcyRnZcuAzhF4i
0W54foycYbPcz7BxoVNdrW9eMSQBOYFoHZUjTneaDbHFgeCOiwrFva1uYvmXiLIblB8jZ6As9rQw
sY7yV7QWLpDiogQv7q0FdNDDCrxUB5QgWAHLt9kMZyHJ+XPi7EZlO2wGyfl+2skHMBP1mHbrPHpN
atU+cJV0QNVta3mz8N1xDlzmuobn2yCDetLDOOSlUu0G6PHoGU4f9pNqPV9XY7rOb+7X6Z+HAcaf
gaOA7Ty2GkcitSJUMbW1mpk7e4kku3H5MXKGyflyL/f/i9v+zfE6K+owes0ggLMD6QpJkN5uNpq5
8Zj4DTECqkmb12fM3ovF2o3SbPgMqov9zIbNpE5vq/p2fD0DMs0kDCAItrthweEH0nEFOh63udhs
+3mZTD8H6X4+c4RO99aY/tRV8or40AM4McpNC97dz9yOxIHEK7C0raOb1fcMPs9J9HN0NiPn2Py5
l9hchmgjfXNSv+4GBI5cUhdsxDaXUbOmEvQsCILqBgK8jQHNNqKXSrUbo8ejZzhdnuwlTr9V0aRf
tXGBHyAQoOACtiYyi7AJAYYGHyk2dQ5yb76b1OcFAu1G5/vAGTC/fd1LYL7cVhmqsveL88+DNzRk
2Y6g+N/cqVEAQqWS7rawMWMIXiDJbkS+D5wh8uXTXiKyKeAs1pVGj+krZj4oywqmmKPIrOLnoLXU
FcyVclsRnO82dzWhlwi0G5/5hGYwXSz2EiZzaODNl6gKolfNT5H7oHNfoJ1x25s/82uufSBRvEV0
9yN/fZifvlis3VjNhs+g+v3LXkJ1V6J5zsP9Nw94VMlrtyOh69UU6Jk582N+ZgGK6UhmCmVKNC3f
/cx87W8vkGi3gvwYOdON3y73VzfevMS5/Wdnshg7UDaICkp+2OlDBhB27CqOKj/Z3Ze8KSu+RK7d
OM3Hz9C62k+n+063Uf3KHbD2gTJcIHbAx2yTIkCIuAgxt0zgLEl+kSy7wXkwdIbLuz3lAHFOwfy/
KKLn/Ox/cOwC1T6KmtP3Ey/qMUA4EoPgnqLqsc2iZ3GLOTzxAqF2Q/Ro8Ayk86u9dHUXt9365jUD
SnXAhOToqNjd2U+IBECIOYXY+MBZCva8PLuhuR83Q+ViP4OTM0Rv7XUyvqLdOKbDj1HUY2cGI9DM
j8IG+ss2UcPMo71ElN2Q/Bg5A+Xsz700lfdJug71q57JRfblMqz8ljm3YQwP4wEF0Gwc/LQdHFW6
+7lXiA1f8RKJdmPzY+QMm/f7eVr7GJ0N0StuMwTbCME2YzPsHw8hQfhsDMkU1Tfd5TP/9bwguwG5
HzeD4/hkL03l0+3wqgctCPpImMsRGG8yl7mdYNMBbY767DY/ho97mP8+K85uTLbDZpB8+mMvIbmL
/f8/94ddP3ntwwahDbn46J3/4U0XOK6Go4LCQWnksa2iax0lfYYDurvP38yuofi5PLvVYzb80RT2
446LFZqOoteM/qh7IExkR5l6DAUaoLnrME7NbmZ+kFc9tNAXSLIbhO8DZ1a62s9z6ke3GuTh+n5x
/jnzjms/JEd3pHvvGufUIcPJAo6TuPaWFJoB8wKBdgPzfeAMmKPf9tJ9/hdIXQR34HNtw/jcm8TD
SMMB6YsdzeX3DXwzuu4lEu2G5sfIGTZf9hObxTqN/tLV61LuzgEOo0mJg9AbdGYhBxg6RIgODk3h
cMGO0PxlMu3G5+HYGUKL/UTo5AaZ0+s5NZQTmatwHu1+7Wc5LSHoZcGhAWS1s2ajZwXZjch22AyM
k+VeujLTKHJ+O0TXr4gIw0EbihIU4dty4Yw3JbY8QD6FCpULQ3q4879Mmt2wPBw7w+bifC+xeV/d
Bvo1T9ig4oAiLu4I2rI7s7iMUPsA9SBC2AyW5wXZDcn9uBkc7/ezEPT7qHFLX3Cvsf88HMMlDtgs
0PHwkxodDtkCD3Nxn70tMNw/e8P4vECg3bh8HzgD5vc/99JOPjfr8H5l/jkqyCAZbqNBBPwjUXwY
it31DTmo+lA5Kyc8J8duMDajZkh83s/OlN/X6CfOg+ZVvRaOO8MloeFhy3vOkpaN10Jec3/51sx5
vUym3dg8HDtD6Pf/o+Dr510I3y8oW66b9eHdzaEPLrp8+tW76eM209nQ7ea8k5bZ7NsnN7++pRxl
gu/3kZqPeLSpz6iR2TjDQv361pLyQDmM4UYbHELC9Yc2bMtc4ffrW8TV97kRE4jCXcR3uWk4+vUt
uiwZji3h1NL2xF9tDg5jCI4H4PoIxOIEMblCYP79utYPOh2xqX5fje2/3+Rt9kFHeVP/+pYhXCk2
bzOzM0+Ejik01VAHx+qRP+P16/UlFB3vJv8vJXGVkz4Rty7xm1Yd0oIXVrqwiy6avgjRFsmaW5Wo
V3k51iNfNnQQ4bCwtG9/C/KK59ZC0yFxTlUoxnaZKCsvj3uVpfV5KrLCGj2dDKL4JpImHvQSa5XG
bBE4Die3zqDH9jINByddu64o/GuWsVJeBDIqC+ZlJKohCi9Elb0Pid30+TJIRZUUnu5Flr0jzlhC
5CDLyHhGM5bHf1l1pzHmAaQ7FglG+GiN0EtOuUKxT5k0CSXXx2vkkCxqQxm6t36v87g8bjKe8uOU
d3XlHE910ET9YooK5G6p7UfUXz39eNOh9vj5uF7PVLQYwkqQ9cq8/gCjKWZuLW0Z3cQkYUm0aDQT
LPSUolYZr6qhD6pmWYVNwEPP4tZU5B96zsaaLgifZM9OGxnmdeJpXbKKXKDxt8RrTwsJFX4oI+oH
jOGGRmUOoSOVdGYyDmFk0bBi1o20qs6my2ByAqdcpS5vmO3lVSPl10TYfoM6wHdzex4b81yucDUR
FbjO1WXz5xbtqB1tMfcmGKFz0uvsIq3/CLlP88Dr46iN3uc+LkpuvDDU2Pa8px+PqHI2bQdkPXgn
xXHnAWzoMTSB6CLLHkJ2YzmpU7KF6G0p1jAkqznRU+SkF5FFNDlnSTm2V0lt21PoYZ9JsShPSwKS
5LEkgmKfQIhrugLQfjoDoJGRHY9J7l/7aspFdaTLIvPHQ8vPajUejW41AJWnH/n3yaM9QaKohx4R
0+1jP5586IR+Go92dcNlDytfjUROJFmJqm9rfhi5PpdfqxarXnq1xMmZr9oeu0oddpG2i/4ZRSAz
TwZWXNm4WMcYKnJm3Ef1WJpATbFQRWN9w6kgJ7OOhyY0BpENOsS1zG0f84kvoqweaeENijJIJSI7
bK+yQsbjIrdIlV+pLMyqfFkKXdHLrIvy+tvTa2b86QN/62C3RwXaxq1MOOoNa5n5krb33coup+Hb
UDUVlMBuExuLZQ89E5Y3VKyzrgqalMZoml6bX1ERtP/pYqE7AVesMdxs53LG4doeL5Zb0roZa6m/
5amw4MNjeK+p97rRbkZxxnwBv18HLRrpsljk8KhVkVVEHLtWbHWJV4bwtsbzjyFG5dGUdmd8SAqd
PeNWyFzHQD/h9lGKAzvU1D1MUf+h7xtYnxcqn9i32qfSyg7jpi7S9kM5NVGRL/pyLCGc5WQdXtNj
melx6SbTaF31ReGf1KpK42CRTZM9nmVhmTe+lytb+s2iFbaVXspMBVO2AM0/wCVSKx5JfmpPKsWn
JpHfl+UzZkoQsT1SAGREOIKppI2wD9SNKeU8nBA0My+7vCu+OkKLWCwK9GZBFX2/VapakMmx4Nr9
ceM905bjtfbOnRTEd/HS0DdMlqu2Z88bNJ97cdwUBqJWKILChnEkM7VIhqTO/FAXX4sKVlQesjpx
+TklIRvPWN2OWA7ld+n0JQuHcXS8Nqz6MlzA4ffyMign3zquMh5PXyqrreWFG0kTIAy8y1J1lLTC
wKNrpqBCY+eI7rKo4mT6MqUy6RPPTlOzaUVYfQCkcxXij2zE4YovbjYMwI6JeMSverKDxl0Womb1
SjqtwS4ZgggBRnn3eOUG1th7rh5ifIRG8ADJIys3sUFTiCxZD7XMy2Kluop0V5zpqXlXVYlfeWma
VTRbWIGfDccBx+b6Z+7mPv/S2R2BkjlugDijK3ONEOVp3zB34Vh9Bx0QppLnSJxem6kG88c8IKpI
v04kq6vAG6jtFLXX61inJ6wteziKp58490ao73ObEuzb4LPU355YV3Yd9hnr/2RTa5Sxb7lxf7R2
EmzesiuF/OrHbIIS9rRt6uDcgWOBnj4thrnA4pFRMNzYTh1sXDiVRzmi5MdGMbGuLS0lsy8Zz7OG
eY1uhXWry7CENwqTOieHle/o6ENXuwE8ThEKHRwGbkM77aHpp087r6FBeZb6rrwaWJW6o1f3RHaX
jWvZ0aIU06DPoER26MU296PC474kxthDG3qouxDRxYkfJ42x/A5n298jS3aK0WNJxYbu6OkZz/2a
ixtfbZNl07uLCZATPJ5xIv0w78va+dy1uY0gVlQVRRDbTUZvOYIsfhySfoDaDoli+BU0d5GtJQuj
0qyNe+pf+YM0Kk3LaMqq46igzLjIcqptsirTrqijo0mMCazO7zMTU5PRzWCdDilhRk9Pic48m4sI
yMW2Ca8GBNHAMHPVJcuzScc5/ew2IYNtNUVgBGgs1hrTvbNjdJuMkM0PB2Pi8JXGpVRFiY3GCgnC
eDII8yddJvgSiVTFDj+O+tSsQzn2Wl745YB3RSEzUxyDTNarxHIqtircqmP1YsR+gek+M7VZBoCp
oc0PvC9MxRa4p3w2tWZIiJO2evzMgs54qqYqoVpTOkX6urHdhObe2Ohy+uLQ3OyPmaUJABlklgbj
4ZRJ0gQrxay2/4wotcJy9E7MoH2sm+BN8shSUDHep4Xxbi3c5nFEix5urUFEggdGjW/jX8ixCJYi
CziWommc0GoWIm1jmESoaIx/bdbHuELzHRxPRdozG3URLiC6cqhwkXbafwt1ST9xOcrS+tRljoZ3
2IS3NHSHLlkgswyD/Dm3MNuOzCM5DltTG9sSjhvOEy871gghi8H5VLcEGtKMuLs5OsLej/XhccG1
OPR7Sw+1J1M2YsHTzs8RssDpYZX6akibD46sXT9e+Q134QxgkN1lBUoMO0BmwfCbIcdGtYUtKPsc
Szmkbg5bgRUZOIJkMEBYcUTwS42x6i5tnWlIIpIEe1MiG5OnPr3a3Hw5yUOfiMmbTQBOAkUeREHz
zAbhYG0F9jB+CsNRpr7XtAkrFn5v+/GFpBOvxsMyrGTheopSFYdeVZVReWqnLRuEVyDasc6qILP4
uZ+FDluUvR6CaztK7ePeb7lcJk6u0xsep1N1mWmZ4ZtiJpL273lH7GFaunGuRLEoET/W7arvhdtd
VGXoD9qTmZ2Rd8yuiFrmeaXIIh6atvI9PbjlFHth3lV8WARD0sEYuqnqx9QbLBHzeKUoafmVTJuR
Bwt7IG3fHhWqD4mP+M0PmpMmdBCZLZwp7acJaS1UsTgZktFvvbIuYrnqlBOwpcisYfrUS02jLy1P
A3/JeEPJYkR+qkdPBk2tliqifbIIRBoc45buZllqu5/OfJXb9hHpSUhXgVW7oX1YJDrjn0fRBYn1
WWl7GD4NzcCac6tucusSO4bT3ohKyurz5HRBrr1CaxLWH9UwpcmRH4HdWE2au5n2VKIZDRdONdWl
+41ksZvfhLTQ3bCEqozlrWqbvrcXSdrXJD5u/LwU7hJ5gEjlkZ9ZibxQxLGS5KiTBa3T8DZ0c9Zg
lQfC3IqfT0x3UOmJVHURfsSdY420D/OcF4Vz0io/CtN3uRiSMjiMu6Dpu3e98IMoWlma60heiqaq
9ImMeRi4K+iKZIlXdJONbT2t3ahXXmBxWTbL0K+meDzpg9oKo6M+yrDbLBLVczjYroha8Ye2Winq
EyhHb/mLniFsIRdtgahLec3I3EG+T6nj4Fez+aMVRSlewxWCHI+bdM3Lb1NbKtqdxrIqAnpMBsty
nMUYi6R1joY8JlnqCd6ZfdEWVoTpBExgU1kP/ojr1haxCJUI3o990RfOh9i34j5dOQmzaHGStKNy
u/cyZiJSXqmU4SScqhFh8sUJfN+azjhPa6yUNZZw2efw2mUozizmV076jkRlRNIPcdzHrn/Yx3AE
waGOcPtAtYDLMiKNnZXa9NAOwjEql3aRxJW7zBvbEvkfNKA5npfFqVKf28Aty0WFPBgrS902wg6y
IDI0HwL5EbJ4ZalMTM/DGrNfFCHJmVzFYW9WjKVNgl+6DhvrKs8c4/J51wSus1B9o6EAU45446hR
VYb3FZupho2YsHxl7OAHe0nt42lpSJBk5iQy8JCCh1T8TtLBrHPOVQwuyWqtClBYeeKG/LYskdCU
qyqKEGktepeMTrmI3FC0FhDkbdl+aeK8jXKslxVO+ihsJ06Gczd2jMgRkC6mKwnNwhMYXiq/+dZg
FExWlkFejBb+lqrMLE3XEbwVW6xb9pChw0V9mON2PlXFWPkNhFuIv4mh0PIqEdxXbMF7BQLIK5yQ
YC222uNPtcJHOrFlJuc3491itNCaarGNcZWYhPkXq0Vyzuyosq62S21t3n6/yJv3gSmgyblDiwwC
kNwKu29JJIuoOopyNmLSJZ3wBV1eQFkQ2VdIwAOtPLEBSk9dA1VD5t1WwUlO1OgLjyRhN8r3Kms1
VqmjWYq30AIcW7UAzeF3ykvs0QS9QSYo/pg6gV1+U5sV1AUsCH5tM6eQRsjRFoXOZU+Ox9Y12bm9
gXajHtJPUqyP5BFGHAonNZMf5BhCTwNSmceEPJT446hL2wk/T1bE2+YUM2VmeTeKNLVjCykxSfMp
JKpqjEOVg0G76iY0om8W1Jr6Cf/QKdPcObRskSfxyYQDoENxFNhgtOzDPmo1bFrFgWE+6h74Rp1D
y29EBjnUpxaIWDH5qkOw+74Gl20+kHbmF+8CF7/S3DbmkE3CyJ+3Mgj7z20apEG0ygMXnxuWjATs
OKlHhzRnbKMrUVyrxjnaLrmKuwriDBFL8CHYATQeHhdRgn2+I+Uk7c+I3GK3Wxal1eTRwq4DHw8X
cYiOnWWTFuA2UxAGoGwAU9ieODow5txif8XfkrGVsbtKECwO4ylTdTro44ZrO8sWqeJp1nl+HYA2
JIq0eH/YlDV+IWgU6UVWtvjvmPUg0YTdE1BFJbj89KJLGh+kQF/FeDoJA919kbk/IAvwx8nofq/g
yuPVwEoKD+NWYdq6h2mGLTY7HKzcV/WJUNiqhj9tOcTwN0GqdZIcb+nkuEnDKl61YYp893rkNW71
OC7iEMtxxO5sptRuigWr/T7xpy8sdHXffC5ZH/byuNlMfVBBjSVixTAlmFES9LU4lJNN4OWaipvl
I0NhtAZ8lVHxDX/q1kmPFSAtNfNtoojiVwUFx/vLCFSo5UXpBF4Z5xCTXHmgLEaZnbOCVHiHHInJ
YTvR1tCrDckyEZFW/qrNy8qnJ4FfTviMaUO9+UjLwRqWgifgS32SIPXNMuRO+aJJQUyIsyyRxp4a
3kcg4YPEbeAqmfRH7Hn1CE8Tr5DZmsVrI2aoAtq6Cbj4OM0DDMc9Upjlnz3CM9867f26qqILxWJD
UuoW2925k/hMNh85aKzRPxz82BrDlewLkdZLUBe42tVzQALJrzxgBCk5NkMF8CeLT5iVzDOzbWTC
N+pW0YpA+TYrGTcaTDSL7Ih1p/0kMt/5mExtb11VCKbBKkxFqeRX+Fvol9UXE1Yg5raZg1/kFpw/
0kvDUqUR4lVE1irTffFVqjEsyTc+pDK9kLIsRn/Fqa4b668+IvHgH2JHY6nw6hT8t7VwU+JUX8BI
9knzyQ7KOAgWvhhZOFz2DmKb8kZ1UVfSP2vfBTVxVCVtl6mFRac6+TLxlnLttdgdBiT7hGjElI4j
VEtaaHkWK7ro8EfL6TynR2VqWG5nssGyLGIQxAuc2BrNtO7cTZp2xv+pMTDeBNG/Md6ozsw78jv2
3o+p+RuOeFl4xxiM5o0+AzuRHSJzN7WNKPULmHKAaNG/mJqRFIcxDNVYpcrMK1uVRUwJT6RwhRRe
2vDhxp1awaIaxoo5HqGV7X5oQyfotdfbOdhzPk6+oid9mRsrD6zJ0IE16kT4xRGWNSflZEO/uY36
wwV4SyN5EqHS+HX7IFEpbGklVMW62mRseRRPTuLFedHyj8nGYSUborHEUVFog5WWhoSsK1lxvsyC
rNS+F5ayta7aSBSYc9OjitedRjQwYVzIBzzD6VIjVntncJZOsI94vmiNkRfUlBmXeT8YnXT8iSaR
J8I6z7LDME5hjavNgoAHNk4vQZsPPpfXxIrPQspSx32G+Jol9OBy4B+gwRTOTZK/0cphgxoC+Gp6
FWotIbUTBAOsoddws6XFjQWlHYiX0Oui0sj+THb3OLczj8f1LDgNZXrI8fwZz1q1g7b62gFVtXGN
MThgSIE8AJb09KNmBDqsycaV0HgWKCv8V5q0/kHxsHeT0vURSt7riJ0MWi/Kwuf8Pb5Yymi3kqEB
tY1iIKx5xQHZ1jk+LctjCgGdPtAfFxfcuhLlcOg5fSyL3zEK+jYOrvCNFnBjkSAmHq9rNNQfThqh
83Pr/PcH4pwMiAPpKgpyUc14xSSsbJJmtn9ZDjk2iiDBjn/ijAnc3Nayn54gMbTdj/KOmSG4W1s4
BBco4ftp5kTmkMY8yJsUSdbGY/ThZEj7UbJRiNXAa7dbxYU/VR/bno3xMmtz489ZBddg1RPHfvSM
RI81HRIhlTInuXH1iUC31bwsNirb6p2RlZfpxqh6xHWw8aFNfPj1yO0iQBDydoRlKobNAaGFFRpB
4oKV7bToSmT2K5ExLWxvgGsZF3D1Jd4O+/DJRTQyyspFv6lnFRs3+/Qk5jACOHxjp437REHJEtzD
+1hvsO+WDR2s7iKsE+OZprtAqKhF3n4cLbflOCPxcqpLoACCu5NsAGl+zMUwj5/nDIhGcDC+vdhu
e0MQlrFna3hW7VU1vuPtP3seKH9zoRYMA4dG+N/cAet9MNFdFF9stiUEyQYNJ0lhF3ldmg3j6Qca
//JATaEQKD+Zb+1DPwoHoznjM/txGqJqEsmxk1tVIhZOljnsq6xgMM+Z4N8fBehwKEPiW1GQZM5d
XebTbGwDGRxvQpFOgB2BHtEyw6+nZ7VtxXgwMXCFd+c/QBfipIeLftDHyNk26jJOFNZH1UTtsD6k
YjDdCC36p1v9Vz3lKGgvdB2AW1Ve5k/IFr1GBA3JzrBbowUnWOikAPPzjnJwD/aHzBdBoI9HxAZC
X/hDlJBhXPgUJac/67LMkAZVMeV5eZil7USbha1tWWdLtxKg2t6xgWgmP6hNPS+RSEbYez/PSDmc
J0HYKbTMtJ2MCDiRGK0ax0g0nChbplZcAIptgOJYGBZ6ySasQITuYrOQd25sk2okvQ3X3YcZhetG
amjCgL6jFgJajSMz6UVOW7wBIZZsnQtWpyaYszaxTYHiKKzdLlwyRV5SNxmZvLyuVB4tZeGkcevd
Ux4lts3Q2wYydxEUKms91ncqXbOJO2XHyhPkFomkh4Wr8cgsQVbRndqoVkTBIh0y3FpwBD4/jdPP
DGGvYhdybBQvTmJpW4YMqLsKPOu4ycNUP9asXIZJm4F2BQPjoMrgxWHjan9htTro7cwrcaWtoB9U
qQqnPwxKGHf5SYyqm/Qn1BtMRQsxoE3lhW5qFBE+RQXY5mCJJiS0E6zCqiQkXmQEQedfI1LP2j0V
cujpVyKGsXEveNb7xcdcqTihh3FeWzYyYTiOoVmglQu19MNcj8B22Q90qkbPtsBMdAuEZkS4i5GP
fv8uUXVTTx7K0X2EbFq5FeqiUWjXR9xOm/6btLNkDJc+R8Cde5mTZ9UfOZgXq/XcTclt64tK1MMD
+c7N4LfjVR6mkraIou/iLBDfJk4c88ZsOhvVSO+iwdxJE6RslUJHTOF1lS0zAk8WaAdi0CShXp9Y
nfoEJ67dqyJXVrrKIhEILwyC/kqMkYiXY9T7RxHv2HFks+kkq4buGEyGvnQqSReDEuGFEzWpDc64
qz75UOpjHghde7C+8FtcFekfgR3p5aCIj1w0Zc0Rkl1QSjQXZ25hf9UJzDHvC/lO9lGxdHgYAl3b
qlaxM/DDWEft+ylOG/sQUXlz6I42S6GxMrsOi/aKEl6cVdwKzrKubg5FDQoajSjBcadbtQxV7350
irBEXb+IbqK69JdpWATeyPN8KXxVnroTzVajn6MKnBeC46PdMV/wOHdWPT7yxEU+9q0adHuEvgf/
plRJepQMJJ28UcViFca2vio4uHkvBUVTexbTwed+mNx1auUCqXybfepdGh3atLFP8QVRYeRpy2Lv
OGi6VdXU+K6q2PE/gjyM0K/UMHVDUOpBPkMKctnROIxWxZhbh6TOmsu64yAc4AqW9Ti0p6yuxsQT
We8ufEf5oftH1FE1nqADob2uKY/JoW6LBmlOlIWj1+E7XG7dRjjZ0vKt6jRTaEdYctLEH4eOJciT
Mn0m6oaUC98N9dqO6+LdgNN1Z7UkRkN9YWqoQdefDghnz20n6U7AflunUcJCunTh/W5I37PcmyaX
hEibC+vPvij729KyhgWNyLSu61hTdBQUaB+cphqaG6ZF6qFjqmqXxdQnw6lsgzLwbFJEFyNx4IiR
Ui26nqXsFF2zaXFaDWW1okVLz0SaDR6Y3i+iH6/t1vcvOIH5dHX7v8x9aW/cuLrmL9JApHZgMMBI
qipXubwvsfNFcJamRC2kSJGi9OvnUafPuYnTJ0HP/XLR/SGGXaWNy/s+m6YS0KLf5Mz1NimjRQS7
MJmGa1mH6nWRDjWZD3qb6dy00EC0RdKwSOaeCcI3MNMiD2g3HASAgpz6/XTnyNDe6XqZ2qKdJvY0
1sv4opzsaT4644qKKMlzjvMD45oCc8PEc/VahC6dbzOq664YVsvfeC/XHCRP/4zXLY+5lJbcZSAR
jpKqtDDKr05hM4RvOo3dmQPvt6AdQoODVlNeGW9ER2rYOU490eQdabM35aGoKVPUZzyPuB5v4zlu
91jo47jImjW5mIiob6HTgbZjrtUTFYM8WOPIgUsbv6mgeprRJz+tY7+mh1GGS87Hnn1dcEMO9ZQY
s0MZuDxMKouqXIUjGNuWTblfW3uMs1YeRtShJGeJzp6yYco+BU4Gj1xV4pNd7frVYICXNhH0KoSw
4OBjpyhHN04PqC+9PJoHe/aUbj+uvhgOQUcqKLMAJ1/Xix9iL3NYkXzepMCDoja+gC+qKqQe+KGN
jHqCtivA+Vt6Iv4Q7Hkc6FfgcuNtNtTqgixd9tD3ar1kmo87l2DJRRvcN9dD6E8nZcL5dtCVelRp
Gn4OWovFgY6LvQ6XHpMHmNYNCSZz6VQyH5vZBQK4TTocqrgPS7THUFgC9siOq6eqc1XV6m6laf2U
Ajp5Hdd0esSGzy4w2ZKrlXgTNExxs++yKjqD4SZBMfVZV6brMgQY72rYr8wTty0g+FvmhBwLKEP8
vZr5+ConEzI01+t6VlloLiFUaoEO9OKRBWvWY83u3S5I2vSCgPMrrFzDm9SyAMi88r54FYUG7bxE
4dpkxdI71LplYgBpp+c2Cmwy7XwEAndT3mWyOs+eZLdAWbprL1yG525Sb/gMA9DbkGfdo4LhJuHX
LuOQX0aSNKdMSPrReJWZi66e/StIfcxTQ60dDzXtgrDIapJchpVQ6T7z+yE79XUqS/C44Zpb8N1l
mq19kvN1ymzeB9VwLTzw/ZeLNya417E/T+o8ZhZED3GKzMchHPubwIXeXTJkjSxip2qxqzOp7jlr
bL8D5bvUl33Tiqb01BBBEVlVxDskVuv1fkkHZerDVnr4ZTY6vMOixV0TM2tPLXpy1RUkQeVSRL2p
7BXQEq6LwBD2OCerWArhd/EZcr2KlDNBiXg5oRGfnqMG3Z/COqLkFMUonNgAWdGFneLkFFHnD/xx
DZaK2nxxo5+ZE8Vi5x/TEIzAYeyWQZW11ZF5yDzWcihwWJepXHkV69rCCzP30ARQzeS0Drs7sRBv
PcxoNHnhJyP1z3PG3VBQBRz/KumwnJYQyK2lALJ14nRqCtg+29PkLU7zm27x4mwNcPsH3/UlcJq+
3VRakkb9zTSFPJ3KJeZxRwGwa4H5kILeLAxZaL8Lienqc1uDnc37ATBvsU5uHPKgX0D8JIa3F0MT
RmLHQBRetQ1g0pK7xl0ELCRpGad+nQAS44ocW6Yk6EgTJUtOZ7Df8USnay/KXFL0vAp1noRtACgO
mN0zkZ76YjOUJoGSCz0IUZFgx2xNDS1QwtWeKMDNQ4o250kd3y9eKBIUZiZdmq7ASjrhD4TvNfAQ
YhEa03hXy07mERuJy3Ztn5Ck3knqRBRdEc/G5glkbl9d8DEN35i1H9e1Zk+slh9ZJiOeo03oH2Zo
O3ZVWqmDj83DxyIRK9BfyXrZLbS7VkFj9rZWWSFHuco8gUxT5n0f9Q9q6OJSqXjJTdqEWF/t1H+e
WLXuE9GBxmOuugLDmPoFcXoeyxWbTXib6Tp4SCAgUmVjgfVgPGDA5NDDzV+IkO2dHAed7nSSsLMW
g3gwo57YzjhmqyNQY5bkXu+yYy/4WNJh7PbtWEUPQ+uTXTbV4rKtIu+Kti68pBKkpWAa5HWGtqik
tMIbLExiDqujtMuRjdv1pZ/ZUe8kicU19IPzdJRqrvJMz74rxpbxIoy1lXlG+goaUggizVHHuLjd
ApD7Ya0Q5VCB9x4PHPxaqTAp53xdWnWNXR6bfxO3Xdlw1Bc4heoeu06zN0kWF2aQ9TNvGPkI5M3t
IdrJDsLP+n0iE37rcV8Vto/rF3/onzoOJRhD47ZPaMVfxUwnkUeBEK+BX6mToUHl8ko5nhYNwNFT
JSkumvlAuBtnCzS7wQ1HW3KyM2k+t3WQfGwrRl5aEsxnC+a2jOQojgEg42eA77Td1jQn84D741Vc
VQHqViyO2yAMP4ft1gwvQ7/t2o7qT8KmXrPr4gZEKMBkER+HaGhEoVXjJnBNqwBYmMycFEGHdSSP
vYZHV53U9FNd11Ob0w7nkPMuqdOixfcWgL8wJupFRsc+NjQppxpCToVaq2WnXorpg0TXVhetDAL/
IzbeWeWZl872wpvauJwk9y6aMaJPm25gT1bbmrxZPHkTRY5/MjaV2B7Qee6FqaCGElUUnEHdqUu5
QFSSK4aS5uy0kZ9aOrmm0IAZbd7Yzn2epgVzBZMSfZqRQDG/WLBWNgcjZ3cDt8EJIDWDZKpxK4p5
yEa/Iv7TVvs+qafLcEH/lnsoR6ayq0Yv2nljD82vv9roedJd95pI64pWB7rsfG/0r82ckAewa2kG
VRBquDye5ro7zCiqTlj9hnnnxrrmKOUylJ5QcXjiOqhn4hWm2pR4S+9HcqekhcMAihQMoiKs+5qH
rd0zG4NK6duCtyjS1G5rY21RLWNDUVMHQ7W+DNoM7Q0VZNYluoqqxZKWxWKVhSKGdcvB8ykfwpvY
BFWat2RsgrcOslFvKKyXOl7tQZi1zr9qaxGLrEC37UKZm7XutSkSbLjRUtbgr9IuN1Bzh0s52KXq
28slrWjgF9qgAZO3nQU6FOQOMu/M7JWRY/PCWBsKVs6YKqBR4MYJBpVbN4p42jPUasPR1Mbr/9Cj
djba1dA/9cMuGsG1PVQ+BfdykBBKTUOpltDz+S03ssVzCD3IpQyHkhkcgIXMHZf/tfeyxMd91HxY
ykzWLnqJwDLVD9/AWk9uhMPUZRs0Sknl5CUcpxt1D73AxoNgHq7JFxZWvosP0FWvmG8j0VnzauRc
e3U+pAC6PHS2FZ9jbBFYjqdnUwNQSM8TCkp37fPMX8LCMG3G9rCC3cLTwpbHBf8UpGawfRl1k1mG
y8Dg8ta8EVBZ6AKil6CvHoIpkk28iyFUbYKTb8y4COiQmgk1DnoHNu6lTDnWY28SZQsV0hWFmAul
u8ywYi5ZgyIqDQ/NlPTLIoHCWiCpTQFJlenmcMcGFzbdTs5Q3GTADgaRnleUfumu8rq4Agtmq0ya
nIRjFu6SZQ3CA3i//lmmpnvyoK6ZcirgVM9Dg7mzg9qk/+IPLaosqN9r1e5ErLO6tAo6FZevdAT5
uMZm+VNlf8oaZm8BltoL4MDNWfhVULQ0NlecLEu/k0EPsZbNQARLr3vgmZuT44gSLsmDQS5h7oa5
HQ5q8qFidKmcB5hzbPtFrn7VYmkN+yqPsY+acgrW5V433uxQIHjdDhUoOsSKyyg6qDic+rLqU/fJ
Wyu3yJyweST3adu0UTk3w/BZ+SCwc80tWoNh9Sy6EcVJvUM5ofSFqaPWfmGe2xAXVNR0KNa2Znv4
tGzl7XtDUohz6JgNReWHQuzCxdcXRIvktbNdSHSRVJSJAoBiE6FDTRZ93aexb0rqR2Z6gfQBsolc
SajsCmg6RosCiVDoigBuXTN03n0ejqjDrxwIN5fPQZvskjbuTh7TAlJ2E8FcAW2d7CHdoIvRZTpE
GSgpb6oP8C3gwSSOeXkAbd3FKLuRFwaA2acVggWMjSq7M54vcJ2r3MdEutsFD7sMsyrNdhzaiq8e
xEsAD7lkZw/LsP6I5nKu7xLeq63qCmhzgQomPqkwiZpPWCKD5RDYkN+LOaiuIJNkX5giuPPpvDrI
1SoDZGRdG5fLxp+fUheZ21l1NS4BNjaww0kvsJomPcwKbZTdE8CHSZlxMR8JQIumnKGN+TAHIXyE
UavDiyHkHPJEFT2MFRP7iQ7+S6w0ybMEOsRadSsU+npdcviflmt4KmlTUqMtTF3dAIF81tjMHlms
oE7Twwo5KKtmh9PNuk0agW64kEOy0D0YIvCsyJVudMlsYLH0evA7NPkkE8gLA6ZHFAXDoq8CI82Z
UWLT0o+YTPYQQsjH2SUTVMfTgKuEGiD5GKo6ZXmPAvxm9LaKVyPbbchRUy9NHrdVBjlKOzZ1iQ2d
Q3kFuOR27YEA5GssZbxrLQR2ZeD3zW4dHT7DIsjpIBvpZWkD+ces62FHK+2KeYqW1wSrhb1006Bk
2Y02vdeRmgwOF0UjGoIGKFBPxVXQVfQyrbs2gUyoWvpckSq79Lyaflq6pj05T+pbaPV4AQ0YfYMr
xgzgGZJsKZpIc1Ukc9gspZkXrvNOpVO1M3WTdlh/VdBdckKXaD/Fc/TsVbV010Cu2gBggOiXvJM9
eW0yKB7yHkKMawGFib9L5mhBU5BRuBrGyo/6XU94/dhGTs0F9k1UdajPyzpQY7rdt/hmDmbA0AEV
1XXa9cHLCJUFy63pXgPdixc1CZHDrg3sEYpKCKWYxZDv1CvzZp+htnJe4aHyuFIG9h4N3OXjwIx3
VByTulRNm9xMZhKnKRrh9VBJewYukFx4lZ8+AzFuEgwDFn+SdA12LvT1vVULPbZaTLTgNp23as3v
IZ0ZAPEkWqcXOqiHuFwzD4VT32TuMETUdvdwyzalArhVKgz1sBiDyOxQvpDLYRE1tIEzeamrxb1k
1URyqY0P62TU7vq0q/6ArNgvwyicnlKU+wcSVuSTgAL9xcdHotxzuHGQ/L/Ac5NeOZD8B2knzLrU
vEGgPN1K4y9Vnk7CJ5gH623GvBYVDQn7A/YDNaDN0EGZJhCn4NPneaTqAwfYUaYOjcoIT/Gau5qI
Zy/twgdeB2FfhED1j1IOBFQYlJZtEHxeDNB/tWsl8CD1CRtU29sSHDhcTC/oaEUv71WoRRjdTLwe
scprvIIO2iQ1wv8MkYBbeD+CawDhKG7CBVKa5TBTeDVoGQjfTfXRN3XP1yOE3Mv0VDVujj5HQyja
Cy7SfgqLKlT+5JWpjcJZYfFqoWYBpwV9BM9IE/slhHdkRdmY+ktTqDZWvjuaxQHFzGPqon0YDnP6
MR6GCYvKKNvOdVjHotqPStR50CmU3hIzBkFLCI0V5Mgo46GqWuCFxqSBjD2MIAWtpfjqj96S6BKE
JoR6Oy3npa3BWDashVpIsmoTkWMMjqBBGGerP97ZIJ3QwjSBi5V6FulcWV6CiE3R98Ey1Dh+zbnQ
RpR6RgAK2fkyMHr8ZNrVkiXHt8hmKWYRoiTLV1ljZbioYJPkWQHEeruSMGZ+1h1q5mwyfjAeW2mU
N1Xa4nfQwiexu/QmjYb5ki+66uLC+Vma2P1v6LkfDSIg/2CgzuCV3ZLxshjChx/JucFHz8GdzD77
HC6Sv1hvGrcR6CcV9Axqzzm1Q1/4fahokieqgxEp78Cj6GIKBpc88T+Jrl+f14/sMk4rAU8P7yxe
GAbyEFzRj6fVRAusSaxJvrRCbt6m/pvwo2+zDgPRE6DLfkNU/sjJb0eEjRt3Y/MOg/LdIga+12QA
NEwnH36Jr/23I9pvqpogGhSoeZ3UoYEIzvrOg+Wj4SArvz2Kv/ITbr8xot9yAD4LCWcNq6d3P/4f
5NZtUSv6f2+f+vdf/RmW8F8/PYoe///yT66az0po8cf0/q9++F4c/a+z2zIUfvjhpziH/xDYcP9V
m276D7/8Ic3hhziLf6Wn/JnmACMFRt2/tQA/5TngYmrQ9/8OJvruQ3+FOaQIeESa3fYimU07BHX8
v8IcvMz/XyH0LVm0eZDBqsfQ4vyV5hCmeMtMBov65pBHhuc29sEmb4EO2+u2MuR6IgCPoNHDavtP
Ah3Ij2MrQu4kgSUehrotNATU+7tJNjrPTWOnsb/IEKteYVkPoE3BqH6oan+Ie9ghl16ceUu8+alx
Q3h0cqklKmhAWG9JYwdKysUHa+tAIcTrAjYMeQf8klF4bcHWDNhDgCgpffjuTv81Jr/PotjO7Dvu
nkKpFG5O+sRPaRTR92eeajN3cByoy4D57p7UcI5GM8/OgI/969lbwBn++oAwIf10SGjASBJCCwYP
5E/iBA8+fLmxyJdxnJ3FlHgcazO801A/onuDEG30xguifPmazSOA4cKEFo60LDaAHyKGrfFYJY3X
5KtNcFeGuDLrgU6xu02HBuINMRh3i22TPHaUTOshrAZxyTUBMoA366wW6u9KxfmoQLdAzw5gYM9m
lMOXXmzdfQdavaRkRaAATG0aTAxQoTwDcAPRQVLxvoSxg4C6jWFiKWI8kbHoJ23MvtLecrXEDX1U
oCwgzoEKE+RO3xzQlmdqt06SXKsUgpYiYc3CoMLOZrYj25n7QJNVOdaMPhLiNeh5E41rg/Z5fPXq
xd2yeMZpOAr/wC6IqHyldm7XAk6csb5xdY8zypYoOKL8qt2TGqMauoIRLfwjGEyiLym04PR6befE
g3l3ieULdORDfZqUxvhjulsh+QTKc48KhT56QUfdB4gTnPcxoBum0miH84HfzokjOifopy3YirWo
Yg+H7qTFb6VpcXaUb7uJW0ff5kAjeH1bWQKWAgBKX5chWrEGQM0QvfGZVc9mibNnC887y7OZqB4i
4/iujqHfLnw94iY1S4ingIZ0QsIEmCp5Ea6Qb+9wHwNTRADjG5iMu3EuXTSN68OyCjxWSyNKLhk8
5fUJjA99TLabk41Ni+eHiucyQ8VAyqabvKRYrZ2vajavdx5AcdCZ/4WSj/CiTDuwvJiEXQbYLoeZ
ZE7QWtBuB38SK7toJEAb/hY1XyMj3hifoqs/kXPPJuR6trK7DYKWvVEU/BdwkoZAO4EFvA2stR+g
CYSpiawYsgCV3K2d7ZQWNZ9xx/uuapcTdXHkdpFIsmeIhPV0R5vVi8vIJhg2FlV1U8A1FKsbf3JR
sNcR84au6A3U+ODMQ9gTgpJjRNLP88ZC5U0gw/mPhS9GvuKfPf9DutndN71PHkE9dM2GPUdvmkLO
UtQiI49wY+DxdK03xrlXzXi27bx2/W5NhHzFncHkSuBNWQ/IJpihMvXR+rzoKnL3eAkyJoK3Jlgd
4bWEdabtfFDedK0lSlKtLpjlAtxpRd1tGETj1mEv7hwMBrc+EQZHiVEHrjnBbMt2znHclyQDLgR0
RYnLoW6pekSj7HnPnknW8TxR5anbxWU4k24JsPxCyLZkT00IJvIeVR8co72nwLgDmjuuNsQCsaIZ
AbowoUJEVQZVBGJfGG6E9GF3rLq0c6hdK8weOaK2Kf4cyK3z8OCEh36ojO02KaCyx7eAv8YairqZ
PjbGA+OI6qSOX2B3NPSGVxkWipSRVnxO0Hxd13HKGVQaPY6JtoG7i6Riin8EqjIzcCSGTV+AUE7t
B4UVgtSFq9ZI3Yh+GOIU7INXZbukY57a0ZbgmyDw4yeI2fDMpw6SeT6tgfuQmmpsv0YJYDVImhfg
vLvet5Te9Nh/1jGnhrP4WA00BbkOra7vHyEIXhUk2cnaQgLP/I/oZXTeNCy9HgI/e4msqQqxEiiS
mZsL0gvztEAYvmsnXZcYGBt3x+pjAO61DKoKGHvf2DknAVmisk766MJDpT2fRcjRU31gKMf0PpRR
PPAc1VY1YJER6IFS/1lHkhZB73/0oN/Lp6FrYfQYprypZwf2taXsU6er5KtjAZInwOreQBx6NrMa
l13bKXcXi4R9BOk67HpsUiDndHCfjtXwkQBT3gMJYRWskD2grSlRaOAWiBMk4kFyurbdFaJBuifK
dZJnvp72qze53LPOFQMwqZ3tZ3mDtIb+DP+c2Zk56e6wrMuPPDP1gw272znxHT8ooHZ7JGk4UOtg
3RHP0jwwHXdPcx9qBmHKMJwzbGBl147rqfOyFkaHsMkt7LIACJIEy54NxCM2HfkyIPWpLvmqh33a
+OJDHYN8I9h6sjyNIzMUW17DtYxdkG/MbMmqRP+BxBZVgmYJL+jK2X7uKL2OmE7Aq8MztORuQTlQ
akXt5Yj2/5B249IVHLaiY1I7uDgjcscrIQ/I4jElvGvyhbdKwsoLo9BxWCpid0ufmOtxCqsHYM3x
AWpbRNWAPoWz11vT/bLE8bUH180lFuzlwh8GOB+9jc6H8W63aIWKnEJ7MZqFXyBOKX6EV2H94vsd
v8zA7VwqGGG78tcVyk/F3KbRxH+w/2Z4Z+771gStc5ByKBhObpLqAuk+SOaaA2xCoQebIfetgJm1
Uxe/Puo7ySYKMfgmkCSEQCFkjIXv86ZCyCJBI0TZaeywijZhg4VBThQ1xq+P82PjhVIVx4mhDEW5
TKHYfG/vtuAvjM4YRC4w+2NN9RXW7AEemQjeF/abYu/vDpb4kL0mKJARRf2uyyOYwx5DEXhKYafc
CVGHR13HyI5pkL7w6+v6uZBFIFKK+4beDmrl9xEvI8sS6Tk/PgUwIV0PBqV3BCyy0EBiLnUi0t+M
kr85HkF2BsEw2V7Km76TK5MUASFD10en1dXV87ctaKh97BgR1MNzqZsFt/fX17jdrh+LdVxciheH
UOQiBD8V6wt0abCaTuFJxQOqq8QDi46ypMIOPDiKPTAEsBwUXm/xb9/j2D5+fQI/D1K8ix0GihTU
15b+9e6iBSQfvoOo8WRMoy7m2QuOjswCb335d/f3Nz3J3x4lQYZpHJMICUTvRg2A1HmoGh2f2AQF
0YK3YR6SFC7Hf34UNJSwpCC8FhPv3VHiKaBjBPr1lIGVLGPEhhXUyf+PYRJlYeDD+oKADoSA/og6
tBArQ/koohMFw35oVI1BYRc4r3YLsMdrOLTt+puW7uf1C2v6NsszHBj/endhQ2NhOO7i8IS8wPiF
mJSdVh/JgrnpRLYbIOCkeaxXDJFf39CfJzsMH8izIbjaDIkV7y41o3PjrzKip9ZgdlcC6+QUA8tf
eZz+xivwN5eIwQGRBpQqiNR6v1gm3axwqJ5CBln3UFMRcbnqSb52IQZMu3Vwbhs1//z6IKhH8tyW
iRW9N9JYH27jGlmBpy4e1cXQh8Gx89P6gEbntzP9T1jux6meAZ2AeSSEHyj9eabVqUp9rCenVeks
zWHIj+Ycbynp7pEaAISfd/WAxCqUyW5GXTej1tLXdrQOWglPh2guRPTWMaq/IDAhQNW5Dl19m7ax
7H5zW35eCLcIOLwAAivSltS4zebvvE5DE83QJFQY4WCug6JBzM8rd+Cec8tDDDWeoaz/9ZMgP68Q
yGfHrML2vNm63ntTWAe8BNFkGOKph1rXQXkt88m56UuqCLbMWlbbeEd6yPVouvHV2mgl4Igzdz9q
OnaHkZkVWUtQPB9gHuzq8tcn+Hf3BCvl9kohRKkgS+XHewIdcr3aFLMegk4U3X7EPxLmBSd4Mocm
n2EG+s1D+GnuxUipxGwAlIMhGr4/4Njorehf1pMNK0hXfc42XdSAYeokuvFfX93fHQy4EXz0SLLD
dvDu6qDYzmAkzZaTY87d8qHNzj7yXpAYgRzI5jcH++lR48pSaD+JH2w7XkR/vJV96xGpK385xRWi
QFC+ThhZmIjoEn99Ve+ilFAZxVgut+IhwsWBKng3kLugbhy8FzMqCFXrWx89nCm8VE/tU+WJVV9K
boGEhCxMzzVsHw4dSRKofOy2bVCM7r5uWuAE3oxmqdBkla9rotSFj/io1wyoV7CHNnlrz8cWzTGU
hcvtNIhM9P90IQbMj/IOgGmGLJufSqFmWFK5KSdPdF3gjxgMQrhmhIkwf/nHVRcOhTEQwrQBSA9M
zo9PZ2JQ1VtXq5NCnNAxRRoSFHNizHYe9HuX4eB+ix9uu9d3C2OIbQ2xhJj6CUyNeEvau6c0rH1A
RhWFp3h04dctWggcepU9/wmIwMkKVGdcu+hJOEd/M8mQAvT+4JheoC3wDmSfwhe3vb/1+7Uu7Kqp
CeeGnwgBkrSWPk/jVh+WeDUBLWZXpZ9i0rZhaYUm+jpjAjMwwDt5Lui0DFVOKV/ufdMDRVzbDa8Z
VbI1FgZxe1AcYBwphGvxg8H334Jk9QZ809xEF9/EqKRNA3EHiTnSxLbh1XnYDA7LpIg8gSsFK09j
7W4jyKRNAZETcL8WwFGVN6NlSZmyGTkaiGBsVemTtr8Ds8WvVTx5B2he4ttvalaRDO2WcgIa8puk
FbC0PxQ6iUyGnAolz1MbJqR4r26d04YgHKKLoFQwpIa2IzdjE03Avn07i7dg5YPAnCHIPiqMJB35
AplAC1AcnqigyJzcwNCFtfWtXZAAuEu8cUVkjgBEecgU3BUXMZIXoKobV/x2HZO/ik8LqZHbZ91W
14wSc61GvubyB9ByRAS3hCk07otyWXtkqefuoZTtazDx0BufWzba6Q4qNTwQCjmC2iGPRrb3YvWx
XygDJ8YeL59w9zAypWcWI2jgPpFEf3Hax1XMAY/Wr0E8mPAKfqYNipo7PGbnN/ggLj16g7geoCRy
FkJIWykPzxZ30wLRMMDmmnZCgmssQcWWwEGAXE2bOe6Q9vCu7mxQ4RtNXIOAXuHpOI5u8wo7gQAG
SDpX7FoZDOuAcOou0PRmmG003W9xMLpsoV2ub9GvCsRbLsksCw+ZIkdrFci90kwWKTJykHMJIhYD
ZmUYQcNg0UjQZG6Sc2grKLwRGLdlYDlim2uhOmBaqTR6PThIdGhOmwwoIzO+U48E6bfdIW0iDLCh
TmN67TUKe8OfdQAwe4y+lcWAGupYADeDuQrhlhWAkHQE2ibcH9m0Vrfpat3tNwgOAWs4GaQUkMcQ
xOVbU9V1tdNGz/Li27SKKdYWf5szcxLw9G2IGkBv0DyQR+JI3VwA7QU2T6cQy7iKI4wiaI3RmdXI
yEb6qN4w84Br82lpxGz3rgEO/42aIRAaQ0u5FRIsRG2XiiR8g3hiQ2IV4HlEsqD9ccQHAv/n9pdA
Nadua2BXyTmCqmVFfAwo5L1IETR7ibhTTFPkcoNp6JYQNzasbAirREZZc6eHESdCfGAne9lRfT+s
ZHQfDVx3ngXQg7yz+1RkzlxFriOPMYdOETaVqlm+ph6YjB2HGS68QwQCUOB6QW0cYP5BD4T9GDRA
DckG4AqMlRBsTosZPAXJBxTm7cRyKFm2RM2usVAQIg517YHNe13ET53SQOuXDqDkHgjamgKS4GF1
6n3fAWoDQj6lAMhWY/n8bcf/Rzzpf4cC/YFZ/U+E6/9AnpRgN/uuZPmJJv2/3RviF79nVr994i+O
FNs9Eu9RxUAlAHobIfP/4kghzsJr2HyCEPMIZTro0H9TpAkC79GXwnYNGRcY0g02+YsijbYsfB+Y
Dap2WMwAOfwTinR748t3+/a3zHuCGEck8eI6YTb4ceuEsmHpe1iCv9bo3PgfXb9WgV/OM+LUIa6e
OF2eObKDpr1egg7qIQ3v/meUDxIJVyISI91Lb1MvtuDjRItA4cqHwC7t2o3u8nuECBcqlPEaQ2MB
kb1XQGoGSyS02gYaTUjXDZZIkkCVrnLmS/AA9WQwe2C1ZYi1/X/sncdy3Ui2rt/lzFEBIAEkMDiT
7ek9ZSYISpTgbcI//f2SVHWLm9VU9B2fQVUFi9LeQCKxcpnfOABDiaRLb7r+XqgI2DWbHHFrlI7G
yfDDXTnAxkvWs4pDhqS/Pch/6HgcSRhQwVLK2Kio8I+Lnvbx6lTw+6DJLu4PxJiGIEdsUgIlA97F
pOgiiIA8QRm1krL42XhtMt8zzNPKxTbcIu6ntMZoevj4kl5Khn8nWlySpDviMqalkKF3dwwckak9
obfYRs9WbqKTUzugaU4XlMcA0cSGl8B+KmB9M/yCg+L3YB2nOoM/ZNaoYEIr0oqisncNYok5KDPe
LmG09Jsl5xRT246TbnlEShFVMmSJMhwIliWz+GNF4Ci3gbej4Bf8ITN+W0ygLcAiAxSgf0Xa6vEu
vN2EYZxNiZHl5Q+T0bZ3B7zfqG4Zq1XL9cerdyQAwhcJjCSA3rhgTXy+7+0XzXnRBIs3hc+gBmzo
MTWjOweNKpM3fBIyda5GVWk/gdlzcxREa0Q5hlukDhAm/fhK3hZr+pYFTWXKGrygyZ2PpQAsEc1m
MKXe86D81rt0STZAW7WFQc/2lIHD4v5Jnl+/yb9tHL6RYIJ3GloHNGPfaWjaCQOZmkzgebIilTg/
7BlGRHwS1j17Iaoafdv57Okm0ce3ar2/VxRjbZOaFAo579TRqqeoQ2Yw8ItnlTtuIQ8JuImHHNZV
g+YV0oNRfTUFS2gW51XSllqLbYhRwk6VrDkFi5zIQd80DYvgJk1JUZx1TKMhP8+GqPXnQz86KDX/
oZfxbku6wvMJvMwbTMmeObpmg74APCMpvud906Lx2My1FrMd/EXLBn68QO+/i40PSMYjW9X1rq6t
fmvVIHeoIKNn6jtQs95fVqnM/eE2tI2ELfHxV73bBC7lGR4RL5W7RdH09qusIPNtpLTL7yXlCYuL
6GCGgrc1GwhYVoVXCfDlQ4XU68ffe9QaYr/jSEBfHvoarSiK0qMvDg3LnOrWNb4hqmLZyzoAX92D
J/fruIXCBbBB5WBJnEw+QXyG5LkBRtkG9RppU3u4T9C9A6OJwO7S4bVipcFOlJ49n7nF7NAn/vhq
edJHL4v2BHBfHnyAdpx1vGXdaKzbom+rb7GP1JoHf3nulmsFl5Lns8xmNA/7QNXI5SKPmbA/VAls
0liX3jwTLIPMiebvPEvG9h5GF3xCEjpaTG+wnCr9+RqA0TcgugB1ibzPKgpAvcLJkrCoV0PeKZ6O
tgrhGC6FNfBE4iLUIdpQJI/zxp6ZVd+AOe6mL8usU4hVMy0ha2GnqabmmEui1e5sp3HZsU0MZei6
9py0+OGNvZVYKzS61EJyHwbu5zIpeeNaNKu5RqtOgxIqBdj9z8B867Tc9t6E0v1CjjrcD60WfFYp
/weFREhJLElMAcEzs+MJfhI0VVou8zoFUKQxrT6fISg3AZ1EuxloMAIAaoSIjXCHlWiVhoQOQeHt
XXoW3U1HksxhxgxWizgrJJgiWBgMkob7v1XeBPq9GOhEc+1dCjhvzZeGIkdDPYcmucgduun70VJT
eRYDKOlPe8iB7KUJIiJLlwwJutn+gN47Qvv0DvgPwlA2QaT2mw5QauWUNdp1v27ATbsXawcJkjPd
mGaodUpds2T7qSnSAfOXiGCjwN0U20TWc5GulRZA/fszmrqhIyoSpALiNVuuApQv4sVlDXqRaL3m
qY4JxLOouCdk9fWqOlkGKmblUt7xB8axi7PTMm97JIGtGDGjYisMSdY216EWI6ln2XB7hC69Xaqg
49QSiPaxadLQS4vbsqMdA35f0EnxVpA0bd6pATEPdk2EJiLPTEwmH0hv1wrlros6WhunhjMl8/em
mAbWsJoGSpG1S7y3wjs/pxuZbhbZM0o8Cb1yoJEWLViHMZK1JsHvZo9skZtIAwbdFw0qniXCsfDC
uWJpD0SBbbuIF88KO9T7txWNw61FvmhQSwmgSfAp1Vw5vAo9/j/8ZESdJBpDneq4pJm753+Ofaqv
xQkAmXmM1iWv4Ow3aHxtBNKIzmHw/BeUU5H4Om8LB8aCl0qDYT8nvaNnhIGYNQo7dQK9xg0E4PRn
P41as33xpd5zOSmgc0i7CZQRNDBPb1GdWg/3tV/y78byc15gmXbEBlLHhSyD1hTv+UwfWAePOCMR
Sxuhlc9j9Jn50BYhJJ6Eq8gbYUzUlhjuZZKhWbONK1mr+TBMJs2QC03C4QObVrVc30Iupne1SBKN
p86CBVeSyc9hEjAPv8eFKgmGDVWz1JEpzuN02SEss3MhrNZi12Vz5JiQH3XLIsIsaLl2ZwjQ9tpX
eh6+DYoR4jVHH6TLS891h6xdxWaXN+baQ7AguUL1OQlBPaS9fsJMuLSevdatG4yThFZMAlqhbegM
r6dcKWOEPasYMML7VzybxvGZwD2VCu1YRCDAs0fVXVA0oQPHXVFag+Mz6evlWwIx4WbbiSiF4BDV
fRUEFNMv6ofMG7r4EIq0R5xo5WeEWe/7MroGknsE25l7hvudLQmi4PEUx9F5VsW9JS+7KQDlibgO
ujvsxG6c0elHWlvvSxMbDfZQKBI4umfVUi38rrEBxFmXi4sq6qNqSlZpU2Q8j5LOkmH1zSVIGZuQ
m5ZNz1MqLQYCMUrexchnBY2po2DP4rNzzQSJ1GFndvXIn6SEafhd14Y6LmXmUEw3QZfqjDB2+ojw
VDuTx/p1MUzAy4FV5F2w7E6xoYamFXN1wtPXBhE+XHDn4OcgOqIzGkU9X+2gaMz1Ey45joa5lpzy
oP3pGW198I0sQtf12gRh8tykMjiU25n4MPux4VxN5owWNfzWwnUOddOV3BLtq6pFeczW2Qqaatn8
vfAbqpFfdQhRXy8O8mqiwusEYCKt5wi0nDBOEOhf0AHwfRFtmpCJ8tZBn6S5C1/NDCoO/3mrR7Fc
sUxHg1Wq0GznxU57wO/Y7gBSYAV/besiGfXvQCPSa8N5bNKJM0YQOtwrqBrLo2WwKwUSEG3Qjiuy
3sjk/TSihDfX8UP061Yorsv60k4IuxsVQE4wVnKxZvQ/yzFv78xiyu/fCMt7JcjKnVcNff39vbo8
OiJJ8zUh5i67/yQsDzkmN1cw/IBB1MId63L1Z5H5nGMVNn03WOuGZ/QHkXlHzrmN/HVrzN2XN1Lz
aeOAi1uBY5pD1Nv/s+I845HFbHehvYAmeNWd97rsYgRbUu9+156PUhuRiUR6nTxVMySY1T8o0EM4
lFqQQdoo73ygQ4+GqEUzq5N4SqzjEPX/61dNepgebVrtzVrOdbN9L03vGA49+K5kV9ND8/4tUJ8j
M9HWe+h50QKya5C1twn+f9TqU1f0/bqXdSVXtlBuZ+7/C816+o69XW0sFzltqLKiE0Z02drcTHr9
K/s25xwvltsxKiomEGOV6AO1LkRRuw/j7Na1s6nDsYXwWplmRI4CIhx4MKO4kRcG9VSdayJkl5JB
tXi16GMlIJDwcje+Th9bDnBehxjdAUJD4Zo6w0zoQVrhLp3zMcr1jdWjf7Y04Bbx1IibgaPHhXXE
KdOVbmQz3JCSz9z1LmS+BdhCpisHmVoLVzu/Whz1TZF4n0Hd0PDf0wWVWbBH05leQ903LmHSVYrM
3s+Yw9l7x3bJgkeT3M1AhHasiWWpj+nheBYaI2aDG0h6rrmFyu8t4oDMMd5Eh9KmzjZOir4wuVHy
Ep9+k+sWrQ6IRW5zRo/A80hNwJZ2LBDcR31yoqc+caVtFEu+G0CqrNAbd1xtoAVLb+LDtOEGYUbh
fsb1K7TgiShMWLQblp1aAVdUhrWy2ieGIDpffTWDsru+9b6NqNRWO89OZXkeVenAsdjVtc6lylrq
lCUOOm0D1aFO3lk/e0PNWbBB+QZS34rzkL7BStbhxNoGZuuy/MRwLWRXvbR7ENXTp9SvE8yxKtYx
Q3iFiOYFo756S4TayqyOnDSo9nOCnsXPvDdYWMJMqq8ACBiU9cPfK7E0uDus+losZKSyjPnEqug8
FGYyi8ElsyMDEdhknZjkAbduMYXuZ5Cr9J5eHyMHpmU9Uv713T2YzYk7FmmpjV8gp0rIjxpGPcbX
C3z6MPgyZNJFCQWqbVTQdycdHe4X4HHcFRM03XxqW7Bi8UltljqpMLtUe7KN9qxrYuYFbJaCfp01
rZMRgn63cTKbLCVCWo/jcqjqtnUPZh2pwb9eutiuknOPwQbXMy+Ofg8EHHhudQA/OtznCiB7uAIV
pBte+FryB5gF6ETNyimNk8bSG0yEWBXY+8aWSOhsUMnVpytqTxGHJuxiEtW1EDVZoCdanW92DPIQ
SMzTlMzaZAXSn+HCHG9e8//1nyYrgYo45r7kuLRirguSUyx1apih9qWTeVHrq319PbIOHuV93o9M
p/etQmW5QFVRDNFXaJgRsw+AwOi5rouGvZCvk5mcIN05raP3bl7aQXlRjFY0dHiHKt+CItsVaE1t
8hHNvmTdG0PBd5ULchT35ovrKfwMnVoHQ0XJF8kgaZ+GFknvYqUyFNQILvPoINo2Wl0G8MW12WcF
DmisbFq7VGwmGkA8EOUEpJcUnjxndBgWLNRGm/rJg2iL289kiyZ7GmJrYlHC18xHReZArqEqv+Vu
EwaFJAa/KmJgMwGJwRRFJtVXGTWCnyJqFlQmDCTVvmsTrQWswGCaa0AoMeUIMjOoRB98rxb9vbfk
AssGY7RYfyMOdNEtPdjRtEQmSxf5IOJ1Ih/VFfsjVGHEU+sKGrpo9vnGEqyTdnBLchTE4vC9IQkh
BjAiouY9aWRdjkrXD2wnz+Xrae2Fiw6VNTHZO9TShcq5RWmArX9AETWmVEEOf/7++uqVA9L0SOcZ
RYDEI3Yc+HJsugEpPzYGooBcphGKWW9JcHpjeWU601Q2LMiiK24Xy00WckSxh1d8EWDULzwvc0he
5zGNID+VU3/jTXJByK9Hte/gK5uagoPNgOxDEYiagtx5eVbxMYHTtcSqtCl1JgrfgCi+Hl+rRtgn
GW9pkw4WQYqEv/fQ1BiJzluma7oKfC0s8nDRF10hMD9Ha96yGSR95y9UvM7gp2x0iiST3T/GZckj
TaxeXzo4glTkWysm5ndbA4IWyvA1zRH+4DKzo+A86IDV8RgNUPcYFCQvCjBqYTIQC6yNRDXpCn1+
jRzBpHSiW1iZ3pUfd43+oWfkA7ELAEFAyQGO9ra35k+arhrk47cp7HSdOcRGHrsblMKaHO+GvuV+
//CVx51D2lTQg13UXZns4jhiv/3KGX1MH8eb7puLND4R/nVr5KCvOLo+vrv3X4UyL+ZJwtfOX+Bd
334Vllb1MtCd+IYYk45PlecIoIQTwZrY9fF3HcHsgCnQppZgtEBcQxF8N5VSpqVyzaf+NokCiskZ
lGebneh2TsxrGLeFluNf0BrJnvrScRVNFGjEfr7W0Gzvki6EnmwElLw69rxG5l+zD80G0CmSdBVn
gmTyzE8fX/67pQISZQL1ARtFOW4fY2GmNiy6CMb0E6pwE9fBAaXLQg5XSqiPv+rdnhP0uwNGQUyC
MAs8bh2TRsFRIoF6CmJf9PMhnNFWeMQ5U78iXhiNf9xyxyMUQOOW9GxYiXRNsf072gdto4QfMSt4
wixHx6huSugi9niocEDYYADw1wtwnCKZmPn5B55HZntFtCvck4/v/XiZmZq6ru7OMyZ1rXcee2PZ
TcMYROIrPQnq5jnG8+K7X4L5/pNE9PEq2+C1uFtAW3wbzbGj5nVGYugLK7W+9igqZxddnevSPEkd
wSEf2zpr/PjWJC/T77Ma6LQebWeGvJjtkTTpW/9tItCl/kIwmduvLeIR7KBWhDrMERS1KWjYNvjY
IPkQzXGwlpkbczJ+fAEvtOs3V+CxicG6YsGAsfE7VC2GZHFu1bL82sQ47pRbZllLtqXrEQcp4kA6
bRnaWKfGwEd0/P7VFDfcTre8Cg9bmPgEyJ1enF++ubT+Z97iCv83qoXl1VkOY5PKR+dFdChsrRIr
Qxtba2Tow3KYe+DKeG+ZvPgrQXQiF+lkT/PIwtFuhHaT0aLbYl+Q2N1JwmjZR9QP9V6+Rg1Kp10G
7HmqGJU0+jjHnojcBmMFfcTXdYtaz1q+NugVqT1RE/1fnTSh8feS8dmWTpbhl2qnSWxuRtbfj1K8
iU/tAbc/mixlRlv24+V/t+EA7gF2dCXQbZDbx8G2p7KIDXOZv1S49ZCzRpjvUXAES6czgF8t64+/
Ur+3bx44oRbJKGY0yCa8J2owc5o7EPfjFxSVdY+xB0YEKg3SQ2ZcmsrU9n9OHvQUUZOFNwtN2LzQ
V/PxZRzfOTpbjknkBLLMv/xjxGzpNeXIs4y/ZBXtz9OkaLviwc5GFNNs1f3BD+I4ggiSMygwPvwL
AOTOMYgVYYIoiWulvg4NUv2Pbir1tkhTVATKP9yXffRK8+ngoeGhe/IFM2seZQfROGHpWw72Q6k6
09+EtC/xwYxoo1LpJunI6bBi4F3wH0nDhn05uSJ4pFhzW39V09alBUPJo+f3NRxm8lBrcXSinkRU
KLCUeCviKkVfa+1M2Et5iJ14FS/h4Hu6TZwVTEfuoUAKbs5AaMI5RICfdVgZCh2vKQiyqTlBGyeZ
811ZmZFz8fHDPVpv1gDrCYEtDhNI1PaP18BFXD5AcW96AGqpT+awYlQBcXGs6NN9/FXiaD/rZ0rw
glKFjAB9/WPi0VjV9FQtJ7z3nerlu3qX1mk2NDrV7wn1hKDX2XsOSIdVKKdSd0l//dQOve4QGCMC
1J9dR+p+JrVgTaSzC3RBxhMjA/a3nCteVfRMk7rIxv0segqmLeQ0yuMEuwvKkl+DP6ZFeohk5KnN
u7P45sLvhqrQD3xxU77FeJnEy9fWxABUjMaMoWVXGD++2pHJgcBfbbo20Y3lXyM03kj2bsrMg3Mv
DOlygKu0INNWfzhv/bePD6UOVDpsEy8PeDk4UBw/voY7GHyzDr8jlyc/41DiIiPFePTgZX7t0OOP
UcZzpgBxPYyANjVc3EMBKflxiBLAlSUicgxNI4GY4uxDHodg+BBSv6rrfFJDvI79wT4kQXpTlNL8
PtSOqlfY4sXzmlmOdzW4IexrM1EXnEgxIN0iHrKNoVLxaWGOPJyG7Zji9plDjNjQNcwejcXoKA7y
CXFJFbTXDqdStnMAhl/IuR1QcpybLTPx/DEGmnCa5zZTgrTusKCsQOim687Kv4IDcM9mOLwJuoKN
CV+hbuW9zfn8VMeV5SLf5sW0MCKl9ogVlvfgHvvHRAikbnzTcErkctz6S9YH6hlkMPKnjlKkRWF/
SKce2XqGFPW6ZF40racxSIwVxtPDKSZj224M4OL6cZp+6n3Po2se9tmmG9vqfkHObEP6qaX9DMNZ
m55543Sz+Q1XGfUVPrDzEPcuzHB8d88yqZItMlbJf8UIY0OQfml0GpkK86B3aXrvqqDKnLZ4bsqS
ek7kNbhZgOB/5DC94BL+fTq9fJNj2wAxgsDinDqurWDRZTayWPEztDa2krCJokgXFFaymeJc3pbQ
7G4TFRo1Hn9uUG8Eppw59F3X20x5BxoKDJt31XptcFqinPzAMaRIHxBZeSwKznS7K4t6ZXeWc2MO
afmz6IV/XtK1vBns2f4UpJRvK6uyzBq3s+hKFAGP15CFR1MjY0RljQH9pjaYn9Mq6tYpRjE7K3LN
JzSbxBpqhvivUoSXFXlZfdI0bSZyDGWqaL3Jxo3KZ96V6TqwkSLZennVpbwypvfwcTR9G0xfv0wC
UtQpFvmzsN/mo+HikFa3QfnsmbIAnzWZQItrWyHVm10MjuipvaOquGE8K7M/5MJHIDy+XKcBpEFs
AMEZfZwSWIZUk+PPy7PT612GvGS8FzCtDtMyPaEyiAwaltGbHuIGLIfW8A5OObt/8m5x9QH9ZgtK
DdZ0wINAreAYPyoCUCcpGB/EqGz22NzSTmsz1MVcGcApzRfMOp0CWYCimxCDNeoCG+GqOFT0rS6G
2kOIEQks42qxIueAxCONszYMvhbIgyJ5mBkXyVzK8xm1wRKl0Xt6oPkVhrLojnsMxub1gu32xYjy
FQz4OpC3pI1DtUOp4ufspcmlkHWyz+gUH5Koqq8Kt8u7TRVqEHUe9w8m+O8bo4SOtfIma9wJuxuR
+EMq6X7Mgzhdx43JDYDqDlZDFzECkGmTYtvLmXjnuIZ/nsSz88nS3mt4QCNV94fsSK/d8drCkaLc
96hm5TFZraclzHOX+EggjX1pNCJ9rBMxz5usKc1La6SW+MM3Wm+Br+wqqcGYlDgWMlcaGvd2SyPq
nbcFR+ePtE6dU9pmRoGNwGyc0ahMdwwiOiK9G7XPtTDzxySauvMkCcwbnEHE7uO36/0O51oCYFmA
ozxbvuscCRt3Z5y1sx+YhZnoF6BW/g0cwYyLcln+IGuXz4vqtUC18W0G2Y3DujfUf+In/dOS4JZH
YiY0KZzq8+2SgMVRhVpk/iMsvLnfeLg6XEOhifPzJEf01lwwRWnast/NkB+2dRBOX+BDIv0Sq8W6
/8Oa/MOW8B3dvWRzAow7xoQuRT8OFZoiPyJpeneNZ6lbOzeMjaR1eMYR01/CIOxOa6csTvJJWBdd
KTkTZN5BF0DqGcgrzIvzxOjFT7DZjbvykZm5+/gqX9yv3m5cigSCLxZnEgz1MYyzHQtX+REPKZoY
DdFxqcKvVbsg1d0UqBI2iOjSmyoqOBGdS5d3k8aey3pFyYYOVxCgFGQA6G8rT37GLmbQTXuGH6Wh
4ovMS9ShEWK69Po4OolcGTkr9GXscQWdykadE+GTHglDv1rjC+vWe4MNvUuzzriADzvwB5AVOn95
jDB3SERSfEoQVSLvWlcwpc4LBvTUAqIYolXe5FiZDGPK9B0f9Efsv+ctWaS66+ypPImLXKC3L3FL
JYYw6Ft79GuvRZCUDMuBeE4YnjMR7JCmidYoxtYXYx0ohV9S7YGI9lE5PgFWhCQhPsD2J7x1ks8o
IHc/ncRGdUQNKSyIj5+O9e7YQlsO+DyvOJhpisqjDQ3dfi6Cxul/0PVuogdON1et6SSiKa/M4dKG
bcFMSS3YFfmtW/2MF6xbVkto1+NewAB7dIM8OjflmD3YLbrBSPxn4a5N25yXIUrlGqsF49dV/x/P
4n6uf/zv//xHPTq01G26Af9SJHhHtLj/wXtEavzjd67Fr7/1tyCd9RdNEyKoDh182PhDdf/7P1qM
DkQbOGt6arAh+fe/mBbC+8sD36kd2UwKcwaN/2JaCOcvWMzQ9SUNVhDT1EN/C+5dv8aAVxnB6Ef1
6+ffFd2ocN8ccjTpwf57MMpAm+Cq/U7AhIpDGEiJlCfUvMrCagYNoXRAvxq2xaorwNOtQKXaI9pI
87wukNnaWGoSexDS8tAUiMyEbqiw0gWycqkax7ufMpOkLzHLTRR5ysV3kM5b5E2fiwkHh80sXPEU
gJY9sWszX/eBO67RMkMeO5TPGAR0JwOUir2blNHGwxtzbYVZvF6Wrt/PDM4YgQlcZhdmJjtAAFgz
l36Wr9K5+uzUDcwuuEgnOCcsOzPxdr2ScmMi1LgesB24strQP5RYS9zbsUAOaGDCGpG3e9XnGKjU
3h6M5VQNZB8gDz3vW+jjR7WaCjSdV0UbRRdVi7xpBrfrfEoX8xaZIHtT5qTjvRVcoMjXbPwiir7m
sYpXAcLyBzCIwwYoaLgKU7PdIwpXHsbEWWfAo24qABsnbWmXO8/IZs2Psq5IaU+jMtu4HDPXUEmI
Y6ENsGgecYXWetR91rh3rSnK7dg4Jir6joM396ROINsZgNgWC7WW2DjNVVnDImyWNQjOZaPwvrpo
PDoyW0gxELjGsb+3ktrZwoKQ51FYuHuntlA0aoTLp6rlph5sdYF4HtO93r73pmJiHNh7usSnppeZ
ullgU67G2ct3Xl9h51tP862TpPJbH04oOs9f0U1We6sW6aEfIntPczd8HADY7VJwSM8+RhHzRT/b
6UXkYvWT+/VEzj51KLYV+bBJYh/ZXq9td42HojQjd3uLRIe9ivwOx4K5Db5hSTD+jMBR7BazBJvX
hFruHnQFJs2jys/ntKbktFJEsKv5yeDcBBK4uOYFvKDhzEfJf1UVJg85CeJ6W0e6A2CH/iZeMv80
NL3yCphzdZGP1gO4tbrjXHKag99X2Q0sbuPUL8VwBUY3OHMQo0NwGx3Gdp0wCZKH3uiTeYdXEiph
AZq72XoBtnnqJQtgPBvb+GVqBZrytb+2rSaKIUPbxQGYUor5VODibeT0kGlzu4fxOS6DveG8kBtl
FVrcbymuDQOyr9vA08Mw+6L17Kcqb2R43tCIi89gzX7y0G0i53f3oeFbxgkS/05o7/NOpJlcDQHz
0u8Lk8BkG+FGfrUMk7pWPUpe34OS5v65A+AaJdT+wa0ncd36fdz2W1Sr751Qpdug7a1tlOMONFbS
LhCeVPm8ofFU39YYnMP1S+YhOtSOzNoHG738bNq4ZlZ28ab0ZCVPS+X6ytgUQH7NKwIl615ghbQD
Flx60Guj0PyyoEeMZ2MNJqmZOeg/wbmym3ar4G7elFPQh89p2GD8kyzBigi3ii0AV1uzr+7YuW62
8gOStlXQOla2noacWs3syGQlutvM3cvBrE7cKh+NVeX39DFAU0LiDFGpci7AOwWPxYzoZmZhKAu4
abYiTNw73TeiI3ZddtJ5nh3RZXs7nMg55dxIaNhGEmSMf0ME1koXN7vVkkctzjsTMnkiQnQQGfQc
1QVzpEJ6pY12WUg6ZgeaSVlESYrRDyLd1RViNkBI1nPfxKI7y/LRNTdVNRgYeE0y2poA168Y3k87
hJX50cyHdNW6rPHaw5rrPsfO7qxFfrJdZRVGQ2vEzUfEM4V3UQZOc5IlAe/95IYbN8udbm33QsIo
t+N9KQd/X+FBcK1ZLUuEDyBZnVudT7Ebn4U1kusYyTMBQZNQ8lINSd1setD5qy717FNftnvXQI+N
dzUlfkVessWJUBg7UybmHYTwdOvZpOhrASwWf5SyvJRxX936gwSj7DXDFxdlPzyGBK07iiVywdba
4KQR7bF1XxBoX3rAitQGgHbn5htnVHuJ7IW3G2VorIHTY6tgm415Fy2gyCbo9w8ultw3jmOEHA5l
fpJjgnZVdb6xy4Fjng6lGX5fbM+9Bne2UdKLTgid4aHgoz5nkq4OZlr+lwHGbbXqyMcOqdtMZ+C0
lgtaBP4qaqZsUyPK/jWmc3DqNhXWZNG064wSs4XOXOjdidiqV1imYJY4h4BPgjTFpSPYK4TyH0B8
dSdUUf1e02j37lBAbkutcVzjcTKsx7yKr+iHYqfUTrZ/lmDjsKXoRgK7JWUe+f67KUDo2rYoTUEd
YSQ3R+N6AN69BXMV7T1uYFerbMhX1ujEhMbF+SxE03IW0qB6Gny7u6BPZ/0YwATCSkddPbNC6+Cp
RnwC6lBv7QD/kdpCdi5NalxWMFO+zMD5Pfa8hxc0pNprBqTBOWB9jBxgYmA7NSX7RsTDZVa5qKja
uXfIl+Fr4zvJ+YyF5Kew6s1L7L4CPkR5ZALFArbLr0zMh4R5qdAs7TTIy79mGjLt6ee3T74s143y
so2AfXPTKnfCxgHfh5MCBPUNTjnLmZVm1bdRRcwmpsLcZnOFNqEZfQrhc62tsjBJHiTeSsYstti/
MNEwLePzVIbmdoyr5mIqAyBBBp0Uffo3m8kQ9caxYiddTVb3YNg9UJJe0WNdOYg0oSyPXcQwecG6
gcaDmj4uVqsywnO2KSjVvBUGLVbEp5lMwAXGo30L6qkKE/fJnvB2mxzA8KispUSCts3wiSsHb47l
nWhTP+LIQyk4iu+VN9fJzUvS+n/5/R/ye5JyrTn8n/P7k/I5eSqffs/uf/2dv7N75y/aJLpZo2nP
vyf4vv+X6eN4w8yHkanp6ULib7Vp6y+JOLUJrBhMDl1qphq/qNRC/iX5hf5rqBKSNvv/VYLvvB3x
keBbzBL5NORdILq9g0b0mFkmC7nLSSiWaSOaPH8isIYRbvKmTeOSvAJ7O4X7gwJqhwgGphrnHmiW
i8ULMWjF+Bp4t5kMz7K3iissXsqvgUm+vYoAv2GQ0xvFZqrCbleUS/m1cENxYnqWfdUmo9cR6lpx
gcGUv6yztIiKrQpyb594/p1EE/i2nfrhyhyeiqqFxqHi7JFkvf2C7rFWnRhyomBm1tOTyjs0dEDe
zvhxCkLbZiJFga0EVTPb1l6TfYuNTJDMt4WWM7LbcFuBrjpheIjdSMiM+CKap1DsaOstzsZtET/c
Ys4qxboVQWpBpsPtsgnihYQ/DuNzkXIAbqHeYDWBKK6HtY6B8mqtajQQieWXvZrNdS9ydRYFavzu
F0P5xekSN18PfjSfAeVqbuY6Rbs3tlHOTe1qVTQYy/UF9oc9ZmVT4o8QN6bq2oUrEaxGf2pazKtG
if9ykl36AsaFk4sFT1m8/RRSmnLskfbO+vVQ9u3KcyCU2Ym8thoVIJ4liu+TyuHQTYV/Ddu4PgG1
2N0JMuFNohSAzXEWB0Bv+H2VRlaeuh35ZDov/ZkPbiE8WZTVnA4wb0AVRG4AwcJt5LlvFnjyANjP
H0F893eksu0q7a0R1axssD4nMgs/dyT/J/XoNtsSb+LzcbFT1FYTpJwX/JtQu1nIIaz+E3Suulm7
QdGej0BGzkjxh5908RcyBQbMGR0oJ74anBJbJWRh0k05Bti2ICg0XOTG1OI54/XZUzOn+TZSU+Pu
sctFFclOR/U1TfM8X49h09Rw/0V0XfpBaR2om5PbuM7EJ5sIehMsLt/GsLW9s2obCFQTO2cWUtQm
iXQVHwyhjWbnqt6gV9QcxtkCRESrae0V6fTFKKP2VJhF8GNsR9nu8IWmA2YJJG2oyJrgNkCSncle
B/72cxoJ7zrGIlaTdAE/47G3ZN8d4JtQhWI720bmUmwCt4M7UVjlPc8xe4AjGF/LKVUXyprjU4mo
arC1qrE5R03A2RjeHBUbtmt1DxnNvIrQ5VAbo+H3VsV0vBmcHmtNTD0uMUauEgD7BW8555qVcnLl
cDpxI8tIIMz6NCC34T9Vaelh+xQMc+rdapqTmZ+X5ot8h63Axx+KkSw6HLCGup3HQcynZIHpoRm9
a8tPyXocuQAzTrRbcxvcTTlvz1ZNff6FJHheWTledhvZO4HCwM6u1iW4+bueWWC9mlHNXndUIeu4
TMxLpy6mc+3GuXcaBqeqUvk6gxS2BcqebcGTsRV5X27x3KErnQxD/jCFoyjOvb7Dz0wC/MqD/8fe
eW3HbWxp+FXmBaCFUEi3CJ3YbLJJiUE3WBQlIWcU0tPPB9oeh5lz5vjeN7LXsimS3eiqvf8YiIZ0
hkex9lPZQRxg7rywYymHSXZPAgHeVckdNw9YwKaj0Y2nMa6s2xrtzb4ccj2gk2PdN7Jcri39zdiD
AABqx4yPztIXVxCN7qGg65xmnCzdRYZbhHbDGwluQ+8yFJ7WJhf6UABZaXtRh/Q8ZqcGCclRGkqL
tD/CKJLqr1aUmHgQlVOW6QQg1aqH6rbnr1Emfybz9ylBzHWMenqTNF4WZL1Of5eq4tWVDSVwq0FO
6jQqtxkT7iHeTutFqs+VNhCQHUe8ycv3rh9vmJYLBMzqDbq8YfHhltWd2idfZoNcwCKrnxx7sY+l
07xj+y3COdUf8Fe5QTQUT7HR3VlTlt0PbfUiyOXGrHRjp4u6K9X6cdxE1yWlS/5EKQ9zTT5SUIkm
35PEYx5sWu78xaoY5kaCpbEZWreEpPenzuhvhizCeOs64x7aSIAqLaDSsIpqYLt5cupiW6T8es36
msx9f+sCFu+sSfN0HiPqAORwVuNOx+klqweVBry9YlbKXiwrT9NSrxecSFnE86ONHjbc5toui/tA
MHUOuAOqfc2Vebqz3O67XSfqKaeV8oblqA2JlnZKvzFnbTtmWxgYh8fvM4LBOIB2xgM+m3q4QksE
sRUvlwKDM9UyWvcFdxshcKboL7qbXs2O+mciORK/QyN9Kbu89LuyKB/HIoquph4JT8iOPknWysDg
bSKlZApyHRVjMUdvSa+2V3Kmpnt9duebtOuNB4uV8BGhfckeYZ16u6x8yHpOfkV9xqfZeqbCH0k2
Rz5pEzifc/udOr/+waHJb0Mflp2xrO5OEjSNBZza3nUKe7nKM5scTe2d7MWFM0Y5Z0Nqk5CVlO2D
WSRFwFqb34A+G77J4rMHfUveRVHw2XJranftXD7wEBYX7E/FfWZurT3s+GFq0auEpureFr0IBj3r
juVqGPcFyGagyIV2ykn7ao6dFbaakj+WLkX35mADxeOs3fVkkGk8GQkIH3MBQzuu0d2SEtPuEZUA
stSlN7S+uvg9puVQOel8tAauSKyV1lEpIEeCf+bkakiH5f+Zk3UyhOGe//WcfJek9R+H5F+/4Lch
Wf3EnIu2Cr7UpH9lS/z5FQZ3xCfwbw2QcYO1oRnBun+fkklcICjU2MS92wT7+5TsfCItREUlx1TL
lxNg9Ddg8L+EgaCUQsGxdZog70ZJ/jGO/1HaGk0KncSVaR6xNDcRYQVr/kDTfXQit4VYoMXsn10D
0y7P27rTmGYIqR4IauzV+YtZOc0rbvD+GVC2f6YbTg//8Er+Hyj9nxmjj59OV/n1+QEhQpmd/0yB
Er+BB5fG1WOG++fNTMR83wL8nCtzRv/TplSSuo06+j1pOuL/oaugWv/KEGyhMCwpJIHYDvr5v/BV
EY3gjYXF6MiV8oIR2vDlhA7zNnchCAMLQ80Z2z0btbFY9s0s3PSLlnXp13mtVnaGvh2DZl3IjwG+
DjEQFXvaBWQedpSWXuFEm4VDzDaP0VQOZ7DiZifURnhrJyPaNUp3Cwrsy7tEX5C52Bo2U9Vp28Wb
CGgKJO1xiwcwqbTsAgCwI+DTa+wwcOHOptard+obm85LLIaFfCAWvtrVi6ioGxkMhzKX1nUTn7zA
zDdSoT4rXaeEDginpH6t8MWK1ZrxoakunZjjUEmUafQ63DcHjG8RK8FqbC3oEvTensaWXkMqepuk
SmD05uWlyrbgM6V3tTNNOVFgwR88Y8iwqUNQC0rqVBpYUA5RYX4gBmDZ0XNr7WdXR+Qn9Kn32Crb
B3z/2VXFRaIFWdyqr0WtWhQRcCMFTkIN9iRRTexGY3YWtMq29UC2ZDx7jMFW4a0iGT5rzLW0PLE+
HFk6iziAdBge5lQ6CTEnU0/qI9D4DgcKjbZVNOQG/RFWoykkmK7GTTV36uTFcQrLmyeu9LJuFbyt
mSIO5qjrCiCg1XmTab7Y2eKECU0M93nVzTvAF73DX44yTnRDVhGnNWOcy7Ju1w0TSFuhK/tVd+Lv
Le6+HUl4OzxUY8An1T0iSygfVn0ZcaHXMjutDL2Bw/XwlthDc1hLdQ3dohmI/e7qdTfoAz2fZFEt
Fi4nMRNcQq7jHvxRw67pzCeXcIgnI9PlgXrNqdny8pIfYlLHOzRUM4VrlV3+QA6S15Q3tIbXQkIB
a2txm3LBY7H3MOyik+Sz95jESmZcZJ6i4PRIAbKmRxppUgqkuSprGoWNqI19buJKIwhxyL9XWRKl
Dnb6bK+r9fQ9z8dSQyqelHDixCuO6m3ful36NqZFQW5hNQr9ru+76LTKdUuPNrLxxZrTmL4lHG1v
iEMG6UeunKmDZLQd3quIOTXo3KEF/OX+TENsn5US1pGz3I4Ljkm/V+nHDCU0V/qIbWZZcOq2W3Jt
RGm6V1cszyRZ4qr5KlwaQ71codZ6KwuqMEdPuXrAfptwFQzVuUumtAla1ajfINaNo9YtxdZ4CJ6+
0BbwoOFl4TBM+P3JOajuslXaF12S90p5kMt3w9oVnZYkgs2KVm0KW7MntiEZRf88pJRYex1NV0o4
x/Z6aOt5PZC82LxSDVO/TiNAueeaYzMGycQHOewJR0CjqM7ym5p1Ur0ldNFULy6bgfQbvanfur5w
AUqVguiF7Sh3+c0TH9elHuJs4BzNcfVfmH3Xp6KnKIiq0gl3Qb+fI8Ij14CbQFveTCk79iXnl7Up
/2WXKqAF2KxqbZ3GlyqeC3YuuJnqTS4DXM3SkQeM/sK6tDCsIymtY63syO9Is60moiFqUi/uliqh
zwttNAK2Xsvmq0xj/Y6+Wz5YNAEWd51ZQHdSelmbgbOMIzHC9sD8O+JiOdNKY0PF8RPw7JaNOFaa
5oA+txSke6thRjKgEMz+qozVtHi8OLnrF0SiaEHtWIvKMro4ADCtPb3WGnXaibW4ZUCqSU1SjiqO
MQFNYU4O2bce5NOYJ+s4um5m7nEiTFdpFUYRKDlRlXsncVr2YSctx63bOPIFcNNOk2p+C+ca0QSu
LNU5IZX9s57LmfofJKHv5lhZmTcaWgKrkIeAJQqtQZo5nwULyk2UjMkZR3TXe0PrFEds442Jw6LT
wGeL4YhQi1ZjHiDlc849Q6CJ4eLec+nHYBcrbWxHOIIdT9ak6tJMZVdo2iZj4fQbrawLOMdj34xN
sZsjDvy+NPrnfwbH/2RwBCzdFC7/enA80gpVgUL8cXj89Yt+Gx7tT5vGm8kM39FWwMff95uGQvtE
v7X1EZv3gZX+rqEQOv8JOT8mRNwNPKMAo79BrNYnl6Qdh/hLxBcgs8bfGR6xgvx1QkLKY7hIz3EQ
IOhwNwj2D8ao1CLutGBLOc2tRtXO1NTbVr9YN01rKyBJsyYCITP3kV6glk2GuKXIV0fHnIO4H+r2
0CFOjnynLqzTutoiCouxXidvAIC5SjpdxV7L7EW55hj+n9uKWc0fG3JnCBkqEGDD04/nYiLtxCsi
UwIlcDMKjAzSQhoA1UqwVbceV20dhFdlFDushMh1IfZY+HZiq6JTj2Ng9ISjtN/cbLHfHdqig4HW
3pAGVLilZPO3+ovDjEqUE1bas4sfhlyS0rqdBEBMOcqHnst8Z+M1AAUqRtUITNR7j02WLdcZO9yl
i3UUqBk0UmjPNdbYzJlj06tMNaZUOGseCrMZ91t9eKit9XKIJzY7fdvxtMTZczSz9iU16gGzMi0f
YHtbCz9WRAjMdie2vbHYNsiU9LpHjfIz3Jbiazxue2a9uEG17Z5y20JHhsAg0fR7TLx9YG67qrKA
Vs5cEPeGrRQXo5oeTBXDtPmx5jaznbxb2+4rti242/ZhQpyLANa/pXyY0gMO0TS+7bcdGsMw6/Sw
bdYqN5te15eo6cqfGbvqbszFsuvN1PHjzkZAaLnvZhThnCHtwre2DR51HGu8uT6Tw6tt+rbKbwrz
RDI2qdEbBpBtaICx4QLGhhAQa9Remzz5lm3ogVlbEwnK8w1ZnEtgbhgDmgbuU6tRrsgXy8diwyKq
vACo2PCJbS9nksivHRbCizKDL9Mw1X/JN2RD9Pp8WTa0o9lwDw2/QwByEgfqGMWfCaACIClIFZak
G9cufy2zXag2DSczAt7TokoMBiAtsRTF1R5plgjA4d0He8NkHF3QoPYB1DTxul4EQ42fNaMC6j/X
+/UD29F5oglNHs56LsQNE6MH3Sl2Go/9bT0b6ytFdmYaKsOQnAQFhoCROXidsaFKLWFle5jJeKe0
8gbKpT+pgFAAMhsctSFTAHwZyQezcjA+gCsKw8Zg3tAsGW3RFevwpCjFDjXpg7PBXpF9I0Z39nAd
viyke9Ee2d0pIGXaBpm5hXjQCDqgOqV57xsbWA18bfkA2ih2L2nM3W22QKRUqX4DZ0/G1PZOLd+V
DbCrN+gO5PJZSJfK7cWNDs0G8E0wPGG0gX4Z6B8Zov2dvgGC8Po15XqxeVw2uFB8AIcZ7cZl1KkQ
JZS3gC7aG8wYgTci7mpDaZfdvrBb/Zj1pxVscthAynag8K9KL9UGXxL46imdKIOSzrxwQqWwy3+F
O8GSIqO4NhsYOm6w6LLmxhH+ab4SSLTuqw0+bTYgFfGwdSvAVpGYTcduEVEeAG1P10kMT5Jwx4NC
NtRlglCtGDXrnkn8sWKlAL5ttU7PoOE3XJdyEsAz51vd1mZoWav7OTMWlkSdHY8gxOgedUB6Zyb9
WyUYfEzyMmhz1t6sZjSJqurU4Wvf8SurZdIEHanZN2hWyh26Px5pNYauKUURFgQ83i8cu14yc94V
hEnVSM2Xr6t0IccjzudR8gymy7x8JR4CpLtM1faRAeuxUi02P6cq7wiFEqjV3UI29zHVn0ejmZJ+
3+jCZt0wR9Xr14xmunwk4iiFOg/qpnIfhsz+2dTq5DNmaeyATiHJ19NShiVrwGdnVYh1fZGWCNv8
WpqZ9JrUUqh+TNYdlH1JgGE78xEnpb2Y5VNSLL0mmO2r4VSSjSW5W5T2PVeyeiG8K5NqiPtIt+7g
vGu2uZoqvBzd0QoF3VlX+nBqOOeIj0g+8egdu2E0X3ot7U4J6zYzGBPlt4GnP/WRzcVMUUpkC2pO
G/uBhgtHDyKiSU41uMCpXSJlh+Kmig9Ri7ohNeK7pJDFo8MChaRkVOx9kqM39N11Sl4bR/ThqIvy
oMF1v9H2gaandLos8+GHxBk8Wks9WzTQ6euE/HxsHD4fxjiyRs+rcm042n9WBOhOHsVY0+0w9j2V
jnoLrmwtMwlhmERiLzMl9KGYV/msRkb71nZq+sqdHKOjKOVtb6zlXYQm4udWWLeSAx8ZD0gkx2ci
gddLqdpHpNfFD5JKrO9m5Zo07CVGK1l1R4gpV6SoisZjyWlLq5imL8Sjd86mkeJVxMyZOE9yXMxz
YfXFdyWD8j+VUmf0t5p0ukatsJ64R9ywmdd4J5dFV/zaJnzH13IN2XWXzvN7jvRfcBjRjOrm1Xg/
263KU7kkyn2aWdjUdFy6r8hM8gsmKHLoxmgQts/ytR6xzObfxdDmD80EpGxi/aMIJx9POV0PgZYn
fFibemjv2IPbyO+nHmxB79OoJLTCVW8bOJRXc1qmH5GTtF+pmcFTiLyv8yK3jF1ynRbl1GnZeF+Z
nDeeQTbgu1CX/g4Xaxx5Bl0pB2kvTXewlan56sZzhSBijeSx0QZjCrI0A+Nx7TJ7JkVTCM+pjeGB
VHmyiJTZaC8Whvcjn7mUBgxdBURaxIxrFHgiNOxOfaUtMxIhjBKqM21UzL0sRPoQAZShRVlsv5IS
dRIalAyDZJI59FWOpW/kOo6XaWhPyLw2dIsswmWUfUBiAKtK0az+7HQibFWz9a1MH0IzQUjlaX1z
1WQ/BL1pumc827JEuFkPwWxnzbG3BfbWEnfOa95lA7RVjCXTJ56ofskXvanCQbgLMpWsXX9YDFC3
UAHYxXTrG5Z394udVOUbzar1zkiQ4wdzhkQGSCIn4mdyc05Ek4ytY2qr9q27CvvrSMPCoUlQ//h6
bK5YM4zF+IbOPbkZIs14cgdyCTynNGaBOWnsvarW60PswBWwrVPNS0JosjwQXNiO/qwn2tvojjqS
TrP5GotouJru4FbAG7r6Ktk5I4jMSfIsqb30SDvQvrst6RIhuEiMSLLOopeU5M8vkDNWT0huMt/I
Xi57UjuVJGCtoxfZNvJjFuf36irTl7ayL8TZBjXwCHy6Ek5gfD75wO6VWjv1Im0RB7FLqHiAbkm/
swpmQ4dg7H1rMVhgZBrFN9dGzeWJuomfKrHY7L2EHiqephgaLFifqnugsPjSD/oaTvoaHfWsGPer
MIdgbYwCqYAqz5gZQ0t25Y8E4Ahpp7TsH7ibOoIc+yoJcmvovuCCiL5Zoo7wzqoG0j/hrr3fdELe
JvpMlwhjFiKEyFQbL+1isI04F9n3RnXHyuu2PxolKThajOm2jtrkuYgI90tNNdmrqamwH0Ty3DWz
m/GAW85N3pWuH6vMiGT/nJy1VPpd1bXgWqnb4r3U4/ylR4DFRh9NwEsJ1Sp4YxodmiVa15utJ+k0
US555jcszrpI0/doJU8f69dwKJuW3CJ3KxEpYgMSaX1usGpInwyW7i02Wvseg7byQ1PT7hc37z8y
pP+HXiGK/N+yK8gz8E+/D/9V//wvH6C6/Jb+SZL0y9f/ui/brLeE/mINcCwDW8GmO/p1X7btT5qG
GMlWiTT4M9liOJ8g/nEAwLaQ3GNbf/AcOJ+4ZTm9twYvW0f5/nf25Q+64nd7krnRQJQx4X3QBSSd
sf3mf1yXASK5w5ZZPRCC65fxT9rI7uYlOmaOg9oDd3aqnno1gvCXL1quoGvpf2HxKPP4v20P7p99
XL/8CBuTYpAuIXS4nz//CLWJb9lxYvWAoJ/DxHlMNaa8VW6XZgsLC6FaECwR3TZNnO2xBqK2118F
R+CKeBkx8q26Kl5aO0w25KBifWgTi13JpDC+IYRiRM2tNu8CTWJaJx7l6YQbfM16Pdz+deE6w/j8
pV+JECuB+5RwMd2D4L5Ftplb51Yd6dRdVVBv5vDeMAKVnWwxqqfFIWCYp+EwU+FcsmjD293E8LkI
jFaORn4Bp3C8lJnINLnUjMHowz4/C0VeQTFxBMTS0xV3uFruq2YoYR/bb2vPT1Bmm7TG8IVl+2Xr
emqShLIugpEJBrrmYVaiz1k7dWGO22Mcmq/S1dV9Wsj7uLdvMq36tsJ+o/X1W2sq9mSZOd40IFo0
quq9nIW6z8kr9xZ1eq+2s9uS/bnqJ9MroHUaq+ebrZQcGXdxmcX+P+Dbfwa+4Vv9t+BbPf3pHNmc
xHzBrwcJDiVo2f9tXMKdJGBdN1couBzE4O+MrbGBblvPJmbNTdb4u65RYHeyNqUktqbteOGr/gZj
i73+z6Ab5xHBVIaF5tJVgd+Mjbb8A+i2lMMwVnbqnFQywG8U+laCKdd5TslY+F5W43qcPsZdu9gi
mIlQZgr+mIc/RmMYOOWecYGBmSlpvEfDHz3lKzDJTbvN1gngfHzEicjwG1Wodnxy7JnENST93M32
02IO4N5dY/QYUWgFOTFCFt/HbaYfW+k8JXOdsWt8DP3DxwJAodmm26Apa9sOxm1PyD5WButjfai2
TcLZdoqK5SIu2DIydx7hQlrxwH7EEiLHJvo5bJsJCSW3eSGR77CzZ6/U47RvIorH5zmGI9Dpnfmp
EPoYe9TBkCLSzfY9dm8Q/Xkh2CIz4/l2tTvtwxex/LRLRbnWVQa1aZO6chkVHVvvx4oVs7yAaNaG
OOtJlhOUi8yD8X6SydvaxNWhsKI+NMcoedUWI559wymdfb/BpB7YYPFIL3hyh86LdUjW8SGdingf
o4w+cTuMe7WeG0KXytJ6LJN4JauQRHDbWxbGJsAQnXKsJEebFlSidr8vW10DIGRns6wUI3gOBce+
HuXtSUZ5Fma9Zq2QDvglipbEj25FiLQBsQSnuo1zEagskWuNtnwY7bI9kFRVH3JF7dGOEmDsu2lZ
1HC+VvPYFtNw4iZl7dJnXhy3wPWuNFVBLRCJnZ4Tr9ldai21JDTYHl8KqS6eJcXggFXWNiPXusxQ
sKRTIha0IsItyykLMWV1dxWB6n46p+w3hoVpQkwzxVsqI8BpyMrNDp/M8b0zND9pBl3kQR3WNg0U
6vx+TjEuDQ8zUDF5qVjh/DrEYocIfugpknOGd65qw9VdMuPYVNb4RpkcUtCJWBGABnPnKkaHB9lo
jZ1Wu1wfc6pNdwQ4xdlTq+Z4WK6rgj+L6AhSSoY9dHv6MC12cl/qLt2n33l39YmqkxJyjqQBUSVK
f1ZXom3Ti2rZZXSJYTEDSnapKRPD+DqZUEUOzuAvscP3iIiMpNPvUdBREE50SFC2omljdYAnJQy8
Zq0BQLT8kTTDE/t+vuvLvOTjbXT+Qj9dE2OOtSsmW+GKGtqvKf0Wp80uS3DQKRBiIeEG+I9jowyK
XLvRB1e7rVXMK3MtHlThHqDdzfNKDoy/qB1ACFmuBzBcXnc5z03pjWKJgsrpeAJF1aoXBejYCvpe
Gj6YiLvjoh3or+2oVAApP4LCTmdprGkwtWW+b2EICQEp1/bG6lt50jNZPjDyiIpJwDL3WJuGB8XF
O5fwwcxJJiWQ54umSM8qnJxK2loEmUV2T51m/WdF6sWFTinbp/kNk9psao+dyDm1nBLs0gUiQCKA
EDHKsV5nU+z4YCdUdcj83hDVkysQMcTQkp5SGxQExA+WVVGbVGuZH5GP4mdk4FBe1RfOAYKyJKyS
ZBZgoukzE2QCxru4R7tGPoFpA25Pz/QHq9nW4YLgtUV05pFe4jK0TBdlYCx6eWuiLgxpyZjPhLOv
zwbRRS82Fq8gyUH56JNA0SoH+zPKeHnTTFYxc0j1nCnA6gAkqRkp7+o610jT83i9wzLBK1fF2f06
cjbmMbLCGs8j7jo3O08aIRvogDHZEAfO+FGppT/1ZuzHad5eStJ693ZXbhuT/qZaKFFlnBLRisGE
PNJ2CMuevgU+hlVynZA9h9EKCuxbccGrrRPf3/lI59z3NF22HH9jBJJL52EmAFypzimg411GPNn3
UTWVcKStBPmoroaq0+BrF7bE/eeUL0DMzn0yxIAUMW//S+aYO92UysXM5+pOGyXeRgLgP5M3UPzs
FzG82hDKj3Y7V9cWb2y4ACnvioZ1clwH5wgG3OOWRI8eYoYrOHSTVD6mwqhPTtIbb0bPI42rZzoD
e1W3jtb0h1kxNeQEJia4ARV6j4n+MdbKbYpUtPQyjC56SiS2594sooOamBmW2T4PavoQdlGBd9bt
s0MaKem9kkvb8fLRsYHkCMw3sgGBe0Rlw0ktmmRXIvS/pHoRfUkqID2PlPD+K6I9DPWrMqZnfcz7
Q6/j2gOLm7+Vg8QZaTTrZ2M0wBiijJYySEOcuXbbf2njST+v7LFncIYtEsBScY6ZbfJgWlJ71ONR
J5Eia4JlaoHVrWVInpu2IQWATq37pK+xOnAwtQdu9Pktydvis5EIBDiSnGawbSP3VV3QzchTeTK7
4YqYp89QVRvaMLyorbURSgvC01x9WRSg40M92136jOMrqpCa1pbkJspVJ7tb62TU6RuWZUiQ2mZ1
ZngOG3VevzvDaIVRviBe7vBkegkpSQiJuonokmSR+0ktP0/4o/dpjo2PhzQ68lYWGOqq4mps+n+z
sk8yVpBcUOr2z3z84z+aj9HSwRj/a3L6hqKPtz9T0798yW8Tsvhksk3bpuqg/3AJ4fmfVVtT9U+q
iYEfFz/yOVbd36dkNt4/UNFw1JSx6FR7aUAuf2cqRpX3v6Zikn5RUlINSKSA9REN8oepuI0Gp8ji
2SKUr3E0n9oTjd5WDaC29QlXb0ges0G60PLnZGxHl7pauIKRyiiQV+vAU/lY1C0lPjDCltHNoYJJ
WUQHMr40y5fGaPZ8KlkkL3lCj6O9Kzvok+kyUFSTzPhubKYD0UNbxLuhL0rrPIq2f8/j6TqI1Aa/
1hUSKhLLJtPOdeFBW9yE+ro8Ks66amdS0dPGb12tAt3iPMzWPaBTr54rAqFNP+tVcD6bhM/+QLSu
bO8zJcofu5b09r5YDbTWXLoaH7Ixa26sqiMSBuL3RTFA5/gWlC+HMw0T6R5qTiWoeqmoK6pT5y5v
K+u1te0pUNx6+poSN3K/IjXb1XIxidVOSNrKRn3mbjcSBR1XrTT7fC2LIz0zyVerN9sXvTcw+Wh1
6r7XrvNezMvFUbsM+igvlyN/RLejtIy71EzVAwkPGsojw/Vn3CT8P4bbElVVkQqnUtdFoFpMQgFD
ODZARmeORBFZm+qRRqlKwf0twZufcEYCW3bLtEc4sFzdXl9OXIwtPqKUwRXMUUkPSZGl33kezGuW
jyPNLqRY3iVlBaduWt2hr2cNM85QfU5WmxEcd/s9V6ztj3OcMA87g46/ddSfFRK/hWe1unFXi1gG
bsO4XBJqdKS7ar0pBhPEFou5DDW9koglOQ0nJZp3BkqqA8548J4latevylI2O+L4lH2btutRJPr6
jsnIPiYIpB5XdYkuUmnrc63EstyLVVnuZrlao6bt5lEMusXo+es/oRvFmNwqpt400NYqiHDrtaMr
qu6UNUSjViccGThnA3uIWhraEBEgh9ccxJfjVPTTiocatur9H8ThPzlRdY3M7393ot6mW15KPfwJ
dvj1q37T+7ifiO3DSQlOx0H2oQj/Te9jf0IHhGLHsT4y/lDu/I9Y3P1EXirpmly8xi++yd8OWWEg
IHKJ6QNldUxCvM2/dchqf5VEEwW7pSuRQUz4HOe89hcE08CwXQ6iUm8qVSEMF2Qc5j2gHyY6pIM2
g7KBJ9SQLmPT7XANk75pNYPxYwY5IJ4OOaTXMGXcgnrSteWRLLY+U/wixBPBcQY0ea99ix09/lLO
0vbT2DKfRyGGW/i9gbIKFwN7WrPFe3Wi2LfxxH/0R4t2ob3CHnTYhLY3doZkknC4a9ENxjdlEtFy
o/bt7MDu6wOGJD4iX4w8kva5X9sVK2NhTbBWojTk92xdaIrVexYLC1eSmzW7delRleQ9XhXSR/zE
NuQryZYTp74cS+U2N1Jz66gvbQqreG8f44jj3ycUscagWUSowhMorjiZqtXvUpQwR3RM/Xe7q9tH
S0gdlmxI9vqcfS9ad6G2J03Rq7aIJEckxvtMTz8vuZHfW5BfOM/cxbhdbJS3wTAb6WGojIEoKK7h
cNCUtzkXM0GXED5HWsyxklYuDWUkr6GqcJA2rQk5heEqlP5BI5vxdmR/CbVB2tpRum5b45kiqmQt
HfuRWoToczcsunPsyNBXAqAms7jhKIS1stGuvIzwaiFiC9vPkZ3xGiClauVcnSy3Lm6Ghnm2kiXB
0DqeGxUsaqE0Sw4sa0rcJKGNS+aBHgMBIRXFBCvnGgfcwKFO9ON0WLJprQJyIAgjFRxhO4c6MMDi
Un9pVgOdCtkA62e3sEEGtoT39CAUFTwg7Yg2ZevmfFaBnQXXQTgNBfFXe11mi9ofk9hE31xmhYlc
Iu7XLuadwz9qmoXLZiR8vW0EDtVoYkuOqtDCTHlMR4QwSfQhrdqcefWU+anZgUTXQE+J5dIqIQe0
lgUKZezBpj6FxRqNfjc7DbZT+3M+m0Fp6sdYdrcm0fDw+Mi20xq16sqUYuYEUpTRyc6rXWXl/Rco
witZamgF+DY7upIG1GbLq6ZO68620whEZ3lUi6w/th2g9UrB5JkILPXYmOAHnPr6yVWobsp7DSxc
STKvFHN6ErIgrNCpcRAVy3pUWz6aulXoX9xF/1oNjvBbAEIvSwbFF0NG41dlD6wIhpERpDJ9o22s
OHWpiG9ay6arGDl62DXLvlZcvxeN3ImVfONcaYO0VCo/bhVX8RqNBMM4SX6Ya/tiz0SAuhGrrtWq
lOqILnd8VThT4BJTv9k7Kq9PFwTC2fo4pEgJmS3QjOsmYpAu0+756bObzFwUaPd5aI7wHfJHUzQL
vgBswzYftkOLnCm3GxI64nU41G17rCbzkYiYh9xJzxgH9y56aT/T18+pNexrtXdPdjw99G56rGhT
Cxx1CYkVA1LB2uCM4kvftntnmW8zXWF3N+W8Q1UzhGNEKAcmxCcLMMSbcHgGWln8KITa0c8xWeA+
CVuqwkLaaprvwgSjOjI5BFPnFtcnsggSojyVUgGPZDYiT8E3w5LiIN8mcZZnq6GEiPfD2utEAvoU
pEB4dsU7gw8uGF11TxbH5UmSS+/h9M4u9BkRPETAZMCnQrvGSXtlpw03fQpR9tVlhvx/K7bTLJcR
Ah0n65UbWFLxkOqtdaobUlR4w7pdMzfuq90mL6rSj16hzz+TodQOsd3Ljwx3D0iciiclck8SgUvY
c6xfgXobL14t95hn9kNkdddpHNQdx4RzU2fKBKYDefzf7J3ZjtxImqVfZV6ACRpp3IDGXDh9j32P
0A0hhSTum3Hn0/dnnsquzBrUdBXQczGNvswlQiEPd5r9/znnO288V4athTNr3DR2n92iMo+stPL+
YPKL2pt1O9ziTE6w+0HtVLP5uCqDZqGs/OhiywqzYLhb5nJfsSnYzFmDra3qHjsXO4UBDTYaTLjx
dk5wz6jlV7LIt7mdcDqw2J5zERzSrH8uqtzdW7SsP4GNvWmMVoUALrIXz8henBhlDEPD124N3oHk
nazBoaZTDM2+LFjeJNZETk+dajcDzEHi0s9aSdg2bg+Trz4rZ3F2Dg541pjWcwM2Soceakg/bHCv
nHYybxNhPw5Bc110yasL6H5jFVzKaoB4PGl3rhHoMEIX2tIhO8yztDH8e7+zDx0D/SNmRXaGzRi3
IY9R/0sexeK9IE9DY6fHR82QEYnREbTyuBvb/Oxhl9o7hB6g4mQ+N0Va8fA+1kmYL4VP8H5YT0nd
H/smO49plBNWMikPDQyU+9EAQJ5TcRkF3safpL6Zy0F+SmrpeWDXhn+7rKZ8SEpcBuzX25tiSI2Q
vHS9azIn+dbMLll4a7hm+cuZMBUvQnKbj+qbYFw5WDNcfpbqn8alu21Tr/wc5+oIReQ98/JiB2o4
dGeKOrHUe+kVvSeELkqxl0nkW6yhnfV2dmQxbjDDNtthTcSVkzpkbA17AdMQ2x84gptH2xS0Ihmq
B+biE/DA/2ZX9ygK7JRqlbhhz7mGC6k6LjVrOyFYzFZDM1xbcRWFqQX3JhhMuG+28UIcSh/PuEFr
bRn0sfOZnvUKL4H2n7gZ561cCgklYgEN/Yi5zz8F8LDO82i/SKJ23wz8XxjDymrI9443oabYhZjY
7sp6GY+csxZaY/BZGuO9SLyUnPjUP3ZOdT8BmA7b3HjA7zTcUdX+1pHK3hMoqM/t6r75nSyeoSic
LUP0O90+q4PJ7Rcer/I4iSX6ipChdpMTKVa4hrXL6jE5uIWLLcZv8rAkzBCm3UjzALG1ykRQjccp
f22CHtVk7Pyf7uDEW9I/BFYTu/gKSmJ58ibDhZbmf9i5Q0u0X3qvnsdq2IhcM7S8JHuu4spEPjG7
Q+AVJSZVXd3EADTt+YVBJZjtfI/hiQdywI8XK8TWEqeIyr8tpuE9BuSC3ggL7yjlTm4LM3ewJ3Fk
4zISZeinSsLKw3iyaUxVXNH0Wh+zYSBN11XxjbCKI5ypnIyy1+yGIYC2VFotoDE/GR4A3Prw6tz2
zViDY90v8/PYxfhsgzSghJYSveuq77+3uf/J07nYt1gQtoOKhpeUgJVb2cGhCRSG48lId1FDrW6W
Bu62J90dJg713qFRZ9ZtBSUAUcVprzPR0SbVd8s1G4TgOJHB2npJ+1nEpfZGFam4b5qRFZ8/dPPO
BrWBS7wnIXeQVdztscXnHF6dUTG3B6jg7uLsga6mr+ak7CWsEcLnDUVHNtqSLb5VhYOdKkV/b9ce
i1qEx9oQBReGgdfc0ujs1fG5HsM59wYt7w8mLdfWXcSgQr37VJFIPCdBsS25ecCFT1H5wzKCap9c
KST4fQ6y9AmJpVeAX4sgRIV8hWxxcq3pex257gG8xjc8GMAE+2beDVHsniKcV4DgnID53jzwmzs7
GQv8IB2bbVHXkIbk8GXsNZprbaCxNRG2+qImPqWpZxBJjomsgChEsOnY+BRHu7ckrtdsPFdYzyNl
32ZJZr+kBPQOBDmhRiVlfZURGgpzL3ha1mRfjK16VMkoD6b4xjaDS1MW1busjF5ErLB3txg6DWlv
3aRpcLipjQ8Y9azcBSN/WxyJEZVhqeCsALQRYW1UTUijydan4ZVHSuoQLHBHHNMk8dc8+TKxa3a5
5O9NurY2ZdC8zHVV72iyxriVlleTm8KkFX5J1J7rYdHjCYZ31nAuFvWpRscJJjIRbmx/FtXwUlPL
eGe460NfMqtYbCH281TJUDX0D8uFjpbGUTeGmsc9hVzWK9EjLKxFWb7MfYdaqt3v82JISFssl+y6
CLPEgaBqAZC9zsv1BYDtvK877nUpsKbvORwyQU3Zw5ryTp8LSmlNWW5cirxfPFFct7DjiIsGfTi0
1U8uwHjqkm4nsrWGxcg2eZbj3QzsZr/i9HmhSjzdFjTq7ltZBTuJVZCLt+9sFiMrbhA8WD9PebkP
TAfXox99MztIBAHu6gMVEjNcA8/YB50rwqXwuPmIJrijLvu2mpfhlqhhCFBXA8QggyfSXG6tLDiz
/wAF5xJk8LRx1gu86RrE0feamaMQxoflr1/jxkX/64ZrRl28n1m+n4r1FPn5uFsN41AgMfsYXgVV
8teiy5pjm6v7NtVp0YRHZNL6IfKLuW8aRtzRUvaB4omDVTtiY2fZlU+nE3cF82zm/ovjJfbGTtev
szd8RkP8rQbPuMXy+TD0N14dvdQIH+hzVfzFMKwxJEtw6tN1DWPbu0ZNfvcbCqsDKvlyDsiNFfsN
PDGiXkZlimspm4ds4oZGLYMZksrA4p7j/rnNo5pY62rcD247ImmU88qxkEX8dTkNWtgSyBmL73cn
xTv4y6KSH3YOKtCOCNEltgVVb5JFP5LVKEnlZiVts6kobzm25IrgaBdc8mrlUUGvqoeJgOpxNOYW
Ed3ND1lqxAialjKTsM775sOaRBrOE3qccpr2ZaK9/DSOyXjiZp2fAkygBxlUct8sa3w1mYO7V9Xw
TLoQJFAd3AU+YYQqNcRPJ+2GqzVJ3XNj++poFUt+Hupo2TuTVM9w6GvIwtZX5vjsJq+ghkSxebeu
MU7Lro4pbwSKNGAruxEmhdvtOs+g7WeqRkYmptGT2s/tUYmOBz7C3XMYK1vq4kkGqxb4EkI2O12o
5Ugh4Gnk4Iduk9k7CxP1nSt690itzze/HDB2W95XLy54xbjY3lQD6orKlhPuzXWjpvFWlMDm6i7B
kpQHYKfMdNv6nr3NaNlAjncqrkJqxfjBt++CKSTvGoKa5crH5E9EIKvYDlhhPc/ZPgFNceLueCJO
k4VFUY57zd/a8URf+NU7FWTL9JAlZIUWw38cSCIcGIfZuthz9jHmBMU3EYXsNxzX2tvExHC7dMEV
kXIs+nkmtzS7OiCRytAYGUGwL7RX3tKBpo6L9NjlUu+lm2yT95151edwwrva/tmuw80SFIq1evJu
remt4Om+w2xS3hNkvVrrnKYVNKidKIopNCYCQYREeyD0vnE1saVOrdJCSC5vYtd7rf2gO3DHbsMZ
tNGmm2eqPMwDeO1xy36WecZJlj2xZb6VP5CUSvsfa908uHV/szQL7EjE7zWmHh55eEOcqApLo8QT
T9iLGCwrG7sLzWTmqeyY0TGpC7Vb88bh4rKcJz6p4RAVlEENgOqFI9SWS+C30cu+pZ5z8mV7P/f1
fEq7xdoyRl7xiH5torHay2HeMW7xThZ4s/Hsg8AWqXm7isE6AKdilbJy8MrePqlGPC6ZcfKzYYcm
jN+sFRWh4mSt3lppsDqZCC3srUI88+x8tJaYHrB47GEP6JIBn5SFYiTsDROEZAN0G+KOoKD1nGDT
2Tiy+lb1dfCQxQa/SN85AFZKti45oxdknntvDTB1N8IC2WIicTgewXaFY4HLsrF1C1zGDDnZcxkl
P3xB+/pqXeW++9UW1r4pvvaiPEAN/KnIpDHqppSHCrCQXUnmJatCAfd/u7bjz6ZXtDngGUxa/Met
JF7VNUaYY25hsUIflLfCc9zScELlGjGQDU+tL1md3auEBzQoN0VxS0Mo8g4N3Dob3OubzRyTnZpG
BvOxXRT/Eyc5leGkEkyaq6turtQ2wZ0+tUQXS3GlTAePO64lWoeKYc8mJz5zZDlYxIWHj0Ms7XBt
1Ks6yM6iTdJzpTqlRRvd+zzVUEo6oZyS63Gb+CQCVrd/NqRbdvsS7CtkXCOfVEjkl3Wby5yw8Piw
hnSfUWLYoqPyGjlkolQ8QOck/evLb10+e3l/HSFGs7X4HXXxX20+Pvyob7+WP7p/09/4k8sFz7mk
/99//Ucg3L/+XE0M/8s/wFmAt/Iw/FDL44+Otow/bHD6//xn/+P/+qf0TYs9NYrkP9Y3b+qq/zu6
4a+v+bWLF6b87SJN4rehP/2CYPm1ixfC/Q2/jGnarilMuuHY+/8Bbgl+M02T/2RRUOigA+Kv/SV4
SokNkMotz7ZMB5vtvyZ44hr+O8ETKgk2Xu3kxeqA0orh8M82wIbnoxVFC1xU7hmCj0yp2daJ5YRO
C1366NW5XfHAixN0uNRubmIKG8KCX+n3LmILtPFipNLQNwlQnZK15VlXd577uSqLHWiV+lh1y2a5
ptVTFW/pKtvrulvN7xlmt4Duw5xmFZOG42XLjDrah9Rw6xf2hB777DYYxzMDiZpuFBmuXdLj90Aj
1efNQo8d5ixJgCrqN5w41yY4pHSjGj/mMVCt1pbP6JdxsNTO4uQ8SdA0hFwyX/xwHZMPIdYLuQ98
+Cy7aKp4tEs3SW9IDk+noRi8o6EGnXMtMz5CaTU/jK1BFdRgbWsreJsqGO5UwfZc3ONa/1RM6G+z
0zUhgxbbg2W+TgKySkc9JgvBESswsWEIBjW+ITxMtE6QM+CiVKguXFFhV+51LnfZDQEOwamUOqQx
1+6+a6bMvYLW4nzyiixXObXlkXrGZbeeeoVWLK88Fc+E/pXYNHJy5+ag/CYpdjAHyENkskhloe8M
Qpig0le/hAEDvTbpsTSleOfamVVaMw7eFYiriokrFJ0g/gvFNR8ybgpBrGZrPImShdd4RcVFxqqT
mzIeesIZvkGyChHakR8YUMRj1y3zPeOJMX8PKo8G24BJ9ecSmdZk39Lx5JTiCaeb2LtAsuoO+3fk
vRO8Y8xuy2C8xqSXn11WJrxQKo8S7uVDdkq5u9k7VeQPQtQkZCkRZATNp7uOrDTuvzTjbcnldbs0
eQwiQ4gzYL16R5v0ul/TND/k0H8hts+PPUbDlImssLZpoBIQ4W1PDMTvPbR3m1ebLngfE08FG2JX
QC86QZ5W+5VQytfaaopPq2+FvQ/yzuWu2XJ69D4Owk3cUyG5qaDVnDubNYe04+KckbASlBcNX5JM
jn241tK5R2JmqqtlE3+JlTSviLSUe8Qm4wDZGLGCP+4GZGZzEDh8Hqq6F3pWwSIjRURWvPWnYZNb
Zn6l94S6Qb3jto/T6zRizrtN+wio2dwX8tollHiuopWzOgOTlmM75WdEAzFZfA1FfOsmHdTuQbo0
YnjdezLn0ZdEJcEeC9544Nopd3kL6nIQXvOSdestPhrnQb+z7yLRkQnUJH23FTcrCXuCMk0f+syL
qNPczHkFGvNnLRbzrnby+D1u0vVKtXK6rse8OHY6fE9qPD5k2ZgfIqq+gO403XdrghtCw0jwFEsD
FBpWjWugQq8rnPPKzpCNWAhdw4V3rlk/Gscs66Y3cNGYpTIqd1gP2tZH6WgH6bCsdbyZwL88upZW
1qvO/ml4PuN7z6uxz9esPw198YkNJUBXi6gEBKyGgT8fXfnU2JhL2TyN9af0odixXIjNTZ0r8ptl
nR4q5CC+B/XghV9YIZ5hY9MOY3GaTBZpwFNZKmUgqqMxQ8avYv+IZSACcVAxLw10rux7Jxa80Yc+
vRJBMjz3IMPDgtfnGTrnA29rlkzWch1MiRE6eRQcDS9pfLx0rXf2FaR0dI/C/z5jwbsPCj89Eo2t
vsMID7aFSZP2pilN090ttTSZs8UJOPxjTx74pN1V25x39xPAEnybmFwsNpN2FE49dzUzEwTNHRQc
z2vTW5JdPNkH0/5SF/G0KZMBwXYSMtvOput8OP4UbG3RrI/1zLZLemp6Y2inEcvO6hsIWOS3Rm/+
hF3AHtmy+58YUbmPOe26q6l7OMwEMd4tBJO7VaTB3Tj76/1SOfVeFGi2Fhd/GEQEnAllrXnYtSpv
93XdxbsOu81XvxnUVs5DTcLRqHtWxgkSazYYGyn6+CfTgHmssLt/UJK1GtuVt9Zu5ZETJv0y0qkZ
J9O2qnny+5P2x/ije2O1IE34RNp7GWv3bRs0V/7kJOc6UM19KzTfgZwJr2yQLD/ShbWzwxY9C1u4
4dvOXMh2J4L9SDS37gaPrnXC5rsMobRaYq+oHGIGWmvDIrpBdshCWjvV9VrV00PhGbthyQNQpBbB
WOSZJDrhU4YAY4p2y1yUfSm60XrOuqK58Rof+W4SHcs6NwkeZTAzJvv9fKrnKKVcKJIgzJPUvKPV
KX8rg7p9i/1K3TMuRq9NHqVXw9wiRADVfhFKLrvErAl1cn3cRQuGJ1ocumRL2JVdyIw9sz9V4MfR
ZrzhRUoT43YqOwoRU8ZJ18FVDFzNvG87jzHI86P6XE0G+zeqNJcr3ORljh1IN1HU0uZ17Kd3OTP3
OSPCFEIMKi3aynoWqXA/Lb4/FvKoSu/jHmePm5nB27I6qCFy5aD3K/J3Gwji6d5Nc/faA6n+HHkj
cqrhKEaZOCL8uvWn+Ro8qNp3eECr8H+sKv+cVcX5z6wqHZdWlf6ZTEMZiv6ivzlVqB2F+qJDMH+K
2QUODG/MBBjg/sT8Nn9zEUtcbRzh8ovp4z8uxfT9mCZWQY//wfyXS31w+v3dpRhHIpYa7tc+Szuq
pv4u3qaEm7U6l3+m6YQVLOVXuutPXvoUGleOH2ZcehjbnfoxbRZNAUWabv3SFGEVDNkOio35lPX5
uuywwed3ia87HOhoQK6m14EnpH3uddUD1QgEGBx/pp+hjgLaIKKcRfiiKyJGuoFBtOreiNoqrhtd
JaE93ofSDJJDxKXpAKeDD1ZcGtGWU9y9VHif8M64N0On9xBrx6FhQ9FSm1IXWcD+cN9SmgmG0Cut
LJwpK8L8PIyHzNC7taqOHutWSsIRxjSfBvNbnq/1V8Qz/wZMRWRvMCH0rFjx2E4YZvYkHty7KZr9
eMdlsCBWEtERgDokjzjGjc+pVu1Pr+GBbmeVfyKeoChVw7pMAqLhkps0w6G3bfUI3nQ6U6piUnOb
84wIwcz9oHIHHceBA4wmb6M2LLF7G5tVfNU1q/FZuaCbyQvW1q2xthVohPYdskj7mE2We8gpnn1J
mr5/CoKeHGFhrOqbjLz4nbkZetfgsJV13RgWBOYWUMN+BSQuhz9k6Vxugg+frL9O7LaX8K4lpzcg
m+xdhqr4hr26PwY68it0+HfVMeDUBGSyxs45V31zBsq2XjVRMYYk+Lu9N/udtVVs5kk2Lkwl/FJJ
GaMNITvzKg18Nx1DxgNZXC2EZEJVly5/UR1a7nR+Wegkc6YzzXMbFc91JZO3vE+THGWlsVlyz3W9
K12Hc5viFpLSySU1jY0xx9iB9324pKqHS8IaJne0T1awbQVd9F046Sw2BlAR4+ufp5/g1vHu01pT
0cBQdCs3waS6T11SCpKF+XUMMHDrrAthSOWXN01vZNcWRq2FRuoJ9Rb1meugo6Pj0SVFHgyx/NbO
k4Sq3DhsxnXgvG7M8rg2KxR11qJsKv1K3K6lEzzQp5OEE7n1JiHAnuCLdBUX2yIYPysddDfxqYbT
Jf0+6iA8QZr5ar2k4zMdlA90ZN64pOfxr5CkZxIR31HLydcnOmo/XlL345KLjz4oItaeVTuAIKja
L2oxrTBoJvGVlinFUnfpl8cO5K9/lKyvCaz5QX1MSYkR0dIEAKz70AAGDQawRzO54vyT31iJY5AV
kjdt6KkVnEBc+V8yjRjIHU0bmDV4gIQVDILlwiNgLQqboNGYAl8DC+glDV4wyHwzNMzAbZR9IwZ3
+eE0CiMYE1pd7SI/qqCkaxpCcSEjoByrDwYZeAm4u5oT52+vR2ucab1GKxAMQ9Xp1YPoqIsEfsrn
mT1Vq2NhcudrQANLZdggGtowyybdSnwiu1UjHfJaeGfH7EAhX4gPSsMf6kFzIBAMvdDQcIixABNh
jQAj6gs7gqwsHAkuhOaHpeESq8ZMjJYmTgQX+gQoyuJEEKK9RTLmNA80qEJdmBWRxlfkF5IFFwWo
FqsGXEQX1oVvgL0YLwQMqWEYrRnAxXA0IkNqWEZ94WZ0GqGxaJhGFAeIltmFsRFo3IahwRuuRnC0
GsaxyErc2BdCRz9pWoftQMAOA6KBdwkgoXzrWw1oDxws58GDoRAKs3mKc3KTfh5M2CGIFZRF3m5d
kgZSRw5GHT4IdAyBrmzy2TqaUAvZHmbSCnHlDIdOBxjSS5ahu+Qa6DGrsPZwrWx17GG9JCBGHYao
dSzCvCQkCpNJcDaFjvDJonWJUUg1NenbeslXLJ6sCFv4S44bBCnzEsQYLqmMaKYQzYJpdieyKdpD
nFaPblmYjzCC43sei/PB8/P1NMbTK5vc6rGl8e5xEF0EKDHNotdJudW7bWCN21Rexc53ifNXv3L1
rpxGNBBPTXVvDnN5T4YeAHVcElBLc3kbxFiOUKEwCuBC47HNkRfO5ZLeDlYwINl7bcZKuCxJbZr9
++Dm4Hk6KGqbjn5tPuoBsixOdsLdgh8fE5tFQpvJdqPWPnqSvnJPGeGPZ7adPjdvEpU/bG18ri4e
6F7boRdtjA6g1D/hyyIjyl/8k/mRpOuinMMl1zNrezVsCZzWa2usx1hQ2JrJhXEad+Ou7aNhl198
2oO2bDNNYLpOcXmTTrxvi0FtHG3vji5O7wUc7OMEFwNvj4X1qI4B968YwxdtEY+1WVy/ns9KG8iD
bFVHHhfeAfe5cQfeFKe5ZU0YUIM1+U4WNz2mM/oFG4e54c8x++W8aNM6zTvTIViC4DRqS7uK6vJ+
1DZ3Pk843ittfrcvPvju4olfL/b4i1N+0Kb56eKfp3E9CMlqCOiz2OuztpB3aDERQddgPnUcjOmm
sabbCme+qS364uLWd7RxP9UWfnOK8lOnbf3VxeGfXtz+7BI4pGnhcELbNL19Omb5PX6h6QsJAnDt
vXA/LB0gsHSUoAd5hlhySRis0+SAHVaWVT9VZBBSC/DNbkz8pLlqLykFs/KtBPvNFHzQVZY/Qc7u
2nv3km4AM9hiInLd3AmJ5rfmtcW6iXPs92gEKSdyEhz8vPK1jk8ochRzYPsQ3nW4ogGASJ9C5UZh
RvZiFRZOwV4VXXkceiN5dxrbSb/SNUoGkCHbdHZqwv+JeYUo5OreCDHPI27AOE/N4cxb1lJ4p4B0
Gt1XppsP7r7zG+bG6jMbZwuezOA902HXnNs2fQbeQkur3ZYnAlwwmwfAOl49P7rFSlR5oFyVLU7v
fnjDNHyz644bhFS4mTtn+PACIzu6nl8wWhW7SZbGNb8ca+OrJj9Ved/+tFdgoZu+Ae2GUgH7C6NG
WhxVvfQPtjPlS4jhJQGmo7DuPPuwW3blaq0PCfuvFJfW5JTG/xvl4Cb9VHVX/+z/qhVc9v9/ExL+
f9IXmHqYYv6xvnBPO6reX36t/sorsX7/wl9jlCd/cwNAJXSq02DBGp8l/y+Rwdfg+ECIgJspBPTL
0PSHyGD9xr9yfRN9QmgaAErHL5HBDn7zwIsQbsJFcOEQ/CuGf5qd/zpPUWAnJYEEYcJpY4L7e5Gh
AAe7lo25HB2wj8t20DZcXDh6HRyxBNnhexR2yFJElfuJ7rpggzVAnaRfA9VeW4VFOilM/CNt1xfO
Ngkc19h0oDjwLHw2Yx/dTa67XJWLMLcyHWaxwXmOT4ILdbdDZpNsfArKmgy7A8ntrUvTbyxSK9ZO
Zcl6MPh0v6puUeclo3gEaL6584x1fYm40pIhKij9VGh8NM3VZcuZr7AVmm3Q+vhYTPgfGQHYMBc1
BrTatd1pYzaUo0Cbi7Z4cI8pFrYfhhDx58SN+2bma96dpc5IABmBvKYahxpQ4cFgRhkIOto+nNja
1QZ878CPiyuiTYTl66S/GafOOIgoW8PIjDD11P0473wevPvMo3Y2dHhRKABlO2wo7MF4dCAtBg2m
+bFw7Bdf8TILg3luM1iUdjBBDbsK2fFoYWPbWQGvvEylOE9rUN73pL6ofl7LB3Mt6vts8NUdVklp
bcj8Un7koftk/grFfUo8DGBshkI9DHDTjs3d4rmsY1VO8ToTkPkGbb6/Hmr5Trq4fxIdqv8BLj92
MMvI4mZTDn5+wCJmv85Fbu2zQU+60GMIHKxRdCOptCIQauIsrKuVo59WDs+FPQnSMHLONrvBn8Tm
qp0sxaM33pdBUW27icsWC9t7OQwAqbvasm+5wA2wFpr4RXF5vxu7zAkhLeyMDoIBLaqs/zAnH+xq
Ls7YCqLroMmqB05beZNL6y2dpLvNazPfLu6w4BqOo6dloLbJNZzySAw1NIFQ4lvPssdooF5oMDpv
G81yOkGehuECbBu73hQmg1lvI7osU+yQdXTMgsjZD26Z/wym6RNOhrGvpQRzmPSFeORNzvOdgOuJ
ykciCwVxDOE7HKC2JblxOg8177ZQeMFVbUZkhv3W3RpJ976WCA3rjMUpsVyiCYvPT9klThgPXJfF
INJzMSbGu/S8+ASVTveVNM3NggSJ11fTBoyELYaYx7CQKrm1R6CkFW/baTO7i3VoIJBrPk+qyZpY
I6k6ACwtnJmao97ZcPGVNb2Jslxi8eJHFHPt0UcmG6eaWKU7bLMpiRP/EdkKNSBcDGw4T5aVO9OT
07kERLlQ5Yl4FWgl2c50svTKVab30JOhSN5muZb4mkRW2PsqqPU4y4TNnz+mt/h+LVon4ELS0SOY
41RkJ2onRW047xz1VXaaaiuBK1mvGX+bDOZvdVA1ltqnMU3l9NT/TqePY/AJuL7NMfvI816RJmFs
qzzYGk5nhUuDt2I7gnnlyQZ0PP4oQS9qE5xI+f0Ydcnbc6oXUAnLKuJkI9KZv74PFiLeFqxF/F1b
UoEaH5felx9DTX/6p5cHkMo+eI2CAcf80NdnoPE243cV5T3kxYlQxJGRJk15h2AXiZ4ruoWX0Gxt
C/2qV1S8Yd2df6/S+K/W+P/7ndQWsOv/20l9++Ob+trlf43l/f5Fv05plpo2OWbpSI4n3rj6+/1h
BdAuAQeDACTu3/N1/+EEsNls2mT2XBaiHmfW36hi0vyXDmVd09j8CSNm+hL0twAMxFKNtbxGDf1Z
+S/swWAeSsZru1wDIqArGzudDLVlm0GYH71ULk1JXolJCrWHoSrX85WjJ61Oz1xF6TN+Vfz4N5Aq
3TtLT2fzZVDr9cxmXcY3y1bY/td0eJd6ulOXQW/UM1/Q++mtpefA/DISNno6bEQCMnpx7Ntez46w
Yto9WNGS4dSs7ns9YwaXcROiRP5Kxms60wHAODrrydRsp+h1MBOD7iW/Dh6LxC8fldW/0oS+nmDx
MN/qSddtnfWRAVo9zrEd7TlfGSmjft4Zk92f8wYJfNZkg1EzDuQFdwAPo3geNAPB0zSEtNNgBFg3
832raQmu5yZvAEwGPoKapmDHcBWCxBNP3oW1MLvZbjSBjW4MiravVQyVwQfPUF5ADajtBDMk8nlo
apJDpZkOJnCHfJ4x29qa+GBq9kObVmySqwYiRHqBQ7T8Dl8KTYzwIRXuDU2RUCUh002i2RLFCGUi
q3J82RlR5nt6H7KjAY4Cy1+29zIKd1fNqujcIDiaU412mlTDdaWZFskFb9Fr0gUy0LDP2ViFPTuF
Ox+v8nHRbAyQqdM16s9yJJxvf800QwPnff9ElSZgDY7TfFdZ9HdsVEIAkGaFgTZLaByt8IxtFRXV
g9Gb9lOvqR3EUoufi9VB8tBMD1fTPei5M27t1NvHHMHvQC3YG8H1CNCXIIPQ2zLuhaaFVAhTAHEg
iKCAG6QJ1cy6r+vuIELX15lmjgQX/Eh2QZFw8Qo+SaKx5GyVYICiiAZwyawZJlLTTKpOg01czThZ
NO2Etjb8jgCF8GjLr6M1+leVpqOQqG1upRJxOGh2iqEpKonmqcwXtMqoKSuN5q0UMeQV9MLiByjf
7J4bIlwWTWjJnayhAkVzWzDsgnCJLjiX9oJ2QSAZrqiB9AAkQn5JMdFs7DLKOJYL5x2vrPmmNCvG
1dSYRPNjUq/hlKibdnxQRrx+tAXOjI1RNPNV46TxcyBz505XTOARiQ/j6LHWNbuelR1GmNyxexgv
44qpjeJSKiGIT3HO9UQO3a73crY8lYE84LsokpTQn4ADqpOzoERuiKXh2kXuxNLjqqh85THSIOIW
67GKW3PHDtLZpUZj3tBrV4EVHxuGWzaQO0Wy9Y5y0/hOJdLauq1rfylY9ua632N+66LEA7XkD8sT
zlCStfZkpi+k58QRMb08DytjOJd9bwIybbTOuK8aLAdZZJOTo0ckL2+pK4xfPVG1DS67OmpC2bYR
T5K0WcFn1d8LYVJ3zfVrvrFXj0qkNHfSnG7P0XiNISAHjBEOZRyFEVMCm4qM/VBWtdaeK9lKfspv
5gerMMWbohUOplVjqabdF3SNmPONQGeaqS22Y0YCa48MSzE6fTCLi24ym0NnPkU4Ohf3JfbKpn/s
tSRD1LDk035eG4t8atj7pPtoTx6tfHpS2Rz7nzLGHFORJC7MyXkpx2xqvZ3fYL3fG0CUsu8Lni6R
HwgEKsXBxRj6P/eA/wQ0atmmjST5jyf22x/j1+9/vQX8/iV/GAIFR73NOAy15A+C6B+3AIu5+W/D
Odsw2/MwpTggRzUY5Y/h3OFKQGcHb0g8g5crwR8OyF9daJgn/yHK8/8M47Pa1X8MUXxGfctzNBLl
T8iTpJfzWKnGvvGizntdJgkM3xYGG8a1AN5MhSHN3U19dkXQClzZLeGplUzX5PoF6OiuvXYic7De
6ajKb2t0HQQQ8mmknxuaHkk4yQVZRI7vfV6qbR/TQAwy0OJ5/O/snct23EaWtV+lV89RC4EIAIFB
T/LOTJLiXaImWJRp434L3PH0/wfKrpb1d7mq5jUor7IsMjORgUCcc/b+9qB5HNZE7O4mLy6HY09U
7EMv2+q1HMLh02KCcIIfVa5ip8Vw3m5CMx4SfEsn36TIak02UDLTaj96AW9xU8c80LZRVCFLIZR8
ulMzZeghnvQYnQIlln43Zan9DeRIO2+Q9WfvjW81n5LIHQpkz8X0iSCJFhU15nt7V9TFnJGhlmT+
VTUbhY5MkMt55F7lv8oW79q5J6v4rondZr6KCHtKd0UxTyCbeYPVRYUL6Q7cyIW8d7BY3AcqjR4W
KCKfAOSBq0YevxvjAiVD2FZMYUfjn9bKtdmmqlrA/fHcuuN0kyGvUAaL8o3MnOeurjt/gdcY2iBP
T6Fwk/5YhA5mjqNmu4sOAJbsxYZzXZjS3malnm6lvxSl2KJ3sa5UK6oeZVAEdXWbekqXZFQnOrdy
Nts6V4RjUODwzEY4SqVC3Mow3WbNoIJwz4HFBJu6wth0YNvTBGFLJs7E/+AMDxGFzdYBCRJBBXQj
OonEET0UpX/L+YXk0MYmT+Vkt6MIL47B0bBrVDusC4eYqmVK3eVgTemY4SgAgzqcu67va/tWzEXa
SQAFbTuMbLjZ6AB5+BKh3nSWVzbXuTTvHQSrAr10tix5eP+fDe9fUnnwFYu/3PAq08X/tX0j/y/5
c8678/1H/2hSun9Ta0sRow+doVXw8ffyhwhL6aygEhvOBxLkVY/x+z6IsoOHo5Da1dQR/Nj/1j9S
/o2/SjY7uBL3u7T6p33vr/ZB32Yb/7EeQhSPxIxqiNaqFrb0acz+uA/6q1iPBn96mugt1BtSfmN/
txDAN+6cwYDJ64baroBi+DG2Q2wRhIQ5TEOIOEESsHVGpP4HuUxFtq/cKmo4ZlcCK249lAVBhbFs
3+nF6GtqLnVFNoC4rdxcXXUKqxCi5rR5xV4oVxRQmG/GlJtxk+UTUjv8WdcBworXstX1a20vIdFD
aZvUQAKEvhaxo94Q+4vbIlhBCRURZ96a1KXro0Pr0uzbzFp/RIYFnkXOv3dO0wUvPacj7Ay1TdcE
3sT0EOGifCkSMT0YjCtXYVaQMifryTefIsJCqnPlmkrjJPHb91bbAtt7QdiXiEtrK0o8OlvcghOR
hBOZcVkf8DHqQBlv4ziROdlCiidbCffNd6bprqqs/iSHWD4vo57uSlkBUpI2cmAMDuI2cho+f+2T
zZB6wOwwqSSrHjhIwW9QnrXvRGRyBeCaOk8JMrhX8gLtYTNJw19Tk6guReW6b3PEzwEt5A24YuTd
jpha72wZIZ4L6eZue+lxpufxwadWGa+pyW58zVObzx7k7jJs+tGWt57CV1nGPg2wDKmDHkJyhcYE
j26YDFeyChiuYDgPN761Xk8sVClRElNheTvWNX/y/QvNbZrHxCeHwYvTr9/wMPfTHV9p234Bhopo
fKzDWfCUwoC1s1scVfdW4fARKiw7DOBo1WGwbsFHkqvUc13QQPAe48nCNTTOqGXRxvpRcmQnZAJY
Z0VMheC1Sh7yYrEwEo7Lb3GInn9jD2XwMufjQ7e07oH4PLz1YGagtjhtStIQgNANBlRrizPaeSpp
Rb5iTFxXLTHuFIOqDw+0UflNS+jwTx+mY8I7YRFR0YEO9DAyb/xuYDU4puWbDWTnyz1piBIrk+jV
TU5PGK981LL4LIdko3BYG3L+WHfvPtCCaG93tbiNx4abkDEkX3BVQxaiBotaZm1pXc7nEndXss0g
zMLVZokituS2vK4Y4akTgBt5ZQEek2hCJe87WfqEag7hEkZ+DPlQBApWTCj69n2iSxvty4V+NP1y
1snMqeK1X78iLXFOFW5fv2rR8ssQQyZHEmeDPcP25DgPRMzXStSvGNTCl48lnFg+1zdrq0u13uyr
VvM19IbpYcQh0G9Hh4PDFHErMF3jqBBTpR8cTwUvSBS4cF1VS7mtgZqaXe/b1SVneMgKWG+JPq+T
I41OLh7ufb5sm40jIe/mFWqCOTVuXWC5AtD4pMiWeLFSewCdQp5rtUmbqEAq4nNzepDd9mSHJnhR
XRCntBT5OHai8JdNfKFra4H7wbZZYJbkJm8zSAVYopV4GpyOT20zF4WgbssrP64Ckoby4HppcDlv
umTmN1TQP7CoW9rgZfXbWN6lzYDYByb7zH4Kx3hn57V/8lxDonqeBtduM1k7idbZYP/M+LxyolVy
WNq5j9cxEXeYY1CmbxbJjlU4SL4f5nbClpL2wT6Zm+QokX0/ZAHbMym2FiYUkfN78E2pK4bquDA7
tgzbDsVT59Y9VxCazUPNQkf5Bd7yNbPD5hSINjqi63GefMma97IcuYSOyW19bIPAVaepZ4uU9OGv
pyxjRVkBY3hSTizxFNr44s5R5YNEkmWRxxDUUpyRNnzmXhEHsR1GvqU8CdVbmzhszSKcWVOMVljg
IPb4Wk2bu282g3AcrURRPjX9LEgpmUc0/MwtqHbtivUi2o4I+5JVOsJU8DYFSvzbpArEU0EWrcHn
Wa8z82BdOVirqxlLieHXO1HYvkcZAvYkdlndTBCfMJ8EL5jNRXpRyKlPKP7pvX2seQUTF9dtx2fG
Wr2u/x4p5m2fDMGL6wqfz2mv294wiqbDKAOX9QCPmf3NtJ3e5bFc12Mwt3pbNzp4seTCF/l9S0vJ
RSJIyh9ZSm6oTU+OQcvontMmsPxaWOJOedxdeU5637Yfubwynw4fd1wxaPUylt0ktlPjmvjwsbNW
VSy84xjr5kUk+Gtfxiias88uDb2EIca6S4lhpHUTd+5bgJtln/ZNcS/i3tmSX/SOlIzIppokO1oa
9vpwDiN24CBfxO24uGxkdAu4g3Wla7GZ4rgUMfKFeD6x/chiJOAPiyJJBJjyxdarluBSlC0ZYY4f
ThGXJAny+yWlEWQnua+3+POjFx6l5lR2bsFXVAIJh4IxsddyT+IpZIupNtbo0KhDJO69V2XxUkXC
nCmQenvczAicOYdI8+QoVJbB+iCCYEMEyhzVgE56fUczh0iI0AzyYBqGmo0Q3a1L+uwFi10E1CuK
nxOYXjlE9PBrAwfacqqGU3sA3rLzt7afcg+QjCgKazx13XzVxn0NBycwRXiH4K3aorP8jIjuUNdt
c7A8P7irSadLC/8hpMi1P89eTvIDnOKC5hHqtYJdFbuTVJ63WyQlJHFiKKyYZC8gi1qMEXCdVLpF
4EmaFeoIAM6qBsujMnnISmfAMUmcOGqjEehDnMHl8MeZ1NSyxqM7e9j5TwHLkuhdrJoTlz8OLp1U
yyc9df65TQMec8lEL3eyGAgXo3hWYqhuLATvn5Il02ffCVm9QnEoiTVWIp3Way7F5GAz8fsLRAR6
WTJCtNpa7vSWqyp9nv3iWaVgHa7zplX3DK9KovXaUQNGN8FBD3KAUWyCb4iCka6PAfgKFtm+gUmz
02Y28GZSerEDud/z1IEvobeEOU3R96U2Tm+0idP5huvlvaedLg9LT897zhN7HyXjM6Gy8OMSVMZ+
OH4dKKDdJPW/Rc00P8TuXO4ENIqDzEi7hfRg7lubywqYzNu7UzH9kvbOk4UacSPond7oJF7uiwWA
Z+X3xaEC8nAMg8G/roNE7aOmfWrWbO2N8TgZ7duiqW66JWSLgvqwdce43kecG859YcSZib51coOq
vcqCXl1XEmQeF63cD1njPoKdqbC4NnpvQUrBsM2AnxWS3TGM2PmcOq0lE594CKBnUvidMZ15Vzmq
w/sICIMsZXlyrNYc6ZJxZp3XCMIIvJWb8YWBALPIPZ6YZaJpwajk3vcJYK6uLO2HzKT6uprz7hm3
nAVzu8a3YWmfnxs5u37rhjzgXEKVee6msoE60FVfUo7vHO965Nusbyd7ckyoT+B3LCDuDShAei67
TKsDuezIx6qswA/k+29WVnyZrIbxuwBesx2MaQ8W3DlQhz48TdKd+qMdkijp6qzZsvlHu8UF+B9i
oL0aSve9jiO1dzoxbkVt5+tuJa5mDF1vxBUiJKd3MX3hRLzndG04CSZ2uZszO9t3jfKewoYdhZ1/
Ja9XpBJYieNTiWNkhCU170CfwuAawQddM+7x8RJKMld7NhLa/c2uc+0HAD652EdubtC++oAN0ock
FLR7RUoG4Mlf2iF6Z/OPDoQ9NbtFixqb3QDOJIrDBckzw5Zj58UWG5NJvJPO+vHFylpH89gLHQ8l
koh3hhYouoxm73umukla7osEO90L8JX8avEQUIPJyQ6ofZd9H9v8a+rj/6An8zxGk2aJy6JS1hm9
NAc/NtICtRp8y+iacIfbeOjazyv77IIJ6sbLSshYnAYeiY+zvwRj6xG3Tu3CFKhpZqhI4NrtqyKD
y3e2GrGs4ecSDKoMZN+MdIXXQHtQH5LWRxdACSY/jzLEJdvmNWxyNvUwTccatv442wECVfxL8uin
abW4WycHNbiJWgS+ENdxpcpXjGk8dVfAoAeOSEt6OWPoFmiKDX+O8GARO9stOkD1hri4PXG1wR6R
Haetcmw5iHiD4tmUNHU+n22xMIeHi/HEWTQnlmbkWB5YnM9+qPh/byr+F4jFu4pMxfZ//vsnv8Ra
OrsU9g4FtONTRv/kl+jjMMf4l6SnkKAHsyuqSk6fF7X07Rc1LwvRskXAaaQq3RwaA4y05PjXb2D1
kPxcvGumq7yR1RyC5uHPxfsYe6JayK8/uROSmU1YtlGy6wMROqvgAwR8RzzoMZFJHAGUDJdyT2QO
YQtlJ5603Ytb9CWcKv/6Xf0flwXFIP4Rju0eAor1Tf/QWQVkHiIJUtEJ3jCH9Imn/35K4BtyIgtz
dLEOJ5++WDgckXhUv/71q6+j4Z+vCS/vrf9b7TLMi//88rOf9eS4cE3mnFIIEeRc88TBp5LyhcSz
iz5Sjlo+ZX5oXYn1+F0qKMOXQTVEwilvHrJlY2ddFJ+6tYKum6hMfyNBnhqmZAr1Ty7X//Elrmk5
Lhonh+a3+Pl6DagZLGnpHKLbgLuXlNC+hYiZkcNiCEhotmVdYDad2uaNHvD80HT0KuD70wGoJvNQ
0Db9J5dw7fn8MCNnPeEFX9uXUvlS8Bj+8yW0XDTAPecGqCoWx0bP8nAP05J6aWnxgGuy1vJ3dJz2
XQmfyJCB+qLE9JIfheGRvG3beq3BuLJ//cbk//XGVgyA52kcUR+ygB+Xlj/YxCGbJj7VHu5EjprU
Xv0G5ZDxJ05FJBg84gDX6mquOLbuJlSi2XlQzvDQqyFo0UePwQvWPapl9XEuFh1lrJVQREWK5NlD
EjHzysNqPcOvvZ4ysLmzLbAcHE19MwFdoTH4/r0oTYpxeuiXtQtQzhis4zCBYzOky3S3nuPekjJj
bS2tRnIKOo0K6K8vh7MmhP/0PfmOrzykebQQA/XTBhQLq0nmwbeOMnbZA52KHJyz7tdSp0Qo/8TG
H1xDihysx9JZaJ5MRczbmpN+eZwCj6sVSQwRW3exEO7QAGd7VQ7/nLDNR4BbKSmlg7F8M8LXwUw4
EjFwqtYg3C0D14GYbxhgp2UueHXXYRzP9HoeWCEUBO8fH/Y/o7d/OnpjFvbDulhxH79jPFaeyP/8
9+1HJ3r3lv1Mx5YfP/iHDIeOMs3n9Z5ZYdfOnyIHmM1B2yAQy9WQP2x21D/mcR9EDi/gP9uAN4gI
+Ps8Trl/C9gbEJTbzndj4r+jy1E+k70f1rJCYq+k7/EgxSvJcpY/7TkkjNWtN/mEdiAiipZj0hLc
G+4IAyabtr2xujXWtmBytBm0mzYbmuTLK90zj7iCRJzaobaumSb1+7mxikM0N+QwVwtR36RNYQbp
z7oZ/R0p0d6l6kvrsSnRmNM0ti5doleCBGFSAzXHc6pxUtFITpGc1k21KVqc9x50B0q4RRwcWrIl
2sVQ4lhgNM77xkTsRieSDG48WZizE+D2ipvwflyaT2S17tY9dgMORJyatpYbjSpn6+feWahwR08y
2MVR897TqN31ad1ui8GkWyPL+SY0EY7DjonWYP8SW0Amm5zMPY5W4kAXajmiU2DviZwjM7jyczAP
6b6tUYwCBd/nk/lkslnt2a27N9RA9EL9glYERqqTLDxev8CCz5VS1AQ6OM1tnzwA/612hRALTVQn
2CLgW2379XCC8vDJzPh/Gkice2b0AjFtwD5q1xLrtCvp7wItIAV52gz4QM5UYzex4OzHufQhsItx
3+HdDIr+BK0j24S5g1crIJwJXoQNJcpmH07FFtDUi9sN83YA5LDHQd/tOtz5u3zuIxInLG+f6/5b
0eK7n6biXJciudQmmbcScke1+AcryesDnORyhzcUHCMP303jeqcgDM7djLVSZ2iikyW0CFinwUBJ
6WKnBy4gSXI6OAq/lDWQvOBwinnCTIaCSuhhh28DZ88kCOEBQ7RrJ1vtiGDziNyOjlPv4Sqjl7QP
RPq1nmoC4WCG0VSAFOjKZtfjeQJSGh1j2ZNx1lC25Lm1z9LmqWq9Fz0t16kz+psI/MLBIn94L+wl
Pvp18ba46de06dQxrUJD53ss93ZAPnvjBL8qura7Dgz5jjXxlGOG90aWhDbRPV7A6tBHGBsofkBu
Rx3tDrEQs5HbG9G5Vw3y86+zWsQ2M+1lsrJvy6wmIr51vSdHGdl6SdN0WeCUwQyBYlimzc6PanWK
F5ASijDOLd3LZpcJ88VquwJgNNJvbPOQpKq5OQrNN1jJQB08JrKHUKbPxvGiG6LFi4PU36Kgtc9T
5Ddbt/asp1wJzFK9F6udnyfJQzHAtS5Rw9J2iOcjdlrzhIgM9bkfZA8LYCfitZabFn/KAebJuIdA
4B0WCp+di2l6T/ZHtOkcy8bAaRam91mx52kXr6xwB2KVRLbup96VoIyFlq8H5ODRVecOzoXSpN9Z
NOWfe1dyFQmv3zm0N4h4CkZQpWTF227FQcdN7Wdsv/amswg6KYZmOXRx7W+DfmFSsmTlYwZG9y6k
mjoL2iEuYZnwdrajlZEPXMPsptdBQgoo5b2c2+zAW+2vfauU/EXruqyS/AjK7Zbmz7dkgKSNcBa8
X4MwqOexvvMXrmfNJOPkE9eBp87+bQpjDaOics+rsnCTet0jxLArzsQemb8YfTHNPHhh2uyZ8FRw
7CaC78fc2ykFIt1pgl/ggjwQWH/HdOAu70Gg22kijnNi/VqoZT7kBppJ518nI3+/9cvj6M1rf6Is
D35kmW1hMAfOIceA2JcaL2jy1lTAMyJNF7lyppM/cKLIM9/aEM/cbfG2z3snqfAJlw1LKvLMDYkw
h75w3oJm1QwnqcTv1LqPoRNHRIcE+x5MIHkLKQCN5tehpUWHvSGEB5jKo50DwQFMgzsgd4Z9NjPo
mLsM4UBQ6FMMXLDKna+e116nkQLK7k4vemwBfkD32eaz9HCAJ+VTEAwEKptxV9dEN8do14cw6bZj
lD85or/4qjO3tXbOSQXr1K2qnLmOhy7U3OVxWO5QXWvC0prfjAEIS+Q6RfDSV0el0PiFSMf2DVj9
ayZRcNAmQ5C4hHKCMHrTyvhrMOvgaVbzqcpLcVm8tD8MztwcyOmhx6N5xXJZnmgWJ3fgwGHi8hCa
yExBIQDOKhNRfjC9627swn1cp2E7r2uSy9y0V5FBDIbJzoLbA8kvj3m8IHbxXvNs+jKGfX/yZ4ie
vcN4LcrjQ+9043EqJ+vA2IjmSjEEn7p8uLMjHySuUusbB/7dtOG2I00Fsu1DBbIUnUxymJpk3LCh
5Vcitj4D6yY5HTySBJLDXtj3V3pYDHtNYlAbht6J/Tc5A5Qdj5HFLocR2t32eCsIp3VgZC3SPUS0
m4D01bgoVS2OkZ9+HofEvVos/TR37aXNQGTTb/1NWrV/zss8XFtNC4k4nji4la/3QhX2WdeM0yqw
vgCCyN/GxVrtQH2ihvyWcy7unlXShZCtabg1QXmamOmpes1A09X40lGnAdVOG69N803D6is0uF8T
QG73YyYd3GRQPd1WnhpMfoPY+rXnhM+yp35EajzPpkUC57YVu3cGV7geCTkrndB9kKqg/fNaQfBe
yrORQ+sH25QgOFAhZZon5H1vytosxtz853j9rwg9yLNey6p/rGz7PONFKaMfaR6//8wf0rYPFTsH
V5Byjo1ojZPrH9I2IVaBe0AsTcB51P+B6oGaDV8YPQpF/UYq7Q8Ha5tEbQynCN3owPmoQP6tg/Wf
jtWurTm1C2R38EfQupNmw3//oRlDZBcAhbAZb/viPcKSHefffrgad9+rzR+bYD/VoP/fC6ztmB9e
wEwyLxgjjrc69Tbozjd98JYMt0kA6+J7CfgPRXvuWgP8UO/aBJ5ROaLlI73XZXbyU2tnhs+WIx4R
N6mbzzaEusJCuYjZN9AO7fSv7YdANK5IZbWPdv2hIK1yd0ZPakubEfB7RaiiH32KsHragX/kgG0f
Z132vyaah2RxjWxvJcvZK2Uu/06c0xDEAE0SMvo0N92BQBn33HbEaKRNxRxnTkGegtleqXb6A3Dn
DJ4FLmHEv0b+Xl40cfbYBCQOmq2nysGvdrwJ/DsJRqIWn7JzNqJOnucp7y952BDdsww8Fg602XNZ
XPwOeZ07ecutFviDvlqVjQbAigoUEZ1jGFHBGf+Eg7pe4HMHsfU4Mv0helwOEXaqGuBX2k3hip5I
2uN/do1/ZdegUGWd/+NNY1vllXl7r37cNb7/zN83DYeam0wqzKlQKH/0rgqbotuldeoKqmLHXWvu
P8pxthNWP/0vzK2K7Ya7+Q95rMeuIZwAx4zrrp7T4N/aNX6yrtr0AbS/bkOal0Py8lNnyS7i2g6t
xbpognDo+4sAX1n/xfyekPY9Ly3DlRuTc992XuJeyyCnxkPiTdMcNGU1Y107I51EWXRT/n6f4tOI
1vtWf6zF/vvCJFDGTZJrl0AqHAkLfxr2J4AEvNaz7Q4jRLJN1FNXxtdiKNyZQdmoOTzGsDBgJnu6
LM6S7gLqKznmyYxeNhzAbpTkLm0rrzP1/Jg2iyBOS6to9O91PPVx8AmIMcU1B7Mc36ADttftGajh
OgP3TrE/461nOlE1+ve5wX9aWf+klSVZ63/ZyiJcKkp+8nz//kP/K6d0uDNobbnqw/JNh/gPz7f8
G24xHqdoGV2Nn+x/7xuM3cp1FY9UW3qes94cP9w3/DaJfBE6wHel5b8jp+Th/KdHFDJOGLW+z6/k
Xaxa9T8/DkHoVVWF6fOkNRYQTr+V3ppVTbCUc0PJJPcTQoO51EgOEFHHz3ZfR1u1KhIY0vS3sqLL
E6x6BdcPRbg3vqvvwI3UkFZQNhC8iXiLjeOKzM6nkEG33s5984Z9KjMJbHUTPTNxLl+cDotWXYws
7sGxzLtLYsSliqPgGrGi+0ZO5toOdlr3TdYef+lDgtV5lfUrrOTpOZNVMf0asEX46TmBUnVLPPne
UJ/raEovdprV+ugNYfk0SkVraBNZpBf0nQPz1YkrC2Kzi7hgQd++rzXCMh904aYtEppNviOnW2Gm
fDc2vfXNgyY7XNpu0FyWynFOYhqj67QW/ZYGDjsCx6gK4g9cjINobLhDbfZNFUt5iUb0Ka5e1M5F
xPjFpG25d0WodpbvuYj65PjiOOn8gCRSRKi/kYxBfKzhcCy2f6ROVlf2NFivJI4yNcNm/BzbIP8g
75CJxv7T+C91mwAv9b2J6dViFkaIUxoykQyDVfjpL6pzPhFewKzPctGdmUart75Wq7YyH+tXFSmN
SQmZEb669SpngmuBaEw8BRkDNASwTCkjhuuoa2CsoyCTOWoos0rnWinhd/tdS/0qyZAv9todmHro
GILQ1jINSqgRzMlFGMojcFj83xxPMC752mPC0ZACXKCUK1aJkZwz9AurZMqBuMVe1xVoTJVGG+T2
nr7uBsWkJ48jxiYfilgNAbnflh2aTdFbzP2NXke8wSqDo4XLx/iIyQbe3i/HqQuQha3ConpC/3FU
nTZAiad2uQRExfI5iXa/OJFgBpKqhQ/krxfFaQxzN4BxiMVIWeUNjKJhWoipn6tbDCGS1HGV40Yh
vPEdZCKZ7jTDCdiGfuU5tyG0uPDQdqFN46YemEJEVdq9M2a2tkm28O+KiA7kmVXDcCpPUyYj5IwM
xHF5H4pVPAD8+onjHaeppUOAxDiHK2jGiT9ZGqZbHxK6aYr5Wpa2q1+BB5DsZiH3ISXLse80fZnr
j1ckz40R0mChSkRPwNpssC0l23REuziajOE1YVToANXoDMvRGKHeyGxl3KKiCZa5berXxhHMYxt3
MqcoSV11/yHwy2QTV1eMcU27D70egWTjrDLgSOZ8rLnQ+ppZtPeZvLnZevl4lzpf+uiUz5S4sNJd
3iw9NlYZD2JxGxj6TXRgWh53rYcwE3wZravHbiQm6sDZhq+UWeV6TdbEv9uOPu2FeVF1mQ1Jb7fB
vA66vqtRAbknMIZX8WhAV/jojzk7FEFh5kShLebDOpP/bVlWhWrqWeuaIlCo2kSupQswWsNYXXxB
YiVBbdnE5Cnrxl0XOMupXbzxwV5l0kM6o3RmpUlcpr0gJBBQmIAAS/xXp/ttVbuQq1zHauAmOUzw
+qKMkL6S4Xjr2X54SeEEvfBlevFuBXY8pPHcodCkUfWKEL0NsYQ60+PAKsaMoovDQhGytYdolcx0
7S8piDe5yXnovORBPj1qj9OC74DzRJY5Gj4MF+Das5XFpyuySm6WykVh0Y0mJ3cnKKG2ccmG5TQF
rk+OVOD/0mCDAWZQVnpNTRgZODpkPVxFMJGvwM9xfecpDl+M77ODQPEceMFi/DQKF6zYEDkR8ipJ
1GMD1X5TGFWTR5XIY5XrmDhjnhj3pajLB8DeXkl0Wp7CLM9iB0Tc2iMfzfyr8gt5Dk2XnFIaw++5
6y8vOuon/0AqM1mIUPt+lbDrnmgkzVfMoIv9nObhtkqsZwbD5gUFfrsrm4zM0jxATzsLRFHkRebX
YipJhAmmkqyegrACYNSwYiP6uZzQ2gsEB4RYA+hkhc4/lK/AD9tLRzYG8h+kFlf9YrIbwh5deq0j
VFNiCrH3J+Hic0xsbmnXFL+CdYvVftFmyDcTrLMzgkh9m4/WA1o9ZgGMwqTZZnpoxXWOyqG5X5SM
rwY7OAIamw4LkrRd22T1zdiXFRVVH96VA7DUbvY3BKLU/YMooX5FIy7XLmgXbKN9Iq/rrLSd57CW
1QuhUuYxH9VdTDQcipN1UBq14iGkS/BI7GPMYRJbxadGaRscSl7vkZ3ZXyJnnDBJ6aclAkwJs9I5
VpNbmaM7llXA/QH38TSYKdhzoD0RIohev3bu2jaqsAnUsbvPQc2iO17yNRi5s+/bGAjiBIt/n684
dKBWhqHUQCt6n492SYcvjMevYT0V+Vao3k0PdtH3xWlu8rzfWkIREyeZmOnJ7p4wPejXxAnslkch
3dI+VT3CW6u+GjzJqkZQ/nXi8X6BXd7fdo79dTS6uanbZQZwNk61t/XLEOuTt6S7QQXO4xxQU89T
Ku7JKO1+G+h3fp2DqGreps7Oh3ua3iECFfrlV1GelahlzRdnXsL7OBbhDp4b8mdM7NdDB8glx3M7
0CQ79620PhnTeXukudGMmKz4Ne9g3jZLAnranZ17ZGvDq068cBcVsXcX1IFLJPQI3TkraXrSxCeN
Bap2doP62Sl30Emse5VV7s5X/bjncvmbQXnTuW6L8mvSd2oL3PE5xJt1zmzz0vFI3CP6cndEBL0K
xgfpmLbX1uyqL+MYyYJ7jsgMEbZiH5KreGkjFX2SugJL6ZuT7kfyRX2ng2UB0J8BYz2p6zHuFJ9Q
M9iMlczJQnF6GgmzhR2DpWIn8XVBhCcBPeJzmCpmRrlXbIxTqS0MjWwHUiTfiXpgHTi12seTF/Ck
CMJlFymYzKXHI/wQKGmjDXVqea8j5aGFhuRcwcvkQV8OFZ8nBueyTHRPu+GmMpm7qfvo2bMbcSnh
b6M2m9C3lYSnBbjPHgF2g9dKOX4cHEZyu8khWXVf24SJ953nNpu5jeO7YjJoWKU9P9nGDJcZ68tn
wCNsUF5U3bADDahS26TddUVwLzsbFHvZx/yro+oLwIYGMWcBW3Qu23EPMiSJ4TdX4tyrtAca7tk7
E3pXYGcRN2bR/IyVJGRAV/QvcR9/IfU33CLc1hwopiF6Hmoy1fx2IompaeXZq4vpNNkR2v4g1geM
BHwPnUlHBObAZ5et9nsPnWoWu9wJRQf1ZXIReaEe4eAVB1gH/CI/1qPS5P3xwYd6Mo9hWvmMDZsw
3fM4HE+khZJGtJq8iYrZTm1ZoBthZrZB+wewaY7aCxRRJbFOzf1lMoq0WceZ5IGfmW78gvHc1me/
eU+b3vtNw3Dcg4B2lxOxpfkv0OVQ8eMg3efr0aouWhLgB7iZC8O1apsXqYcXvWHAVw7JVve6vxlr
UmlCpKDbeRXfZgi6Lig5hluEK7V85vmW3XRlLuNhC1aJeKEukXgigAD3xRR5DznRdchercBshi7l
WFCO6lsmHDs6BF5ZcgPZnAUzT2T4qabHaMin6zKDUDUz+p62aavD+5ZjwA1dfWJIy1lGX5gylBXq
6JQzlgpeI9BZD0s4rh2/KD40WT9fQ+Bzb5sypt0fNI1FxoTbn0lh6y4Tiq+jLpPpTrhd+xSPxbkZ
m0utl2lHHw7LPa6cX/AEQ+3sGnMWgxseTaRfOKiNB781UFmNuk9pwuUbd8gyBklTQaYBGIRRHJJg
WeZVJQu8nOkMWXuF4y0PvSSXcsqKHDwGQAdiWfFAbGTZc0FkuFxnvbGKX+b/x96ZdLeNpFn0FyEP
hsC05TxIlEjJsqUNjizZmKdAYPz1fUE7qz1UZXb2uta2RIoEAhHve+++bmjuNX+c7igekvE6rGK7
/eyp6rFqxyJ16dxoRWBuQXhZ2h7M8LaOLPdSGtnHCv9/dKSM0g1urEJ/Vb1f3Q7kXsEScC3ssRcG
fM/JmK69NIncC+hI7OcxRnSf2bNMi+C+nD3qNpl8ieHHrvqP0+xgF5b0Qvc+JLl8z9Nvr7653X8Q
wP6NTvybLU+nasXyibtR3iKwm/x8MGZu2o5myL7WlVLse4uTqB0TNJlGcnW+NP7OG2n/FmxEX4MF
ZaK764Ktwi+GEhiaIy63ptwVufRvVMTWnbm9/ZpqinkYMOg34GpCnMLOa6mHknhZx2VjaFGOvJyQ
tbjawpy6EPIul3POUHMIuEisNU9dRAAFhi0bQDEVAdu23GnedSzxPgd6oaYH05nDh/WAEzZuyU9R
DGu/lqhZ6qGhL6fZTMrAbL4sHEx4LxPniZQkzMCBLQwIisVWOIchWDEec5dkXp+NzfvcVfXVg/rw
YPkhO3pVs3osGUpUzzppnuEm5GykzWunzgHL0ILzBPWr2dC6IZutF5I1HPmP8k6QUHK2krzIsMbb
QMJtPgtfUzR//aXPascPgj01P+RKmQEi2wuc3r/KiFQemgFFfyVezPm8jCefs0FrkAfc//ULzVfP
by9Eso1tgMCN9OvVBZyHNt2MF8oiEkSIEzlUzaLm++Hem/NGc7Y1xC4J4pen7N94Tn9/dWK6aLkg
/hjl4Pn4+dquNMjVOiBq/JKV+ej0vbeKceaxf8zkrhyA0i0c5XII0PqcY9tf/+kGueRf/nZPF6Y+
l2TOHtJf//Y+sbUAZ0i5axgjMNvtmW7cumlNejFpODYLY46mdWKknj6czXw6BYAc/IrQzXahGIzH
6xv6r7z5N/KmKYBJ/PDd/ebUu0uzV8K1P2Myvv3Qny498QeLFp1Gf7IpuaH+nCXqMxPLQd53Td3k
Kuef/kyLu/O/4NX9Xifw50gAQdSw0ULxAZJAnwcJ/0DaZB/083WGaorZz2TKwDtgGZ/buX6a9GHH
KQbHqA9CadBg6PJVHDE2Fq78sx0VKBS2DwxioXhO2utUOi1Nzwyv3vFFmEgP3AcVESfgjHGw1VpY
RY80zmRHj6rw5F45Bb1VMnaf7ckpDhEWBk6EiQksEg89udM4P5gDyEcn9ekg6ZICjbDWiIdHVXlL
2KuatpAw6SycumU4RSZF410v/ecuHmkopqmLna2qR+dT1w8kw0YmL0Rs2EwnZqnE2nJmqC3rqhe/
djPrtr1ib0vJRnJTzT0DN2RBIhVutCzXxbLlkBwNxKdIK/SnLOKJ5248VNXqVDZsMIgEN9LlJDQm
ItiphpjasKZTVdfyQ8Fwk+IkKlOY/9BORHDt5JkwbntscXye9SIe85ZURWD7Oq7ArnONpQG5U3/r
OT/30zqNYpvoDDEOm4BJgYcBQuS3wYVznWLACEajQJebxxuRN9UC9GhSiWmZOl1INEVyrIggG9GH
CAjwnfzS2NiArvJwtFddWFKh4poIDVszHQJ5cnOl7XXKjO91SqIWE5s+JpxCUrYeFftI07ptCBgE
u5PTEm5r9GnRQTs6GxmyreNX4yuVWOmaIyNn1nSMVjEA3w2Es/SG0wS6RSNyOnpJAqVFV6tFXZQO
O9ds9ogMsIBpF85z9oRIOOGdbfr0j0fZsHKgAa2Esi20pZAVcPKDs8z7/GNQaArmfkDl5qR11V2W
OB9ouwzPFvmte3ot3TPewu4ZCsmwom2CXuIqGs5cDyUhyzJ+wksX3GdmOVLoU2nmsm/bDi4bfEEm
6u7J99PgKaoGazdEjnankXLADCU1f8Pm0boJ0NS3Gtn1aWW4uDCfCIDaC+LHzofaMYoHgsApoNYg
CkmqJVSFLkk8usOyJDeyL3DJOQuflmHatgu17we6EvssDZ/AOlpHf6IKaWFUdv+Ikx9fqldJ0Fgt
kKyvRi8cdp3uRPCPIGaxpvpxWqDA2vcyBtote/sxqV2Ody1HDGEN7s0MBQ0XSTxlxSKQbXcHNsA8
AnIudxgK2sWsKVqLNmvkOcqc4klS+LjtArf63JvRR6MGMakyzzvwTSMQVRBwxqaiOAMgwpmHf3Sg
KlY+hoY1fWoJwNJI3A/mW1JK/ahNBTpQXVvuoc8GfyOS6kvn18HOsPWagys5jJRWzAc/9dpPupNk
H0dE3Y9Wr+K5qM9LP9Za4VMyxx3maEpuiVeYa9/t1SauKI8r6TTLPSx0CZG5u8Iv7EM/UPjKIYMQ
PS2/vgYRHu/NZE9JtMA+Hd8XQTIcSEYOcgnG2uIqRoqL6CrJFrHSmhX7jHFd9i1w9qCP5s9FURWV
RctQ0/HWNv2h1P1iRcGU+SRczbpTmvwQT/IhqTT3HZkHOL3uz5Q1krkuYShIsY9gc8QxJ3h+oyvM
w07SBCs3Dve+aNzbsZc1t0bbPEy0bTHr0Ms3p4XbVfVTeY9rbPpcz40jCwOQDSJsX1GsFooPYSQo
4qwpFcaVW9NmOvnhrcC79qzoHC0otFoCu6DQOcXuu0wGFJW4Cl+xn8Vfsn6uDu3qG7MN+rXt9MMq
6lqqqsg47CzNNWnm7PvxxhwqbyWoSGU3itWSOw5jxQkRX9vIkr30wte98oy6x+anUgbZijnf2zUx
+0CoC2jqEQj5YWfCWruU/ZxASMPeQooNvM9pnyOLtjS3WEtvDiwHQTRehBZwuicW+NoC5kCWDthe
jWrGh7QzgCE0Cuo/Wy9qFmYvSKrOkwakyebkko0cGSXTqGBYpPmISEb7MveIM1YjSBENIPIJ9SHl
ErXLpdKHt5pn3sXA4AjmKGD4BeNuGSZBsydiiY5Yi+FGUyY9914FmayU9tdSE++025g3hts1nKlr
qGqZj9sPyZSbnDYrqtW8W99K0xsap5xkkUxvkW7Wi1pHFmcb/6HU5QN8NZzKhoyWWIgpS8AWu4kN
w0b+mfxzbchyrTkmdV+i6ZtdqEWnLO1CCnHjABulND7GtY1jmHTdhvv9LcHFe6lN6EQRZeiPoQvg
yIhkdegTXLFSBnZ2a5cInXZTIPcUerijCmck+5M7aiuILZ+5cvNVofv9fUwG5r0eMMkuzMrI2Pag
eIROIA68w3FlUvO2LG185owY7Pw+DzR7k5ljuTfAFS71Rh9WY6PHN5pEiEMiKLeqHdqVQCt9NqWk
kcUrkYTc9EU1xuek5mg08Xi86fo8hLHX9NG98GoskE2Zroi0AKO1huarAS9y3Rpj+5DQzba+BunL
0Es3ALW9FTzO4AEvXjNPBNS29zFlj00s77owsYx1MvnozMLEIE/rrbbvyTnHgkhq0X+WusheEMLb
Tdh76Xvu0RYwThSAsey9RF72RaZxs6ceYs6Lp+mKTL7Lo9v1F6ON8byLlb7XmSmugNyYGxASxs1U
acmbn3jURGSRtlV2QWdbE2TnRGUWoeEk3lQqqfctG5J1i/Szs0Q51+mw89Lw9m5TM+qOcV7CP8kG
zOTK0LSVTpR2CRGsW1tuU7wpu4+XvPfHuA2NZTtGzg5TUr2M7dtJ9NWuEHm60Cvf3JSG/Vbr1bml
Dgjtm6JrOji3LNHaYrS0TwZM1EUU4ehkqEZ9UEazXqqXJ7eSZ1dvtvQPbCec/9hN036lR8XF01R6
IOwZbmCseYuaEMnCiQuOy+AcmykLN3C8b61c0y5+M/TbzGn9nRgTkr9WftbS4p6kbLRRuc4Ujond
0snGs9+1BpJ0mm2Zw5UrNQHAFGGJAzVqjW3RIUOFmmvdaZR3L1jb3UclzHhHxzEpfdv4UgeOtsZ5
my9iQswL+DI2D7KU2nkyi+eeg/1bnI8EcDUuv7LRdg6IuLOj0VnoK+ouO7s1lrpftfsBSWEH0BIT
bTx5h5zi3iy2X+hZ+vDfs9T/xWBFbtPgfPGfHVYPZQt/6/fU0/cf/PM85fyB+kCa0cP5CHt4PrP8
6zxF6gnsFiPX701s/zpPzdEmAW7mB9vm9yOVMP8QSEpQbVGyHN3gpP8PjlSm9avNyudXMEilHMAg
/Aky5OcjFToNA/ag1o5CGN0ZESWnKEhSvJpN6dqt6CKCQmNerMzpthQHTmujG/09NkmQcmnZP9J1
kx+txsyXEEg8Ikh6Zy+IBxVLGBwJvoUiorclvISVtRMpOncgZAZUAThIm9738E0wjIcseSwnC+rf
BoB8gmrNvCAxK1IdSVtk5gNKSrSoKnNuQArzk+i75rGwKLZvXCVWIyeld11r4XFYHygT/2pVnGDc
oD2P/qguSenMbej06iyspM0vcTK1B+I29XF0OT+CP8hT+l8nUOoZiOCxd9x9Hg75OkkmdRCw8jeq
YfJLq+3krEI+TuZ/DPiQYCl764aBEk93qK2Ink+AvBOJ8bVeiYDNWG3f6NLbZZl5qXQK5SzlG7e0
+R6LYMhXycDuNsRDyWkqxTVWe8FGgeJYcsGUa68wJEDEFOorBzF2gjSfFyo/TkqkG9fW3EOesL1E
ecHyKtxqM6Bu4hQvmLbzFMXFgI/gobaLetWP0ZPPHvxDn9vOfhBu91wYJajipoYENFplcKrkCMg3
K6NYUvegRYZ+7IrAmh4KyUahXcd96WlvgNEMeJBkXrVp0+I+J7Rf0Cu9JIwCc4S6SU5OnLjJCFuF
R/kQHBBc9BwvFhJxv9/mZiN3wDDhQecF8NiYYPndkBfqwphHV7TSanmkcEI0VrdQIa4+N5WU0RnA
INdaOmnpgrARujbHh/SkjTHFr6Rjh4HAXvnNll5+d6mn30zr/KLZwl59M7S7QaFme/tsdZffbO9+
wzwZF7xUJaOWcwAuc1t8c+lyjOm6fuMHkN6nLbYRqXhaXImx/RUfqyHxYqQHNpxBljVDPILmRv+O
nU2dcqbQ9jHZ3HpDPgFALcqj8RF+zXDurwDb8QqzJT8I2BZL7bCKr7hbrW0wERCt1Z6iKxDXvMJx
1czJTWfjNk+X+t2ewnpalZziLwUPcSqwXZtsBdao6ClAlwe/m4ymsaQHXL+but7pNtkV1tvi5qAj
DRDHwZhpvmYP13fKak7yBGLGB3kF/7KfoCvnigOmk9x6qSMYwdlMC65nbrAzE4Rh81VL54oV5g3o
t5Pe2Osc2iQuM/jD8UwidhpZPBHygVfh1jOqmMcsI1QcpnJvzizjaKYae5UL4Bh0JZJAOHOPIRBh
kdANBjjqCkZO7BmSbMy8ZGxS6gLesrjHHBluXbDKEVOUOz/pwsfgyly+4pfrmcT83wfi/+WByLxM
R/H7zw9E+n8wT/6kLX7/me/PQjpxkKfphne/yYezP/L7s9Cz/yCDgIbs8mBz3Ku096e2+IPFWP9j
jg7Tp0NMmJCu+U+efd7sufxZtnZ9enhgWDqMg2j2mec3PwQHfLMsaOkDe2B54XOfoqWphuJyx9U/
FZrzIDttR81t/cnLjU/w7g2oMiODVNioIymeSavNvdUT02woClsURm/v/ZatITWG1Qq6bbFkpZL0
r3fOqoxcj5bFRr+hKa56wX2tXzSTWfqkqXZlZf20RPaLN4FWDOs2dC9JF3v3PY+k1GPJL/q457dR
0meB5Fs3mmmuAAbLg67gqHf53djAGq8UT1PmRntcR9PZhhexKt3eXRpj3z6aMRD5cBy422j/XAjN
OPfEmdjIhh8dkcNgQ9hjUc6iW6XHxjGxeE+6TgGwwf27JvZa31PauhZx9tQOsMqtAVmnduxd7nav
eKKw01hdv8IHNHyOCz88pj23uuVP4IHpytsiTOhrKaS77YsRD4fIBjrerXeVMFoWLbIWU2S8lW77
anYjvmrVQbRPqWePgRByfIy3kypCxBV/Qe9NccnrZqNoiWN3fhfgC1q3Wj3sKgt1ZXBL4+JXZvZJ
dXb10e6STe7PbWIqv6SszjdxBvBskXgclpZ0H97KCpfNGk4B6WL8RJ/aqYzPqcVMymo0tbRopQEb
TIDiobY4xZngNI+QMCZ3oeU2Tjnl1DdBVMUnaK39J0RVJoq24z8NuZWyky/bfuUQ/bqJeHatG+Si
fd1m3tntySEz2Z7TiGZn75TlVc8u3CjowG6XPRVpYR9tJvtbHa/FSRTYRhcTPLl0EwKiuHFr01tV
sYVHJfbN1lhEbU1DpVmR3GoCyo2mUi8OM0uDw71XuMi6GfXfM+EpPumqxE4H3WVjYoZ6cemOdFZD
EGJhNaFRJnjkHjzYpZhQ4vLBYNZ4shxsgmLGasBPJGVczUw3n9bdcD6XGZs80cALzhrIaNME01Ku
QpCdCc8aUYPvr88JfuOyYqodd+NKzmbVGqzc0xiP+mfZYnbULOhHgMMUn6os+T9RN0NLcTx2qAET
cg4TSXhvxWFQ/ErXBBO5opoWuGrIpWm3wZju7Kbjj6/HcLwAaec95qUOm9DBnwpAxEmX1sj3UHkZ
v9BQA8gj4gDFeiR0Pcdhq+eI+28bgyVwFwNaPT1CMZQ/Coqyp8oo4hOR9eadBsNua7RW9QW3JGHV
tqzuru8sCZLK23BW5NdnpumemQYgvdjSdpYW4dizGLgGBWPgr1keCdT4on1sEurCS2d0sJnNf7iy
8vEytrb64A45/5GuKnNv4+ZuVp5VjiSwmxlcLZKX65WW2LTsLaaQI+rCYLRwjAf0Kszi5V1f+RE2
FYyccDbq7AnAp/mROoG4XKtcuGcq7MS+nMmcGJ/LlZRoJGbYumJHfpdVrxXFQcMlh0Ew6KsNKqt6
V24UnwrUozsOP+MRD6B5CRDmLz3wg3XEFYmm6dvBi2+iC1JdR1Ere15+EcUYZ+liNdhkIVGhcqq7
LfHS8qEOax/3IHPt67eFhl4+xOHsTm1Sdm1LA4P2skz45CjatG+MuiHRCpqKQngnnHtg+7nxNRu4
6gFk4Unwnj0pCJ/Xc046mU5U7Z66erynGeqxq7GydXb5UsTegtk5pajeranaO4hQ99EsjmYq2uWJ
/Gr3/tHH1kHAGmec6V6GxtpYXQRPa3oKZeOs2OThkET9X1QBY6eGps9qxMpmFuVF8Ryjq9cq2+1c
rH4RVfKBblTIlh1reGp44cpxyZIabiEQ58ZTPCAnD8mqob/dKtzg3mDWdWcMZrLxynBM2KA50dYp
09n+2gn0biojXPxqu67LiFoBMINqJI33AmG/q80vNWaqY03r4pFjT7MuzNzYW6b9Jg21IwRwJk5A
Nh9p9Y4qsuBZC81Pjea9jW1J3VXR5BtmIED6Rnz0Wm6NqwTxJMV1anbLynHKByjkglFIMr3nHWIy
hntixlGDejQ8FElbHXw33VqJQsmyJ77gmBjsUOM1S/oxvcGV88EZ0Waojdynw5jvdc+0dj2L8Er3
2optJN473W8PVThVG60sn2v8DYuhKPUbEGvuQXLhb6F26Su7C551I2fIjbEOGe4rPLpLFXvul9h0
453oa/3FdbRyZaTpozKa5HVksIB7jqB4bNXeUm9xQQUNxDFSQ4K2XHw2IHw6htQJhlyc/ozdpnJl
+sFDnTfveHiDNWWY42mIZF+t6Z4hn43EiDJXTJL23s4sbkrDOTEyS89cVnKtO4Fxb8E5WCNwF/SX
wvHbwXynYqLRMA8bZvWlsc10TVXqfsxLeoGq6rXNCKfXHsyJxOg+6QETRr3kaY+ZyN4y8HrThf6M
UWerj3XwoTfgnllW2s3J6HRZClu7lcL+EIxA6R1uQ4YtRfgJazX2j8ZCutO9Gzb+4ZpNgvcuXLu7
uHZsfEjHet5DuD5+K+GMh14FAAQ66IzDMuySDwl+c1RDkX9pmJJ8UVLS3SZzPFQh84Oy07oNz/R+
kzb8bJhbiJZKP7k40s7Anxh7RTU7K2umdlTSO1Vd1b8U+pi9IIVZJ9xvJWA85GuMwBOMV6tkJVcx
+cSogErF7MDzQT4n4U03qNQ4NCZQPA61k3MyfYCYHvghnVsifFLkJ+4cAxxuCqWj5ksEw0H2UsND
k4A7sKXgiiloFiprhoh4akh/20NbnkqP7mVh5zA8aztfB00dPPl1rC49g6BkPTU1p1jlFxq9SZ69
Z6eQbg29rNfxgFOZ2WOJAVIOX4vcNO+MPFQfehn3uypy649OPRuXWQtXEHmp3Xb7hrqBCsnUnfYp
RPBj3nXaQS9ZwCrDrHdlYDdLDqHJMgnGYEObo8fbyurtKLLPbsOosZFBfwd1RL+VQSE3GXjvbY1S
C8A1DZbsGW6HEgqZpm0xcDvLzJueEynLaoUdjxqevpbLyWAwGNOevMkFzYI4L8V2KqfbIYaBQU0b
j4E2IB2UNd39lLLHS7uSimGn8+7Gvs4e6qTBZGil2jNqx8koquZL78ZsQJxRbXy4WZs2Yz6iWWBC
JDBxmiombnGyJoB1YB1C+LorXA6L1TwsafTeZuo4bId+CFcNgsRI8uk0xKaxUJ6XbMfC2Dp93Cwz
Q67Lrgy/gNzcWlSDL7q6xFYcJy1lL8NwmLX3Zctka9/XwU0c1hcR2BhtAy/Zj5MzHIOEZIuam/dS
Y+1Y08VPWV2No9tCvunWQEgzo9pStJ4wxXXgjnALNz2jy6ZnTr3wNU6bTyGHX+bivh6OWPSxTQ17
EinOdGOzVUlptc1Tez02yUxRqKhvtjmcoGcon3bYVe7ETOeasIvGtyilWUoscIWV5m6eKA+5OGtM
7jZ54VN1gz/4gY53JLlxak5hYpebpLPFrbKnT/Vkxeupci4x5XxLZCx1IbPD6d23k7varezPzVCO
y8Qsps9kmtVtn9NUGBvdFxmO5rq3ze7Wg9GwcqkYPQgmbax+UXPv95l507tOfQnZqsA7aa3VqLkv
2MuDRZ23yWtP0cgy1iTD3SIIDrkWO4sw0SnDwCu27LoYha8C0lsFVUZqR8RbfEWPPoo5/RHiOFls
tLMseXdN+I6izuUJ3+YyKwVmObNZBSr2D2OIQWPuF2XTH45SfdZFD7icQqebvi8a9vGN2FlEQvcy
8R/0rvX1Rc1eRlulnUr3lJl7DZsEMd6IWGrnCkL7x0zq2W0T5W8cQMN8XZp1C+dfTfaRvFu5iovo
jToRnvpanb+7BKxZswKlNm1BE5Y0dPnM9sWhONqCVMdEdMke6GKRoLmzElpbYKMzVtGFD8BmxDU/
tEX/5LQMeerKKm4m+sKqZT0qZllFzVB28qzoc1FDiUVNjYdNbkQ8CnRfusylYg/PZ0/i4d0LdRYO
YiLGhRGL91FJt3pmgFF8nqJSx3MVWEJjyXexK7SYJx4LNv1E1CbvSD99SdQAAx5Mnn08BgXjXA5Z
JQTeUxy2/TPyi7FyatdiUkzR5FIC1CzxwZdcQiGbEqgQxMyK2FePlqlLgNeqrIvJAnbOc3Aal0OM
FSZdWY1qF7Juuq9Rk+c71yLwIWvGP4NWEPaj3LgZA1y6VnOTSsYiVSi9i5Pr3T341eoC9XNapYRw
sZYKbWEzb1lTKYla63vBgTf2gYMf02of44SW5N4+c7RQfvO4/ddS9jeWMtKqs8/rP6s+H+PmrSwY
l/+YNP/+U3/qPs4f3hwVZ9LwL7zbd93HN/+gZcTB00UU/Wof+98ZCJ4yjJQMT/gXk0Arb+OHIQhW
MEKr+C1ZHniH/2AI8rMvmIQ7iSfb0rHp8tuA0/3inSSsG6WtHTlH8iByJ3NjuLeNYoYK4vVYKklC
9YcP6P6bKfRHYMW/e0HXnPUuXCQe4tPPulPKX12ZVW4fLZvj+xWJPvntcO9kXr3jwGOc/vr1fvYh
f/sDUc34vIDtkln+BVpBx+LUEGoSR7eMnNfE5wWokDMeG87o33AM/xGQMTvw/tcFe30pvmq+a8bK
Oq7nX/40GfVEiFNDHHlIwnl0E7mz1YQn1CF6eVIYQJ7clNMP4/7h8o//ym9zNg8sJvSSX77Gvk67
Uee5c2xMAmyFx4ZpQQedt8pxm+V/A778xfJ6/UO5ApmZEaoFl/drynqAL5e7Qyyw+Di8kFtJnCR9
ouMx7pRLFLGw2C4cGExwfh0RMSDyGiVNGwMInaVuUpTxT/98B9nfcUCUECT/DQWcYM6DJx+Io9cL
/txrElLXUh6v/7/Xmj2i1JcLCjLFLxcUdgU9i8ZRMPijo6EVWvPuqhwSaWL+nbF5vmB+vqAYcmI1
tW2XsYn+q4c+VpXUnLIVR9pQv35LVpq59jff5u83CC9CKh//NJNQDPs/35D0CwtXwYQ+TnNrSOJ1
CKSeU9GuM81VGH/9RRk/j1znS8fRgfUYJoZZPsJfXayQ3Ay2IoZ1BOSCoYXxFAHqQENfusZBvTq1
XzlscZPGPhTpSFn7kOf43/jV/80VTByUZU+fb1Vh/sqODkzDhHjFlmtgAHlApjTofgioPKq0hiu0
9jGwp6k5W5umlmqc681LjJfDts8M768/lH/3DczdfIA++KbdX7k6KVBM+ptgFiLcDRcoCj0dS6h1
AnD8+p+/FJEG+vtmstFvqQzsYrKUbm0dY5uP17/G6LGtsdR7c774r1/s56We5Vvgx9ddn/kCL/fb
5VtFqszqutIOAbQgykowID8XFoU00zVVjBDu/c21PJsUfrhj5peExO3OmAmuM1pQf1kHgfzixQZQ
eNADSdeGV3Bga2QzXJxeGy5xE/C9WjaE4MhLADiHzBnzQRGB1oqqXxFVrHegK+XuuoIwaibmMU4m
2mIQaewHYwPV+K8/JHAXP79nHvxICOAqEFQtyBrOLwsKNXmJQCoXB8iQ+Qbs5MTZ1gH4ZjRpuyh1
qv3CJacCWRL+TarRWWM7d86SENE1Esx7xKPG2hvQcf/O/le9D9TCYGGNJu4rk06raKVLtBOOW3Mb
lRFSJltH3nDJHKQzPeHHpE5s3iVDKzGnmta+N6kGU9CS8IcL6yATPsAFts3xHqFZkxwQTf8JV46W
LCM/qI2dgX2Zsniav/pV7sPPXqIqBxZ+v9hytpQL8hoenzSW1PGeYT/HRNEJfA+4HoEtRFDrFpUw
quexdNW01YLJdw49MV/YFGEuV6M0oCunAPPe0ySrn92Kht8DpefkPDx2LZqpUJAmAhbxizH6fGXu
BO1thtXQVIHrjmtPpc5rGs9dOILQ6Oto+HSKXVMbTtfZr/Qumm8VvVK7rnbri3RUTiaYUDQSP/N9
s/Gxd/S+zRPGGHE1cojnJr2q2UGqLa2BSp9rl9WI72kbWHSvyYYmGq00jUd1BVX7hKwvJImnJyYe
zfu3pjI6B6E8DLJ5T/PQxKmFdIC2EpC29UbpP7XVTMzWgtHa+wFFi4s8GY3HSfG5iVbH2nl9yhU8
qXHKO5kF7iGSyZwtoetjdF2ubBE5eMjygqHNIZo3JtRt4NWcAdV6YjIdKEfOQkwLmILYBdOWOq65
asiK0pzmzFVDY5JUIExLuCrLTg9c51DN66XWuQAnGtHV2dYEaFIvGWLOnkbMuu9OGXH/lYgB4Tqn
l+EUaTk87/HaJMDwce7XGgXPG5UGCOxGYXEtd4nmPzUEgslMKaYPg8ZEpTI8nkWK8TglPBnP5YUq
SHEsmVxNtxOEwXBJoY/92qFgvTpRS79JU0gfu+5oSDDbk7mbJoLHK3Qf8VJ0XfHoTfF4m9VdtqqR
A4xFomWGtzFiXR7irOyIQuMZWTTZMMD2mErmLE3gPNKBBlRRh3qULlysHifAZfoxF1FJODL1wbTC
HVwOtoYPu5jGR6QQm6hsVFUkljF0zgRCKEs4j86qarD7QVvKv5S2VF89MZHhMN325DuwkJYktilS
oYWz6pdTxsLVo2DxIWhj9cmh46HZNPbovA2Ta6wa3Aw3ZcM5dENUyu0XflsREk5KvOIlQh7WAOo7
gKFHL+GsOLqlqm5HJyLgWIzB0RiVW2+9pneeqzhX9LJV04sT9qjwgkQCZmMxvZB9TNe2bU7E9Dq+
Ri+wu2Wa9sVLAkxBrYqOqDCxbHc7b0aJwA11A1RU5hru26hbdK3JPNMjbs3CRAVaqQeXloHBvkjr
ap9IZPPRbscvAVz5NY1zGgamMv8Upx0VcSMc1KrAK57UDa1SqXzF+8T9EaNrBGYOVbaTjOCqkl/k
aScBMITlH/UItIC0Io7yLnIgmeoagJCNpuoSyJu/+aq/Yafr7YgEkbxAz+gXIgh4IVjVAabYMNp7
5DbpS4JNM1FGszbzsv1QpU5dLbui2bQ2jN8i0t8ytyk/UZ9iLmLfGDaNBrW2zXgf9HrkZ55KkLMm
lvcbR9TzPFXnG3VDM7kpESju6bmq7nGzc1FrUAvV6xgAodHMhFuiYZoNXblSZnL8VvKH0AJLhdVW
vYdSZ0Gi7wmbNT0d2NuZvAOuaPFAee1g6+s5KYNMS/ilW+SEIKalaZPcCQwx3F+79tyRoJxqfJ7H
XmsHgGhMAa5IZvNvM4aq2aaxYgliNWZjVpWstgPnqKbBvbxyGJM9dpXg1m8ju96JQeAot420eq4Q
l3hrLhIprZJF9ky5U8h+LiJpY1ilyVzJiJoqf6FIyau+jhWKX0NtK/FpVzGtYSj4JfcgKi/tVLM/
4jWnIivymx2dYhQIFUMYtwuYO9HnplOvSWVba1vEIcZ6uAzNp2zSWu0hnkht7Dwz8k6QvWOsrJip
or6vdwmJ0g34weoD1nx0exjp/YfOlvnFCauvZjZ9Gph136XKVDvWVSZFps9cQ7SV+R6CUnuf4rh/
YFbIN8cdj8kcsq6/EKHbE7+J4tnVljXuwbFjMORDn2Fuawimjsu0bcJ+p+gWPIq6HG/rRlkXZxpi
bSHzlFG2w7eACxhc/BO8HPqKBkNlt4OU4g6sTnaHk6i95LFHZ1tpNG+i07J1qSbrc+k73VHBT5x7
zUzkx8az6Cmkq2XRt1MPq6TOWC587BGoReIw9t3noNL6B6TL9Gy0Ldo5xcQvae+kAL+ZvvOshCjA
PNkKT74Y41s52NZB83vo41EXNq9mTOSBmKy/LkhTHzFuasFCEJ+RzALGGNoJnfWrwTBNjPR4dIdN
lBXWIw0bYDYKNO0qjkhejO10VljygbuH/XObqbpd6//D3pksN25s3fpVbtzxTUeiRw7+CcFeFNWr
JE0QqlIJfd/j6e8H2o7jKp9j/56fgSvCtlQkwUQi995rfatpzOg4RuNoEXwmhb1yfTTgZ3uUQ7lT
YdfsqXLFKXbm4klGZNOgpYQ+s9KFI5N9x+I5DzzhP7W+aq67sux3wIamK5yZWbpmMuw3q0KjvAjZ
3Hb4WDRmDZwsBAMep78L9H6gkxv7aOkbtrzXZGwNtHypdaIFzzZqyEm1Ht3VnLjWrO6YecDQum7p
clrQ1SsmFG7qmGyI2vC90G3CK5UAUh2UDJ1Ns9I3aEtB7XROdN9kWvXE4K55duEGbfpxRndPDPQq
cVCGmBIYx2qcY2dtlEwUgFrM4YfMWp5DrZzwRgl4lWuTS3Xbz9QpCNCcGlyGH90gPBqfZD2Iaytq
jWAZ9xlbFwMgo6oytxDnORbTd0Qyza5j7X76aTh+KV2j/TZYvvMx2BAGt7K0CUZpUs0irKJInXrl
M4r/JA+pgnwWzhPo4rb8tMIxuG3iDEHoHDXt0cBvUSACQYgZjlE1rUwc6F7C0/lGpEO80ZkJtmsV
cGYP5mkcAS8UoI2tzmzdq6RjmChQbL6EBJVC4wrm+AaikCNXPkguPEUp49kc6M1dSIiLxzO70cx9
VuJn6p6RNoy++d9e6Pf/lQLOdBba3n/uhR4+cNf+sQ+KeHX5jd/6oNoC4zUZbIIfAAprm/hbf9eC
a84vQGU1yySxAJTyv7qgl/wLRC24qn/Xj//eBdUAbkLihD4HaYj+yD/C9FIm/liEQZoBQcvbQnWO
9h0g4Y9dkESD/Aryzz5boSkOgZ+P1VXuTIyDhMvBAOD7qGeJgfBGKjt9oKtnqa+0h76HRGo9mE5i
WJ5WsKvZGrJRR0RXluHgSUx1F49ImdugeQkQVsUaXAeybJD+QYUshefQk8wrX6wggiy82URFzQ41
QxyfHT1UyEeq1N1Gi80zowLwnLirPJy2wRrAhbnWYDBsQ4wt+iZW3R22qBZTqBz8U8ro/NTAD99N
dl8Ri1EPH6in3kwMwx+maiRwt8LZSUzrbzx0pMec1z7YRvNuUCvyed0QwYVDXPrVPIXjXpaFueWL
Euc8BnW+dpx+G9KQg95fqwteF8W8lvVbq0kZefBUiKFshPqXnugaE6HQWotg1mD6kvdTs6hDOkIi
+lZ+Sa1IPY3WON0AOjd2pa6+jKNrb3o5eb7RZ3dmLDhXdLV+rrOsPnSc6zyg+NEp64vhYEH0v1Yi
fVdthdykzMsNsLXkCmG72qWF6L82ZE0dJsAOBDhq6fclTH4zx672Hc4Yj1C3wb2v9Oh71+n1RhGw
/AKlZshxl9DLrEib96osdd90veMA7GBVHN3iSxZl+B956bwqUeqGQ//qt8LaMAQvNibxG55VIvNe
OQPAu1WKPkRb0dTKHpx5NO2VL8PysKzIp6pv7K2r+dB06GIme1RdFcw8B5sUdYizzgWzyJ3sDXta
l2Rz48GCMH9vJlpyi2t4vsEIKT1CIapTSOozcg45WrwK2EYFFGJnxiTnwWo2oofBbtKThSL6FDJI
vtbJtt3aoT/c4nGst3nTjN9a18SJqkmjpfQQ5afilIdOfzC1XebEw4lxdbSHe9Kc8AgibxztIfgI
9VR48GOsfYiuOlhhB3euNJ6vBa5NR54RPcqVXasZ9Emuy9yrCFdF/N90z8Y4cRqsjEmHTJRUzM0k
0Xt6EPZbtM4WuvAMrFmR6eqqzzKkTW1pUhwx3a4XK+spqnhTTmWX+Jqm5ilgRpgBXNPDTzB6+Ahc
zFsO4soT4SUf9mzJlRGGcHKEH9grXGmDzlOVoA2jNEo4dFJ9QZyXrPrauSp9BKDQ/ULEWpb82tsa
dCV0TN+Syp+P85j1oWf31FBDzVkASdHwogrTuBW4ZtfSwc/QtYUKvDwZpqtiwB/guWhuj66dDOUa
X14IhEefbx0Lw8MM6N6z7TFft6OhHxo6Mfcp7csd1svu2QqtAsJSThJlTK8BwVAQXYnSALuXKTfz
XMVHsgsm0Ss9VYTYOAMwmrqfNtrcE9PQ+hMmBnd+6lGiw6iotG3IeGYdqomvpDX969DFXG7b1Voj
Dvcxwkh+r4xuX3NAuxmYnnrF6Bytjtsala0+HiI/Q+gw2MUtWZRiow0a6Sdu6U4PSZOW11nT64+6
XsVvkdSqtVggYt1QDwd34rR3wMjoPIxxpXtkc9I5QTzPDB45UTHcgcmqTxM1pcfmKc8NJmz8jDlW
zCwy2BRwbQTGIA9zpX1og2WfS7PKD7rW64es6Yhz1Bqs93mpJ8uXvKvJJVn7UfkIops0nUk32gcE
J9P3TKLen4Uz7fGkmXcOXlGgmRqKOtQYIf0EK9lRRZXraDGXS31uYcR241MOt2ZblXng2fBmr+WI
eRDq7HBQQTisfbDMr0Yhw/3EKcQTY6oQ/raTQDtm2a88BOe9qZT4rsXkDY8DHtLJNrvP2BfF2STB
8b7Bok6ofXap2N6DOQs2lQZTTC96bEh9Q8ZH6Vfhqz4H7anO0vsGhegxhPbkGXVdXulp0N7OOYqI
YXTnW6lF6qYJ66RatZ0/b8zArneZiaqGItJdNyD6iPoOze/BonIbnPEbRetS2FMprvxkAGdoW+IU
CjRhkB6HL+WoIs/UyvnedgeFVLOwXzs35N4w7JLoUBJStCgZr3MCPdmwiB4ZrMh8S1JAY65TRWfN
z/PdLAvtHUepieZ0BunGlq4Pk763ekBgK0oI6yGKtHFNTL17yFR6P0vtwOlBrlQN5AgDJM1Kjn6W
wqrd3w00/r6I0co8TE40bbFe3cZpM+UrUQXDM6km1VEZlXMMQNG47KCkfbBvEi/eylODUfx+nrtb
8tVgH6Qyveq4YPiIuu4RE0l29BFfcUtwrFZafrJnugLKFfcJSlp0QzUmSMPwAQnngQtCzcaqSs7u
pjG6zJOuf8KUkuwKu+kOi0wUeZyM1kNJNjg3FBkfGZHYxIEs9Ma02oyun50CzNU8ivzhPYxkuRO9
tK9mvDzfyHBNv0LOFGcLJEBjkDAyu+aTnMzmnNCJRQRiABpoxbxzqUw3leX0T00WdkfLzt7jOW4P
YewEULyiAqIieuFuXpJTRhE0R3LBqW/pdt43QV7czpWVrF2eXAQqx3cayIpXirnhpHgqhytkrv0X
LYrEPp1765SVUXyEzr8tDBK7GL2gxDKfRzGYKyiU6SaCw7Vy4I89kpVZ7rrWrW5KtyVEuymNraz8
7y6CaSJ+wpBOlEJ/ggpr35AkeApNc7gq6S+/9Grp/jQQ8kocO2sT8tqnVaWPIX4qjwQ85yHxeQut
lqBbJ+AcL79x3bOrbspQe8NdJ1BDm+FNXBYnWJXT9WiPp4lOyBPNLcTisQHeEyTeLqLPsI3GxH+r
u2kkIiaq31BsIOdRpBUWvd4fnIFYGOJK3gaNfUXJTMOg3GPBR0GTduG76CwU3JMhV44bz0eloJon
YFXGllk00/iVWYB5M9Mi8EJXFl4onfSJnkT+wKEqucorl0c9QGVnFQ2JG9+A59B2igSocxqY28w2
yh3AyPoaBHS+zmlA7Ij9ZIAQ6sHJiXO2HT3u9gEKGlSLQ2zfIu4bD6GZIkElpXBNR9fCiTC8USDD
UnNqq9whdZpvqC9jL7GITy7mOt9a7jC+k8EEMqWp8OH6SWNb9HOCKl/ZaMHXVjGP33I4HW+Ed+LQ
nZv3LKB5xhv5xOlbbWM0WwX9UFEfcJ67XhYnYh8AGQVVWSVZvNLMJL8m4RptemLam6EntYHE7eDD
b2t9jfIfVFdm13DtlaRZncQ3nHu9NpIpdD6aONIveYIOvnZcBgBoPjlthozK974h5KfrAP9oJ6Bw
XYvEGyZ9sKFbXMMt7epNkyZ3sFdhTTRApK58v1lsEHp8kHzVb3RXgj3gG3/j5B2tOBQKCfYCKmH0
2826gqgCrJqK9KUKJUnbWudYpJvJO6fkgbRClR2ftaHVvo2lk97MZKZ5stdTlPCJvvVzqB/agzv6
XUwWXe+GxbeIfGfqfSygKnt0RgLGzaNvuVFy1Y6uKh7JGueqFcx4BJh8lXNSXsW1rWENpRXm9EAo
Y7itKkqc9RQG+Vq0fkxqH+6X76Vdhh+D4h1yRrBe+J3iTQQgnCe9Lw80zcYahxlEFtm40bHrwYpW
JT9NRFrxanDnGeA0t7yiuKbVTaoacrld5FglCN5yzD9qX2rXRTS6B+bNM3cwxdzZ6ezHOaTJX+EA
+DDTsoFf48zlFXQd2Bazqu/rrFoIMoT3iazM7uQQkpiEzB9Bajh0ezNt3WU3mNac+vR1YXKE0Ycm
WwVBlOztmpgzJ7X0K5k35rGWNCojS5I2QBdjbdlTZqwcwevJpCyexqg3vzQkeYzgJwg0RHMs9IX9
kHiSK3c/MDv1orSdXml93AQxWcgrCfrxAUNBsO7jICJoqZvl9VQGuhe3TbOuIQPiO7Fcu1v5Qene
uDyFMQSh8z7EjcYZuQFGeBwxrD4Gbtq+thw9qZma/syIIHjIrLnZusvF9jPyHIRqqb4setpn4YNQ
WhX52G9smKeEbjfVg+9nsoXfw492mAwOCQbD+zaA/xhUWvVch7X2ouHvfcmL4NnPHHkydRKOkLNL
sUd8U3bYJ1HHdb28clRWPvSgkgjMoqHiXJPyYN5BdXx35hqhezmP9FlFKJkPD5LHfjQHJuMPsJ5g
J6b0SyyR9Lvx4O9cXcGvmDpN31EKtU+I2YaPnkm/V5Lpd9VkQQn0JMi3MT5TuqF1PtOFby30zRV5
WuRjVXAwQ2v4OnPq48QvLKCcxciw0HGTcE2rJ7qvA8VJDKcm8vS40zeNK7SN7szqgKsoOoTzHJ+s
sI8OmaGcc0pPlikE1Glakl+hWsxPYYDqdWVrzE9WCOQLMMUJiCG2Cp2VP0BjoZV4I6YCxXVXEhuu
9+l9vpyTjJl1VUOcX0HBD47+ghYvOfl6ESrTPT1CDYu0ttgg8uUgq1n1Ceo71JpcWssOhndrIgJz
CYaPs+qlaAFd32igWYxNiu3FuK40ngIEFjQQRrvQRvq7skx7/hDo1odbTaGUt8Gb8Rf2YvrSwpIf
H+dBYIJZiZaCt71lFmg4+qbrSK0tVwri1XDFJaldd1sEVYj9ptEKNOv/LzP7JlwwYuc5GHe+cCrm
Wtn4/If2z79Rev08jL9kE6FbsZDJSro7fxrGw+yIU0MbzoForLVQi8mdXDMcPQfhYisK3vTM2PXx
IsCwtsKst1aobVzHvy67mUzIdsNH3Skwxglk879+cz9qLihtJPEQS2AU0jBbweL8sd+T0RDOpa8P
57KsAWlwVvT35Cb98xdBwEybHm2rhMX444tYcTtS9PbDOSJGdfnHFuk2d4rt5WX+K8/8G3km1gv0
H/+5I0l+bP79Wxt969o/9iV//bXf2pKO9suSuavZDtWJAb+SjuVvbUnH+MWBQielQZYlmhEbC+3v
SUDEB5GAoru2CZRvSUL5lzxT/qJcBrQufUlkTq7S/ok8k8XyY2PSdB0DqiQCTaRtLFn9p8akpU9I
XUix2xOWu4R7ROkGDqkiQaJ9mezkq4uAa1UWMzdLNyoviW1Qf+OUHF0mcJ5s3UceLclRpG1yPXbp
qXdNRrMCk0hVA9WXEAOduFfs3Cb1e5fPW9PI5LoKiMoN3UptSyUALNmd8sAT3pVk+6wlCYurmPSK
jVaR/B1gkl2JQPaQCkDbSVnJdZw0L32qgNeT8VqVhe7ZVvzVxiW/ToG1rhL6Eh7drfpQ9vULRA1K
cavnFDBbYpP5zrMY5D1koK89fDp+t3xJi+izCFpjNRaMP2Aa3rFhApnK+Tx2ObYbWVcvthYroNHo
xAfBx8OJo5O6DYG9FxRFtXsI8rbFx8Kl6aE0By2HgzlOPvVEkN1qcykLtwb7gcMR/B2XwEyCJz4C
l0FShkY87v2an+ppUnkMPcUm9EkR60K92McwiUlvCFJk4zb/NzHvsBW1m+U3gRC6jIUp8WadQIBg
4hKUqdFurFab74IivaMR029SSqFVGqC7t0yORPlgsJ1XvCGDhiYwkuApadS42ITdtSryzwlUw74y
at2zcH5CYoPxu1Jp8M1PBQ6RGm+BlO3GyDHHNTJGq5PFfMFYR1Bl9DqidtU8+q6fnJDvg+wQ6bwt
mVHvB5erZzS86GA5EE8ESbwsEuY37noyq2ZdOqwDbTLust5FHC/V4+BqPSUYf2TSuusZxoHqwutr
iOVYHANTKYJsPDoK4kdfLquo5WfpA50jzmOEsjX6xsFK59m+PXKZWFgd2XZeZlln1vPnqDiio+Qj
fmKIvhqmw3c/829M5+hoaSJfD63beAyb+R1Q2ZzsgKPxJJyvZdUor27ql8v3nQXILvqUZdUOfN4g
ZMk4quarr+CskMaSHqUWfHKTs6oRepD4wup0iWtYFcu9EFTt9JSG/Kvtxl8NjTfCneeueqKfzx2X
yzGdR2SDxFtV3CeOM/hHHvbzNb7t0lNO80ISBNwIZHjccCwml7vxcjFQXfRk0/KjOG++ZsWgb3zp
VEe8HxYpFSxaQkP840QT4j5r4tLjYIcXAriIZ7RlucU1p2/qpJBrEim4pLLnPQQhiQ+NGHcBh/KT
UfmRVyFG2iQONyX+M1KRSD1Fb8gqy/mf45An167OjWpINgL0oOkmgR+8IXXok7iA6K4PrfPl9sLc
Me+lxkFsNFMXBrg7roqOqAviDUD1hSo5EriQ70ZpJBt4lNyGiVt4l+8Wm6JBf45mCqJHthCWQF5W
yjMGrs1llc9OghIODeQObH+ymbJUbW0jJLdIsJwvC2BZ4dzidxEY6J0xsUJVz/1tzmreX77mtmOA
29YsozHR200fa/47zG+xtyDp0fzjtfJOE3tfGexeVvQVWilfgZZ8BgnvTxncPYydScNBk0XKIKBK
WXf5yaHHfrZGurND/FUEpJ6BFslPFHUJ2gXuCEoESlyL+5T5kIZpl3aCY7PI8gzHi2g4S8OEYyeO
s/e8YXPQZngwo8lQO21of438ZdrQw5czKPdwlSOk4UBc6U19oIvvrp28RxsVZXIvC3QPIg3YFAON
zW3gqxMOsw/yce5CojF3s5YT4NyymZRm34Nu5GP7PW9h6Igg5xYp9uhy+AONzK97k65GfXO5afvI
7j0RCBCSbXiLOALIv2Xe6VM87WxfQP+ix81jZ2AxVWO5beyI769ICb2oZH5i3D6eOyf5RPvKpUFY
5F2uNWSKZJ1k/JXwqEFP5nayQa+GBZAIylVqElngpMK/pY5EYlKgLnP96hNZ3srBaLW5jOSDiP3E
FGm01er6mysZvuSCIqSonGe6PMUmEeGtGChBCyKyjMENjlM0wpMUhFigCOomudGToZAoSbCREts+
vyUWk5oV6iDaEMrVsDNzgI6/6nExrmmTkCQWSf3RCpJ03bhDGV+TGNAdo0HyFRrSD3xKQLQZm1hW
cCuLqL2l5LCxVjI8CJwtUtQ+hsDagoiZFHlCM/I3zbOrSqCn694FDqUPdIbfzEgWjF2MMfkEICRm
lA9inpm/qxHhSF4XW5UlI12yWlSUWHHNPR8jA8FVquPRJWThWpFQIjBB5gOdQeQvziFXZpPtW3yo
4mVC0uiFHf042A3KaHEjpmRoVxNn7TNNWH3aBHrui/u84/gQOvbjH45i/6Y6+Empu5xrTNtwUeo6
qOWUof94Nia2QJ8hNiIaiCaclXP4iV6GMit3H7uaCB8LzYFnRqz0v37dn9W2l9c1NQo6m9Q5Zr4/
vq5Cm4lmo+z22nDZ7LgHjSj5yIkEX41l8vnXr/ZTmfHrp3SoJxEKKal+HisjORRmNOcdUVAskOUk
ALhWbCiI5K+f679FwN8UATrNfqQE/7kKOH8f/s8rPt0/lgC//dK/agAE8TptwMsx/6JA+L0GUL8Q
LEzmIfnCFwnCH2oAizRQqlvKSHQOBH+ygulnteH//F9T/sIIh6BQzZBLFKJj/ZMa4E9ryMIrgd/E
sKRFwKj904rVervqpQyKQ+9iafGSPMBWieP+PKeQ7v9waf7NXfmnu4PXomRZAkhxt/zJntE3UsyV
q+UHx8DcMvcYMeLOUM8TV+BUVfPf+RH+tAtgYlv8F47EtYM/66fPVgu8IqUreb1MQ9iMwhXaajzO
2KVG0ziA57ONDe0X7ZFAc/1vtqCfNB+gBG2L4EmTAo4NHaPNj1tBJSTCX7pnh7lu248szRYXCv3P
06TN4/2IAv3Z1+XffeR/c4mJvgJ8aBuL2mVZNn8EL7WEF9cDp8nDxWx3EbT3TDaBu0RwVAIUZZt/
+J2CoYdexSJaHAZ/asPEHCZKjg1qHxJUcOUwo6UxvIBGXEO8GQCaXv/69S7YxH/ZlqiLKVQN22X0
RiSEwpPx4ydEgkWl4o/9vivGKuFE7Tf6zTwv8tNf/VlTF2lnN81NHAeJdl/1Vv6cl6UDHtdOOAcF
TuPctxN6i1XdWx1hLmXYkGqmxpdJd/9mFeCw4f389H41jQ2aJYhfRf/Zt5czQQ/irO32lmME5qPI
dMu/aoKUoElCsvDQVYE2HLUinEiXaVpLe+QenO6FQjWry9C2ieh0jUM2ldZ7YDT0CUM7ZS01vl5c
XXTv0AOy8NjDMco2eb2EmSCCyDzMTphKOr1ZziQ1wmEGoDMifmtE+Vs72Cw6RxZXBFxAp8GsfOtH
iqEsc/3C+ur2Rjmt7XqmOwz3BGlwbVj4KNkl7HXk9gmIVNmLLzEaTv++qvWaJefHoAkZoE2CTiW4
Eg0NDO6jCFNIFMXjdWuCVbkb82k45TLEU0LVTorqYvEBOshGUE8Z9+nYN2iAh3a8VUkFV2L0q/L1
YoCba2kc7D5BnTz2ffnqZkZ/i4yzwJVXzWxfo4wV7vXaendrZjm/iowvWZMEWI73ohLao7Xo/qM5
st6Rfun5IZ/U+GoXLVBsdGUFgujFQdmZuOPWZUJDOkM4TXZdDrlJjxM8LJ2LAzPtuI4EtnDdalN7
7BRf2kxL4xk7NS4BYeMICnAAVcaANGjisOZ6BEcxqrgYsX5dq2EcEJoYGtHQXTPVbj6I8sOKYFq4
/fSpRxvdDD2SalGTTAXuxY+yQ1Lhk2+xfSq327SYXL6EPRYPt2Q/XbdJ5xBFMJmskz63zfeicWEu
MUD51Y+hFssHwmmkR+YliHBMMONdMiprEOVQ0BYBdtchL1hzTFva0HpTvoKkQmsdFAlhqH1X8yWp
UDMOXRhjQB3K5bMOpkpXyN7r/eX6c9y2PKNzQXSQOrVmnh02TL6UPF9+BjIqaRE4t9g35nAv+Kx3
IWlk6yFQatsBNMg8gj3dtd0iZ9kjE/IxEjS9pLXSDB09W+ZV9wZMeFoJrWtIWPYpnf1zW9lNaa3I
HiCPqrRzTAsrvxh9+Ixkva8Y2S2dmzTS5GHQWqenOswE3p+maSOxm2QXD7SnxOTfl6hXiVcoLPS5
qA1a/6TPanq1lc7oYSKO0iMObo5uh0now5eGyx/umjzvd40ekpA4y6RYCbcXXkGaBH5ZED5m0DyW
YKo2YzQx6szVtFVG6lVISUlNqswtcbrG2SJCzgOOSd3IyLAl2ebRzjpGuCXieVsXE0oOhpvo87WX
RurVukRvxQhy1G6EHbb3Q1g1war1e+sNk5kyWV/NYHgkcYxXvSP6PczsALCpXCTysiB7vu6CD5wP
oJOyyDmSvIbsReYKUc1CciDqIeMLH0VT0M4KkCmUc/uhohCHTSNQNaxZ3Opo+i36IkX3X600x/Gf
yRNsc1iT5hNydkYZdfWea058jlEemftqMNiyNWeJzsXhy5KaEkxLobbYfdmXx3sec6xl3YdDQAKA
z1OaVK3d1LTlq6W16jmbQlpeTuBmFlFe/Xg/L6GaY8jZ4levV5MA9u+T4X0sANXEls2GWejJYyxk
/CWuqcg8NVkGsgkkzRGtUkiZSsK1xwi15jFaPNpwaWDR5GsGeWaw1YzMtY5WOiPkmptSe8tqIeYD
QVudezCyejYGTyubcWvUDNmPNrrUr3PQW/amzpNjqkr/NIgyuK1J4DsEwDmcMKye07Z+n4hbY/eP
tOcmU9067rhOo4rZ561Si46qKPW3ThAi4hEKJ69LNTgP1CCMYfGUHCyjEwiLEF553JfOlekXtbuF
SpKTiKiP3Rbj4nOGC2JdjA1YmT5DS0TeYAVkj2oY44bh52dGS+bXVDP4+ZInVv1khUr3vyp3iKDl
VqVfbGe3IGBMD5LOpI2SiBNqx45Ll0GdmVsreAHfWOwjM3dvnNCgUctH2jlaidxl0v3mtRjx1KzK
1nJPxoBbm4YeX2ulVL2J0sZkszDToD7XbjMdJiN2z4JC9rnOijhbC9QQHzKFkGf5FttbYs8smqpj
pTQBarNgFMtS6oIcgHK4eEl0Gmqr6pJPcwmJ7cGz7+w2VKdm4KvB9qjYB6n4Fz+fO0EDLk3+Q0gI
aL8alxQzO8WxBJcY33Ba90RshcgEvd4KGsDoFtHKqkSbGLsFrxzzMEHp55Bpe7Gy2Bbi2t3F/VIQ
xLq7hFXNU8yGf9kCnbAjRcwRwbL0B2zft+2Q0xDsyoGcyK6TO+bOBAajtmk+coOuHraWmhWho5x5
d1Kej01Ezts6I/QNwQVEHuj6rYV5jj4TGWC/vi0tt8gRrsKYk4QvlrwdpwY1WKU1XLMJNkLbc/bF
y6BQ86X5dNQRPQDr6iZix641O8AzhPageB30qgxvdFBgfFkZQ2dv6Al3Xud1NDn3ZlWmDU8LG7JU
RoZvUCXpamB+4DhegCT1iBkL5Q7JBdMDYjTrFbItG+tUC8gyZb04EVIAQjwytOBxwHExsW+m9smc
DRfimetoD6ht5bHsQvHZ1vDs8PnQh+U9L9ZZ4ahnHa0UnYy05kleMed+NOqKx1NQAzrb1o6JMzMY
o+WKgq0DH2hNPNa70sX9lNVsVQ/+8o3GqHTe5y5jxaUNq0hoFVVDqy/s6bWFNCraEBbsy2dNTKYF
22riaPlgG5HoHtACpXbpRaAaQvc+Tejy8qgq1Wzgeg8q7CpTEolAe4pdTssB4KUWt5zGcYN4M2sT
Sdqwnp9m0Zrmsb8immJJC1ScQVBrk0pq1uEZB24PBSicNvxTrUfTUsc0nstrvv7qvnDZWZI+FC+k
mkdHsr39FeNYHj2Tm+0D3daIHoZHlHYDSbNuZZP64BPD7qgrc2p8pMjGXeCypRt10G01yVSonjUS
SMeRnJKeqPCgTbX73GSLgUq0yMF7bIMazbYVCOXkU0Smhd6g8PfgSZE8thVyKr0gnIJd4TOvq0+R
TjdqNIcD65qDQVfJG1om8sbKpn7dS0Lvminbj51VbTgb+w8I3qZtzEN0HVcEYo6meWPK1rwegbzd
8W3zXM7H9MiTL9sReoB8VSAvdjN7E6j0uksYthhcqhuJqOKppBX3Whe6cS76DDC0EUgOkGO1I/s5
x212a2TaPSe/fKMzI/q0bN86GkZvRuDRdBVLetnOwLgFi+v8HXQzX4jZcQtvLXhw4TrrlpwPTgR9
6SGN6dEKdv2yg4SSHYLnFbthGxdXXaUL1PBTVV43ScoizUJ2mwgREgC13ue798cUKNSUDJjKeo7d
f1OKL1XSD1WJSx2FF5HGApapP9nCoefFiideuS+ty6G/H9Eo/C/QIX+qflwgNDQqNIuy36Rw+7Fa
A++N8hA76D7NbTbjznG0x6rBXL4yR1LjbXMpXS7b4V+XiX8q/XldhquWjbjBNKkUf3xdSvLUoKsK
CClO7fdWQEfNmpHgR0QS7F8FZuV72w7Zi6tLjvtfvzp9m5+vrstYlUwCPCTS+hmYAoKM7olmF3tk
PrgcybHWH91l142dht3+t6S+EmKBsaTDM55lc7+8hf927P6mY+disfnDl/WnnL719/R9eK+//7Fh
9+vv/N6vo/MGK4PeGg4j4AnLYP73fp3FON9h+m4rzUTfQS/td5K2+oVmM/N8BXhk0aMw6P+tXWe4
xFSAPsFsAUECWtc/8hJpS+rgD2sLS7dN7wzaN3QmJX9u2CUxU0xtVtV+sqfwpY3bvFzbpYGac5xJ
AR6dGot1CYsVruW8HBcZg7K9EzUkSyh25L+sZmPWXny0gLhccyqJiCC672Nri2UeF3tgVGC0Bu1t
7gosox2uHlHTPIelsM0DbHyoToNNPSqbeDIT/KfPFPUh5vRyGpFbn9PYageGj0x6se/7pufHiO9s
jR28KxjHCRK1Vm2IzIruQH01kp5EFJGRrlBYx7uBN0eyZ22XB2eO/EMhSAYAeo34roneYqcSL1Ga
MTGq0Msi1st3+PGDTblICkq3KZFB0tbPxuaud4MPS2CIJ2UJcVCo39GdJ/9JIfji2C8Iac7bnQyS
z7KmAgcB1xY8DhE7WGU0b/WqLbeoweD79fqdbYyobJz2GqcziWk6Y0HNffT77lrzVU4gYP5A4a+d
RsY2RCPlEB1c9Lq6m52KKTuZbvniZ9B/Z60dj0w83xiJH+yq6FeQuu+SKXmrYGljnS9wLoj5FUez
XJe4ScCUl90WqyJP/Sj3WIKPowEy04k5AsMM4C1UOHr5q1WFv8mZHXkDIVJsWzJsH+hApM8F8otn
bTSYYi6zeh6qxhb20rhCroBNTGafzVzeEqgy731THFtzqt4LU6sf8XsR4hX5HAGNMiVtQsdFPlh7
vDnuyrXa6mbqw/rFTNxHu0HxTQZrtCO1LjjZfuJsZuK59qqygcql7hPpiaJamcbwhEwuOJpZ0RCh
GDTZHdDX7puQVZ2j2JXGHcAg4wybHGP9oIdIUIuwmjdpSDau0MaNUefkSOmFcY8XTG3JmCaSzUCB
xvkN0kLUR+swFf+fvTNbrtvItu0XwYFEj9fdN+RmT0p6QYgShb5LdJn4+jNA23Ul2SXfOue1XirK
EZKw0SVWrjXnmON6LBVlomzthuj5RggcVxqAHm13OgajV18soYZzHBv9sFtMNk++M6Vnp/TMTw4n
vul0z2g2hSW0cbmW9U4EMpIrPEXmeQLf2h/rzGTriRJLfzMqdzb2AHDq6JsO/em6sCADrOKK4XLh
pzbaVzLZmjITD/9d6P9/LKMYM1mZ//1kZv25QLIjqx9jE37/W38s9UI4v9Esd1ibLbhqDFP+tdTT
sf3NeVfxOaC/WO75qHwnz4I4xICPqRu5vAtl6s+13vqNSQprHlwOmhP/oTxLcIzvl3oGMgDOhEex
Ypu2YznL7Oa7FAUc93Wz7G8vSHWIpJ7A4K/wP/j5OvenkfAqV58yYqzyrWnmKH9rZ3yi3F30wmHV
vnx39W5/rw2/R+v93Hhffo1jArPD1WeiTlvmYt//GoeolRxT/Ii2qxKXmFY6/SG8Bgm9WKb0uACc
4aM/skECMxBQyLbZ0iiM5s53sJD51dew7/FtQEwfNlZRiCfUWIHAQOpGb0LzZu9+/YvfZZbfFbnv
vxgBJqVYyEc5sH6a/zipT/wJMUUXW7kxNHA1F08jAxt7h4e+xrdAyyzbpFBq0Yx78FOgXtv7cpQ0
UumC91/RLneCzVbjwkBJWatJF6c1gJkhj7dxnSW3+RCeyi6ETUI1Gj53SXvOWSHVNu0M7xqfx1ju
f31WP1XUnJRPcYIaDhEaSMWftaU+zXV6SEV3YXwVPpOBx9fSYQLfoA1mNz8pGT40kSg+/Pqwy7P2
/bX0adkJxtshQVfL/yw/67tn0TVV7DT4di5VwPxM5MlwqTq5ToMoef71kX4q3WnZoqFEiug7ABxD
Rmc/HqmpHD2DdKkvQWNCkppo4u+jPtDWivCdrUm6w7wGjYDUJ7NBWP/TQ7M8FD+eKA8K7DK85Nip
7Z8PDy0zxdhAiAPmEahN2UDkeLH8Bncuu63HAr/SJree0NYWe2eb1/5bj+PhODH9R5Fik6lkT1kN
jxiz6JMtG8vGLqL1W8OucMMItMS8i5VTHqB5zcPvdf+/xUSKv94oSlSWDZtGtMO7uuxNvrtRpje4
letGxrUYovJzKnt6wcLI+8pBk66r+DTBDnml+dhcqblNdvg6FW49MfrfepDHOGmS2F87dTa+pdL2
v44uQO3Tr2+x4/7lJuPV5yFCHM3aytu5VLnf/UpPBqCQkt6+zmgcgXra9GB7cJIqm0SwcRjWUrXm
HaEReK6TJPHXALporMtmXziNtc6LtrxvCrdUCHmm+GXKyhr3Tw/Gx22bJw/f4SZqq2g91FmWYhO2
GTRFWVddpsbobojtsLdxLEImY3NEJ8sak/Lgen1xb2XxLV5FUrWKwW8vfdQ+9hb2ZnoDqB8Bglms
Dc4wY8qeguyqID32YwQ2/5R4AdGPsUImNpmJA5mm0ClSdGZaq0kHZAVPJLPC3PjSdG3/MJgGcn3y
Hvxd1OHlcCLLeqTimfJ95BsgUeYkp/dqm3JElN8an4bSLzdN01nHvK6ao2jD4ms6YrpZNXaZPzC7
U4B+Wyc+UaQMa8112AvG4jftVKqtM8l2J4QSyEBRFsdrkuQxp49kvm7Lzmam1YQ3SYTOFtN/3R/4
1FggnUyKzKD3iw+qNJOzJcPmwbV7l5I7MyzUWOX8OfBqbE6mQvqJ/o4EbaXMz1ZXTN+6GM82erye
4UwVWySYKnofvBzTtNXxOAQ7oHNLy9IuDwxo3RUfIFlzocvRB/ydkanqR5NPTewSiOP0QN/t3qjK
vUTOFTsIrO4meAubtJMm7VeeJALL+4kNimJwcMWwdy6iu2Fq+7Jc6RR5mPyaRIllzR+7yVA+m4IQ
3Vtef7F0mfWUaEM/DI156fMe+dMpJIVkP4ZMfo4lMHXSv5bcFpP20jHTNq2DgXuA57c16UPOhE0H
G7jcfA97kmDaLT7s2ARyQ3rtTdKi86gPufZpEmlcu/2V1yGZQ5QQYQKbUPS5xs4zkiy6GXl1PKAA
jNJ54OycnAjmVTJcgRMjPGGrEM2tjSgUIRSYyCTcol7Ig5DyBsxWEyQhcnAiqoKdW8Ul3pqZgQXx
GrkzrEG30XoZqdA7mscG2K86ToNvxjCiOdyYNTyH1AmG4OJiboYAbfs9HLJ1pfDm6UMHxk8mbLUS
f8H1jwwDUZlVdDULr9QHBrFIIdGUM9n1lavJa0pbmvzcVuvFaEr6tCAKF6gTycQGqd0mOIEBttgL
w8WwPNoyxNaaJ713j77VtneZAdvuDPi2Q3LtJ+QI79FHNyRs96l9ymKgd7uh4RdAJ0LXDG1bzeGa
7IVmui4DzaNN2GcjN5EQw4n5tVts2PrEwyJv5Ham782Yas7s+a3I2YtuAn4A2FAId+1RmKlziFOf
/bGVI9fEFEX87jxEubsyJtmEt1k0Zc7ahhEwr8omm40zTT5nJ5oopqubhH6zFToBuwZBYyIyMHRI
I13+3EqE6UINb2ObQTZzkHnVQ2f6JCsNAmyV8h5ZFySbDKlXwegY9qNeMpsvXhNqdqhh21+DcOOT
FHd+zl8IS5urBeJBVB+BcDDNbNGzAgmb3Dk9iz7uH9+RhK5a4oYDhNU2cHXl29vOA/jEBEQs3W67
zUlBnqJtKtIWfsdEZZHF2fjQkRH92sjEPoz+BIs8yF26hSR88e+4RZ0pgmCRHcyqsZ27dwmD6A3+
xOQZQL96oRnjjVaZwSZXljUdK3Z91s17z74y2+XhzACvMe7oaHkqjYIcSOrCkkymih9Wdyy6Z75g
4TMaH57uklUSQpwIVX3soU1Zt5kc8vzeCtAgHiGEMU3vFQlJgDW1ugXvBX6wnkoOXdczAwBoK1Ag
zdxfTn756RPrE7+rKYEeuhVnMbTkUjAJYuK9DvORVweveZ7eVdLnlZcDVcHv03Bh9VWyELO0JAOz
SUxu9yTVcF0y6l9oGUOrdlAnsAzqsWUywX8DM+OMWEBUKJY6ua9KtEB2eCKtmsycIHFzngsde5+n
yuZnKEnqo90rszsz6EKLUTdVnj0EfC2YOJvwFMO4/ejQ5mU37ySpdWLeGQ7nKKnjcaOlDxFu9vUC
P+GyrhF9a+Imc/dWDZ2JxJ/eQv4yeWXcHeBGlN/0HC5ryDukkX1AYG9TSy+5M14ZvhhmBGhvamLE
sg7LnJZTcp/WfXdGM7qYQ8mvWdhersPnKLGY3mXGGG8Lq+I1mcHWhUeHANMWUIpm2oQxhXdjWlbs
beaiD9upcR63fGSm9izkYLGtD4t+5Etrj5idJdAHXE/ho6Ep008zRBrxte/Ava5KgUP1mE6I+7cK
qj8gzin24mPDbSH0LA89As3Gsb9W2i8esrFrIQZ0B6dU5IPNk8fNyU3RzfumYLd/XXnKIQDcROqb
tFU5nmM9Nck6cPG7P1KJMIxEE0IQgJ92GLMTsrpX4YTTkq+Abh9wMIv0g6iZX0EOpQLTT01vGyH/
WEcHOvGNPD4ZUTO9JrFJtwLAn5cfacWJOwXdb95LVBDpNp0HHtLU6jP7VpE66l5KrykKXC+Y9q8d
kThqzaR06rZI27lrU4CsAyuhz+wl6LpiS99Hyc0I7ULu0afw9OeOglWp4eZ2BEZ0XvsyAbJ8zBLJ
s8aXbhGIxGV3W4WVYIG1mpCApDLxppUaPhIK4eJp9QpR3DPwRAIwAYZ1rp2oCMb7logfycedJ3pL
eBp3k40DhJ7U7vP6ypdNYt9airneMVJ1yHkpyADXuTSWMWYXsWZQjQ39NZFc/H4Z5vEOxyL9ukmZ
OFRbh/ceP6OPRIYczev3qvS/LfN/aJkj/bTQCf77VsrzGxP2qv++Zf7H3/mzZy5+c5BHhB6DHgtx
/dKC/7Nnbv/GTgoFJtopEOAoQP9fI+Vd42pZAcRuOOSLkPXPRgpZzD6WXuIHaMsI5CD+f6Jx/WnY
xe7fpVPDzo3KyXfoXvy42QjEOMxpHbiHIOjI20oSfD0xXdzvrsnfNEh+2tIsu1Wbc1z6B7TlmR/8
eJRoYHm36zg6DFlVCUxcuHYw35OD1iMSK2nyHIu55QHGTvdPLPflfn2/a30/OLBxkji5bD4X+8eD
IwkslM28GS5vSIShLzv0Wwpycema+X0mrPpzjB07BFyb2htgRumbMii92NB69qaQAgYvOog9QXDg
A1CYMa+vk5suyMAVYl8ly17LZtvFEHGHzo/uS6+YNr++gH97EotSlxxehmbIV348CVM6bGX6OTy0
MwYR5dTzrjTgmKT+pJ9a5ELrSORULQaT4rUwVfNxCtHyuYS38ftAut960PpukbwFK3Oc033IpnKH
QbE4qnDMGUtP4rFMhwVBO2PaMEpCWX59Dj/tvt/vA/vvkK4gbUAswD+eQufYaOf8KTykgBQ30oRJ
pegn7X2is399JO9v7jjOcRtF7NK5/Jl1746CaltwpJEZ9gEpAzfPC9qT7O32znSBTv36eD+9RO9n
hs2YwBAecdTUyxP43Y7dEmjbSgPe1Rin8o4VhZyfgaH1r4/yN9ePyRZsdUjrgWU7P12/ULJcgE4J
DtKaUmLRs2+NHaaHvPsnYe47hP+7Ps9yPq5FnrPPi8eI+OdFIYuFFaJ0gc1LyXycfQyCScgzoxfp
I1gHueBjMekBRsnv9YhiqSlwLDqYvO4TnKxnhl7tndTLWNsbcU+h06I3OAp7PsRFE51qxDT7lGfz
aYz9Sq/t2QQQE2eo2KC4chDVONigAis9dJbXUYDN6eHXV/N3ifsPZxmYJvN3F1M+rU4aLT/etciK
gMXMUh0m7K6rEvjx0Y+j7mi0Mt/VebfwwOtvqpDGxs0LdsDazw7IQ4fdKJp+lzdSXnAeQnjoK3vT
oqd8EahCLy7Nrk/+VJYviCC2UkzWgwBrj/5qKsRaelHxaJl5uEvmFOYYEAjgCIRkVYxg9nzUBWHS
n1jOAGz0rnsTD5Z7GFPw93xdyIZsItilsZceDCSS4LlSci+RWO87uw4eUSlkx4w4ok0lWgLNGWd9
QUvkrUtm60cHl+NNUwgIZePsO1dlgAhrjDx324yWg8K3QeY7eHXBviRmRy7r/JnycV20VYF9Ths3
btjorxr2HVKipN/GeW/v3cjJOiAiCQO8vPFwwM3OnYvC7bEZuvLFjxOGiORIqVVuhprES5nQHcf8
hauzStQHP6jyjV9a9PzCsKB9kKkrmGzeDagIel9BWoUru0ynG7bD7WuVFe5nbKVbAwngOonyNyM3
gmujKoyNE6eEovvyVJYguQpPtNvcCo9qNKpLHTURlKdq6hE9SYNBawWBMQOeFAE2KbB04tczVl1N
pSpK+yPJPPCogVkf47xkRhk1+sko8h5aRWnOF4HgENEKRfzW5PuyzsrJ3lt1GByRhdqfZeR1txnX
qTrS4SHZ3u/sx9zZVUnDEzHCwBha2/5ct9jJ8sQysBkrOJW1VcknyvVhXedq4tZA3cMpER8mPeyS
xL6zonLYsraNxx4S80obCkCLTKyvkCPLjfREc6dlcZ1GLhSfiRCsMS6GDftyuUrQ2WMXRiVGG29l
xo6zykIVE5YZX4NF+ZQwujskTCHuIzHrbSa9F93nny34TpsJUebayDyCB9wo2NlSiitfDRMRsnm4
qsdZYT2G1zIsZLUeSD22XiNhiUKTKcoKnjJ6k7PBxmufdwrAuhEQ+Yk0lx+jol1C/2Wd5DbtY2m2
CIP4GEFfnPt8l8aBV22yacnriz1rL7vOOLvkKF71BlmKklbKZwp8825IOx++l3YDyNmwu2/IIOYO
iU60Z62FA2hYFQdhp+bBZ36790CNELcattacD1t0fUTV+gnovj6JFql89UWOTvwBusjw1UO2/8Ee
5XSijzUiIYOFMsaNcyVNo9m3MPRxgZvjccBaD8IkB/FSaB3bKxNNizgSVebP4P1aj+25ibpYGbN6
ckaz2tmmlRzNPG620KicdaYJKAX+x6DYa6urFJPMqgI1vHJJOLvKqoG8ztRT7SlsEAx49aD3+KQx
p3ZmvouyUX8beznVFxPX8CZqKAowEpnAXKx801gl0v6YL4cgiG5lmaScmiNGZ85YnnwPczh+5hzQ
ganP5GV2L3M4OTcWL+pFp4wWNnnUe8jhmnoEoUfYRFigYoBlJb8kvopplqf+c5L21VVFF/XRMKkv
CH9IbiDVU52MlHyw+kBxxGHGrwPds8SlmhQzppffQ9ZqP6AvxJtqzhOiRepCw230vsgR009Om+8a
9u3PbKaLY5uihp6h4xyKDAlbJjnJlqTWa6+oI/a9DOu1tpuLDe7+5HeLMho2G25PG+8raP5mG8qR
M4fPfgM+bNq4Axbdd3M2ssX4ZvabCFKCA+B/bYVF9xIjYFkPEhX0xFTLBBOL0DAyPHhBve2TgdCz
vd/aYeLeCBYGHMaopqHGY9LOvALr+RCdqFVc+IEe00CUeacRZxQtzER/owYen9NRsq6T/3fK4BHg
NYDZC8W7bPdRZbjnngTMe80BSNlF67uaIxoXG1cn7qcJxS/dnEXdbvoN/y+Ph3tpon2XiwreDNxz
l4ts78Nw2hMxMi/QT9M+u8rc9y2LAp0E+zLai8Q+QWyPO8Bbg8FN4Mkhx68JiSYnyFpPfZ8Slog2
kn7oLTmf4bKzj8e9fJf3c/n9/It0gja5kl2JBSDTLsJHVRGn2ZcIRKVtIUgMUcQQBK80s5cqsJzk
oiZLlfPx/fP+3w3rP2xYl30hheG/37Bef06rt++3q3/8jT+2q573W2h78I1sMsZAqYTUun9uVwXR
eIweQ5dmEfNO6tM/x/7+b4yxfIycDCd/13H9a7dqA2zx8aX5Jj5cNjD/0W71LyUw408bq9j7RhJz
709bOY3EzIboORNJu8Wu5+pr8HzfXY2/2ar+9RBLnhs7a3bFizTzp0NE01AQRg3GgPCrVY6WBwzU
KvC4pP+65v+Loyy/4rsdg4xCyPrU1Ae/+tQZn2r1hiXo/3aIZZP03SH8tKaXOHII8P6+eafTTTu/
/voQ4neR6o9F9CK4w0xp8WQsZr4fj9IVRpPFI2FGrlHJLzWe3gmtNp8VNnrzwY3yAidSCbyhYAm0
O3PYqc5WWy9TqBvUOO1TyuhnK5ltxARzl21k799Zbjm6m2RUEC8JYd7VEcsHTd5xJ8YoegAEMCTv
OIJHnSPV8jM/O3fe6BNV0HwqsXJkdDO2RS1wQmaw+EMQgSsjFN4mZ7J4DS9Zr/J2qFcemfdnTw7Z
MTEL/2wGs/fRKH1aFAlrK/gSwzvDldFroBId0SguEQ9xOVDKkvDDwCMfroawnJ/Snv9MGkpgRHhf
PKv0T9jRIOFhhdp0/oz62uqukCL0T1j8wNNEg9gbg092BJXb0SmX5PdBODuGs/SOVSOuA5MwH/T2
io68Gu+ZNvGP5EF/5c+Z3tZzYGlEGp24jiJ2VXUG7jiuh+SOMmD6EvalvhtnG1qix+xz7cPf2Bvp
/DZVXvQhaQaZkRVVzE/e5Ln2ZprFm5TKKACvOv03o6XwXaMO7p+Bc0NhVjgX7kbQO/APucCuA2xQ
u+TJlD1TLU+73oY6ur8qvAieQbpwOCO38ps1vy9fh27vr4ciMy5Z7Lz1neEw9O2Hr9lSBc3WW1iF
7kdluVBcByP90OcKBCSTw5zKthX7anLe5r5myJegIjxkrUmQeNFwE9xo7p8ZFgNtVPyOTPn5qQzd
7jk1tL+mwPDPZTAk103J4MYGq7kfuim5I0w4A0dkj5tQNhKOZWDuayaf5M16DBdDcIzbgGo4I/wH
coWrHTKMBN4Fvp1wGtqs308l27PMZf6T1/Pw0DcRfxiwIA9GkLp3RYyYDlYfLCgUUSvHqIftSBjp
TRByOfn8ighQTGNtLNbOC2PZjF2b5ZW7poDGt1JtKhjPy0jcO0MU3+k4NR+W6k+RlZu6NxbJK/sk
jk2G2DJ6jbCwhzwlRnSxppCsshyE+bByRDXA6ImcG53A8tSgj9YAt0keaWR71Rq+uBflPB69sPFu
I0Ic9t3SgvZFGV9NjgvBsCUXxKd3T6rSaB6GBLvQsZVEW6G7KtSa6il67dVQrMJmqnucBIOxr3US
fHOynMFpHPXrzuimsyTn5zWhe7+Nh9YRKxo25tbo+hD3Ybhcj8jMvQ3W768F/f9s3Y0K1lbcmAfK
dw0hJbSuihiDsEle3jbSNC05mCv2gV/JvTs504fAisZPFdueO0omk/2yVXhkCKHeSIEU26sSMMUX
kROLQVx0eRlshRAaYPx1RZ/mRgHkfGTwDH68g2y4Va1wz5MV61t7BIUTNzK4zVJZfabemuhrMDhT
WdJfmFZ5uKN9fd21oXvOG2SkAq3qutG999Bom/3rrGf8fJgd17SaOUArlsWrsKL+Ts4mw9vZRA+6
qqgwMQ/b9W6MMFc4KRloq6Sok4cW7NVXd/a6gxhZhMCyd3seDXej6DbvGo0Rtq+Jud90Tdpt+Ko4
28F02nNB02QhobTJ42yVgFAgjvBvulHikWHsQ332q/nEr40fLUYxJ53r9uxmll4XZOC064yGBjnh
ZRYeAyqGHWoRb0NKdXh0SVPY4YquIWzFxl4meVpyAtA41wFkoh1VAvAeLeXRQH3AabSB3kUoKLZ+
tPi6LLie6zHquQ6qnkGKksR3WxWyfUWP0LOMjfkd26EArC5BBD2rwKc0DWfgv75/IIppfPNNcGlW
TGkLGajaTzjvaCgbWfO5y2vx2vtVp0GtptG3LhyKZ92p6SZEZH16/+NW5bkPZeIAxVVxiQfB9aeb
CfkJPV0NqygglG3LMwySS5Mi5whi8FbvhyTSKCcbvYPgMmgrxD1T9OZrnvfdC5kT3WZ0E/6oI21j
m6aevq6aOFvjMrfunUpFHzPSyp7xvJT7PhyqvevODJRnYa5wXWIZQyyxNtWAObIePkNu6Y+0U4Oc
JD9mh7DCzEM2Lbl6Wo6XkL4C6u0EaJtkZH7t5Wq8FniawpUWtTrURogqLGjYPEnLJibeDMbyBBVV
EZ8GiHegWwdDCoU8P9hUZOEArvUehOrMDz3yBchOHbeuKUEquU1Q7X0m1ihvmoHDpjlkLTWz82Tv
AE0O4fljk3rThEydWx8gUydbyyYworCTryHAF/IDM++hlJ57jkQdgsQC6Ga1JFLx9hvBnmpUHu3G
yJ8n5v/7qmq9B9TRBrFSEtlC31f7mICONQncpPaEwJPec/QmD+SnLdAV1WEHNg+A2a0ttfNZ0G/b
krEzn7zIyU8zT/Sa4OB+Wzpm9ZbxDT9andk9djgln3mQ4lsvMeKbPhtCOiLlSDOsC2FRNxW6Zdv7
0DPZ6ElMtIj3YCCu1x1k5b0VGXgE+3y+mw1zfBuh9jyV7B3Xc99nYrPgxX6/T3mvkD4jj6Fzb087
02nEBWciSv0oZ5GB7nuC7T9sDVelH6uhC+7CelQ7wxzcF3vQzgswPuclYz984Uvl7ZI2MTYaAvjG
aJzk4EdRfT3Hhryv4XFvLcmI0chtdXm/6r1bJggFguDGys2dWVU1H74uOwM6F6u2TmpIXLghah7E
nXJr4LRtUm2rEGB5qXt727QlrHBpOrzEfqhPAyqWmygQ8VGUic7X78/yTJz7XWg42AvYoZznIFUX
v6tQUBU+EYFOP7aowav8BjxTefS08j6EUTTu+8h0sKSnfAzN2eH2z+18TR7ufC1a2HHxFNqAm3H4
swQKcU863avMtbqwKOijRVDEjS/nGQGKO2AV7Rr9bCps6ZDeiTiaB93tfJGHV0VIpMqQ+xn6/8TY
sd3PT85AGDYtZ3XLnN3YRrJRNzTq+HT7CeYHv60NmIdIEmmKELbCzFgkSI1VMR5DGbONjpyuuZ56
SNLryq/qR6gb1W5gwaEGqvzujMSsJ7MetJwcYHnFSTFf60k0pzbypp1t4ZJEI1kZj51p1hJb3kjF
7NgLAJFlw0T+L1e9i2eCWCk3w4DCXI7ZdrXvRVU8mwOPU0lq5okpgHilo6evnRJCoDNN5qsOAyAe
KgXoZDig65KOFzOl7X+a1TTfScADJ29y9DZgeEU2hDU2aCDHpl2VoYfzvx9rVrqqs+c701O884ZN
x3Ed8R+PDmR/sgSjZLwaenJII/7oLT10ErHquY0OncicfWra8zELIkI6GL8sZ4TtWdEjDt0EAU9q
deshLR8slWM5Y5S2nZvE2PdujW/SdrX1CQVEAJi/ah/sceH54g49x9F4OzTaX4GiTmAMGG9Bi0pQ
ONUHeyjEqsh0dMVp5BtMo6ycmJHlLgjktAUPae2JFxyR20U9LnAXIWDRmv6WCjE5NTMBBj0BqVaT
1ti3vfKLXxlfutm9UVZn7/DPlkvd1h6DxCd4e04fpxoVhQyM+MBqtedCLHM3gPBxVMpdmAcfjMqW
a7QJtDXTro02wRTHq9yW/cYMesIX3cbB/tBwvlXjOlRVTJdYsatr1QDirZJ4nZMhvvUIxUzRto/D
HsoyMZIDkoxciWIZS4IgIWqifmgAKWHbjc0WrYeVnLE0N7cYmJoPGDBBhqLi+9gZzfClGX3vATKE
ozZFgPljGPVMeECY750iGQ5GkrsKXmTr3DqBnG+z2JMPDbTv7VgOPhkxSqJRmz1vi5kqWkeSzIAC
UPBubHO25ASRn+JM6GGFeOc1lHN5hp9sH+a8cEO5merYnpod4Yh5fu6qV8p78VF5VXAtkBLSzrUI
WxnRxhsri97xbTRrVEw6CfcZiIxdHwy8iiXxIauc/jJSDsld3KjIfXUSp53WI2FoN47os7sKON5u
SLX86Enqq5XC4nTRaNgwDyHZhVldvUTap1PdVoP9bC5fSE+UDXFCQXJQVTWckzRwrpOy61+q3nYP
qm+nU+HG45n0gvxL72R4gxNiiQEv9tHt6Dfl17LzTRypwvkMlKO2eEUa/yRyi05xn0C/NthgMzSo
HPa6Haw6bfTOk12hGMwjV+So28bkUhv6LR/94INV+9UWqH+wjmNwmaQ7ZesM2e+KGm/mU5iQLbEa
DDVtPIQn5ywrskPW0DtsIL9xe/nanjS7ik2d2PNqEmAAumbedGn5CLrvg6owONGLhasdgghgmsSm
WDQv0s7sTc4IO12Zjk/f16Uy3hNvWD7WeUnjfS6so5QRpdQ2LnUU22vimoMBxjnS0fLAdskz3nQP
xhtCpnsUgxc89waZBew7gz27mImUwDR6Kmyjv+KjWNxSKmafFcGUT1mbtx+aoVH+vsHCIVZp1Kb5
HuwO9PAcyiqbqb66c2wxVesO4v2nXHqgrQc5ZafRGt5iUodXA+2dK8ig1dmmsv1SNaa31pHfbTwj
v6Bzwofc2Uax73Myhidu1VU+NhOS17bpL4Tcx5eMYgjQbpF1BBm57bWMobR2MrPuef+/9iB6VuTk
EaUE8hugedQTM1F3wy0iKfYdcZE8K0kcral9sRVVGd11cA9ebaP5xLBs+uRo9TAPVueApiT2xqgm
sc9aUJp9Y9iYs4biAVfI1K9hYMh71ywI1mGkRGTUYO7mcSSegif+YAS1s08Sz7+yck+zuMjBPyZl
yN40s+JXVzN6JTSnXuHoi3dBrPxHtjp8T9A7fFoI9Rt66i+OIuTDbODH869Ym1YhwXZS56tfBPIG
q4d+jWcYMcBCgpTrprPrMJyZTtFeXoV1EOzbOCO/wFjwIHbkv8CSdR7TkZiobEh5YWWImBuRGOp5
L9y5hrvv7QRdYug/L3mvN6qZvVMLm2bVT723bYoq+lyHiAsLOCMHKIsZsZMRdKpFeLuyQNMfVOe2
JEVO1T3JujEVrnFXlmV/xApR3kWp4d36sOI3XuYhFk1G+5uIiSmps6nZyiEFIg+05qZyVXJVuLn7
4DRZSKqQniNj+IiqA21k3u1LltvtiEJuM6MvvIuiwTsUEzNSpt71Xo928YC01lwNRB5tw3A097IY
HuOBiF0FevFkx7Xe95P8lISVf8jihC8WheCJhdQ4wMkfryjl/NNE0O+lgwlB/QtZeOgxoiL8bl7t
Nms+dkE/gPKCIp+/1oCEzbNohuiMFDXb0C0BVYJe9HGwgIGsAb274QXgBQEJxD4S1mBLgoN2baWY
0AWJDC8V48FHuFvVqnQ1nIi0izcNLaxHz+recKgOK3OmVJGtLU/MYb74LrsGt7CQ7Lsum6R21Aj2
8gwicyi2bCcOhmVlJ95/94Nfes9lTG0M/yA+UBUWG9odXzorHTY1AKW1SYi5pafpMCjvs88WBGH8
lSuRqveFR+eMNpExBOILtKTp7CxwVa+1aaTkRFbGkTiMoRF9Sxji3LqmYd11KvzWKsd4jnn1nkDd
4Xx0u5oIt1CqaNMhn1xhPaz3aNAZ8aWE3nl9DAqtogPw60boXwQngYX+gyB5B18bmq2feq2gLSyI
+YE8TMw/VqNBMy5tap7Jds9+/J9sTn9pUb8f7Z1x6NGS+hmbhn4cgBSxMQddo6Y2O/4nLRF2FnFT
bH59Yn93KIEZJQxcXIAsfT+2d83OIxxGCU4sCeJHhY8AlcYork0ctP+gEfvJvOUAcw/JbUTYsiAc
MZf/eCiSQUxNaIE8VLIarnKw6SSMZJScPLwIGVS5r8lS+U+b5BwUObGwF6ujBTbvx4O6KQwCo067
g865iuRl8JWWtOzYk/6RX/pv3UeLuejHTjmHQjTzbhL0nJ8VXDmL/9w0BrAFnRDIVETkShhtkB1z
i45mQfvjttGCDmIxJ9f/w96ZLUeOo1n6VeYFWMZ9MRubC9/k7tpCCi0h3dCUsXAHAa4gn74/qrKn
I1waybLnts2qLjKrIugkQeDHj3O+05N+/snzXTrxb67vIPIDfric0Zx06sHOosAu0DGHlUEDXnCD
vhrvPx4vy3g4vQjmJQ4VzeWs6JSxCLeim7oILQfuaYueQUoVkcCxuiptDovnyYYY3kcozhuK5I8v
/d74cWzfAyXI4Q0Qgj9fZeRBzQDIA2MNGvtWOh5AlnxpBAeGWeKnT6jAwC/G248vu4yQN3e86Meh
LwYovtFw/n7M4rSEBCweZvz8eXkkhvMeWyUyJ59RGwWM348v994H6TDHmC6y0NA6lZoljTItI5y4
HGaCO2WrMzb/eqtI5v1ErmctD+zNnYH5Q/8F1oEX+uedRfP897vEiTd+b1/H5hT3P3CiASoA5HxJ
S9k888PZfEnjpZk00or/+HbfG7QIb3Cqug6ojzcfTeB0oHzNZu8ECaqivqabjznrk6u891B5hcvx
FepU+5TE4hJW3LsVU8/rLDDkS6AcfLmV5aIL+uc3hG2aHohDV57Epz8faqF7MUzlyIQKAWuDuuLZ
D+vn/79rnExqGcADyLWMEQwYlzOhg25Y3Xx8iXcHB+PP4uUwPDDw/nkfUZSHY2N3zV5Su14mvWkf
7Rol3zyM2bfUYIZRYjCvk4ZjFokK84Aj5rMZ7e2n55jE3DggXU2Esadnj64ne8eowX0kForEru78
NQB5dVEauTqAlhKfLIZvByPXw7mOsx15ZHD67Sm2VeEkHbWvBAE/rj/dILAIPikl3o5FRD9QkT1a
uzYWW/vkwSZWRz5bqfZZl/TrVtbZupYDuXKcZXz8Dt+5EjdBSpCL3BMd+skwIdAvmye8wnumNnIZ
jPbcmYI72eQPH1/nndf0SnhFq75UR68J0L8dRJMqiYGsweI3Zya0ixcDGXVeiHWm4k+8s/bbNdb5
41In5Qo9Kj9GTV7ve+RGhD+5IOzGAOsrGmcSGQcx308e9RhG8rjZKJfuPuEl8ZPPlnVLNkO3zTn9
PbNb2mgV8WIVB0dzcfTCXB47R5NPPabzZVyyDyT6FNZJwmkR+6oODw+4mWMwlPpqrHs62FOP8Ic2
GzERfjZ/cqMLYuFkbmYF51zP5ANAwnq62JXlbDgR0RH7uU27x4iglStrCG/xf2Qv1dwHx75EZNiU
8VOj0ZRihaNnokmZRoOWeZzMWkoWa7u/r4gEXaPrWosa1/AYXs4xjaWqLtS2LUb6jZkTrOImd2yi
iHH5o5sKjkZuYNBya3fP2fa46bqQRBNd5NA2jeCicNEy5ERirjXzNQnz43oOEr1xucOIp2Ub7Bvn
1vwLB6v4ZNF6Z6zZCz8bBQtKP4AMf349cTUoqo+J55Ib7cUAQujAW9f7hPAzIpNjZ/xERvy24CGT
FuOEh/Ab8/9pwaPgSgyjrIixDjv8dVldbVXSYGF1JI7MkKDYlNbrnZtFyfnHn9U7ny/VHOgkMBvB
2z1Hk0yDkfa+2NPmmr4N/mg944uF4Wv5+c+PL/XOTSLwYDai18F/T0tHzkXZb0692MN/4FRksDjE
4ySIzIhcNAcc5Vm4bjlgn1ajTdP+44u/c5/UVRCksLrwkE9tAwFyNtpOQuxbsmDP1CjuEjxai5W1
+cdlAPp6vqcAhVGAMeZkQqQH1Ca1lZd7sm4e4QGMGzvUkLChEP3jYUq5gWAKYRS7jzegKrkEB+Py
LtEV9ONm9mm8Ovn1OHr+jsbTj3/6AF0T8xH1DRYc5BwnK0qSlXAjSsVteZWzN+QkFgwfZzptiYP6
k2f49gPkYpQ2lAYeB9qny5dCG5L6fcWdGe5d6hiPag5/5Nq5S0b/kxpk+Zb/rE+5FNtS6Fg2AHHv
5L4qJ80mYSDEWPhLDr3SqAZKHJQDXkoxHGlTflaNvn9FAGjI2JaP7nR5cSUI1+WKyhqORSRfaryB
zhLwTG4gPOTe/qeWD8R8FN4wTag6uOLJiPRa9h1dHBR7o++P6EL3rltcZ775yWXeFjbLZdgaOlBM
3nLYh9DUWcZfvR8M27gzAvjwUrMifjwO384iXMUyKTagiPhvIjm0gfw+z61i3+CmXtHpWZd5/ysQ
/k2ukNP2IeySqf5klrTfrpRclYkj8DysU/4pEy6u5i5i21fsI2+iC14ioV0LWcyXOuKU/jUKqJ2i
0l4ZtVukayItQVq3ZnDWaZUcSs6RdyNl0Qw04jbCSb2B3EBxsJQFqra9c2Rx/n1kj/4+6Vrvk1//
7osBlMiIs8iFOO30IElIS042yj3dabHNpyg/Gpo+58cv5u0MyyNCVwlyDHTOm5KzchXLCFFoewHO
ApH2sDcL6y4Mus+qlnc+WEhJ1LbMQ3ijT/YMHtxJkqYEExFueIQscXrQvvkZ2ui9GQhDJW04QExv
8ZZzbto66Y0C8VBLXlzAMqU9MsEw/P415O4/r6LZMyITZclwMRSd7lDDLgO6n/KJTkX8Y3l2Tebf
VE38+PE7eu/jWaJz4JLSv3kDJdVtIQi05eMpMy/8UkwWR2yx94PDlnrXJF74fSxlfqBb2H6yVL03
56GIdamr6ZS92fTQOjVTxx2KfZLY150wXsCcw8B+ANbwlen6k6u9N+DZ9pDe6LKzfNMkK7nHwJdt
sYdZWJxVvhfcjHZubD5+mK+Q0dOlg4dIyqQLDAj50p9lYrSAvz1a7vuwH82HDDLBzsC6CgbHGUrO
5oLxPregKPV1N1yrSRRXXhk4Z2mIpnOeJOTxJJc4OghtJwoGPUbf55/tbk+hYjREaRQE7LD5Mh3v
jV+yIQ8bhlPFaqNdjgk69WJ1S5q3E7bYPsPHXtOdCGTKIYZwsgdcFu0hjurnFEXH7MvuKEcMonSR
ItLCDXJpU+7j4wf5zrfGmTYlKAZiwFenC2IZ8BsyTbk9ivmHhN+4MyViyphUxXp6+fha7wxE61Vj
7C2NWqruP9+ZbU1krYQdpX1s/TBpOAD3Nl/aqRT7IBL5llZ590mF8c5HZ1mc2FHRsGK9aesPTTnp
Jqm5vdz7lmaA+m1UO5xjNPPKsSd1r5pRbVBjDPt/fq+WRReTjhQF4ulM6RoRcsOwBRePPlT5ZFET
tn1DN34hsCcPU+gl/7xu44JLG8DGYsxUdvJ0fU4bW5dQS8NMQHBYA6oE4XQ3AOirfeWzkf74Dt9Z
c7geNZTDwkaxePIFVgSDpJga670eEk4uXPxEpqrVxkER+9+5VGRGREVRMIani6gM3KyrBFs0i+TO
L16pyL8OOv886y3rk+nrvTHq8EEtPoSl038yRgckcWKmM7Bvq/6uT+uf+GDvypb3lyXqhpDX7h9v
jpjAMF3YeMI5Pjn9AC3NWZvdzmI/2zMav2C8bfpmI+kDfHKhdyZmWuomCEc6z9g4lvf5WxNHzsDz
zJgtYJl4j4nWZ+Gs7j4ZEg5/x8ms/Mc1TsYEQdtF7rpcA0G/tYIrLo+t13q3NkFGq7jEmZklJuHc
YyM3rZ8n9/XYBIiFOKvtQ2IURlyZpElAgoXbhgLOsSyYH1OJ4bxrjrPrpjd2lOi1mIb4CXucOKta
xFnsbqc1Mtj4kHohhxSmhotj4YVb5Rzf385RhdhKWC2m4KptzsxBxREbKJ1ck9ZBdVgDQBdF1lyn
OkjPrIZ8htJDojk4aXU5GM2wD4voLsNRvOYJF7uKXtHixwzkHnEirs9xltu4Tz3EwsV4UbsO+ZAZ
NuOPH+97Y5NVPLAYJw7nFCdj01eg1SafsYlM+EXp7gWw9rXrGDunqrexMdb/jc+Omptij/Y9B0In
1/NSMnIdcHH7TqVLz+lqtIvD2IlPite3LT+XXqnt0PijRwDY78+B6eoideAtiz0i8hspswbNYPhd
FfccQl8iSFn3nv2cNOKTLZPz/nXp0vJE2Vyf7isiWalKjh49kXqav6Ua/H3YuMYNRhez3KKZYY+z
gJK2XTGoTQn2gsNtwUSu7OHgofIn38k4OGZv7KzOFesYYSgDTp5x3skJdpT/5VkDG3ViM0GazsmG
1Aaf3kswbxIr/oplFiDV7KlV0eVusepmmWxzfs+mK+VPPB/Wlzws4fXoERKZZ/Hvq9lbp4SgbQMj
sB+U4332Kt6b0304HwA4aTM41vLIfpsjMrP1KlEMYm92LxPHvUt0x1lhwUn+eCS/Nxf9dp3TjtAg
h6qso1HsQ68014J+A/C2dPvxRd4rbXwojJwrcN7mh8uP+O1mTGXLWrmN2HPoFIIMFCs24491kaKp
b6dPTGfvXox+JXuWCHfb6SbCb5iMBMwn9Hd+xU4Utp4rdyhA0VLjuvz4zt6bCHza/qwWWPbeFL9Y
kx0/R0W1b/Lmxm4Df23F02NdNj/huN4AM/rkSZ5iN5dClt0DW/6lTcoJ/8mjnFvoEKFLnZYT3IDL
y7aO4dyMB5te/KZ2jHTvStWttYyc24zIjf2UYGpI6kxchkkIlbx2p/sASxD2jDgho+fj5/HesOU9
O7SR6N++oXeMOm4hoVPmjEr+dKLkIbWHrxDfPnvu714HSAhGF0Qbb4qDdjAmyJF+RWJXKenmdC9i
MsZN3TefLKTvla00pxBtsH+I+M+fQ9cZIxwcaC/3HZ4RAIHbcBQ3Te0d89C6Lmt1R6DzJ42K9wbw
b5c8LVjz2S3R6JnV3hjJu+7rn5FbIm73j009fLLneMXpnpYJ7Eg5JKN8ZC980kboxhCQhQ4qphl7
eu5S+WvMosWybIVr2rfJ2oCzvK6YkbeZWrwGhrUoMxtEf9HQPro0VR5jFbb73saxgKsNn1HaNV+T
Oao3oYDmUMVtuNPBGD6EHrPmiswfBFNGqzdzsbQ2a/uXOdrYWWqSoKX5nNf9FVIcue0o+UgAJBdv
crJtX032V4nomsXe9j4Zte99xdHi1KXFwbg9PYAtS9m2An/CfpakbHUzqfOm++hJ75ye6WOXEdn0
8Wfy3itenFkIZQKaraePXeZWMpFDWu0zFRno4vqG3HN2vxsnWUJZ2kWT/vEVX7UTJ28axYzNDfK5
sM08edNEzZWckpbVHphqtE7H3v/qpmTXC2fyztO6LB9eqQb5EkL+ahcI0658qHpiCjokfWfGOKJc
//hHvfPcKTYWCzQBm2wnTjZKBDuEZBU45b4gd2GbArm5FCll45TXLcFp1rxHF/nXx9c8pZ0vMyiq
BLo+y6wNk8f+84tOtDfLeOCLbucYKSthmTsEqc4OWh5hW4HvrBgpKCe9chslTbqeOJPBeeFam49/
iPPOHLb4whdiGdsc97S9byKN8Ksuq/AtE9a1evU1ZE4536CtFt45TyY4ELPqnWOxaldJSRPZMgh4
XS247y+jM5q7CTDrt9Sl8La72fxGWSzO0pEhhWOq2CHqI9u9T39OiLGZsoet6+fpFq2wu2kM0e1T
XwVbnfbBJkzO7bpwvhaO0Nd8tpjQCNieH9MQ8HhpBk9mPxWfbMzfu39OwPCgB8sJ/WnjiHZbTuIl
UN6gLPTXFFnaXpPi+ZhZRrr7+Fm/dymE12gNcKOzbJysmhw6KVUty1JUO+lGqnBx8xGUfSSoPnn8
+Fqv7+30S1u6v+Ce6DIiY/xzgAnDJ/WqytgcDBBeVh0Hxpi9ZkApMbyPjQhK69yCqPKl0/Z4ZdtG
cmN3RrR2nVKeSZIkD68/6H/wDZ/gG5Dlhcw4/xcl8Caj5/KlmcoX8eN3gsPff+g/gYNLSE+wHAyb
bCcX3t5/ERwi4rHZw3O2yYmS9WdIDye8jOzIXUr3JYnnPwkOTvAvagm2VzRbF1jhPwvpOV1FoqVF
vmgDaciwTTgd1YIQ0aZKC8AHieXNq3hwxQXnudN9ZWksUgmMlN8ez5d/j+HfsxmWz+T3kc0FA+Im
WLH45W87yuDn086Y/WlPTmtzA00Ub58PBefjq5zuBrkKgvxFu+oxNb5ZHDtO6gblpfrfsDmAJuqm
qBtiaQIXzI4xLiQiWlyuyo3bdgz0/ceXJ+D8zW3SpiTWlu/X5h2fboMh64XZMAXdvi598MYancqu
DFKs0AglLrQN40ej0iegKA4qayVjB8JNIzMqpZZT1q8gIIHZ1HGIlxkKPtGAFpakcB6L3WQX/H9x
fwHSdkpjYQRLzME4iduFLQi+/xedheKWTMpiM2NH2qcuHug48NWRDr4iTklNZ/FQ4R+ViQXznZgg
RTCPHcDHUdq6Q5Mnr5qRQydQBzgqHVgRI1m1L2FVZSY+D8hGabvwCkU5PJQ98Lg21+IitkAW4MwL
rfUIO+sijU3a39kkn6zE5A+OOiPPUgFMpCKPb6MhqLrN0EpAxDwq2PaJZfJnYyZf6F3JwG2aAbA7
7F32HbzpcBNoSI8ezgzaMhEiM1xk+GsCKH91CVyQ4yVMGnkHyqf1UQbNjibyaSEKOXHWHIveVjdt
1cEk6gN95itoeq+UIcvphofcrIYHANn+V94ONCL2l1the+W6B/H0faqhJiUB1U42iuke4Wr9RGwU
b0Yx3+79Ba8RjA3uP+DPF75lZHuloAmN+OPuTXDZ95PZtI8+Bo2LmICKA549646ACKqU1ziquo4u
qopiZhPlys1XboV7Z+X3s4kEuYRnKQEZjQJOUq3s4lb6KW4XK0Gob9fNdxiz0SopEAiuE7gIyd7Q
2IGF26vvuuVzDo1uOvOzvjzUIS93ChaoX08k9qZ1EHhDTYPjJDGl0rkAyhS4hj4zrLi4TZDw7fww
VVcuAqh1GSXDz8IE8EQg09I7M00mDat+zrQaHjjumC8jNfBXQVI6I8MeppLmjiNyQK7iYvnYDeVd
w+4fkHRyL76bRysCFUgqxU5UgWEW4KwK0HtTZrvXicubeGVVuYKQb8INXOjfsue5QukiWTTyoJLH
eb7ptAG+r07j+NY3Y/Wdw+f5UozpdG+zkJ4J7IewQ8FWGYXofoCBsu4yF79Guni5XiFRJIbg6O6X
R70M0VLo4efUcPczPifSW2fehOvjIXEtxn+DPOWpTIL4WLbF02i0/THNmuo6CX9BmIOuCLIePBe4
e/uQtt4zsAH1zca08pDYjE0sV0V2ZuOK3LguqWVxMPzs3EBeydxjUGp7WOuUF4WhutvFypXXsnJc
0idH77qfCBgWWUvSODnBz5jWGK0B9vjGBuHq4CQ5z+ExfNXhFEqM2SGObTFCVQ1xAK8zZ8GwwyuG
ts3NQeYuD23dGrd6kqLb6CyfL+nSto+SbfjtVHdWCF2NsWeRDnDUZU7q5Whm+66GlUvguc7OcEk3
32kqmCGjtugDnEWh+mZlGH0hBkBBJV2YfAofY7f9SPPVKvynoYb99z1revcpw5FVJPvBmYWLzHI2
xBahHWD0SQHTOo6J07u3eLJx58KpureAAqxrv0/FijhSZINq9neMQ88k+tTGSlOT7LYbenHV15G9
whkYHV2j+NKZrXFDUOut4fVXbiUr7j3wbuaGXpIXaOeq8RJyVeOrCo/TxqTHRwjpnB4qu7hvObjc
9iXni707/ZWFYP/cof8BK7A6GCL5TmpZekhnzoOE1cuLuhpGwisGvaZB0v2w8Jtuk6w9152Kd6iN
Ldz6RbSx4J0D0/YSRAxJduXOWIaNCHzXusFG7Ofh0Sik2mQAH0kijmJ1QHeDStnQ7ho/lbeqsoKe
ZFWWvxJyrkN67yIAquJCdXTF7SSCbEsgSHSeQ++4pEU/4ljjg8XybZ1nEzr1PgqTw0xbfUlVMQ+m
IHK7CjAWy84J4dDDGZMOJMRBLIgTE6GibVREinlZtO8T6yvI92hHc6UleZt48K3Ns//eynH01x7b
UpSLM++QjUc37LHyBjvfGp8F/KCLvrVLkh7MHg1nRBh8Gfn4g2NfQftuvzv12J8lXsKaBy023OEk
Jd3NRtiZC1/dcjxrYWkt2h2qrVRzCGfkYEz0c7gE041Ooc+FXqxFZVE84VKqg7Wv/eksInBtXHOi
HW4iL0RdMrgEFiAhvqE6C3du7znBgT6jbW4mJhFgCIW0waXyXV26ZSvPxzmGe2Gb9gHNRLsh846v
qiWfBc2RoOGymjrLO0q/0ffz6ORrMJDDmkOo/VhunMGoj1bjzy+SVHG6bdV8J3NZY8dvo72evehQ
9fH0JSuceTPEvToWlQQDape4vfyC9L0xKbYtCOuboKXFXMeL6iBpcEKbMtwpY+CMBYjQavScaeNG
Tv4t8BNs8uY07tx4wpUZDcZOQTFBKFvdlJbBWg4c6pBljnZWKCc3iZFED1B2rLMyY8QDXE0P4aDj
bTTG7mVN54/w49G4rTodXlkEbRynEH7myvUiOCfKb6qfbqKusB8EF5FG9w7XfgSHV6IbQ6STFpey
na2D5LSFgOXUb87LOXae+jyY3FXgjchz7bFsz9MpKcJ1buXmT4mTsNy46JL0xszBOs5KRaTTGc1Z
b5Xe01j20ChhB+YXbpe03ysn981Lq3WH5QQuBAT4ZC9krxEPIRbaWqBCMTSRI0HqDX/VuVUTgjIu
dYFUN1juyg1ifVFv4XNk54ZedLs4k/OA4VelB/TzzUWkWuiQDYlb5EaDfMWgHMbtOs9q75rs8Gw/
p0L+ZcvQaNeNJMeRd2OuXkukV6QigWKAk7xWXBBa7jE5y+5HmMWj5KyELfTOBHabwBYKgRGWZcj5
oRHfSk4d+AYKyoSAfMx4k3gApYM0q9Yqld71DH7i1qilfIqGzEl3fZHBa004CVpXFHnpxvW1/EvL
ntOtFLEFpn9WZ2TR6vjv4ktlNmR9a2p/SABe4cb2Uu7PqpZukp4mmMOZ9L/qAnA+1nulAFsMLvzG
1C4PNO7FRQn5Ye+a4LyrGrBk15DIQdqIjdc+9QhKJvwDaiKxnP1DZjvJdVJRaQjPl1fJ/PorIvXN
MRasSazUMinP1fSrgx22gthJeRIpZX1hGhQ/HOmzCzYSrJEtZeLRT5iIVlXDz1mYE2epZfSwL03e
naWMUKzNCrB1UvnTuTnk3H8/jJtk8YPWFFtP6EyrdTst5S/uoaeg0yU4Em6Bxg7Cq0pPvzAaZGd6
juutyLOIcKURos0EZtRe1dIpMY1F6hO1w5su09KYJtbVZr+0IKZPmzuNHRX1Evm4Tww4lDEt3KUc
DgRpdaqByLOU944KNwMv5rmdyD0Vo+Bh95332YbGOu1hL79l+SWQ7y1+zqkxr6+dmtwY1e3djMp/
jQXJu36FlCYdNJnJpSBMI55sl5j6S5Agu85bD9BAVz8nEDNvgS+oY+sM07kYpfrW9657DRVK349U
3J90at70KZcfu3ixOPNHnfXGRUj3pggGw2n3RuaYRAgJ/+sk+dBMK0+vjZ5Rx1LEALMGRjywIFwH
rFPHQuj6JSeYlbQQiqCPt4Sv/dg/N74L2trlfIezHvfNmVKCbdiOMvx+VeUoZ41mYfHE9upiHg2g
nU2fbpia5y2JNyw8cU8FlUtQHYRA85mi+LrNwa4esVSAEIy9+ofMyuAm9IHVRh0gtthoarVSHcld
H/9yeqlvNrPozMJF9wrlaDk8/rMb5fUGkt4Jk5TG/L2egkzmW1VF066eNLNThjI7Sp3g12BPwx5o
Fslalv2CSeMRNg+JLB7lkuGNyaZHmX85NLb7NEjAGtnsFOemWTnPNlpPjZVMiuEchkV4iH2r2Jgu
2baZ5oOumEr2SQRszbRSTOO6ol4tK3LIm37eCe1M5+hXoNgr9Nv1MsPYwOtuh6TxvxpeMP2qwoT8
U5sweGPltMyxOEKpe8e6PPQ9E1ga19TsbJbZlyQF/6fZXUZIA48Kj/tSq2sxqxuBbps5BZv9xoXP
9S2qaKu6ZkYj3CnkFnqyvCqQ2FzkvaIGtWg5wFQaHpLZSHBZeHb53Dh94R+7cg6GCxWPCQ8pIwbF
0G2nt15SpOa6l05cwm9w8h5kCWA/o3U33JCwH+oYYFurlpzYwJ/L5FAsGbLxvPyLmII+3pgthzXr
OEPwOaCLC+1zTjhb6AGOlqzG1PSNmeZiE8cpd5yIqN5qJmEYaJpSPtDgr4yJIv+V1c/umyk2dNtH
E/TIGsaEt249AzpOFUk0uw0btzB15V9T3he7Juuys36gujKLkRE5d2woUuH3D11WPgcN+8dZW/Ip
HEsn2zRTNrCp5NlFC8rgOBN3hKArNW7hOjgHi4XjpnCG7CxGzykIs+nKQ+eF9YuejPrFnSxqQ7u0
SXfSvE+nC5sv7ETDi0kRsUb3FA5HKdpHQOnto4ZmcTA1s1G37O1EGpXrtOqGce3OpR5WWAD7nTUn
1QESE7sWETiAkbPgBrh+/2Bavb21BcEU3gIvxoA3nUuL3fOmETMrQEcu2qOd01BSqpRXXUCaJzQi
ZpMuFhzIhB07o9h1MdTX3sw30po9TEtt8T925qy+10LzVCoSGGCTtSsvg5jMObo6KqnoypEvAFAw
WpbQtGK69KaABlBlq29IocMLa6TNAiwwukgs2RyzKRAXfsKD48xxOhMkSK7rUAwPHIWyvR8nwgqW
DhAnlfKqKugPBRnbZA4l518hX+m8zcJZPhV+9WXQgfyr68kMHolpuLaEC85mTDmhdvlLhbEUzsuv
1m5EEytEQNaQJbi8A2csD9byqeplfjdhTm8kzZJnT2mQo01FWF/Omd22HzI6I8vmNdMmG/hUu0RC
kNEFACunFHldi6VIQNTT65nOC1RlRBU3I30dB0QFjVXurgxgZCcA3ohHCi9ehyEueQqJREAf1L0B
iimh4+G0k7p57fgIh+GDF61c+1CkViC1ygPgqGxfuhRUJeecFz0k/vVre8BIDB4DsmzCJl0++NdG
3pxB0SskDaExTX814TxdznxuYknDohgZF3xnmNC9MqUubpVEArWiAI4W3CLw6jrQX1QPYQq2Fa84
GU2SP6AKrji3J8M6mfkEEVXQggMlTfuvMKFV90a9jXKGICA7a9wKeJFrnPggKAsQehQ8ZkPji0NV
znzoCALwUt9mx6VR5nWj+g4qwN4CnpruBeibVWw35cFYQOA42pjW2NHHx9dODY5mk0gmcI5rMWf8
TZVNs0eRJwDdjcu/9m9eF0ld0LsVdeoeDNP4aRIiQrkcGLy+sqJYeiWh/3toZrQupUtriESt+NYk
++1CLiB0LCrhRdi16lttUaZbbUJPDfmuuBixlFwPLjutdWJ2TO6G3f7As1Y/64RiBzZ9dDEGzLP1
mPIIU0813004omA9it7CL1fRyvEpz7ucb3oZz6pZpmGMS+152ZZ0JKMsoOYtGv44i+h0niGnuUuX
rjd1ybIKsEF7tkKGhDv37Y9exfVLasXJddBL2kYkrK194EXQiOhDlj63Ey/dr9fyNlwSXaA9FbcV
6P/d7LJM+sjB7l7XBmvBvPdhkl4HTPn0nWiiDobnXgeJ4bFUjFF4oSLKEDUV9h0o+GEdVXAO/ZpK
2GU7vE793LqTPnyyrOdFYsEvD1Npigs4s+LCsyliq+UdpJSHTy2iR7lr5prifLSYzdxkeJhGymRZ
0J8z69K+e82YiZnHvkGnk09YaOIj/Qt//doSHDqaliGIt2Mi0nGTa8rPltlErtnmFLsk1IyQWlOc
dGx2Kj5suDIOXdC65KOYzKF+Lm2DBvVIz9jJYrYKHYWzA/RgY9Nc3rLYM3hep1kd8DToHE3nTe0m
j+zqJ7ma7GrZT7SaLlTj6C8NTZt7GVC1G/NIy2JoBx6myfSWDnxHReSwavmDZI/nMNYIg7vVI/0y
u9RVdhCup46jLGkiLlPlkha1bQqnuIbkC/zXz8hcTuB7OipifUhpmfBNNnSnMWVMl1g3cBqpoP8Z
iFifdfz0laDAc9ZZxCZEAtr/C1wcJYdqZ0I0BB9ZJsHbA/l8HgaPpzYv4Zx2mPKpDAXPoCvJEBDD
qL5RleTuqtcTRCtoQRF1S+9lVyNQSms1KsoJktupIKdh2gw9L3wK8c+AiY9vX//x9cMkJpQlxrD6
5rs3sqZKFpUDGQ76C2TaaVeleXZWjzUfdEZVmQQekwxnjck1piokFrOXzZfSn9mRjcEEJLr41btz
7W/TlkyA10Zx0EJPgnJ7Oy5VwKQVWzJpz/0ZjQTumPSWMoctE7pPc5OkQHuW2B8aKtveC7hYUffh
sYu7v3WO/3NU+clRpYOdEEHG//uo8ivgs/R/rV+auszEy+8Hln//0f88sAz/RTfTDPAELSFoy6nk
38T50PkXnTUPJgPu9H//L38T5x3vXzj+FicZsais/QFbhP8KmucQFaUEBs5FvMcR4//5339QWtqT
f/79+NB7PTn7Yx8FvN7jRJW/0wcUcyq0gfkJf4hWC0r1gDUwIqiE9F9CPc5SoeSOWC23X4skD28i
Uv2GlZ0Jvh3ouAQLpuTeUn8z5ceZ8+i3AAZr3xZfh9aPn5FX6C9yhojHQc7s7WWzNBXYa3rnxF/U
m6AQteYMi4Vk0xk6b1fseSLnIiyN9KqwaoNpw/WcYz+rUm0Vez2E7ROAyXXR+ylapSEXvxCis7yB
7XR3BVX9dWrl+kuRxu7aqAnG2YI4d0hFnkS14hWIfGPA5koPg275PGvELbbRxHLd2bFz6MlSPY5z
6BwinaGu0qTuPrGbCqKNquLuJ1eBzNy4IuJMrYcdCc1QZZDa/XLaRpPnHHQs/GZd+F1dbDNj9PbZ
cqy6dWaz+pXxwgHGe5qkMqrCLYzI+Mfse5wUFtbI8cAMspocEY2ES3rU2SPpbVHB9p8jgfR67GNx
xzxRX3dtw7ZfK514G7e3oZKRh8gmu6xKsNqmpWqTSGIZ3pAZOdFDhDq7Irkqpq3JMqFXCMSCG7Jf
WYiTMPwSl0xbcEAb09rEOCcEwSdjvQvCimpwDg5aVvK6sFT0xWvTLL3ICVDYtzy/3VBTMDCzq7M5
TceLtI/snU4HjlEzT9RfLUuFN4bLaMkLJrQIV8e+gjW8xhxh3S1QzUM28XaA9eEs74P6umjUYHyd
3Wra+kFuHd12HNdsEHuCnml4tphuOc5ze8vZOSIDpzxX6qnpa/tRmpPLDD4rsqC8hPQUVDnhFiph
R4j1OEU3muTi1TS50Ve7yZIb7cw62Ua6QePhDeyXY5qPtLcNz950qTG+hDP90qK1ogspYbPs+slM
jq7OBXVyQMXLLneyyfiKe+MCTC6LzmjDOXRMHQoqIgfuIHL7whupRGV/CyHcKy5SR0df6GJazoq+
tX8vrAkEY2uYY8LJs2tQI+Z5jYzZt5rZOUuAtEcxB075CNDf4EFAcPGyOnxSA6gCo4tGtSZxyYl5
P8QhrehR92rc0q8JdwlSLbvfx3VjdMfOl715KJWaskdbtlF3RJTjYYFh+HwL4sT4SjeiXXMQfhlU
xJ1mQ9c+pqq6iiMnuSh7aGjfc8+g3F3ZyOld45hUZiA2gV2a91Acsh2oDbJzkCfBmaVBa/r8Y+dQ
g6s5GR+yzs7+g70z243b6Nb2rfw3wIAzWadkz+1uDZZl2SeErFgki/NQnK7+f6jkw47l7BjZx18Q
IEYgmc0mq2qt9U4bTSTVpZMJzgt1fy+VkYDEQBgl38AEE8t4hx6BsWP3wPLWHph0RPuqbYlMA0bA
/x4om3ggSfALZtCMRHqMp38HoDHzw6ynCNkHZarNjHsPUUy6PFZKdzazKO8JE/jQyy46SoLzQuFX
02nVH2y9Kc23dp8AS1TTHnMfDRNedpo8asOGFNbJB6QBNjWCue69a4epYY8d38aLx73fS+fRaLEE
kEqpYJlVdTP6+j1OXGYwADfhICSSTWw3gOh5VLNVuPEuKruwk0551su6+y5n76ovZvSlabPxAJE9
/1i6g38jh6pDtQERGIxkuDUUTDjMepmN01fubXe5pjiO73NbXw0Uu3w3Gxndr8ZvGRmGxWmLLd6G
RvRLhXd+CMnwZqnbSz8S5FSbyRASRdXum6jEwdDV9Atml+MNeDUlVVd9E+y2+zI1/G1KUsCuantC
wCOng3tqNnBDMWzJh0E7ySI1znO+wiBe/LXC8BbifpJC5p/LjSlIn8hJNfg8ymY86EXcf5KqRT/n
jto+bqdX1br5fk7IeuhburLBMKOvVuYA0U8R3Y8r7QJcAXbsUbnViAi+sGHdNWm9E6J9Y1rgllCr
zD75EZ3hpGnenaJn36cLR5MsCCjqsULhrXAX7zp3TYkHTLakcus3aX8vcKx9FAgYCE5AxMDZm1wX
4RPAVhH8HCxTmj3VxKnvDIVULEpBs7BKFftqAaaux0j/jEcynirAomFFp38l66c6A7Dif2YV/h12
tiUI4aTddH786MVNoYeGaNQu7hb3CrCME5qa+sw4OZOMP4iMFAC6a6cJ8z6lL6b0xRW3wVoFv2M8
UZ3erkLGq9bVYtAULEWyWlLWhFh6kFr2Xk02hNYSi9XWsQoaogoe+1rvPvPGlSCeaqzPutXeu5Gs
7qal168WFjWb1dPDVTmvgY1rN07A4USq8MEkyIgxr60d28iT363OLr6rYnXGTSxS5Yc+Gh3OQXc+
lYy2LZKQGmdDY2h8qkAC7hOR+b9Pvoq3tWjouiLzqybUa5qW8RMkUMy15hKkzHY+0TRoF9YUVi0W
gBy5g9gvzk30KW7t/WTJr5GrXnyzcfZLZfekQtGmWen8RKUuKPArc+N57XNT0OcMln5k5plhF2/W
32Pw/yAjRB6LC0secE4tq9BcZnu7uJFxm3duu826MbsrDfdakln8oVhatYXfqc8BTJm0ZwrRYqfZ
kSFxjWds1eqCflUm8GY2lFLUF0xbaR8Q1B48Qy6bFbtoArFurpmDTXEClBD2dtsB9mjWllDA9Jk0
+QfNdKuNNTb618T00kOV+t731mjv1WC8kkmByoZwAqF5X8rc0OnmGQFOme6dxBwtH2pdgetZzZcq
XqAnC3Uayyxi76zr7UDDBGl0sNAhzMXRGuqjMzNNg5rxKR3n7EPOOx+UDDJptDvc3WWfhLUu9wCO
9anqp4/2gguxAdiGQzcjlUQuv/fUnyGEpepj5ENgS+m+GEgUAKLIOYYtfIk+mMuu2OGFUwSt5r9E
sflkEMz4RW8c6wZLGfjmvnPXGD3vlfNSmIVxJNm629b00WcG1NVZNeZ3rxixWzZ+7/ysSTaKjxQa
ZTcefLJHgs7GSzpt0KYMjKv2VCzePe7i8SbJR7nTqR5vzNKLSO2qTi0PHbHHHtXzNZk7O8QOiFfU
8OPNjEH3pjWkcbVq+WkizfE+gmq7X1NHVOCZZXWvElWFstMCb3C5u7hiGj35H7Smc9HkLY89bd5a
bDZGeVN5PUZqozgjpXl10vjQmAUuGZp+E43dzZKnASGSIJadF8i6+NrmcCmWbnoYMdKtjf6m10pc
4NlP+YtJpegj4rxnlVEDKsxaV/9lhxjKYeNYqbN6rtrOhxL07oNbNCXTijYwZ4/pmZYVyy2e+Nkf
mof/Nn6/aPxMA2OXf2r8LmnXrf+itvtr1/fn7/3Z9fn+b0jH6SFN3GLo5Nbw6z/bPmH8BjHUsX4g
qNIV/qfB03+DfE9FKGA6IuJ3/H/T4Ln+T5RUjEEYnwCUWZbACeMduZ6AmMbJ8Bw4FtSWFy9mNszg
j8T7pQBZcHqmZX2zsiNNo2cgZDAgs+mN4BtWdjV/WmBONEHF5BX+ZIZOOxDGzFw6i8hbblOmMx7q
+y8kh7SLCSifquUcpd6stmVXk/ln9FDYPHKK1/jTCItKJI3XN1oaoLilwgabtl2bWKSNSFTH983q
adlKpkD+OE63b0SsN/Yb5BKSdR14aQhWGGfyMUGU8Niqn/EKW3Zwchn4gK0dZzVLI3ATWyvrQz5z
IrYfjWhR2smfkpFyTkNY9PsQkzO7G4WnmY/6EMXptlDx1Ep2U835khDmygnM3LBPzlVPwLYVjEVT
j7eN6aG68GL87ikZtMQnTHc24nt8HN0dEHnR2Ah5C93fmd3Q6xtyHC1swu31J6mQhPc0tRnBG26j
u0EMFIYAhwgj1r3RefHGGP3F8qnkXANro6BwI0YL2LjH34pljm8Gb662FXNhvKq9uakDI278p4Va
QtuWxjhtgazhLLkLuv1xCkDhGFjJZrh6vtS7MNNj65AzCKADNKvNSEbFE9J74Yt8zwm/Ej38fO+L
Xd0OvkR05Dbnthh3jd3Ut5g0m7wwtQcZQZEjoM0iuhsIu/iU1U72pCdoir28TEILUSGp3JnzXSsn
eU/0Oha3YmpwYdcIBgYXwMpaWF/gbJD3gqHDJvXa8piKsj/ZEQYqhpHfJ7nM7oaJpPLA03DEKscG
CuXonrqqJNR7fmCcTm2mCdF9c9YZeAGutZmYkR4zVBxbfeyLs4e3OP2GXYR4yuefqoHhe6MZCc1V
JV5ceEbkFuP/djtobvMcD4YDB6+e9Svt6kILIw3tBHLEb816qd+1KxtihCH3aJn5g9Rq8wuZWnUc
Ari+pNinPro+i8oeLXsHz8Ne03UHNLETQJg1fo8QXj0vU2ZsRY1lNOzMuH9ul24rlxQ7y2S0g6we
z4NN0GaeUdlbw2JBWo2j6tDGdnaskHJeoF8RK2AqGENeCRvMHPujkCSdl/YsQmVX3UOnqvjGGh1S
jq3COkPbnK45etlDEdcOMuLEuIIryqemTOQXnmi+nyZlnVW15AdVloCuKN5e6rjHFj5qY++UttZy
SzEyfCh6KBJFClATRLXv3c+y59TTNIttBXrwBfNW604sugtxjCVxyKc20oLaT9NTCa/kRvkK57rW
Sj+TxcMo2EJFe6mzIb30SdY8kDk3fkQqU5+sjHQIDYrzF/SR8rEd3P6MLzRKGoYFEvtubzF3RpEU
tw5t8hHN3LhHcRNvdCn8HaME59UZ2mbP7G3+PEmwhFgQS5HVBbBndGESDGirSM4bhTPhYh8fTVGf
Z2yaQ9regCQk9bsqRzOwMjx9dEwBAjItqo1hdPAL0tLbkSXLGGpym2+wIdRZb8Z0l9tzGrqlPd7J
yoG5hfj+ULXKuovmcX5SVbq8OJEx3PGFRDdTVavPizcb4UCVv2Gd9JuqmCT0Nlvua1u65JWoKvuE
7jvf89hZLdoqePay+neoPf1+gU1DhRnp1hahjg3w1vZknA2lic0+iWjSHBKQJ8d8XWBtaaBhkeJV
pogVcDVA0oZLEhW39dCLq1mZ8RMiiny/ECm4gwSgDQHzf/3ippl+EX0mrlpVmHcEGyoOCnylPlSV
ke9FPt3kjaphN7FQT0rF9mYBwsTUf+ynY5oZ8amuwMhj3yXYQZFLphoSVjyLrabMy7PmOvJkNrbx
0Z0Lxwyp6IgjaNz5JZEjjQ75Ym0aqE7KQ0cr9y1z0UjpkoybKRPbqKnMrxKA5Jh3Tr5vcFZ4MFrZ
3cdYrl/NHqdbDfoAIPacNZ+6Uonr5HjLZehq7blmTMCJZoz3eVrRrLN6vA/lOJIDroGYhlncOCSg
OONJi4thH3UGzgd9a52AyssdwG/zODpOdzs5c7SBVrLsrXRK7jjZ6i8uXfA3vy+91znN+jxwe0Jh
hYh/H8kAXPEZHHn6GocFX51nPP83nkFLT5oeTbzQOu3oY0U/BnqXD88kVRk5HeBoAZEtmjytxlmP
jCH7beXV1RElZ0pOsyuzV/I3mh1a0OazH5O7trWruPhmxbG/L5spuigj8s+DTwxAztTvmAj/gPEX
eBuAEOdJbvf5tceR9kYyArxkBpFhCq8W7MC0/hL1GvFqduZcx5wWSxtK9RlFpRuYNeJTmjp48oy/
RnVXx53/YSGm67tOdo0KhGIqSKBCExPd1msPSeK4X5oUi6Upw5ssgDJNSg6bNvZDyxJhLKAz7GRI
bF0RTWMDibEwQ418Nkj9c2h5mS6s78SYWqEptAZWHsZAU+X5z0Qsoy5PrWdbddVFo63+6McxaV76
ZH0Ye2GzDc7mLXJPPYRNdVkf4KnBnH2/kBc8zGW6agbMi2LKc4xNMobIdK9uq9i0Pnl+TyaNp+W7
pqkc8qllifWQSxamy+GYZ2TUaZVVH+dF7+6gItsvAJMkJhk92SRqHMRHw5H1rmw6c6cnDEKdSCZ2
WBB0dZtFDUW/OUyCiEWYxwhVqnDUGYlH7chjJ9zr0ujGpYd6eBK96W+NVGu+J8zwe5rqURyivvEO
HkFxmB92M3ObuWMEn9c4atXNAWqheZggNYfAUVo4jotY9hGo62dqAfNhYmo5r8M27xUPdfWlQDSz
i7L6yWlyb6tJcWeZ0Dm4P72n7hiRGJtsediQ9zIB+2u1I2hBRxKZ7TJA8LRmeUnrlp62g4x5MtW0
cSqONwxJwCBju9sVMnNuI2rTnYGHzVmB/crd6Lee3FgYK8pwYhO+WnC9Nl3TPqLDK26GcbDrMFp0
e895V+4Gm9ScvAeD01LDO5jAozeeARsAKkP6hQLN7ch29ylA5uigahkRVJXBY/cM6PpHJ4+NcB2u
3YLdDUlIcJB0CMMj0bIcuhkXt2y8d9uWiA+QjKOrz+VND7zIOrHclpdDeL9T+CZb7AXNPX36csGV
gGKalK6phFCjjx8HPY8/6VmVf7JNakASLRa6UjiZN3XWi/OSra61sRMdda9WRRDrEpYd8qoGwvUQ
HVMmUMtmii15kr0QTYBBaaooMUV1KBoz7r5bhfQ6kWGVMRs+slKGLtEAK2+Cw0O6RdLcuVpnXWy7
na+iaY2NyFIyveNmOiXluGxjCv+nxfXP0nYfYhfelzLTa5k6JE5Z9qnIPOMrSi8T+AX1OOleNLJe
4T6RB28eZ/wUg2FMrE2jwHdra3luEzj9nnbn18wwBejxJl8MpuINDIGqL8e9jtw1zJACASOY5zQ3
im2O3w2PxWLS7tshYxS1sXKKG9ABOAupdUEy8AUWMo3wQIxHnGX5Jsv8FuZyzhdTjAIABFTbt6w6
qIAxTnHSWLtS+bskLucT8rGbBH3ro9WWeRb6U0XumssI1EA4GC7atIRRpqzNUs19UOGh7PkE+TAv
tL7MODvuJYAJJC1/LyLHu5ncJAtrt8wuSIKyZw0TAtNzooei79xDrUXzyTE7nXilPN0M8WiHi99y
zAGgHNPa83dz1y9h3cGhnG01BnXVx9dSyznZMznfODo3h70J4Yl9QZ9Qt33o1nCU/tK13v6B8f0V
+/uJg7pCjhaKOttCZk5/+CMNEZBszlPlp0empbR12oT4pl18dmkHSt1HkgSbF2TmsA1aBZb+zxd/
L/8VXBxFH0pM38Gu5z0BdknL1p2XOj0aE3KrRbZQCtI8uUHOkt3/86V+kkjSfGPSYxlr9+sTY/Lj
faZNKt0pgaOwUuDKLWuEuLVyjqvv/3ydn1TG3BNIrr3qxgEj3Pc2J1kFwIQldnxUdTTvEvxymK6+
SZ/SHq5Mhn5nEIme8tCL59qL6ajHBcYKTpFrcx0lfLp//kg/P2IPxw/sSdDV09O+N+xSeo9lAF0G
Cqhyubyxti050kHbJAYaGz1O2pdJDTxnEgD/sMP87/zoV/MjkH5ewf+dOHCfVL9//3/H7ied8x+/
+B/agPEbr5FpIMLHIML/Qeds/IaQeQ0FgDjOC/0/QfXmb/wG1gXQtTGDe+Ma/DlVsvnrbEcHZ3yb
O72jCPwTZeAPSsBfKQM+/+CTxjQJkwTdev9WNS0DlUJw/GgI4AI5J9VHQfZ3uo19gf+66TyNxTBc
yE5PgcfqJzzVtKM+UotXir23WJKV8mIXd2IoylsMpR4ZnqOsqfNG7iobzw1mNQS7GsyObc6XnZzZ
i+HPXeucXB6oiLdyGttnsjMv7phfLG3cU0hHm751aIDHwmGArZDZtemr0lV6Lfgew8arywAcoAl0
zV+CyTHHINWXcyX0W9cAzRft+FxNDE0cMhuh4GMw36evxNJlmwKnr9UO5epZIIUpuq06Ll9FRu1o
DAyRYZjZqdrZZnZR83Jry/msx/xUK7VgStJnAESm0tRDTp+d8sFYk+SfGtI7qxwlIIpxC8sWxHqt
7waj3olt1UVLgPvz1eitp2zInz19MXBMGu/1Nrus30BfIFexs/xV1qWGbKOXOyunr7OKMUOPBGOW
SukhtsZ7v5zcELtQgsRy8TJGmdivKA9RVmcUvNVxwVsi1MaOL0bXQ9tJT2aiTGqv6cFN5vuxtp8S
KzvFU/7cNvIZgPrqJVbrBoTIgp9mRHylrwTj3No5z2q2+l0jCNrUbIJpCfgOpj4hP9lktmhWfFGo
gbG7c1oaQMgLW1SNfagghJz7Op23b2w9OymelYHFiz4TW96vbLT1WrXND1BV3o6dftub414ly5nB
fhGiBzrXXqVB/UperZwfc4z0kqFbA9l3Dj7xfoFENcjJPj8uUQ/7tXfzTYpH8ibruNCQ+nKTCHv5
0NKKYnn22NqgJYkzPRTAyNNcQopJyLbEpP0ZVpkgEWF68avlPJhxGsqkTa9Z4z2lk/7Nb6wbMaYG
uk4DdXl/WBzVHpppeICfcMD2r+dFtQ5xwTPSdNIisn4gfJe5KWrYZDuOPE8BVeckqOq2oHV9ALLA
RKLTH8vYeBHWSDT91FJexkTyeMND06oHe8pfCyLIqGqqfqOK6cGKKLqylA4zNysB8qUloWGkafj2
vRsl6b3CfqqaUsLed661Y3u7fv097hMrDqaOI9HATObmwxpQB/ltutYmGX8ygjbhyWSGQhoNd5bL
a5dPcRTOjU1FIxAnNt480DE6w7ErXP84DZp2kyVzvm2WurgpcWmn+8mHU5E08A603Hrpje7rPLTu
B8PP6pi3pkobPFGAtuRGFChIITWPz5EHoSGIa/LP9xInysesjB6LSXMVE4dOpDBrU5S+0dUuM6QB
sDwzwtanxCW6BY58TRrstrGnxNhAwGBElWKAevKrXgau11xhHt2WTL23kAEeK82Iw045znZQzvNE
tNxLWRI6W2qrYQuTGd8jdLdehLsr0kJtzLmKbo3e6cFxef0Xab5URlVT9mL1kgw6kknT2FlexXOb
WQLY+BDPGQHyTchcbmzdU/sJcVcwZ96Tp7lXRXd1jIb2VRtb4liyX9hVv8cFMMMwPbKHcFQAZPDe
W5RSFNmKLKnqYA8whGCO9DgFTNfUaQjJMNxfFJvv6731auSfMeq2gUX8915Hwh5V6cKkR3wF96s0
MgYoVhK4JND/4krvax6uhIGRD/NXxzHiJ+eo0UN7LLF1OcCxfhYRu+G6HUtjnEO4vV115E/67i8H
+N+U0u/9Md6uuYZUICsjedh7V2LGVikSv2NKMfdOsnW64aGaWNjI6w+jRp+z3i+hJue2YwP850tb
P9uKcr/YjusUeYQ7vPe2qbOYbPfZX01ZW2sjq8K/neG4r9vFWVYyQ4Q3vYzdNOyycRhOkrZ20wrS
XWjTXhKsR+NyORPXwKlLDqwQhRZC1dia/ngeXbZv3zXrMKPxaip5gd+2K5zhfiriR500+A1Dx6uC
OMXkBS8yhwb/SwxzMbR9tod/vtO/eYUoZZFXIOMDxnrv0GXmKYJH0y4Pidnt7Eq/JTz2Ftz+l3FZ
f/eNvhlng72RY/WTB9Zo+BN1F++qyO1jh1/qbKT2Vs/ZhEtXyA0g9aWPDTS/w3zr9Xpxh64hhdMe
vzYD+/JaqkioOIFhTmdYz9AeR/WgCfdqtQM222z3Tg0JPo4Td4+AZnqKHdhkRWwi8Ejn9Kz0trsv
s+lxajn26cbtU49KfjtCLTxDqXuNUmZuZZbzFCe/2k+afI2q5dGP1W7pOw7v2joks3NIkjIN4wI+
klVP54y5VWiq5RbkyApMk79b+NrX1snm0DOosf75gf3NDkM/BMMRmxG8yN+75sHIxmJSs/Bwg7S5
lhMTO5uzUr600Tr887XeN3nrCoRJi9sLbY5w3pswtuacesze8bPMhnu7S09k/Pxiw3xbST/WvXiN
GaYNYmAQdvjeMzNNGqa4ul4eKjHUuy4l7tuOFppX8wUyyLzv6aEy0z4IzbyOkUi2XpmftCn6zOD6
m+8OZWAWIFZ+Lq3DIDnEE8HuVM/FxTDi18Udra1HYuyB0dISSAfDVBxRug956m4Hv/7k9/xvFz7R
EYwBwoBD3YJBSR82BPvuzNYkn1Y05l5NdR/oZvrqlLyC5AtfhimDlEK6pO9KClRjpPo1ali+8LUG
vb+vSpMJlrX8wjXR/psVy7PAbgs/MXyV30PPpVn3E7465cHIaRQGevAw7RUVPJyFC3AXQfKUW1BJ
/GuBbjmMuhbuqlHc9JJ3OcrAf9xS7caINPreNaoNcM3TKGtr4zNpC7LBvUbKc0P0m9dEmHLjtOxE
NYTWDdGEj7o5viydHgCBf5wsqkPRcMMtVixIRB5nCjGMgpJ6z6BpL+rxPnZcFciW99MmhDZA+TMG
QrPlBs02fBlneRTAor8Qsv7NIuHMWP95c7p+r0oe48bL+xFX2dEvN5Q4U+CNfBxbV+Br8S+eCB7k
DDvevcOQ5iy2NczXsZh85znY2NZsrdLHQ2t2Jb5BHZ6QkTxFnFTC4PmgaIH+BvgZDCbblJRUgHF+
cTMKQFVFblCVog5Tgqi2wl0wvsMvjmGK/63LjA8a7MVcFF2YCKr9qaysjVVjISAX1KXzufDWw5jX
LLayZ6AhqtTRDOXCVFuVKGAqM6Rc3Q5o1Hc9j/StvVzsyYL+yw+KNju50D5DWY/Dro5UH+RLnxwn
f7p9a4IilIubkfTiU6nGhxQnzY1PvFK4NLR6zjI+tMip0f6iGbOGBzMzbhstPTEwbALDU5u0zObN
+gcN6wJceNYXslbDzoDEtV2XUTc518obH9x4bSCcTGM91VqYN1RLeiQvU4NDgFfz063mPDXSYYn1
UfMBfPGlBdobIdKGMk8vqUXPAsmcIyO3n2Qy3AMYu6FVOYehLE7aIE9Qmxvksizgvs9PNMV7aNMl
U9+BF5PV4Y79JTecr0k3lqfMcK7IdTbM52e47CPKelRlY9NWZ8CZa97bT9Cef3Ueu3+zvKl1oJfo
6+ALNfOPg7V8tkBJbAfbRm9+KbvhvtM59wbarMhhWa/111urXfXC2PWCSu9tzZdJv5vHbsQ3hV9r
CuLYewIOBA4uPsCwxzQfj37s3Ig8mtR8yA34WEMKsSKI7ZTgxTx+abRcXGqitzdLzLnYL6g1S9YB
MiDramrsMbKfHweLcktvrTp09ZRIt7hHU+BTWcc0hpyHCSTLUMaU2Z5UD/3ADkro433r05KS73wZ
lLq3HYWyJ3enbYqeadOMy7lIRhQPBTC4gSWLU80vbgfi1EJr9ugODlnqXgcOEZpM9WC50+1azffe
f87X/07YfjVh0x2bmu1/n7Bdnrvu+SVR3fe+737gaP3xm3+O2FzxG6e4i9epA6hl6IKi4k+Olmf9
tupyyOLwnT/IWn8dsq2GgaSDopzBunQNjf6fIZtprRbX+Eu4CATxJvwXg7afl5dBVBvZKAaSTT6d
+ePyEtbs4lek1Qc/zV8TVPh7za+iIPUJCfjLt/M37cvfXYluiSVMBwOJ+N2V8pIoyVVJfvBNTtpC
r7/WaHOCMUpU+O+vxDUE40OPQspfP8lfbMdjgP2lrbOaMN1MoaLRb7oBorcLo+ZfXwiPD5OJP5fT
udaPFxq8HFeBdqkPM1K7LM9eIy19lfz3/3IZ2oTVnl/89Ix6XPE6hkQ1dhHMhCCQA3Yi9GTqwH7z
7y8FUIKBpkAP9lOkSFzrhV0l3NEQFe2HSWePIxwDeXYpf3FTP5ckNOgmFS7PiTny+zrXGwrs7QS6
rWTkwHbVfD/H0yOE28d6oE3859v6uV1fsRmGLR5zCAGE8uOD0gynYm1W9QEXIE5PmtiD9JmCVFr6
rK+zvdRu0cvM0b/PFuHCbzHFb+bL75eX21YYVWAsdEDEVX1ULR2RI7TskXRd6xfr6+fmhEvhVsKu
wDyCVf3jPS5KqpnozJqcuwaBgKrnrTT16OM/f5N/s4p/uMpa+v1lbdEhMcnBb++gick5m+30OBQU
B2X7f/vq/nI/7/aLMSuSCq9KXpBczYwA5PMChE5p88vlpf98U+Rk+T5vhidsEk/fvR5VVDh+UdUF
zr3wFWt9nVUxTYcYusrEBI6YG0O0BiNnxzno7ar9yC2BzBgEGMtSgmJGrAG2PplpYYtH3subw5Mn
0fvRs9Bbe9kriLN1jBdjuACyRtiGLh2EFqgqQVXzIzMMqS0OHGaoODEO3tQUd3MrzM+Zx/Qc/kb0
dSggp4wFo+bIY2JdzaXYj5L3OfMmlynirBC24IeDuVCD7LvvibtTWV5uMZQuP/aatE8MM8aXJmKX
N3qXz+4yXpilXZ3hWQwyTDw/qUAlcv0bcjoNJj6fR8Pq+LmIuOlsYMxbibi+wWOv2iB9YQYzoBWB
p6VyAfvBQr3iRojWGx2jOtmAHmgt1Wuhc3dv1SYsgj7EN9TE25TNJYnTcuu6HAElLiY7jOirPhzo
Yk52gcKbkKjqDF+J/qFAiQzyo4Verpuf42RwzlNsyK+xX+UUqpi9NJ1Vf2ncwvwcce8INkcDGU1h
q4XPNESw5r2amsuyIA8Gk2uDUGrYLDx2o++c0cMXd5qW9l8jvppzIpv6xlXyVTd4pkq65ufCT1+n
bow+0iFXx3HdGpOuQ4/D4BsbFZTgMWtb5MmtTN3pnqxp+8iOzsBzwMtyiBmjUAYg5cwRipzSmEju
wFZYCMZWDQ/KBetxNWFcjUryJaqcGBJTGzHSenvt8y62T4se+R8Sl68sS/kSIBbKcLGTOYRTFT/4
i8ktxV6afRXwFIOioUWNnETivtkP1RJWy6qHSjHwqy9IjmqB1gZqbhLVmtjiJdj5JBhnKf0/Zh4f
NGiEn32tdB4wXiteTS+pTtzjvC0xRATF8ZuDLQ3xWMFIfbDKivfHaXWH3td2qMLJiByqnZrw+2kZ
FEFJM3kE6A8yJ5jMGtGDFtPcYOopHuHdsOxsfQFbQeuwXWY4EL1VDypw8rFOHsnMi4e98kv5LEZT
24mSdURGNRyYVAz5vhuiCUm7GJ6Wdsn2Tq16QoW01kx3NPLOsl3w1aXV6eJRBS7c2G+LqLvfzYW1
ZcOkMDb56HSfBq9nsigRgXlzzh6KRw0aJGDCEz7RtDb2CKPJyHgSThJnX5vYLE9TBIMUWznayla+
4g0gsNR1rRMfBA1MXMwbDTYhnqU4i17jTODfGNPoS40npCyOPmWxq4HjQ5NPRPRRDi1co6Seku9l
jQq2zFysbtzEXT7Yhnqqu3nYI48s2pXsVm4XOvo3bKzDIRjWcY/oaWVLtvH3XrXeJummj2Vj4vw5
fFPJzMiqdHFwiWr3zFHo3SUr8R4fyGmLu8dwgXUotnHGOicmDtYvkq/PvlEvZ+a7u2IBK40XJj8h
+B+savz70sDqc15qdsXpNsnxey2VFDcWRSUOeqz6TOU4Hgw1w8EOId7SsrsVYz/s3zC12ua+zUI+
p53m3/hkxD3nU7dK23qDOAhEe9KOrBP0Aa7GhvpVCbBMfcUgB0KqmIIjpQ4KvxHkKqrxpdPavA1i
SJdhYmf+neEyubX1/Bn2HTLylv0D3ecqTZ6YELXtvEFpi0+NYyn/DrlwizGPYid7q7SUgNmb68Au
cpZsYqaqNu7IpVs8cw5p5/chQPn4kpACVEMxDWLR6bzBeBC3aX5jgcfuktHyeQjIm7tmrasrszrn
BiDkBlMIBZRkQFLy+HbSSGDz4eKB8rbrQsv70me+8V0f2a2G9R1xQGevWdSjdXbQpg4IG9njqCQg
RvfOVcbOrsMDLRyq1gwda2FH7BG/D4tbfcLpV9wsXlRuJt1rQ1vrxhDmITt3rrftAQ52+TCAiDFs
KMsTMobirlPsPVrM7jEKFn02FHznolI7S5KYFJdDikzQ1L8JQ/VnXFCoRysFtabLD52rD3uZMKsv
RIz4rk1vrNQanlAZdzfzlEDxlMvnVLfGz36GQ7SPCmJvL4ZzWES64PTUFDc1mvnbPPviNWgC8UZ8
reIIJVSffmI9Q9TW44P5/9k7j+3IjXTrvsp9AWjBBoDhn97QJT1rgkWVgXcRCLin/zcoqVtVdVu6
mvekJ2pWkpmJiM+csw9BwtskLtt1ZzrkcE3gSbkW4z2H+6+GV+uV7XPpLSETRyNNiue24uSVTNef
TZSuj6lpNUvMIzyU3w5Z9r8Y3vgMdvRewyoXI1jcgGCpfipGfSCAxJV7OFS4WJKGaaEKMzT7RcFh
ltHkIQ+1s7BcA87OjzgJzBBHrr8Em8lSbqa+xWZcNE5awihsOxNy6tCWq6a0nxSOtdPQOuUJv5fZ
gH7SCzVO6Y22CEApINQgOhXnabDHcubyKRgRCkZd0T1jJ7R0Zp4lxt5N+xKRZMbkaWQMHPXBye01
u0Asjo6PhNUJSZtYzaH0v6kpSwK0f3n5tcGDtrLSGB9+4DdwwKeQ8ZLTeiYsoJFzfQqWLIN1x3zp
rhJ+vJKZq0MNZCzOtl2TSKTYjrZ6gIwsWIPczIH9jsXDkDkjqG9LLJafKYJD2iwr22pRO6SN+asb
6EOTZXhwJxwI+DSTnb3seTk4+gvTHePacph1bDq/RF7tsr3gObWdVZ0BctRFgNuvJZV2bKP3HCP8
1icebfvBZ6791nrFaTneaO5ojMuxNDeVa2vms4Uz3/C4xp/jwgfGmi+Tn8IfQ0pLwzimo4erxo9L
zjdXcHy7MdUJ3ZI7rAaXVKANzgZ5wEGA9DyYvP5vKPgfs9jvhqcLBz+ghEdFYy+Uj+8rbDXPMZJi
szgAjeG8sYeeNZA2fUyb1AkdpeXNRN4TGoeZuiIPmb/xwHvnzimRt1jh3zVqRCd8P8z9jctPeAF2
MprdH5rcRUHGM8DvI0vrWZvgfUAorAYfiUKh76OJa+6vW4yfOkPwHMiKeCWLejz8ceIHBNYrARoU
h76lCKsipuTk4kgE8kl9Ntyp/i0n4ztcyZ8lij9nay0v6HtLMA9bzp+SQitJgcPqG0tQ0A4GNijO
+VRVfbMhZ+G9M9A15IqgP+EFw93HtTPUM0FyiY32IrHYBkR54aFZafv9qP6YwP3H38/5qT3h9yOb
EozLEknxU1PejCmB6UhAD0lZuifdq/Jb7bQ8U0OHSAUxr0uxXRQFD1KSWd1NL6g1LUQNt41FoQ3h
/J1SpjoFNq6ayabzxHcIub+YtHd2bfj+wFkksC2UIF2P/R3nVeQdMATBWBppXLeuX0YPDkv3d0gy
8FnQsPR7GBP+Baw5F3A0jeQ7pmn26eNWrCozDNbDnDPr/OvvhrV0sT88HQBp2M2aQnjwnn8YB8ca
cDy3V37oCK9ceYaqVx3m9jWz7dcWPfAB7CWSZlToO08Cmo/lP07gDlmEBzYDaT4SvqY//AbkPw6C
QKoUQwPYKs+I63PjDn93DPw0seBVGFTYxOcR9/aTcEIjyI5EVacH4VI8C8K4SVwXrOEAzMYrkeMX
mDKaB2Tm/etfv8f2z+8xJYqzzH/wpCzYoO9PIEgPbi+LITnARokj6Hrgi40oCj+VmtJY1YM33YaG
Fz6jjX/Ow6n9ZjTesO2m3kPxXbPwW85b9D1toQNnG3cN5aQLWIT6G04jNOcvSFKi7mhEpPH+NsH6
77z67+bVS57Snz7on1Jvbr4O/3N4Lxv03/Lrd/Pq337yD0mo+QtHzL+lnX/Mqu1fPIYxEGWRZbJu
Z+r8P79zpFzvF4djid7W57paPMf/nlXbv4hlkMixim5k2Qn+k1n1TxOuBfQAipdVL7+F+aP02TXE
iA8Vdlxeefg/oSysEBw+/+lN+b+MqZcXQbHEKIe/86csVPokowlDAJvYldrV6Kt5k/i9v8aq123/
+qV+EvTwUi5vi49cyTe57b9/zmqGKm0WOzNUrJQtdZHmZ9t2uO0YRUHOTDtQRtJgz+a5ACix5P71
y//0dgaYwxHX+ixw+dB+HIraBTL8QcBbgfv2aJf+S4Cv6K9f4qerfHkJcGA+Cl7OzB8FWVIakzYj
qz141vA4es6zCkG3a9vy4fi0fEv/tX75Xz45Z0l5+v5yCCwXVbznCpewLw7o799QqmpXgFxVB7yx
8PHyEv0BXs4SXUJUIol1n9yPkhvc/VJ+O3VWckaFlOXlR4mu6igF0RBbIRdpkB/14FPOw0EK2zVQ
ecp89VHy261F+U+wGIVwSKxAVjq/2tmwj3vV4YwLGMPIzrSfJ8UaGwOzLjc5MO2bpNUh+QNs+Kij
xmfwC/IqFfEQrxzblwnRRmH5KLALvcCDrUGv43KNYgD1XgeRUgBHWvWuLFHeYuXQ5Dus4jKMNku3
AFTVa3e9nucjzqdrnRn9zinLb65f3Nep+1nMwaWT+FEGNyhPjTl+ihm18BKZAPPMvwmCf97kzdzu
83YZ4lTWxlPZ8FUmYcvmMrklENtAzFrLrWvDhh7qQdyMo7O4CEV0smPn2Sd85pQlcE1a5TdYiPqv
DiMt5kcq3UxWlmFlb+PHTrjk8wT52gx7QEf0dSviYPoD3ulom5ljcl2phQzCkIkopeHs4XnPtwOM
qQnW/hSHxy7I9LhLaz98bH2WBUmAo9oOUh92SZaZ56qxIgvCtJTiya184yXJe3kLw5R/JxhH+7G2
8v5cyFQf0BLC4uSyKlcgYJIzdBR5XZP1ADuY4JlyCPmKlG1219YIhLOhsrb9pO1dnxbms1uzi6ev
G9dGktr6Tadmi57TnFApzH78iJiHbjal/4jw1W2SlkhBAEtWeJzpbq+A7MhLM1fyrpTqKgon5w1D
Wvfoaic/tEZiXVujIw5lxXeBvJR0p7tq3Fel85ZAP50Yv+h4l6EW56JOw4tJm7Wn/JHXc2zUd8vc
xVZ6usaF3kB7IcBiJyElvdXCi5mbiYamb/TSvQxdfcY8x6pnTsRd6qtdFIGOxzfqW6vQivG95smR
H3sZewBlZdRuxma4NFP+lIF+xaCZ0XuWYMBxJuWrNOkVnKx4uBjRYO1tJyUc1KSen0pQQF6j2vNE
DB5g/Nirb8uJe4NvtC2YNkSxeXGidnpX+P/WBQ/NVR9nxrmLhU0pyiZegE9DxkFG8g4no79pzZZX
i6FN8bxgEF/X8Lx3UZNMp9EIoreAtT+SUybecRQN55Fuc+3XelgLqArMDU0iCPLSWLHkw5cb6XFN
wEG4ckQxnHAzW1dj6AS7aJlS1nWdrcsc4LHwk3cncl5Ca0ZM3nXmfQpG7WADefP5XI2giB/y2nRR
fPBOO+l8gqyE6TPKJXxfA4E3cNlNG1gLlD+7NlTbXLI2KjZVO39JCScJVomZT6sgivtjZMSaAEjz
Mk56h9QpPmQGzugaMdF+ZuSCu1S0T9Iy/JLjaTA2DdNU5Hy18656QDo19LatGneMiJ1Hz2vCRSgK
CKHye3WnjcZ559wOjmk5OHtA7fjl+oTciETzCXmkxN5ERd5hUI/IxKqtoLjiQJpxVIVYymzvTdZk
yhOqZqyGIKrXRRPZG2UmV3FAJCUXwKrsTTQ+8cJXLkqrulFlcCx6+4n9jrmCUVWtYxyEzAGNzTwb
0SbKjeA6jnICuEPG263a+tp237UJsRy2en/buKoMGQzz7HEkiNt0ysarUACDZvYvD06Q5hvy4IdX
fBbOimqIVzZxnaJmEzxAqwUX8S3MjOLFYkbzyDLFvThzJvACAl20ijJTq9ornL0PWmcrsGjynIjx
S1lO6MtRhvA2V0x7/ezZY/R3mEIMxutWFnptuaT8ZOyLt0XQFns9++4V2PShRRk597elCowDJip8
Iq3/2becuFv1DDQ3beRlxyAL/MdCjda+8tJyK20igfx+Sg/klC/pa2FyAIhBtz9qII+d592K1KIp
NOKYDJ0t3T+8tinh7e+T8cni5II/D6WAN6l4dAI8qFh38M8bXW4/uK3YCkYYLx2Ik09jz3BaEHPz
oipnww5gwFTTSHmjrabb5WXGN488lQNWEEZY4NU2XJ7fKiJPiP2QgPnjSB25H4djnzmcGb9Nq7rf
Zlf2Msf6uOr/W+T/bZH/oZv4V1X0vxb511/H9HP9fYX/8WO/V/iW6fyCDoOMShQS2MiWUv73Kh8B
yC8UomwzqNvQoS414R+0WJ8fooxHeY7TD2kK5eQfMCHrF8cGChLgfvTxhqFp/SeKlB/qUjIteXmP
Ks7z+FJTG39fxcHwLuYhrrIraet0enfrBd9euX6HOhq8RMXpPHCRTYfUqVVpHGubKB25jOgQzQ6p
uceIPH2ROLrx7JgNYXPZ1M/nkcnlV55Sf5MKX8i5PVRcKzlb2LwYJvcB4+wMT24hPNrshgrIL1xR
U0z5vs3nOUvCWzM1Ov/S12DUnC3dODlBDyTxsfoWAxSetwKCfgpdzjUgH8mkNtHZpYExrJmrcsX0
pLyxuI0J6xuTK6S6bRM8JCQ41kMGedJhb2CVbkc5it+/VI+KVb+1DSAWFeZL2vodnOaq6QObOatZ
VuaZKUSut7PZfk4MJXd+20x3xFVU/nqehowfFZMxI7PBpP6boPS/D+DfP4DW33bZp69SfZ1+eACX
H/ujxXZ+CU38MFgbMZGExPP86wH0PdpsKgrfpiP8Dt6Ft5JPm1AhHkwGQt89fwESs0X0wX/h0TFx
2fyD549n+oc2Cqkl49DFZILyEh/NDw+g3UpqTO3JA9FjgC8q6XRbnMwyP7MuZu1uQg14iD0FKctM
E33s06q7JA1ZZvucLKp8LaH9EXuRh2AaIs14UEO8QgsZY0ZgC4AlU5n7hbrBxqzljh+NgdWohb2f
LUH0ONqV98q9+15YVPz8U489F+QDmtv5omT4WDdxti4qOvJVDe8ehLCFb13SwFzrYeF1cZNa90ow
I+uaznwNc4voCpb79n1VDflJyR6gCfv8tWj4wUH4xpbA9vGGKanaWIZl3Ufs0relMsJvypawjpva
Ya7bYwQ5xn3G8hUoDEiw3urYwKqQLTwJZR9vVD4zZF3iy/n8cTwyoAT+Y/XyiOFzDvY0zCHwv1If
5zxz174DcGalvEHZG5u0TFRqZViGL302t/G6KgLQuSVwM9H0QIRtshZKE1w/c195RIfDq1sQzFZV
BppCpV24HtKaTPGkC6WHWxTu9mpQTBhkFtCEsnY33rQmqhboSLkElTrWlQxUaO4Hzyqep7zwUY/E
2nqVyLOIjRvhqlC2JeNt0BTGt5mQ8fXotFgQkjH5YlCtYOkLgv3H76eW34pv9gKs5X+PdtHxYXwE
XvgCitTOlLraa41hrg6IYmAZamwVyZDbaiYScOV3qU3daIHmXemO+JErYUdJcogKi7BjoTA07hLP
R+rhzEu9n0WzgVMOD8bs1sdeupSpXdZTq6Sx/dpgexQ7q5kCc89XZck4KPkuBKR/ZyyFNrw6LkWl
vJTxtkd6L6Eoz9JwioekkdNr2yTqKqic8DGbe/gOyJ4FiO7WOVWejs84aZOXjBjCFSZ378zMKF2M
Dzm3SUf73Nf8kdnsGVtvRgO/hx4Fdstru2ElQnjRY9bMb3M1TPsAR+G+KGzn2yAc0uQiWZb1yoId
DdnXztJ8F2ZmB6y8qPm3EAyDS4d/jjDHdWBWpBiQa58tXJyr+4h8JwKahhyVd06+XmdG16UoU5bA
8RDsrUUiLYvEIf43yPdlAM6XJWcSFlA80jLY55apHrrafSW2R1+VnvlSBePE/q9vhwSX9WzM2z4v
rsuYmCB2fULsiJ2J1sgwmzX4BngY5ADbZFsE8naei/pOId+/KMOBgTdNQLRS1zpp8oswLbXxtvSF
e5h90W3RGM0nYEN5scrBD62HwnOeRkswpSknuCqRFDyoI+oNV+U8GHaV9mvWn/mu6vpxa9fdErTG
VhlntjL2beOoa+2E2e0YEFdVgUm/67zY3pLrBCPJ9AnzYXZSsP8OjJAaPWxTvRnYjb/2s5FeR3hl
Pk8yy75WXX2UEx/93CzkP0SGA6DzmtX7lDmCkDp+5n3GHEMzkrFIOhCj1j60oUnc1tBbyVYnvYPQ
KK/mJ/BNJkqUNrnp6dJR8zT1M1SqaW+3lFVbUFiATiUaTCh7rNWAxyOq39hJxTJWV4BSBg4Ki8Xn
YG56IabzgAPxkoyzegn5+50jRqExO5LX5auNmGOySuD+MIAikHiVD7TCq5LWgr+/1RgWEvQza79q
5FoWdvLIXtecGXMBCbTJ+jnjkMCxhb0dcUdmC4QeogE0GvYjoaJxxZa4ZOVltmgdJvtY04zf1EjQ
HoGmcPhrmyCVcBgzh5coOqIzglneySDPT37FyAb7zHyxRc+ppDAAvn2cLFifom/hWOJjrHlCbWu2
zN+eogZR3MM4c0bJAU08RGmOVcR6gMegQGJQq0W1H2OOZza7tsvjMNj3lre8EGikcQMyiN8EYz85
uebQ45UdjLC6cSxrulESqMamruduqzQECwJDvP9iTvnmp930N+USJAhmsP+5Xfl/Mn+v1Lv6c630
28/8XioFIRhTT5hIM90fABWhy6ICbIWwl+OZ0ED6iD96FbEI6ymTmAETXvFRYP3Rq9D7sN5g2Uvd
tRQ4/6xXCZYZ/Z/2kRbVFv0UAnBm6IvecWlm/qSHbVPMKY2tmWsVQbDWntHfSI6k/Rwl46mI8eLP
H4i3eoD25i3cNy9feO1or4f7euHCacRK7wWqxuvcc8ObuYqcR5FlIK8E8J9NrFz/Bhe7AoLYp4/l
Qp/LFw5dGQvrU91EAVgjUIVM39nAwa3rF4Idsy/AZekH2E4Re/TZbBDbpYDvEV6O9P9SpfkpXLh4
0ULI045aOWAwr2tvuRWLqOQ4Q0uCKHA4VilxruvSEA6KRNh75QeGLwLIVzdBsW+KILyayPREjoT9
/DIawO9QIcL5XLh+0wfir2djvSN8uthbCwHQCtPwxjLyOyYr+jqyrcfZRPhhLeTAqnUXiCBn+Ddn
AvEPmhy0hLXgBtHRdHdAZZisMffcOq4HmFACGNp7hdl8GRj77xzpLIZEWIbs8fMnYtmx0Y8frMOF
ehiqxSS1kBDNhYnYWbZ+qRdOYqeT4dIt7MRwoShWUjsXAm2ngzNl8kY42XgBN5Su4Q2lO+pRWIwL
lZFKeUSLFvu7pi/6PfhE/owYjqO7EB37he3YLpRHA9wjRkT84QAgbUCQbmSgBWSMvMoXSqQCF1ku
3EgjMI5F7kOSbOv5hU1su28XzmQcZuwfsi49M0Af9mLhUZJuW95ZH5DK0ABVCIs6MrYMszQ7aXiW
8QTZ0kcTu0WT2pxQ/Q0PDXFFjyFl+DX8TPN6+ABk6oWVGXWuIgTRLB7ouZt9iak/JLuoBqs7Fj7M
2sJxLvNEMxnH7rybfL9gmtTA56w+UJ0IQwOEE05/JWjD79Ag+qf6A++ZLaRPPY7kyQvBIHjhgIqF
CFo2In3TgZ8u9ZYFJR1yaLkwRMeFJmoavXO2F8IoARzxLUNURTXmUIKWBGqBj+O0j+B3hZUX3Ngt
oFRiU8Q16uf8mFpIx7OscFltLJTT4YN3ChnOXgioxIrIg2FCHUygoyY6AJQ6LcxUsrL89xaMqrfw
VOMJMUEJLvJYt5GLKgzuKnwBAF+gWKfBAcpqxK795gfVY00W+rNSsFvnheJafwBdoUQYJ1QKBKjQ
9QEL/4C/DgsHVi1EWEjJwGFpE8PPaRQk+2phx8YLRTZIzSXP0ZBbE43WmSRHnNkLdxZpsNgEblE+
+I7qfnWCsJcrIP+PbN5hxcGurYHYVlUgkLb5JXa+hXHLTVfce2BvxTR0JxHN1dHNUfSpBh2z5rB8
6+owPfoEFeym1Gk3voKni9kxu8fj736diYpaO6jMqBvwC2YLi9c3jfGJAsK4NHZZr/lAgfbKBERh
K6zmzpDjbljYvu0H5jcMdx5dB3RLWKz4CIBoFpd+YQOzJkBcvvCCs4UcXNGRqjVFTn9TLWRhZ4Fr
Rq65GczR39cW/OG+sDTSP98JXjts5s2q+YAVk3pF1u9CMJ6JC90bZMqnBLJ4sJ77UYSEng31Ko6m
Lde8Umj+NAL1MOyfYqj9SCHzsNkUMm455hRlEpkkkHuMsb2eqsjcWpbxCuFVBgyzZxJSi9BHRt4S
SIekcF0Y6UseDCSgmMoEnows087y+tcC9845qpPw4pWBONJvkCnIgqa7pJ0B15qUTK9q1LvIfABw
sMXuTCXKDuScY970AWuQIFriGu2gENvSqcNnNJjmDbLv5EUGbkqoQI/euxMHbsQZpLvqb9CKE/DX
D9mVyqhRu8kIr9BuyLsui9prMhzbZyNKi5uPtD1yMOMdPqZ4w76jQVHbOi/5UNoH0fFXyihAxArZ
9isLLQ3FMmzeXaddLhc9w+wBPvfU2RZx4vBbQ7ShYczYO8m36DCHNQvB5A4cDId46C7hbO34YNJ8
rSrC/zbT1BF+MNoBBtIQL+dY1Mmt42cDXzRrYK9I3BufLPr9KXYYfaVjd8zDuXkqdLRPLSrsnLyC
u7x33C2mIZO4OZI5M0A/lUuK6rgTxJvdWH1sn9hi5Z+GFj7vsCyaeovrFgjJeFaRTXQULAY6oVaG
JGiKdFOSi/RKQkt04GRKjlFnI5sS3h0eG+Nz4/rmqekCY1fGvrq10qo4eojI4dvE6kLkbvBEsxXt
LLM1H5KedKZV70cG2H1D7JzElzdyIgJEzdNnc9Yc/1p2M8lKo4tw1RkspJQoqmxlnD1iQFmdVBL1
Lr7owWNPZVXaRDWM/v/CwFBy92dZ/Kg9ChEatBZzKi1rd2njtjjUKHCR4qDhxm2t5ABQMQrabyHe
uCO5WjZDjMG4Su1yC9mD4NC+Qlbl6TdPeh+MWiKNAz3oX/NOvHlp8m5G+ptfzG+E29xX1sx0daZh
JSQa8HTlT1vZpo+0dc2pSXwfOXFuP4OWrT6jpxpfZMQP9hWz2XeRTh026ybmr9CnplVt3+0xv7Lj
vKbUqmIkqjbZmVC+6Ou2oiYRaiS/DLTpqIO7tmsn8Ur61zfGw05wKPqBD85g89HsjJ70DmKB93qi
6tmX+Emu06Y16reGA5TaK+w31kjb2OYkfp4CI5cbNWT2hiIvP1vxVJ20TP03b/LaTyapRRnJWElx
Jnfeko+goJJoX8x5MVdgJYe5ZvXYedmXIBmV8eS1cKC2VtJH1eIsy+tj66fOpjLMiSVrDUZUqBfw
68NKjqSomCQKQVdyX0bDHg4ibRAbl52+4f857kImMWtdJECx3SuNwzSGKFZ7qxy9yLPh98aBWuSp
mpNimwjbx2AeGg+JkcZXI67EdVzR2MDka28kn+ZpZu7QkbX87iLXOslQGMRdGHpvVeNEQNNSbjkz
2CEkqfKcwjaPdrkv0O3XUXcI4HOu8zZI9wRzmmt0vBfoamqTtUZ8nN24O+ooguoIFenUmfEVmzgk
+r7VXCWR6DZT7LefNAtVeJj0umnbY8pAOr0lkDRahPKQkCK3ASPPVhuDCE2mx8d80GbDOKewS4Yn
kfkNyBfcKVyd6Qgxn1XEFxFUInhZYnl99Vm7fpt7T4xlqDjWaVukAMP/u3T6vzRxiBwXDe5/7uJe
vqruf55TiVcrff9zK/f7T/4x9vZ/8W08mPg9kXDSlvGP/r53CtCJMb0MXLyni6PZZiL+h7oMPRpB
nrid4ec5AYH2/947+b8woxYmhmJWRnYown8y9xYfvuA/9XJLzDsnPZNemjlizBijf9fLxZM7FFUW
J+DEfH0mftkDxWM36uxMqDdgVvO4k+5a3js+x3kZM0jhy7gpTGs45Ik0sm0EKWQnGb4+hIFlUPIV
4XMadMWevdUiBNDhsr5FqKO54nNwNYl3BMLnyx3uzWhee4Y7CL7dXsH0NvcEhosp33hNOR6oP09V
QOe3klOMxYVw9CfCa8hu6z0ZrUORvYbD8GypAn6GGylCNbp+JjqmmHZpb5ibzs30JR5q60ShyI2M
KgfNJrlWPWTaqL33pja94kcIQJOm3++b2rikUZMp8p3JBJVOW1/Pw1StRuWYLzMz/nPmmNMjugBn
N0mV3NmhotUK5+UvL1gOb+2SyzS1smIHHAwyTcLM6CFOPG9nOwQEZ4r/7COZOYdW+kQmlreKg66/
DtxpFzD7WhstzssY/VWMYtntHvIm8++i2kIVhc2cE0NI19oxdeIvLgJj3oQ6wnPh9y51fE86x9QW
G37nnBDpzl2jY0XlY/j+KhqdF53jEKc0ufLdyd5bOrmNSZLvQKyZbrHxEUGAKaRVwCkwu1edIRco
RiW6VSDmjnii7hAOVffkYqSA0JbO1tbobaw12eJlkIoVRjh4+moOMF9l5huhch6RQ3W/xcLzHFWT
SWyzfJryCRIxuQ+flpXmCV+JT8MRJBtwSQsz2dsALY7vlVs51ab36+I6yEogclUCqSJkMu9jIKnF
bayVuMsd9BMGcsU3ahf7MgHTIp1ejFdAcL92NnxJKCqzAGafxncz3tHTGBJNkQlnDXNsJGeRnKeC
JnyjKyO6WE73GhOEsfY6Pz8m8Lbj89CZRX8Zw7hu3yW8808Uk8RuZb11EWXj0ae0zkMu4Nmg09FX
nlItWcQsTrrV0JTymjDAT8MIcJtYC2NrD+ZXtyo/QaMhWK70qhYBgcvGIXXM2wl7htqUcgreiFzW
j7OxxCZh5NwKtDJLtIzW5cF0tZftIlFXBTuhYfiUxHNtskgis3OryFQayeiSFkvZyd56fgc7FIqI
yRZ3xrFkJuZV0yJsXY+sni59Y9+xCXmbVfjGsmIlTWy+0jdxVYdc0CGT7qSV+17xjTFjW7x4UfAY
R81X09YRWw+/aLYS+erBI74uuE0Kt1kRIwz/g0sa0pdj3fMvxKRrqeQGVPUZAepwHK2KHMxauMm4
1jGe22sVqjneBxHgwLWWzVuZGgQ8SjQY/EpqhwAouiP8rV7JNm+up97pN6oX406b4Z6QyuSY53Pf
XvA3BuVBR1ZJ70NeDUnsBBpgMGNIuhrN2gN47URb36mTY1JG1rZtlgWFbxgbq+FuRWs4eatuPrNB
NjCJqWQPHD9GzYYH04uI5QvNadhVLjZAyJ35KxLPaVOSxndGjLdzK1R1UIox2QTKxcAnM++S1GXO
7pwkNjGQ2IkBCcUMe5VTljvzho6s2ffI2da9VcbXQ0+KKfbbeX5s0eQdPWDj1yPJDc8DuVy6gGGW
x5uyUMha0rgOtqPhlFg+z+TFvELlFJtaKpuM9mjeevy/zoVn1tdW4bQp2iaD1Ie2bm1z4y1A+mMu
WPQIX7YXfFLOI2Aj9FmClp/iLxnWUzNP+8ggGYUBWZ6/zVnIOmL0USi6Fh4m2X9Ck4QHg10WfFc/
lDvbE3iP5v6mmOPpG+UjqdS977PFitlX+GkDjTFSn10UXIuoLMRSLBBe1rapj1E5FWtCo5GIFvoT
Fws7lK7oD9XcMvIoohosTNcMg1iXZdp9titum63v+uoKhV6462PrIQbJfXCMEqWAuYBiqyDbFz4u
8WSWB9UE5srigt2iL5wIQjP6Awlf5pEMbzJiQyR/YnBHUlIDk2HNYK64sYOdakz7SpMshaDCT7ej
XdxHYkappGLCBJoQ7Vq0IHFT0ipXEzLdVdlw9rICLTahY7fHFgQU5DEGHxtzdO4kgmBidO1p7fGI
XicNpoaUOLR1XmDiRC8RbhhJWqcJ1/Fu0O15LMt2a86jYpwqR7hzzbDNiqK5Irk8Xs3aTY5yDn8F
r8P8xpNf2hD9nM6HXzHP6K1pTdZWa64bSybHAEfCQQ+Fsymj4KYn36dT6HSd0maJrHvvAnW23ElD
Ec+X3WtTGZchye7AlgYnan1g9WZxE/vlvBtFDrB+TGPPXIleiZ1HxwU6N4whnfe6wxU9Tk9uPk2r
QfO+3rc6jcVpzrpJX0/KjOst211LEn08ApfH0DgRJutCpTWRoAWzuU2isJkfytQMjVfWxeNEnpEf
zGCr8B4zI6qAlTHBKgp363fsNQ5IUR/ynOXgZu5nShmVF+5Nn1uSr5Vn0WLSOtYr05Ll16lGCbqi
025vbZayyabBef/iNHp8KWtzPPlkFJ11W6l9OxkDDv0S5MCaVX9/Qps7cPQXhGMhHOwQeZozMhZO
zCA3xPuUwbxlNp+dejNkUeORYHsfzBojslmqDfqILSr5AYRtEH9p8eftyaf37tQUtLshaGGZyg6T
ZUnKBA26wxsE8nDcsYGKn90pamCwlSzNmhwTX1gCGEvl7PYbExzuaqg1FDpuN3gzDDSdsyT6INl2
tmwsNIuTXgLes97ceWrJkgimhDQI5ePKpcNLTpMir2czQ0bQR2Kn9LlIcuNotK1YVo2L/x8EWnhr
eQa+nLqb23THhhescoCifJM4WmwIdjHflJeBgh0zM7sEiWzvszAbKCQFjsqaZcie4IpxJ1EFHggw
IKyozcfeRHkkfbXy5dS9FDiFNhHS+auSuBS403z4r5Bm3Z1Q3t7pCE9bQfHXCEYrFI9tTkiLqp3+
EJMPTX5KquKtMxrljTstpikqoJa8RNYtRzd1zRdkyNmarWOUrGPtBPmumdyq5+uClzzF8vnK4T1v
0UkLMNbWr+4yTiAUEOMZn2jUMjZDzA7YOgcr3GnSPaQmXqcDk9CsXZFA4sVpDqg4T/S285JrvEIE
rA5ldzVo3zuKJGiWqUXgXVSB932rvKrYu0BAtyEf2inQzAc24IOmLyMj0k8hNfeTPQn/HLkJg7d0
6v0rZVKabaLYisNrWMpYXSf/tSsd9TJFi18q9txdYcxkaGHvPEp7miUhuZl4cxqXXGUVNBi6HZ9z
oLDD6wKx6FcbNfK6a1PrnfM0PaWDYW1hD4vXvofmjP6z9KOdQTZ3sGHqZDMIKOVuqjrnXlu1Q64j
85Z68vNt7pJzzlZTb72x78+z3w9kxULZVj4NL+aLcZ15uU3wXZO8k+7KsMeua5e4kvr/s3dezZEb
aRb9RVAkEv5xy1eRRW+a/YIgu5vwPpEwv34PKM2Omppord7nZWJmJJZBwXzm3nNRCtRmDU2YOdC6
qOh8LdJXABbG7k5q4X2XpRwv6y6Zr3ygx/f1AE8KlEaVvlfK7B6CUuRfIpNskI0zpQHM6Sg8wbAU
J1GHzc7jfL0QTeSif1WkS7OQPsplpWugXEC8bNfbqfRMan9BUKUT9mvsyYRSZHlR7nDBOXsss+Sk
CWrxOsiHh6rNrZ3BWErVTXqdRESapGmhr1LPkxfcJPSGC5CLxdOLSpU7n5W1yTo2mnqLyNQFPWIy
SM701Kwq8iKoGOz0ok6oUfJCNBRQKv8WZ64zH9DmDqR19u67VtXw3S3G2F/XQEjOWsrR2g2tXe3+
2///f/p/vJbWr9r//8lf316Lnxr/3//kXztcmyQBn5jK//OV/bvv93+zYShjDmM9afKfjAT+tcN1
0JuCjA587qIuYilUav/a4YrfpLTxR0LWYeJkBeY/6fs/yU2ZLCNcXT4Fq2JJUggf4c8b3NSspd1Z
tgFRFQwnD4QJqVBgdw9/Oib/wZ3EBOPPi+KPt8FZxhCDuaz/F9vobHYtKlTmdgTzmA9ZhbPc6oV/
XQyaguzX77UMKv48yOArLc5Ny8bQj4TG4ef781fit0iJ5rLCw2RWqFbdFlgAT/yTPYvxpkYQ9He2
XNxif3lLjzGu6QjUv6blfbZejVnnNCbmh0MCdpwOoanUZdX2WKYqo6ictU/I5ROCLItEKjjQ1sbB
rzztid2W5b5xgOw4WtsgUUbipuuUpMKgGlGggSIQb+WYtJcNeT0EiuPkGBbwZOFOkuypsTxN7QJJ
zoCq5EarHj/IRuzEGAaHRXIVTgAz7IhA9I0VlfF+akRxTCJilxoF8kca9vwjIHjnKc7s9smro7PA
17sdyJhckzYnDrO0srNtszZYx6nV3+KpKd5na66uZ2tIH6VIUP5hZ9k5TVyuTaila5ALw0FUISSD
GVaur8XSqU0Ds+GRUCdldReeqaqrtvaZy+aZ9cod2iAyc2g2c2sMh4belxH8GIRsvg1Zfev8orhE
SzXeBtUc92zHBybC7H92opPtS5IZUH43Y0zN0KCIGaKhe8Fd7EzdJfSxdOeVXoBkBwIryB2EyTW1
S1G+QYipX9I+8p9TwjXugkgEMY+BLvie+l0NtAFSBMUX1PlsZaQJZYr28cmgVY7fsjj3nXVS2vk1
IwEf/KUdVZceC4OLiUjDJ39aGuwwaTcSCvsJMknUIUlMneuENjgeyWkKUWbfxU2AP8UU7UvhVXpX
0d4x/XENMEGVW3xHDhfv4zJe5Fj1JqJMuIgCvycbbHbiYttxcIi9zs9NXrAtt6Rxa5XJfCnm0AfE
PhK/hZJUkMCQpKFYGZVxb7uJc2SfaB/0sEiryM27FGnUf486V72RRZfm2zmaXcDAKglOHAJGYKH7
rVE5bczQXpW50DhD8+9iEYWSJ3YRGixLsyx6DDoD7ErIZpu9OBHqRjGuIQKQ347BaB2EibvyanWR
Gq0Ng0pBS8Z7k76C0A35l72vFnLZTVy505Yeo7kLh1xeunF344wDyi/f9+xToLl66D00D098Iamp
f4yFRz+OQe6cyXJ+W3jIa35Z543sxeyaxFMJ9Fepu8ZR2MiVf9c0QbLtnfmLweL/Ss4YfiiJOmC4
87wdAlQCZQnfAyOk3jH7vC2H4tmzIAEeEnac2mZtoQG7l+z8cIDofgHj9NmYku/n1zJl25Rqit8i
c7auXJIGp7wBYOQzjByPeSCiiaxUamMBaMeI5qesG2yGfOSN4jjnQFTNBpVolz7YCFcjFHtmOvp6
ePAmFW8Dc4mwdT7ibI1wibZ1GlJuA+WX5X4Ad0P4rWFHQDymTDrHwkfisElyY6J5TTsCHxieKncX
ZeQi3WmQ1f7OqhMdXblEXMQUHm053ESuEbGGq92miy+CkDwBsnDDwXmRdbyomUUZGtS77RjIp7SH
v79rRhwI372P8N9Yxco4kYcX9e19VoRl0ezNoMteDKfO7kmkwXUnliFsVXjgeIXKn7xwMtp1aEka
HTpE60SxuEiHZ43oETJKsHdocE+DhPVrjkDgZGEABRkBszBymQPzQYLvREvcLP+3F7rhPUHfwzdX
lqG/Ks0SD35mWccqH3nf3i4JOuwhz7Pdh0Y2Qt0i7IW1VtGEIRe7P1QXjW13DRYkD5DVwnDGMAlx
aWGolZ1AlMnKjR3gAgYYW/5bQ9b4/dyhwlw5pdHXUJ+G4na07PqH7dr+JR8kiXaZBDdXT0FBUqEb
5fG2nQaSJUUeXOdO4r7mgN5gjJNfsws7DybbgBZmnfkFn80AvEBguaHAkflt/mQJNcIISgki9uei
uo8K4t5xZ9H3cfPIyOuIMVf9twr8f1WB7Bh/WQZeVn3SAX35uRD8/a/+VQn6vwEWkGj5LB+shOPy
gn9sgFDzQWv1EdL5LmYlaoh/V4JI9iTsAConNpkkfPy7EpS8ILBSEUAmAFPzDytB61MpiA9+KZkw
H3mOiajwM8+V0mUgPNdEq1+GCOHT1DDvBB7es68TyIdN6i+ZCp546wwvfGBe1x4nJhMno03CU9dK
JMnMrC8rMv/2KM71WiI0KLhtZ8aDXzPu8OIauXklEOqbcTpeM3Trf6StxGYaR/mTLRu1JYSVNAXG
sedKMBFGuurpTdtY7cKVaokfLoz5UDWFe9+X/Xj1jypHjoCNztJ2PirHhTjzc+VIxEfLiqKuj2Nr
jjcuQ4d9xJxkLZVavhef+9fv96ls/Hg/XGi4WQRhF0Q4/Px+0iAulZjF+gisjwdilL9F86ARKnIM
fv1On0wtyzt5YIc9fxF/LuSWn99p7l0Tiq6bH4ewQVqcMqdAuG/sfStM7rXM7T08tfDu12/6H74e
GlSqYbabC7Vi+ed/UoemQnZDUaJVw9KAaoqnLTdoAe58048ONol//m6MmgFksMVkLPvpYFIWDUlZ
pPnRFINDamT7MZdszeEaOufftDPmJ0jMcjwD2jNKDvAhNHef3mzMuHcXmUiOTTzm7I/isMPH2iAp
81tzXsUTnpG+7c3Locvw9uegFVk8oOL/p9/ZAQYCXFfQITLd/vSzgm33pqK30mPTYyjejEQ3b3Cj
hg+BW/P4/PWb/fUcor9hdy0Z/fuU/J+MUW0DO0y1LhJ7c55vK6bHG2VwBddxzbR86hJETF4ZZP7f
vO9fTyMMWXTPiBddGjqx3Lf+dBplUUoCrlunR6ByaNc1v+Zg9YvvJ8EJ/uvv+Om9lj5V2ORECG6q
jik+475sRoamjpECJmYTbZqRCRYarHa6iNA7Pv76vT7dbz/eyyEhAkY30R24PX/+XkxuXaM1OIfm
aUb4VIUelI7E0ubm1+/zGbSyfCcHAAli8Y/TVf78Pr2bd63L9OwYCkejMxtSvhQ5Lkvtiq8gThJm
yGOL+Hc1t6T3bkURxX8TwfHp3Fm+K7sUbnQmEgZXfD53NFSlhPqbz6C7aFObumFkOBvROURdgEzW
dzBCWNPf3M8/DuGnUcAig3eRTgBvE58x2zpyWXSGXnKMfYAFrHqLEzEL01Wd0gsTWlB2KwBnpAgP
0xh5ZKlTdx8Htxy/m27etN/wnYFPCcvwEAlAKmECSCWcU+P217/Qf/qcDmTzhcAcoNr/TIrJ2EMO
M4tHgBye+0blardrDZuFn4i22D2AAaw9PDds77cG8SFnoSUJq1YZhsc+q+yLQKGHHhPfulrSmL2d
q+Mq3aC7RMrw68/617OWkdQyxAGZ4zOB+nQXEAGeoC4fUOAHgtYmi/wxoyLu/g4P9Ncr0UfVstzc
FuqS9/nZmBiSg4IQ9fjhlQGMyTikRCRxkXe2c//r7/T5ds7p6ZPthbfbx3/KuO7Tl5r8zumIpeZ2
js9zE/khO5S87td4C7IdGsloXY/DdGH2o/diFCVSxcpRf3Ngl4AtrsSfT1eyk4W3sA/5oRd3xk93
urytDcmVER6YI7TT0cslN1MVsBI7Rgj6bnGSiTcnDsn4SXpsmFMdA39LkgxVrsvg/wIbQngK8Bje
KB2gaOuaFINTQ0hGspZZMZ/zGN9qjG3jbs6t8F2Pfc6oIp/Pc97SzRNd7d57DVlGsmDUoFvBDbcj
QubOWfKK3bgWB2X6JmMVe+o3ok6MB8Mb5lsm6xbChTIG89AK9ZqHk3ij/w/PHUGERFSPZfiOqdKp
T3SDbEDhC4aHuTOJKE+9mMbT8tqlRqgym1UrtpJXcMDmt7IvrEeE36TFjJCkSeEcQ/s918oGF6tG
K9520O7OkcWVjVE+2pitTkD9cvOuugjbQGX4DMoKykbGZcIHlZewESUZ0bX3gy0ohkBvd999KBvb
Mm28FyCIrX9XmSnnG1d/BGkF2AhKXMLXb33J1mIlut57me2Q0Eo2nGdv+dvOqfgYk4MYt0mW5BWP
nvshqKzpzHMG+CoDsOuPwxu6A46/Mha3tdXE2amCK4zK1ozoeqUo4nMWBWxLmjlOa8QJy92qN6cL
ZLLcodCpGF/BVHNGspnEH5bnJgPbBBrNCpRMgkVNiPjBBr/93LOeNdYyEuWNlQFB36Q2rwNaNz4j
Vo82HfrMt1ag42FnjaxqH8xBPq8YqDr3gLmsR7/UrVwZkmNbWDJ5y6NC7sy2sl9h4BqAQBxWVqsw
KeZbZ0BuvlZZO94I3YxQSWwdb7BXJ1/BjnBrWsxr5qIt2lrLeVgMVchuK0XfwN5R4dYcTQoY9h/z
rtQ555K3GH+jYcpJMqX1mlaq0/Nt4RgEqM4FdU4f4zZYp3yBblWkA0ZM2CrGVsCqfI2HSBzIB+Ts
xXA03rT4kapDH9MxuE5lPJAtzgETESv3yCDcHF3HNpgRpI8sqq8B7Tc7lbL6Ifev2jYfIeJG1d5G
qEiPYskZZ8RoE9FE9rgrO6w+VjmfeuYwB9xY4UOkvG21pJY3S345+OpsHS6Z5iCk9xDG6zXQ5XHP
6NR68ZcM9JowdLGkohsZAzB8BfNa0vOtzSU9PVhy1O2PSHWOqnwKiFlPlrz11Ax28ZLAPvTAyWHH
4etj8LDKwDZBbeJrIcho1/GS4z5pEt3lku2uHPuFmZ51jorkuiW/fsVEDQ8PlNM1DxyLQW7y6EJs
2k5LcnwO2Zhlr7Oul1T5LCjEOmNRi4ZCuJtgSZ9Pgviui6e3oJav9ZJPnxrkDU2uTRbbrOURI/IX
0E+ogrVV5+tpBHgU9rX8yr76hNrbxMkIydGF45vZ7oPW4UVVetEXVct5G9vTeIrzghuwvdRIDGOv
3MSyzojGm1uTaKyToZ0Mdo57mXkN87eVDWS/C7LlJhJ1PxqBzo1FQIqzCgx+s0JMn55MEkjBUmHn
uuyxrrF9zJHUrfQk50eEGNZuHPKQfa2WwQVqguaaQsmONwPzMPIGRP4I+yJ6RM013E+VQ/1QoSeJ
VrWep3PmYRwICxcFUKb872mRtMcRffeRUW/Bm1JFn9tI3PnOMNx5GINxLPX9dnn+LEPfWsdrNNvF
Tae8mQhYp8mBtNuUAjKrwnU7UYtkjJ/KrHQ75qdewq2oHBYMKk8ELwo8oMK0Pj3n36agzNsFs7D3
PXNLNDBYVa47oZ4Qsjcbc0j0lQ10iwV4XqFUUExz052TygJLd4e7OM2cG9GPHbqgPnpWaTRcLIYv
BS/rlA69UBgzhuAr7jBCHRxspiiXuE8ey6CNT1ZD3b6ShCscZk0ixyqldqBFyA18Aq23Lab2S1n5
zk4USr8wk/PfFWCBaYUISILkc7zncZiDeQ9WHy0M8nfSWHrqsXJsDvU8B1ej0bi3bc4+GkM8rDnV
eAc66OAQjKYkec7s2x+19P1tvagLG2WdvcIW5yBsB2KvURTYDnuBLCq9fe/lwW0eNmG8CoFb0fyn
sc2YojUfjITRpKny4MSPGtyPTj9veAjneBMMbX8bZ9HdespgaoBEZOMjqdqw6dmGLhyT1RRGzn4g
FHLnIu7cDn5iP2ZTV92gJwPdHprpMUwbeeYIJhuL7UmjQ3OvHYcTOyjPyIlZFBSBvMHSAPeo8azL
AOEhmo/ZuQ/ZOm2Y8Fb7XJCOlc+d/9orvhI3mmaNeRF+ha8q7CpZ6Pj7GBNhvioH5B9RF0ZPJQqk
K7Zw1TX7Asr+wKrYuHdGWm6nzKjsRR6S73O0NS9O5jLEqZroYjQcn2CF0M6PGGumH4p2HPHR0N8q
JGU+qCf4Fmsc3zzTbTSehCpo54qOvd5nhefRAJjVCbSF4upS9XlIi5ylnKOufVJADxYD52CdBD7x
A9iZB78kl8wM/YuqGcNz2pf+3o508ZaVjeduszponu0IRTFBw9l74BRoP2qPPb7Rl8yS0pydVld/
LXjpbdtUkPcCiAT5GtWxfhW1nQ7cBDrjGNXLmN43BfC+uHQ2rGv6CzNEoyIQkfKLJ2zo5Tdc0/Um
6WtGxGBMum1JwPfZC/rqzTNLfcJ+bmz8gGdgE1vYdpwp3Nh+pm5Mobu3tM24Z/8uzQ/RiyDU17/L
9tXvIn7XpldcCbsc4/fYmOC6J10ec2FjTA0tZbw3blyeR6eWVwna2kcjCvWb3Sb+SwSrH9REGRiw
DMTsOzz2piL3SPYpiYY0XHs6SYk5aVu4+nlSZnIlyHrbGOiMzVXaIIRKhsxcU0VFVxPikY3KG6Ya
RCUfHUbmFp9KwdkrU3EmBSLf5NnAM6OSUA3Wed8TAcPNicWcmTbjwSR38ISuqu5RXcuK29k0R/e+
laJyY3PTHx3kIGJtMh3ivMzBnEXdbDzgKBO7IKv43Xgo7C1Rq1M9J/23mt6IDiMGEGcUHIXWT76G
SD9wX1LinGOvRq/myXY8uMIKnybU96+GrI136fbDJRDF6MEpMUaZFS87slZEOZ7olYTx8jUk8Jxy
UgRAG5NHCuMQUbgroLc0d671hNUNxD2kCvqwkJOqIJG3RJ3kG3eeJkMh9coZs4e/s2fDXWF9ntZ2
hjRopDjB3Aam3Cxb7M702KvSsqslkfAtgzfANJ8+edXHhLtMLjB/XDDI4ocfuM7IP2Hsu25aGewy
0/fWWeGeZFc4rFeRdRdOv4PoF60hBxobL+R0FuloXkxOgffMfJ1rXjiuen8vpyZbwW1DT6SS8b5x
ZbyWPXzMtNRAiwViqRmHpKu1POG/EduOaRaWmyk/BILxgBz1xPXc9vs6VgIjFGRQenyeOhRCJ7uv
7C154A2YSNVdsoxILzOT4E8X6Z5FwQUjAQmqGsbrwRXmKrZH9+C0TbwWhfZpTXAb9mwJJaXgzWh2
gl1wWu98ReRca1Tb2qjmvekmFVEuwdd2MpAiTrVLhj2zgzkSR3Rkt71lvCauvatCcmAEzmu0xKfC
aF6GYr7usxC1v/tYtyEiw4qBUZ6oC+BX72kTPZEYeuexfq+pptdlmr8GIlmYggwpPRW8sezv1nMb
9ZuAAK3HKk/wolbybQxMCisj4iYfy2PuElgPl2iX9vXFGHus8CP3W6GDmgQCptqsa+gIyF3pn1ma
fxtxrrspAE0SSRM0tcEUPYu6i+ZVCxwCDGBN2gkiyaRKrL0JbqRJvox67KC3xJdO8yh83T80PjK7
uEvuPSuKD94QgBxqdP/FkC0SYFBcB00Pc9n3rXFox3S5zJHbO1bifXFR0u+TonH9TRcP7TFpXMaj
xL3STnhBPO6rwaSEJobRJiSWnaXSjtHu4mK8A9YdfBeuNxknoyaU2VxlqF3FXmqIJRfKLzpQPkD7
WUmhMOT1ZJOlrxND54HBxcK7Zu/IGU1Aad2umGraKRG6ac52rYti/IfUQweAQJ5xpXrlJZsOcgDh
HgFDU7cbaDkXoFLbS6iWURa+dyFJNivelRUDOnQaEenTSG2IxaAtijjte1B+Yc6cadlpTBWYDVb9
xjY0GnqMiswAdA/jVcMz7ok0tOmM4ZIuGYr6Vk2NK65Sw0n0VgUTbUfvcVsaFopGiX6aG10y6h/p
LAeii+CdChA9xN1g64uzIXyJCoMhd4Ts5s7sHCiKTksnEs1avFXV4DpntaikV1gVWVXHTt09N3AW
N2R8u9B6TKs9Utvz0kTz4vOtaNBZ+EbzzjM9+qvBVV/dvJCbpKX8W9lxfeO08zqDEXAsFzjUzCP/
KDPATNjRw5MVOwwFOpp8H8Xhxcem5uP9dG0b2wkbyTF0LXY2GQ5+4dnFl49/JfALeYe+1b1HRBvs
PQfdGWKQ+rUrFD3Y2EqmBASFXA8zZY9Bs8muZy7d+yDjYCZtjKQ2Vs3uY1Bc5yRMyLHyN33G3Dgv
kprQ4IS9LmSA8ETcJ8Gzsyr3buF0z1Wi+AJJyityHwF7xeAFek5OqEUv+NXLDL5SOIztsXXK8SYj
FWQ3GzFqlayfz2ONtXY9Ivw5ol0MH2qHtq/RmCHXyACbPaUavX3f51670dlCfk1mpiIML7kZ9Cbd
iWiDTWVrp8EKKIqC81/MxiUm4fqV4V+yJ2+EiaI/XwQtAvuVmQeKkUwTqnhV4r/YqWwYwOo0Slw5
5uBcVOnMhmx2GF6Fc3b6OO+MBM0wdo8FWMACPG/z+TaGIEubNALr4tFQh+8GBCKGIrRZt3m/HJO8
Z8tm8j/5rUaScjWHjSHl2ial6CzZc+9Bx/xBcvGmcLie8wEKDFwHDLqcAcoWvHaglxfMU/c+koGx
DWJIMTXQmY3y0PujbBdfCsGfZKUN0moB1tSV4miZ7qKtQAA1nTUvtEVHGjjktRriS2w6uF4ylQX7
pOO8jw3Ka9Njzrr5GDyZhgzfZxOCvk45myyoUsQRG9Uro0SgmzzONU7q0bwMzCE86TisXsMYvdYU
xlw60ID5Ma2e3eSgQkgOZvWa4dE/wto0yAIA9Yoopc1D847mgG9YSpQXqzACjYuDfCj3QQldi76l
fVYo3fAQizw7oVSaz7qr5N2QqZRKiw8uuyz+XsxF/Yrnk7ce+06fcjWFR8XIFbQPWWmvmOzXkWAi
pxr+LmgXdnnrv/VOp9exCc68VvW3UvjBOmCZt+80seVC8esoFXKxj+xKw34KmFiQYqcWIFuE6uVs
MQI/14UOX9oBDy4Eg9m8yCNpXpcWlGmorHxyRefjbEpuh3sBX69bsRb1cclxFgw1ozmnRi6Dv8PW
6AZQ5WI+7zlLvFm8RSKtX1lFGtWaXSzXdNU6ALTpTvHOcH8MbI5U5EbGw0xD8O6h5CkWZQnnYCtA
enlOjYA2IluHOgChoOFBEMC6SNvnu7H+4bv0yWsajPFLVyUjYFWfLRQ07KpllFpH25iygidjnaLi
6HR5FSOZJoho8L/X2g7fk2oMTtqJ82kVDTyZbNixOwAGUwTkgjMAEnn4kroOXLWutdoQfDYD7k1e
J9W0/RgJ/xfx+DfMIsviGvzT9PwvjNWHH+PPxKI//uIPkUNgAR9aYk3NgLwWxpPsD/4QOZjCxcxK
wCS7A9yuH+Ptf8ld3d/Y0vCPpMsuHDMr+6M/5K7S+c0nJJiI1GXT+RG98A/wjiaat5+H7CZsVxop
NBM2HwjFw7Iu+9M6EfuUocGZiyNAhPZZG7a36vLpm4+X5wrzZrONDRrksagypjP+GaaJ/uLqtLnH
EnrfiLY79Uz0VksUwxmutXGcQi7Ova7S+KYvG+O19xZ6vVsh2bb90EOy4zCJuik9Z7JubRvRWAGF
OTe9I44XX14BfxPVY5fj/8BHlc2VBbGP1JAzsnzhwUbVwzwisAu0KuwV+qTU3hGThEt1VQ9t2zzm
fqkcQu3LIjdPcTC6QHdkGKitFwvm6/jwZH1SdpRQDKVlxqYerdk0BduE2HjzhP9J4iaJOrqFuTKR
qyoidYA1Sm9yjkCXcaDjO0m89AGVloEH1/Qy3SDUc6rXFH3V9whjhQdAoxs7gGgILDXCzc5LBNCy
Rbeo+AjdPiN9/oLl0tyte3DOF2FqIhIZlOd0Ow25Xm/nCgkGE5T0UERV/YIYFgtdXloK6PfobwfC
D16IWbG5+1D5ose5j7A+8WP16bmRZXVI5fCULrVzqgb0m0UQHbIhimfGoVH8jHViiLYTNbjnj+fK
bi/ipTDvogKxa97dWB8Ve7kU72wOv6kxhFXQD1jdnG4tm4DIYUJMx+xp1Iq2cGkEWJS/RQmpAFaY
9fczbo1Vydpj33NIDWIhMcIBKu+82Nv59BpsAO/0nDy5uXyno1AXkFrYumTR1Rw33rro1QvK/1Oh
q/KQqQR/DwSFcS7kqltan7omK7Vt5hti36iYZfZU8zjfUOhXzCf0DzcpXZCHc3gzBIxyOjFiC+pJ
kKIM3GRTn+1tbX9Y8q4l/D4kahoLmUmmIBE+8WXY5+3ZV4PcenCJj16VJMQIzM6qNyLIN13jvyW9
1PtCO8mbHzfjaWwZX9aNY9xF2GYAcUY/mJ5V14jU7tn2Er64dJ+iLngiJ3WyxDnS9CboFa0K+ckK
mOROwUI+cl+Id+3S8UaFY68dyoe9ph2unKw4Iidk4rT0y1lE6iPC2eStWrpp7ZTFNorosIPFTlVV
eI+7pQl3lnbcEToHHd8lK1+OD+bSuLc54cN08vPS0hcdax00oc/MacTKQsB5ihsnWFNuJe8LAfZr
P3trIqVWaTZg4Ox049qrfhLZZaGz/sJ1FVd83/rNxqL/x3PiwnTVPpvTVYXYK9q0KQNhvPKjAcVc
9HeTqQfvPrez+oYdOa13g1nwqsYdsLOqxN+GXuh1MNj79KFbKDhKmBhhk7SSp7KP2mI9WYp348TK
5hVTlm/9MqYRodY36TK/0aQUApVdhjoEPUzfG1JFxTbC4n3qVVIepBqmgYKDU4vQhskV47rh00LJ
7wb1bjYMbHnwhjA2x76P36HpBFxrQ9CwFRJNPVwhDelwdHG2SPp5GIemxl4Zl0GxHxJE0HFjYA2W
ZO412XD0ptTdE5zKXWKE2FmJCCCoRawpOHhk1HXDkDSYISFFBI9If/4yorp5whc6XuWpQcZA9izn
hHVgnlXbolEnZTT2FbKibAOzMQVsmXwPO7/dJLJOnoo2zSuocU5ylpgNGJT0s7WZzcK8aYrwsflY
pgak31zWdl6dzEDtsDzpS8327A6/hXGf2Z33ytw52UQZmSdzETAL6KOYy3gYpdyGC5pkyidxdkNQ
SypU3SZSSl3lHcHBvE65qz5oJ8tVm2FrhRSirV3YOOPWaPJ47+X6Jo/tZJtM3WEwBRCaUM3Ls2T2
mRS75e1gTS+A25yDrYvgWyuZLI92PGBHw9Bm+eqLO5HakgiKb2npo52bBCD3mCFWyqzVe1jZNvsX
ZSBCd2KE5L25KcUcbOvFPTVFfrQLbZP7gT8xQ/Sz69kQ+gwmDRH/1MMGL0cJ4SDl0vIk+w9bRvs4
sMeVGKS/DlK2KLXZ7icDBoNvqXPQc9ea4dStEDdwJqqxPKoM1pE7QOCNzOGuJ5eX3r4CiWQXdG59
FRyacdwz3wyOrJdDXICjAJ0XFN+mGj6AMCy17k1M2GwgGrIuKjaAYNmxcyUp+TFEZm4aOw82nWqO
gRHgAzDq97HxHovEq7ZzMLDd7eqE6RNAKMO2q23MRHWHW348GVnzfaFg5rgGL0xCbVbz4DTrnO3o
NYl84hJvIQwtMaW7IVHiSMvmHgzHY59Wl9lKlyWVbgSmlZEKGYwZkm9ZZNzvGvfrDMNvVSLz28aZ
+koqcnZBuUye0YTdPLSGaQXg2LzkHOgwPdo4DbLsHXFOsBvr+WtUL/BXsimjVToBw4PzEMoVsGWO
XhC9FTVIKJGr9ibMZLgGpNZdkWWjebhTULsieqlM551x+A9GffkudygY9Gg/F2i6Se3omqecdh59
j92u8LWq97a3JQgKoihBRhcrrxviG2If0ttAVjU7Tjlfanqi3eBlX/siFBtuphV37UQ/k8XEA0NZ
90kCXktHY79Cn8593U3yN1kquV4sE8feLtxdqj3cjWDrEZ/PxaU05ZKUNtuw3aa3LkbtraXr0aLw
GQY2lSwhGv8JkSBgK6urOKA0O4wzPZwxHLCaj69Vlr5w2WfqrIbSf2g8h7+FxXHf9uHRzUfAW3kQ
3faoVG4cQl5fPBpdzFTDusqjKybS3cFiCgr0YNmwA/LmQLMUtx8DJwNW77gIK5S/tWeM/oyFPbgR
vR6mzdwUTOZcTUxGVMnvTB7YFOANIUqXfvRam7M64Mz2Dt7o+F+HrBMvTCu+pXWormdhAUjRAHgP
aa2sa4dB/NacU1aHNoNuvXKYXwZSB6yfAISMtSjuGj9w7oYJoNqauyZzAoQoRNvaXf5O98OqgAs1
4jcFjb54zVt3X9emwyUDpgNmYBfMZHcjBYVBZN2TuduTPC4uiRZLwUcF+Iqi5kTOXThv0iqO1k1k
fc+x1N7ja5DfzIg1LmBvl02qkfTjsR4qgi+TLE57/BfT+E3kfs5coO/u56FtsJR03lnHBunLpXuD
fwTsm6e8jeZxwE7AmFNOZ1d730Mc4+sYIcV1oJzk2albmzzuxNm0xZBvncSq13VVzzmqX6/YVsqq
7lqLNQcIMdFdjZlkZixCaCloKnscyi1N7oYZ6XRd+km+j8wWIIY3qB2OO7mt+Vx02K6xT500LPbL
4PWZu1n2zCOu/5JDPb7PUhUeRIpMTDgDFW/YuCcGZORNJUbHrofMw/wpYh41XWhjoiOe4/YUGJIL
IhYDPAdWFyfZtPT+BZab1WiX9cbVEbhj0bW3ah7Vs8D1/d2pB33wuypgIvS/7J3Jct1ItmV/pazm
CAPgjq7M3uRe4Ha87ClS1ARGURL6ztHj69+CIqNSopRSRo5zEGEWjQiicxw/Z++10+6abFX1rhKW
ynj/qrTzRYNpurBIb6e6Wh49cpkq7ARWOz5gRjFhoFuSDC3Su8XKfKnnIWBE12UXGBCLInARi70b
Q3ex3xMuniz+4E58Wd1eeryIzPo3oJynKJDM2UF6ZvHz4IzAsCqnv4fpRQ54G5faZY7h7DkER7ID
fwf6p1gmJLx9qfu42SN3I2Wm0b8vcMWQcw82hP/1MBUsr6rw7seC2rgtm/4jo6dq5bGkO1h60YUq
KUnzcmi6TVcMxQNQCVqgumPuR7fICEZs2esXXexXjDq3tbbkoO1Vbe1Goxxvc2kp5VtLWGwAwWbB
kBr9uSgXGBRmWh56Z4puzFqE853rpKq6nqJ4snwvmvTGZrLnwOxIPhV17M0gGvo/Qy4oN5M18wLh
wCjvq3/kYfRz5TqqPaReXAAA/ZqeAZ6O6OyWUImoaUkzlmQIberJzaHwtLY4dLFtPRHBRVg24R21
c1AZ7+JHNP2hr2tpGJ2TYYBRxyOs0gCz/4hupB/qbYZ6itWHbLLzQF/y0ONzv5uajr2A0Wj7xbJj
f4BgeKKjXx8Vz6TfdyI51ym96tDsnS8FepxXnQhXZgj41dP9VNQPbYbZ6hkRc78tGMKilqCv6BKu
a/l267qfAdBHB7tHTbMxuljbAox1Hpd01IPEZnUO6BZnu9ZslxedwvpinOvVd5/TcKx1GJSyPy2I
9W/rOqnfx5Ms7vBnwVmrmWmYhawZjxuoUYy4IP8ya7sNgVdUB03W7qdsMEhISKsrKZvCB5Yl37VU
kUE30SFeSiMNIr51FOcNLjBTwSjNnaNWl4NfsXG/66LE26lMN18s0oYOJNfVG4Kl8OFD40V0VcX7
JAIIoyrLPRM2TbYz6bXjx9zThj1s7GsxxcwxSnU98Jts1qC6bW2aM7yIvKGU6qNzxpZ2wvwnx4Dn
ptnVHly7hqAg5v0LxEIjTfA+hbAUvJzPeDhp2QcALzWhVE5x0JJQ+Nh2RvpgoCs2bt4xDtc1JoOp
EAyqZAEUx9GuO7HMdzU5o/2U5ZdT1kMaikoB3GrU8oAoo/hzXdvyMgwTJq51Ex2AnvDutiz8fQ2W
PietalE5WUlZN/DRGWcayLp3NUxRFqRlYh8yvH6BmYNf1duqOiW6ceO6BXCDtp0IIqyjl9YpU79E
eoTM2Wjcq0xr1JbpbBYYeSg3aQ4aNfIILBRjS2Yu3tniGWnIcyPQwdE23ksLFdoG1connfiIg5vo
C64QsmMMNp4o6Cx0R1MZofvJBN0HJ7JhsxNI7yHdG7hbG7Oc3sNiuYgj4LJL84lJ3Hv8c+vz1utV
QOhbVm0mIQLb1U3QSB4he0lrvWQoATdFRJoUNTMTnzXXKg8U0TN9JKfmXCG/4Glpnb2hZ87WVMBC
c/rBN/QfdN3vJZS9YKh1eKEd9XaqY8pv1vbPhPeTvnKDDRI73SFKXf3zSD8ZbF86HEioAZWvNeZt
2jl0BGr12sVTd3IKjLC6mzkn+lp+HM/10cU+xwdYY0ziFMPtksXRLkqaj+zXKMXmEueaXNLiWPb1
kJH00c5PA+3hDf2eSyGK8JFS6iGBuLF1VOdcxLYYt820UDgCLGIm3rSbuNeUXw79B89oLkdjJvAr
NR9LjSUvHaTc1bZyt6Ml3KcYfd0GcmnpewwRGQOH1sNSZbgHl8y8KOf4nGjlc1c77YGZ3b2yjS/k
tFD/zVRHgInL+7gynwV5z0cxlPITIG7l65ESfq0VjxOJ8V/qGm/OLgK922HzZGavTTVTrsUGeQKa
NNpg0DP8rnbDDwOSMkykw0BCGrzpu8YwlmqTuyHNchoQI0wSOScU/4XBHmeyYH4L7w4xqEVrXViV
zemFDmAlFePppC0f2HqmTmZJKbkk0cRWJ0T8xOlcZqlVXw+2pLA2ELWgScsS2GjmkpfB4OKgCHo9
rq9MjCVwTmr+U4YQyYzMO5lWLB5uEp+8Ws9Os8XH1RDja5jVPTmRWhYF4LvlxgHCgqF7Oi0JXj1N
Nx4Vn6RtbnQ1QQBrL7AukTl6PcZEwx7Wd4IqLzGsvYnWDPGDyZJgT2oYD2nVH5yh+QCL7TTxwG9z
5mTHLNIuQw9x65JbTYBI9YSAvtuNInMCJ7PzU23R/iN1od3CnWsg6k5wzmVzVtFw66XtJx1ujg+i
ywrQ4d42si59GjPOsZQYWB2ti4E2AzFxlkK7Hk35lCDLvQCOV/ujsrFj5UwHY53+fVIVxgGVi+Yr
q2+PREjpdC46ODqZ9akeQ++2J5vgkIYjXItq/pBFBp2zDkQesA9C1TrxMbQG43500ezZ04w8KAXt
+tlqneGetc/cgDxQW6h4/Uk1NKN0A91GqMnLnIQ8+ixkugRKzzKAZOWl7PJ2Gy5C9r6ZMOUInMgo
nE2qo6pdUzwNj1lclsyMLI2qerZcKdYo0mV5zcw4nFaCj/aCy1pdI+nTDikfPIUO2ZmA95AI7mAw
3kJoSDHWJNFJ4aoNRDHPH6mzeLWiunhJUsO9rkYRXi5d3L9qif0lUsZcbzwiqU4NbejbZZLh1koc
XNA1k453LmqiG9OM5XKlJreqN6NTVHu6oAWQ7E7USBk9glsw4jm+nSWTX5tJqbbJMte7pCZSXOqh
dmUkyhq2Fh+DQxIOD3NkvaNCsO4hBFS7qJm7A+/BHNiqJTfDcx9Hl2jKOi7N+whh+7aNxbVrtCHJ
6KW2TcE/bQ0HsjuYxyLTLkaTouZMxlC7abohvqCG6KZdZKtqq0Cp9ycJeHzZ2B05HyRLIsyjSYRU
CeV0Q01T2AaWWzLD+GpUJJA5dqUeVS1hYTeuCwQMrQHgX50e34zfZDuzLjzjUPHE1ZhY+sPADwDy
3fQLmELsz7zGgPEFDWrUUOXcXoq+7s/4/FWz1eux249NmZyXGom2zwfL23SgF6iY5rHboANcCUnd
WgmxyjwXme18kCpGrZn1aXfAp068KJRrilZXuuDHVyQksMzp3urrjuYTAlIbf4jOENTUvMfcbKNP
VhylkV9GYYQYEgnnHSwobBCCFy1YcA2Ro9uy8Z5MPtGUoAVuYFF/GSmvgW83t0SdrC5xG5JyBiPW
qnvSc5OwuZ2iwXwC215OPlY3SNnKMm7apjKSTd4M7l1rKb6nrGXVTb5ow5Mmk575fkNfBhO0e4lK
pnvKyP650ouRZBXmgR6b11bcthagek8L2b4oI/QuNC02P86ELp+61h3uTfOrxN4E/7upSpZVZEYu
EiC3jWMfxlbKSzlKvlj9SFdwI5QXpVd0+Du+J9Di8ovUMGdr19mjxZ0uYIF2KsJrlLU3gA8Ai9hz
bQaCNtSDDkr7lMJRIuApnr/kdWE8hwZR6HwpOten06GuYs9DOhqlSfPUI9jejRpf3aiSfMx4pHw2
O0mgR226r7URjhut0QsVTs5xGIHa18SwnmujxNyTOYZ+rkiYewdGC0iBPSWFH2tot2FnhiwnHfT2
rKmvLMDVhyI2ogCVeb3HMy+3os54SjQ1dpduXoj3dG/BmFZj/aBT351V1Yy7vqP6p53p0KXR4jtM
lAOwj2igaU9calS3xSWCzFdtMNg6GEV4sGOr87V5MS69gVcDUVwMyAdjemy4NyVBm8dxtoaTrTlg
u2z82xL4GA+N5wDj69QJeWR/qSknOwNP/Ig8gERevBa71J1f4Aog8JIZOwM3pa1oANHzGzU/kmMW
7hxFHg+aahFoPOiIQUEND4rwmqyt6NlUWTmbNNoI/BaT4dsG0pLOqqhl9QXERi4Z/HfxcpjVZC98
yNr+xoVYgfrBy1HmQWTI7yYrJuo45mMD0gloBhjG7Axvyx8txjf0WA0qjSreGZmLJaRarqxs4d/r
4W0rpvl67Er6wEP26LXmexGxWFtaGSQSMiKdkhevVHAOIgYe4xhjX9ByHfOGVu1MI5OHEQ09oJO7
xa3ZKpCuuPV6fVlh9dciTgiqSpunGj/MjR31h1AzDxRW3X4Al/ZBQ2K1NYX2XkDi3ekLFfIqItjX
Ax/qye1fCi9tbqHv3faVyWxar1w+7UZdwjnLtWtXePM21M342IAsP8tB+ySZjF9WZqk2ivV/kzAG
o9HjyffQ3dbopek81PV0VHnz9N+x9b/jzweSZOKf/NeU5nfkWHwHZ/7zD/xjam18Tf7UXZpfUHww
wX8ztTbw5tu6SZYPzlA8aYym/4Izm3/oBl0k12Fi/o9xtXAAN+m60C1YY9itTevv0Jm+GhS/cYSh
gsO3gUH8z0m1/da3XTXQ36vZnS89xooLjYwRcdOusMEJAXQUx2yasoUebFRfMJZpPxnznOynxEY4
05TqoBpAFiar7k3a915QJMZ0FxMJccMq26L/XHEYoZvxndZ79jpFYRMRf6c581SydfEGdKjvqJQ8
eIZ9YbKKR+PAR1jPQ+3aK5hRnCqV0mncmgbq2i+idmZSxVG46dNwjJzeSMJj6ExaevIctxnuwRLr
8l4rK4fOnIyJqsLcq5YLrqWkIskoyhBxEmsV1cwIsRtFDaqcZe7uVCEL0s1ykEYrEqdxWMi2Y2mH
D2VBfBeSN3HgpMB0LL32EbZq8kB0KAVCXcTpLXa9q26iS7lYQDjiKuxf8ACTU98W8DrwzxGGqCPu
86oB9hAq3QVl6CmNhsSCRLRkjH+CccTZdEFeaVEa25SV9yqOskE7TmTBQxPJtGi+16C9LvTKoyxd
Jy01vMe9mUxxvx9Cveqag6FHIa4VIgwGQId3do7W8rKewAxzFwq818Vw/O+K8O+sCAZQFWyc/3pF
uCDDq3/Nvksq/ccf+gvYYfyBIZdXGNe5ZfMm/6VkIZfLQmWH6QbbvWvhhP3/a4Lw/jDQlGAg1wXh
XCws/1waVpELWTKsJNJA8cyf+ltKlu91LMQPAVZg4MoCAXrMfGupFraIFfGD0Ql/RBdvkek4t6OB
SlQA5iZowEFKpX9MtZHefSOBi6WgOe/gW3QHRT9iLxqj2esds8TfsCasrxKab1YtfjVOztJpyEDT
MPS3PtapRbxGn94+OoNVV9eel+nXdKV7fgctZNxs9NU9e0xNBgnk0S6iZNdqXCPFBFLzEyAj47Y1
LLdRQT07hfO01Bq+hLiBvSrjliI+jjsAmflAjOYCLMv1c0xL+jXxYG6r+dLuNPcwZkw2JLGMtJSN
nAE+hgWqTvUunocIc6CGaRA7SN7cucAb6MVgikOYk5XeyYXcEOBuwPpB4Grj9rHqA290xQ2i6P6d
VwFcZvNBneDRFY02KKiJwoL9eidDQWk/IOROt6zcTATdjA7ZbgjZCpyYZdBXTVhjcuJKBGSp1U+G
l3BHjPLjFEbaXiWLOjVsiPYklbaviR4rVlpr8u20JaGjOtWV3T44pMHcGN4079lndBcwTIfTpA0a
UNylIaPcS+2rRor5XEbxTktSmpMxXM47fGTPuqCAh4paVf4KegUUHeIt13trvNSwy94ufeZN6APn
NsAfNp0jZ7kHWpdfK6Di4Jw9miztaBvRzs00+ZElFAUkcaGbiekECZRCT+w7OmH1Hcm4YsvekuTL
YXHiYSuUkV2KMm/Fu3SlY06GlpCU2QSwbNHErwzNWYemWcYCrqZdW0SDwtqsnRW7aSi737YCFuey
UjknEWKPXQjvECuzc9Jx/ciV4wm4wb7lqjfgxTOFuxjeZ2QIUGa0eE4xZtzID1cyaN0Z7UO10kKb
kQ/QNuu1+h4byHIlVq6oGCCMRg6sURlCHSX2je+FCYk0nwcVmF/xpFx3tFhfoaVkc8Qv2UoyFVhR
tt1KN11Wzik6rfHKM+VwYY1tH+QrD1U2JJd0GuYSc0wEJwQ3NV4JqpSsCNZJneSR/opYHb/iVpeV
vEr+saSnlmub0KXZYXmj8WJGZFIVX4GtqCgumyKWPtIPdZBfya5dCuS1/cp7RYhmHM3BThXpk2JG
z9M55YxsDWPQBgkWYxGzKRwGjF7DYAva0OznEfR/1Peh9mBN7ao113I0t9BxLrzaqqxg4joeB2dR
WHCNPD5HGXM/GGBcPRJLyF8Y0oBIpniXz6aFxsAN5WtB/JxNLNeoHgjQKc8egF/s1UuTXVqM6Ogn
eeF2naXwdsXuyivLZTigBspF7pudN946pZ5YJChX9jHr1DsvHpePzrBMQTi28kgWBHYmG8aWXxta
dcVKOD7Da3OZ2Lj2rNM0ZswAEU9l3jYaSaFlhqOcD0CPvN63GiwTm8ow3AEQdi3B0y/EZhUezdAN
Xbe4OM/MNdkpzcNwrCK7glzBIlJsU0wI11aFnH4zoJG9bnM53tqKSf1mwRdPTxIUzjV+MLaXzDBT
AM1Dpe3o0LBhqdXCSI7l4KIgkDbZ9GFePIZd2dwlveiqYMpNcRk2Y3PWGvgLviMa/Tpx0+rBgVid
+wxQpa9X/HebZxRqvzHHJ7jX6nI04/gmMcfsHRvtEqx7x/h6JngUcngGz6xi8bXaLHtNIwhmm0Qm
CB00oeybNplz7X0tcFRuJ5h5d6bAvhg44EG4KbWy1U7qhfdZLaI5zYUxPkcu/Q6sIcOd0Q3NYaro
ZmlATjZRX8UH3UwHTD5NLC9ib4DKOA7q3hLVkm5Cw45vV/TMUwUd7o76kz5jC578RkpZI8djQJHj
iY7bDyDB0QpIiG7WXq2wwhD23ktMBq2xsYxpuMSKMqCCQncfbwhIWmUVcPOu8afj77aGlsPlUTd8
YX336IjEI2Ycu/1gax6HiDx9ORMVInYEWaRHlZlT0CARCVgbpiM0iPD9Ojfibzx0rPO85GDlGBET
YphviP7StkjRzBKmceOcjchCn+LMZrxCA4zm5E0jFfHQNT2OGdv+etsOmkuHTVcaXDrBSQ6GE+Ca
eU2FPvqji2s3aybxmNBOPkIBcW4YnWC+EcWr2bQeD6KVietJq8+km7HkWPk5mt3wlZry6Dk9nWVL
W0V+BdZEvayDGtfj1WxVzl5WGk6cZZnMawY03FMkXOOVhat5a5q96RcxDYGeDsEmcXXtAwqz5lYR
XXIhLQQ425Z24jMG2uF1EHlLuAIRVQpK836tSz7mWla98pQCo5ZkJrJ0pM7gBnMcxue2Qgix4XOq
LoTbkGFpEQwmtka7ODLoZ22W/lgob81V0ZKKVkqvP9pp15VBYzfZR9mRGxjMXikmNgeRGfppS0cF
+1hX0InEhPVStqQooqJNBm3bD8A1kzbOHtnWcbviF0C3w7Wmy+xu1u37bAohOadFVATIDPBcYzUU
l22CzWZjUHhdh9ggSEGLqw8zgVC7rtcKv+p07leop3PFy5KWH4TVFPzMZPhkGiUyFjuU60dUFZdu
0xrnluWMt6idly02IHPYUHch3MndDlwsCJTsxfCc51aj72nNcNq2Y+rVp9QNtXX05mpyI+YJRHmf
Y2YAAdMwco317godwXwrbSO5n3AxCqa7BjEAqOO0Xd+2d5E38rEmPvYyhk/hsw0yTSLP2AP73sQU
cEtPT4DoL2ht08AdfFKmnNcxnRoSBJoaS8WieSdHog6iwLRMFRRp5QUzUhe5Uezcjm5qrxOOqrfP
BIwvcoMYokdDpuFA3jiIes8NqFK63KwjKRkM0rbADKTqyUyxkt0OQhaY0/no3/LW0vKiOyjDwKty
+zSkii8BId9lc8gIAJpAF4VxyKdVUn9VuXDvJxSDftU4GmzVdLYvXEUfdhN7ot67lZ2nlwrw2AT5
wymu1i0bkxmvuWOI43xo6JHtKztS3SZLMu0VWZx2ciunAcjbqgm0Y1SwQ46NhU9GA6IE31xt3JgJ
cLqTWyceoTNO/QXGuEy2uY4fsXbTXF/tzsSLid7W/anHB4zh0J1NJlb/3db9W9s6Q18V/f96W7fL
8bN/+h7D+Oef+WtXp//Bj6A/A29ZmmuP5p/7Omc1KNgWALB15ybWvs5fDgWDvg4zf0/ww2DUrfTE
vxwK8g9aRjaOBuyPtKG8v9fyebOtI+aLXgcURottHQ3HN7SuCEESLUzmgKzBWMRJ5SR9WJqxd5bM
QMlEsFR5Bu6Z0HlffVvfXKubP/do/4c56U2VlF37P/+XE/yWQGTpgPpW/KSJ14It79udW9NEi0cl
xUgFoXcAXM4OjMSEH+IkxeE/OBRhXnDOJVt1+w3sSAlSkwwGuntpALTOTUQf5ALVAebv5j84Ky6l
9zXhzJZvu2iLMWXI0yUxi9NEe0zAvlAdCWTd5PR/tltep/8Xfa5+cgHZ3v9wAQXnJPFeQZB8SyHE
GdBnqC+7PcYvj7rFvCVK2f4yDbYflWG6dSqhIfsOs22to2D/9SXlGfzJwcG5r08x4RlviHIdebuh
qLtuD7zBXqnBcVAazIF/fZQfnxGL1oMJ/JAeKiKAN0dpI1cghQ/7vSK1nMgvs0ThY6HAHYK0LlCJ
/Ppw9FffnJQFl4tegoCVp9tra/Zbv47VDCYFT9eD4uSLTEriZ0iXX9yoKjBeFheAOurNr4/442Xk
M2h6+IRcOjU/0NjCmNxOV1T9GkiLnQ1iCzfLq4JfH2W9TN80SXjVOAqtInYOICSBKn1/XuyPKBSa
rN8LGgIboWnnSGuvZzo9eFfJOfn10X52Fb892pubZks9aiIr78Gxg9IOYf2B0UBMsbYGKs9jRJpl
H399SJOF9IczxLJloy+xPR7IN0vZTFaFixG22xvQtq4l+I3HCJvh0a4WAi6rKPP7Bo7C7EIoo3fN
ONlFyiAOWB2q/UAfOOgnEwvO6NSv0yRwWtnS25jsxu8X8KE5WWJbI2uW3yxMxk/uv6DPv3JL3a+O
tO/vjNtGNtGrvEbJ2OP7kCuEeTNN1hBoGpSghEp+W7vV6AuuHvqqSX6gbJluesOtrxwIDgz+IqJx
cCn95l2wfvqrsT6vb7jFX29ehtQjpI4Sv9tPoMDNMLYwgUNaaNDcQG+I2ndTInCMjbaX+xWaztNU
omRoQwwrfjGhMx70coPPAav+jB9GGHVIM4QRamlGQC57U12Z9qIdaXmD7x/WsHjHglfVKe+xHxPt
sRtc4hZF0mwVQ66dgAsG1wnwQF9NJ/hf7Qb1Wr/tQssjdt66iGX2rgcBdJVJ1EmzWLKdEj0jPK27
Ri+3HBpaVptZ5gLAWx6eiRrSnzTVDHucato2tOYv2SzuOheFmkfdf+jsuLvmJ5e7Xz+tP74grkWa
hslbjxWRkvv7mz5Bi6MFtt50wungcIEtcfUjPv+HfqHThH3A+NuvJEe0WKwtuM/revP9EeHEMF9Z
sm6voDgarQxyI3r1SnlWoiRy1rPf//oMf1y3XZwKGBDwZnqUPm8ghy3GoJJ70+3TOceEO8jxGNEK
ClzsMv6vD/XjY+pauJZM3fY8XQj7zWMa9YBGx6HiK+gO2N+1xgDjiP7pPziKtF3KFMHu4+0tKxDC
FB3O7b1mK50wO8fTDn0TuTe/Pozx4zrG2bi0fKgWkcF8xTZ+4xjNEo22L9lue7YblU9iOIrmqYjY
bOEMkiESw0nw4OvwOE7KfVKYZiqm8L9blsQPy+na7GdvhiVr1cW+uX8N/KIlGZx2L6fcCUbapbtw
TLudHLvE3WJBk0cSjen96NXnvBqdO/wb6EqwwV0WyyJOjOTD39wB86e/k+MImJlM73HDfP8MR1LT
tDAW7b6M+vKoKxRmOm1+GprNVdhC0Iydvn7OLV7lvNHm6x4fwtZm7+t7Lupwp8w/5zRtriCaIXwa
P/Sphuci6er7uaTfWncJ0KsoHk/lnF9peve74uLnJ+CtcTGU9Lz/673/5t6GhvIIHB25qPF8Fymn
3vWjjN7FrGLbuiE9LmwRlxaO3fHFUsVpjpcXN3EeWmV7xx5/z3Zy1YCxvfJuITlWDy6JKosVlifh
xt5urKPZHzO4UCLt8p1K0Ef95ulcb/v3dQSPxTdn8GYZIRWRX7iaW1xZaQSd1itPuIGhPa6pt4li
ke9twjlT/YjncqBtg9rw17+C+OlTwGxct3gZDTJ3vr+I7sxaMiMI3KdavIoeiUb5SFl1Q+OgZBih
f6qgVTw5phG/tmrb9UO0xdMY+5mIwV1E7c5En+wrGyv2mBgjdiSzx0zIAfeTlaYopyPj81waBkul
c+8I+pZ6SuiG5j2x6VYHY7D0s2YZ+WHBbOgM+r09c6BIGv22Hr3W+s01/7F0c8ldZgBIhcAg76vF
/JuHxoI0k4UpC0KT5k9luHeGNPe1BZ11tVjiN3XiT5Zt5AcWO0/p8IPfgnBR4kOBZNHZ11H5BcNC
yFd7SDeSScxvjrTuuN48SRzJxUgiAajrbwt7tIM9SjuLJ0lFDxmNpKc0X0KG1TO7CWvOmFrpDNtO
oQ0A8teP0E++voC3sXoJwYeJwvv7JwhVP471VG/h8M3PYefeTE5zp4OEgJz+kS2v/ZsP1Nfa84dz
ZXKJQoMNN4D67w/oDVo7AdFt92zDy7teUPfg4/dnOvVbMSyf9bB4qJJ88qO5priREPkhVyN5plr5
9an/9GGybMmXRThSf/tZTnoYS/HA+zu6VefrtYO1hy4pI7oKxlecfvn14X7yabZRk3CbDfbebPK/
P3HbS0mm6Sdu8qymPV6LcLuA4frNHvGn19egk8GTxOWF3vD9YdKWWaUh63bPHlmRczvhYylTb2uH
rnYcW/IcogHdLjbQHC9FxPiEsIhgGrQLUJ6/WyN/3JQTq8GukE25ZF7/9n0dMcMucYv7RAwdUaKR
E+1atZAcvGJcCkPbotND4byOdaqs13/zWr1NB2On57Iu2lxs6nYS1t88a6QFhaYodXyzhow/1o4i
3WlUUXfdIgLHu2hXAPTooDJg02YPxMtgA3v0gbUwTSzoPWbbUZtH3HUiCjdm1/UGVhGr/fTrJ+Mn
C83KiAcSrzvUOcabJyPW3GS2SrvZ21PIJJIEj0C2oMao5ZPfXJKfHMpj/UTmiwDT5ep8/3Qgm27r
RjmwmDB0fWFQ7dwyIyvUBgDWf3Ba1KAAC+DCCA745rTqsl7wHMhmT5CuukWcYZOZ7oQXqepefn0B
f7KIcSTaIpSIpDG87VSYiDEQ8HOkRGD+Z3pX3xdRQ7iU3i4bfQLeIav4b8ZerA8Xjg2bVgvDCMYt
b04vAu/cebHV7GfTGLYoBUawncDBlG7+Lm0CDDn35c2qSaWhr5x6x0VQ8uZJdjOAJ9GCbgQ/hQ51
E9AW0vRYjhBRyXnKkdW2pm9Tk+fbRgyjtmPn2E8BrlhR3IIU5+VKGCh6x7Cd80ezHiC2KZAkPfyp
3AZuFDbxSzVa2mVG1lm7i+J8TXUqSarflJySWMXkrut7gzUaOCB0MV98jYcivcZZApgeDFajLDYe
7N5cDPTsk2XuUqOY7ECgUjCJpSek7rOd0iwB2MsOJmZgreBjAHFSMRiWypiPeblG08aJUchA02vj
hAdyIpwX10p7ZRVl72I+6IlMZ96Slzv+WRvBIKo2mza99DL8Fdkgo0vXKZmK9Qw5010Pyfd+gGcX
nlSpVQdDYTTDqKJMxaA7eSzQ3K/WLlmlRyfCRUhoeVVluxkHA+DOei7VGVOPgyHD9uox37ct6D9/
GjDj+ujWQv2iwK6q03coatOv8ZFSXCVweF6cNqRf4oTdtF1cWal7IAmas6+6Np1vxtDBe5FIrHaz
Rhj8nV4VbsQcboj6I0XstGvcyUt2soxs6Mp1tCxbWH/evlync0Eeru0/XTMxCjeMmt6lMfbNKS8q
sW0lRvVNWtfWoXD7W/q8ux5F0FNYm/n7XHP1u660YWsW6XTQ1lmuaDzSWuYdg/AdNMXyjpn8ZpBx
FGQLyYhom4FEe1mxi/rhJIYZu2HdvqQZXA7mlqHfp4SfFkJ8kkIbgwGvAL+DcvYABHXydBN7L/GE
bKiYyeAuveiilfX00ema0ZckxG9KZ3hZGptQMjEx3p3mDdS5Rx3Nia3ZzY3lFSowiC7DnI6/qdcT
48It8vhSjNwPdgukpCUIeRZh7S3NuAVwh/CGwd0x9GS2ndKsp6honW3OV8JvW2fluE3HppMdDDrC
5pMlu87oLk2jVCe0naa/6Bnilg5DXRqHEL2crLgYBZp87uxN6Mq7QounwBjdGCYQFEAMAL0fmrO5
ekf1uzDK6w+l2+rnMnYw2HU4jCe9U19srYFB2g2179KwhgRWWciRPZTdoMmPaHjMYzs7bkCT4mQa
0y6xaoOA5/l9offN+zIho8CS90k/v7emsAxGMPKwcsL3BclxzPuzwj0OvVPuBq0JffJ0HzLPhYEX
Cojpa1S9nkqN+7CSRVIPzTn7hrtEacNNE4Hfb/tp9fS3Z7hrziafFuAVWvm5bUaCtUWXwP4pikNZ
uMMX2eKImJMRqbmfDUkHcKWvmnIRbM1NXUVhUCVeR+SoCwbI5OF5KkwdeK0DShnnfsciQfrh+Fxz
7a+akacsnWGVu5lxRPU0M2vtqh3pSSCIuwohBi9EEFrmmi3p/pk0SRTfmjs5m6EkhXJpTfWsGWJH
qOJqHzD5nffOmmI5OQsscgH+tQfarMA3zZXhuGdNs4HIZY6LRQ1tkaWdaM/qLU3aJjkoxZXadFmZ
k8VdDA8xXf0bM0/Nh7Aos+Q4pgjhLCisVwaqkh18BnQJU0MzLk5a/aOth9ST9HdXrZSeX9R8ZF9x
fEQ2DtOo2qYjhvvzNLX2vYSF+MWjuU8YaWlD7KnDQfeX2Z3eMWcqvigUH1CPitb4UE7AANmiWdeE
K9bPRCyOWMfbed9RsTy4s0yf8Zz0PIz5hIPfbE4LTP1tMjFIN6Von+jCMQZJWwgy3dDzJMTCa95j
AW1em1oSuQDZ+73T/C97Z7Yct5Ft0S+CA0NieryouVgcqkiRlF4QpClhHhJDYvj6u0DZ1xK7LUff
546OcCtskVWFAjJPnrP32mayT5uww3I4dujm8P8/2ZXEwuJWAw7q0C66dT+3PBwMvBFwMdJfRw4T
5pSC69BLTGYuLeQNp1K/2WacmwpEwsQ0M36P1KMMh2jeeHZiePgKBmI1yBwD81QwGjzUZQz8bmAd
OUZ+Gt+TzMDQ2W2At7ZcTu2x9AESrtw6A2UVwanZp06mHpU59sM1EUwR8hwJehFK4HXVed5JxOi1
a6tOdgKF3L3qcP8FVCLy6NRxfJsOgKpp3SE0VpV9y1xaOpuyWsiWGIS3Q4XNegdxLboFeaXcVW3H
9i0PkeSh4tulCS+PWeGLW6jD9WujouYs5sZ4aBOuNwrAaTdP6L2A1iZ78jcnHECmPNc47F+Be+Mw
K50ZIVIm02THlU329ljwazXIm0YjJJbD1D/Nqq1fu6lunlXMdZ1dV/5ewT2VwYxGMg9kWYTHiG7E
rve79s0fWvtWzFIbAlX50e2Y2AlSAAc469ucWgKbdW0OliDJZoC2fTLYlvEc+oSaaEi/0H6XcVqy
QvXYYmWlGw+1MZGgalfhp9qJyay0++qLEznZuutjHC+mNofkCXgUkXZvmZsIXBIJuXq4juCWXTUF
H55gr/GTR6DOF/xbCeYdfhqMVnTb+xJnS+zZVOCwG5lYWLD3mywEd4jsLEvXCXDXY1x0/IVQ+R7m
kiHv1ulcV32ACrCmjVW2T+jrp2+eq9o3NxI2yQ8TmWQ40LjLgXpC0ElN+z4pYvUoqq53sfPyJnNb
zy5e19QvVho795o/yzyoyyG+nRwE5wHg3uY5l/N45zlt/6jXY3ZJlq/bBNJwsgHsXqRQvFCmTVuy
wvBKU2TEt6LlqmFhnO6gL03f9LlKdtoI8wUPlxdezCIVB6nH5cmxBn5jNUO9M/Txkw857g0DtNCO
c0NLfKMhB/rmEukJf6sHzxnQb8EuWToazkZHq0jKhZpOzEqiOeFFxBy5IM3g4j8USsHLi3vupBl7
OUuvI7jTWLPiW+IrKwPWwVzdIaOhiYs2drFAt16sDo5VeeXKb7tvladxZlJ6ka5kMchv+OeMRxHV
w1oNrfEVPF/fr3j05JnVYkbatcTekP0J1L1J7f6r6fVgzELlcu/XNZcF3FDT7oB3GE3gUPI+QIXX
Ln6ns5q5DpmytSfPXYheqpdmfdOpCRwdAquz0XnRbejIZNf5wC+T1rMOrGN+syFAwzqUWtQ9SSQr
+rnRQOApDpSFfaimiovnWe41Z+JwW/dhwyJG3iN90w6csAwt7wv0/g53Qx3tVJ6rvXAKvhq2zZPV
iIwUVDdK7hzR1tu6FO2nplYh8pz4WxdV/KsW9+M6VLX1iuTM3qKQmVe1mKo1gi3AAspydgbXK2Ci
KcC0NjyHHWbWi1GAq6cIAY4t0vARNTMxIFp13/niWrksiaOuJ5xlgG8MvZ/eSPo/eo/cOC3qhpfN
nFt9KIybGAP8zrFmxut6ol2PjlbfloCM7p3QRIg2JnA2OpJiAKIzbJTQtQ920h3VBNs44dm81iOY
1WXklkeAW3isTIsS0Gf8Rwv1xbdjWLxuOV6ySllvKhdHCc2AJc3jHxbUwdIx6tXYiatxTMUT9baO
Jm+sXv1hmTNV3Tams3yQMGmYlpFDuVdpNT0RvhJd9BINoDvWe6cCAeEPGtbDRFZ7b5hf6P8Vn8kt
wODnVlwkExMwCz0nnJU7TdAf0ixrD5mGUkiFmn6bQb/Ytn1vXxVhP65FbhZn/uDSlEdE20uwdNbg
R5e+5UV6O3TvehK1AhrTEwifULz4ie88Om2X75PEfRxTHZagimLqQEq5oEjQm1XJEF8nHo2byjAP
oTUbr7EeDlvlafquMw3iYBGNrge1xCVBbg8GuFKbaEIfRXEhnlJh70p7rLY8TizAVcrpNHKkv1uU
uN8g25lPYy2MG7/wZ1QLhXio4zFdjdSwSzbI8tHa/NGwXfc8Kb4lNJWj3LrUhfhsm2gTjWP9dWbU
BFkjIn5cptwGSZlHSaCNJdKtup6wMRdpuxprjKUMEEDqYEHsXRhNJia+l3QasyPa3H2XyRwCjtBO
1ZSO51k3n7oEEjyP4jax5pRCzYauBgvgphB2+AlSHGWGUNuMJTBF8NslF09v5nVWWN5VOy30QD3e
xHaOO9Fq7NsCHXO1igffYGiRw66YKkVcPBkY1GhaxgPnlMc6GtPbPLUWq3A6wyNrmpJjaU4oOFjv
alBEinTpc2EKZ2cbNOBprVXsWHNNS6NPtPHODy15mmhmc6pz4degq0yzoz8k+sUm1bpJMZ2HaMuV
12bXOd/yVVsu0j1RESrNgIfUjrY70fclHaVN96RA+c8+M1POOS9NVWJuju15JWtHrVK3jJdQn854
Hif4zZXpvhqz8zXEsPqFijX/krdFxaLVap/c3Na2EPmiTYdU9Dw5VCxks8AwwvGNVBHJYU05NO4V
xqTkqFnVINbK1VsgVxmkVRYNp7rVhiiLgnJyq1vaNxB/TThBFWOAnEUILln6pSjS8mxKrzg7CX3k
IJlYQFPov295a0KiatP4TYZkmKxMjV8oUQEcbSAx9wQeecNzQ8XD95ZwyCkIMWWX0BzrkNceO4o/
1p/ZLemdzbkB/SOiIXmowsR8oD7mZEoupjhGGRlfgNq6t7ZvaSK0CKC/ZWLJoG7nLvyig/Yh0r1h
p69IHMJyPYZfzKzhEC7CRPNX9Ry2b6SXacUSauS7mzmzy/scHAdfUowFbOuiKa62wh/oaPSQ/9Mg
JmsBPlCZV/cxGmWbGrMKv+Am4mf8eoSfAVc9I2wEOXtNPAQa57VqeZeb1EYutS5RaaGbJRoC5lEi
yvYqme2Oc6NeKgMKSE28zpbild88a96I/WGg/biOhT9p8PWWEgCGAx+Jw5R/SmHBlmunKSha8xA6
baDBq3BW+djD42hUjOmuT/wRaLZNwHSPyjXoJWiV9YBx98v3i2njgMaJz3gygQcKGn3lGvNYBZwn
qh3Gp2gFwqrNMH0sTQFQw+W9jX6s3OXA3B8XZQHO+DIbs32NU8m/NeVijuns2b6aCKC8twcUFXyF
zFtXJNUugdmuTT+kAcCRXrWoGKCP4tCLcU8j4VYOvdGgN+06vnY0I37IJmXuyr4snwr0tOfMBRi9
qsHLPAxx3U77kTZ8eCt6PvTeVDrvkaqcd52QDcUpD9sjutkBDt6K74Rnl95/PK3py3AVldbx92dC
jt4STi9JwJv1T6DH268JID24Z30jGWD4kGAgxCfmiCyU5weElK3P+5L+33FIWk0PuA+p6OxYkGkK
pZ4mSsNsBdeCTPD380xx4GYTZv+CCKsDICu9HlmVOY9zfhsrS1/JpYTM3ZKQI+C+8ScDKOYG24Z+
ZCbd7AcyYc9F5I0ntEzJ4zzHw6cBB8r3Mdh/Gdn/wMhGBkpD++8lqP+DSav6mAS+/MiPbmOh2xZH
DZ4BtF//p0BlrE9IuHBQhKB28xnU/KVAXZzF/JRHmbj8l8WP+IcC1TJ+Y6DjkVmLOJJ8Z+8/MRai
PPm5y6sjyuR9LYRu7M3iX+SSTBzgQ2XOcDISchukE3hDV+TLVsuycQXryTOZ10iUTv0OmHVe6E+d
h3Bhk5XEfD9AAOvmJkD+xE2Z4w8mfWvlqlLW3j3ESPAMAD7hU70PZ2HlbQWOxWJFfNEE53kYtHgF
TmBxwjZ9XvB8BXNHnFN9XeYT2zIgNa8FVFCXJztMx2OlFYowGBw/15Mg7iG1JCGTmvOs4TPYYbJx
o5U++mufzfeUFm2yo+zpef7waj0QOzeXdLD7ARBRMbCNMc33N4MFCxcH1sw25uTOeJkzZRMYZS4P
Y9eqa3x5ISawuBv6oIH8Cs7AgqyyK0cSs0bV5BD5/YqwFwYA7g39F5Wy6ejJTmpatVBqpw4qYQYL
V8vpjMSFYEkklmybzvSxYfKU/OKlImcJUKG6NVEUfIY0YlwGQqAUrVtwgXHbKigZ9cRS00Y4INoM
Nh3OE/XcccJ/DOeKBb6JJNYVojfGjJxHmw8qQr03n0OICKeBofmuNekhgbRTGyeqJWdNozkNVWWA
nxbugJfBYhXj7GsfiER3H32qsxMoYebfSSokpXVL+EeguNVBE8NHPoPc25i4iYqd1eXhCo/U0k0F
mIV2jlh5jiOFcgPk2U211ntwsdQtxV4S4rOGgNJ7W3MYhs3QwaEtIlNF28nsdC50RCcZm0g+EE2Q
6C+zjQkxs3kat1m4xPMQSvrCwu+bW78p7B2StPreKJv4CspK/lzpqYNlQ0FSxU/a7XMVR/rabNxb
+hHNuocJtMDLSU6rY6RYK90YDQVemjBIeuHjJnYb/3a0Zb0D2wxmTIoI2jrYkQDudHaPP23J3Yr7
/E1PteoAedQ8dIVbrB3bDb/wNDQKQrbhv6LGA+gytZ3KdlEnaeXlSX8Y8PttzVwBjPfLsL33hPpd
ZxKyRiA5r0Ovoe/FE0AgrltboKCjkcSHyCHxoXA4D2Wx7X0md87cKdxDpPG1s2GsbcWUozULzVq3
oXywRd7cSE+fX/HK0C6X0fQI/rjYh3PII6hpOiRg0IvWRtWLGJVo5BuJAmMIOpwmC5yDgDXcYt7a
oAXwyYmAORKKRu4MvJanTuaLAacL80smQJW29Dt3QOt3XeVxH3K84RRLPtaZ0xzNQeJb/W3Fbjew
soRGCN7cg7dsd/UthZi/hY+Tfy2NbDpIv62gtUqctePkE+TY/Z7qGN6saRhWpJ6KPaA6f1UJ8wUK
3hNoMmS7xKiOzIlMl0Rfadl8jwRtcvTrnbuh1cKIl81sp5+a7/P8/+6K/7QrWhyGf7Ut7l+GlyT5
EcJhfP+RP7dFm72P9GOUWKihDeStf22Ljv4bhyeBHJvJCH8FmdYfxgzT/A1luAufY/ERYIhnN/tj
WzS833yylBfpOHNm/ovxn+yL9s/yGKz7TBwFonom+cx4hbcMtX9Q/aB1zEkCiMz7lmYLbby5aKdA
GbzP1ZxTYdeCnmuc5MSGu8vWEmfaBbvRtCuFNtWg3DysT+1IE10P82GtOcaKLBoIxKOqP8Mk5Pcw
POF51VSV3KXNWC/RPzanmZgGcC8gkL83YU2NXJx46bm/t3XxMWYXuqnz3o9ckICG1n9dYCENhPZB
4HtM4tuR5LM8iNtuePHZL15cKwavF8VctlUcKYrZJmvIl8p1ebQnrX5lMUxfumiY7rSMIwAHuunz
1MzNyq8jaIqEv3RfVRMZoI9zcYgoJM5R7NAd00i6qzjUfeqZoGX/oNp5F2r8NX9+/woWfQLfqk6V
QtD0z19BMQsBQYBhxdxY/sEG0g/RaGyYcODnB2NiQk4NErPw71gkzVM5mHy02vHItEgyXe3IVJ42
LkeKA3BkdT2HdnxjMnF9M7CAPZXSbsGjaCMU4jS9ZiVC5+TFSzpTDpgQWi/qwNaqbj2v+dSx3O8B
+p6Y1ZoPZmxCuvffUhyKrz88JHffP92Plpwl++SHoTsfWujucgNT4OkUix+1UTXyiSjUITCKqgg/
G8u3H7E7PxumGO80lyisPiUyDJxBtxFxCVuy0Lp521opWVj9qL/WGT57fKIk8UUg/44DzOH7cOJP
Ej30V/gwxlWkkWUW945xsiJJ2JYXPkZiNLGxMADNykGtnCzX90lJQlCsNdouo6UI/Zqp8awX3NNW
p6srfbbeSqc/DY1p7DsYk3ts18spC2lVMk4ZUZqkS+i1H3Nw/ZzXfnoE0D78DioBQlMHXJGsPovg
gBx2TWco4r/QY9WKlIhkGC88lNmNqzQephZ9bWYtZMOUDm7YOIAUUo6RnkBLBNNm7NdJwlTuPbsM
gpW5MpMlrKikhwjcxpEBsKn0uoiXvoyXm6RilvVXDyM3PW0G+QjeMMLvOd8b25JCi0jZOrnKu06/
JmqQLnxpqGs7k3w406JM3ch4ToFjxWicZkypFy3pxtuW8OCThWdwm8zevGc359kk4gWz49A+wbKQ
rz69k5MQjb/SaZzd/Pre+bBm4UPyTOAgSLABHPBd+iypP65ZJtKjMFKuBl1An8+0rMsd6Tb54zQO
3rpxe5LD/OXeaar5d+aHTPa7JVUbOWf8lsINuqkdMzwSZCafXAnYF+asvpNe/Twy0F7L3ik+AUaA
g6oamxG1AhSZ892fKpAUgd4xXmttSqepIGNr1JdYQXfio069Nl2jcoMSaTCvUGimlgW1yo6NDZZh
Y3eauUnoKPI7R4LOmqyaz++3LdFRxNotxX4jbRLG6iokScXTnz2taJ98hEVPUHrlDeEwhDcAfCZV
3LLK5BWO305WDVDzHsoIaMK+Rw0wzTA0My/2bj1d/hki9bdmsHft3l/r1XL5F9MSmk1QMDZmkuXR
/mHLGKTRatHcMGdpakdbd6iuYHBL7T6dfT6BAbRk5chWe0inBEu0PdZ+fT02JUmMnr6Enls8gwR3
55K09EzVL5lyUHL4zJpIxDYagsLExIfRzdw4yKTXtr++f/7dBxDL9gpphn2ZqezPH6CcsxZsXORe
cmfuNmNqkKRXR9FWgqZrlqyVmXiLgfXCdFhiytjW4PSWhIyFun1lDE7IxKmxWJin6sUaXePkDHR2
Y5MJyFbCe33IXUlvJcaA7n2vw/724r/vxx8uvuCAQhsSTI/5fsr+6eIX8LBnMdiXql8Sw4a2Db9x
N4cebPyGBvaczNfELo+3OYfTXUe7lwK3LB3AvYk6IoIhQ8I3m0Nuk5TJsUB76JyCLjmOJoIoZV/e
zl6bnFyTzz8UkGCCrh3ab4ptgq8oEa9tOPQHfZ7h7eJSwh+EPqBELOw2K/jdjOlNBqcdw80nk7E+
HABmKy1C2E2I6W4LJSXa1nk8fmbuPu+aQYWHBK3Bgj8pvVVnmuNXI4JGHnDg1hZht2lsZqv2IWhk
r8x19vjYS0mwTV0fckGoXOnyqFMTjHfvj17oa9FbE2ox576Mf9mX5KXO5DpeYFySnlmkliKTQMZv
et3OW7CqJMTJQX0VebGsIMulSd3wiBV1vhYkJCY09Vn56kV0PpGL8cCBmaAXIZ3k2S3S362KvrME
zH7IIIyumoYYPI0RyYkGaru23Xy8IRKKveTXNzFF4k87KI8h2mlqBgSv9ns5+KFsYK0u+hbi1oVz
HWh1CBLxGLyvzfD/Uc4hOsOrH/IBGCJHW0qx+sVBGnKeGUxmm6hoD7EmXWh/ac7gKSe4GNhPkq3g
sScFY+By2wE353E1XP11GgiIZ/nvXs1BqK994gpt7Tt24SKS8Ji/EhyRXysyuzaFq3NspwdiIWGw
8pDkDiOkNevPRb/3Im0EiV27B0b/n+gxG6jfUFnkK81MdgyrtTP2qwnpRa/3b4gdWCIz8hbp81d7
sCV4Gnhq9wQeLCXn8r3SMe6eaO3sbS1T03o0k3njW9OTUUMEZthqBbyfmAyllAfCj8jDdFOzBZbp
ee7viJeLdaNInKxoN+5nP5+0gImf3M3SjKtrcwwFjfI+ix/ZB5JHcsSXfJV6sDxGVkX6BF8VfVGe
SfKOY+oWWhsWqwH98zp+03zXuGiK8FRDY3hy1L2RraotnHWDsicKrLgnMXyMC52PizsL3vsyaWgH
Ak4I0emXZm2MApMgwlYIKHCwTqKoaw8hopAlzDa1XmMrxH0S4eXJrjT8v5Q//nRmRAVXfY6k/loA
kY9WnSxQSrGyL1Dx2ThF9gD9mRuBgT9tkStNTDFRolhKno1qxnoz6f18Rk4WkgvrpuOlobbc0/6A
/dHC3P9mOpl3YAKtbfIe/iyNj9Ag/6iZh41QHOK91klipJNInYZmCadMJFVmMCI376B7aAE5Mvqa
cVf+zXWHS1cRIr6yKVtDRnsupOkhK25cAMJ3ZuESE2NiuQjaJbf2/UH678n2H0627B0OS8bfN3xv
m69RVf54sv3jR/482Rqg37DCLcdUFzDbYqv/MxTRhB7gWJAnOVtCl3Q4vv5xshXOb1jofH4OQTZH
3h8avgIyne8Ll34vphjaxf5/crLFHP5hgYQ4YDsuqjWOyst5+YO1LGt7DJ+9z6kz8y0qWO79kWku
OKdbn4h0AWJEopeocoITtmGIwRAFu0qcVcbcZKAmoPtbBy52ZpbVJFtoVh59zfHJ9pSWUeNk6B1q
VWZ72Ev6cEe8vP5WwG7Wh8BtS54hqgxcqCaQMtLDq9jMPJqcPliSgrbPkfEhPHrUQKBGWum9aiaQ
WwDp0RFItwyqKpoZ/rv5xfaGcEcE77y2/JxxfJZUakV4ao/GwmwIoJrzumFeZgmGn7r26o0EbBCD
gfTT8t0bQkyTQzLP6WnMBDGByu6/DGlvwqit/SXg3Ykvjetl8bqtxulOYQ3110iYkIVaNZ+YrJWZ
6KBW5jWc/Ti+kmG2hSLJohINzmsyqO5TixomvbEZ661bUtdv2S2B801QIuGIOKS+dii4WNP80Sep
AUDfdO/awG/WfBPTM8FjZUCbjs4xutLo3hUWnAGSkiAKEEupDokTxlfzMI7PkFNgzDti1A/kSqiN
72RtSVczLYyti40W8Exi1U/MqjFjRJJxPKPp4qi1JXlCmu3h3ivCmco4G1yGfkipZZDOyYILG+OW
1CC7bZu1k+PY6fpJOnd8koUdlKmCxhuFy5oK3tq0OufzQkvjb26TC9wXSbYn/6rfDhEnSJuqdQ0d
yj3LWYxMkeMsWptTV50zp2iOUyXCQIfcfdbgnW1K0ODHUECOYQRvO29D7RtrSEf9DeayedHaVgUT
wWiiebCVJVAkQebtdK2Xve7WRzMTAyl1vg0fyNtwIYArFSou6zuRybg6oDE2BOgzBNclQrAElFdf
tOI0gACiYxuXnNGXoAz4HaTicPXOPdnlRBwYyr0v6jIZ1q42+jVpzsqVgV21OjhkFN9Bo8dVsbLG
0W3XDmmg1TGtwsY/OXVE2rB06Q+luYvNPPemQjsRsBiBtmeoe9NiyzhRLMSQDsqBeLoYFXbWDv1m
qoH4H8Zoiu0VGcbAhrXc0eM9Qmqz2iPgIgawMyZ4X8Mcad1eXxrMZZQkdxzFjZmwPoVYvmrCgieb
khNjWT0lHamFVU+LPKyVOs1z0ss1qhdrVcV8m+ua1r2x0kutQUG9bHF3DqNSirmiL9xroioH0vBs
fddkLjEYkRVN3HFLeZq6REvnmpvcMADJFUTEEGK8DX6hWRc5Q34TJCGiqlFGR6G3FyAk6Xz2e+13
DUsjzxTCgHHl2aSj3QB7pSCFJFZ0KMGn6nmkaCKpkKMQycWeWe1EWDdkYes4BwPSx7puz0o03aPu
ZE6Os76TqyTPTWdHOIpJUmFK18Gq6ubboIlPdu8gukrooN+rzFQ1KMnYqA5NiNDeqzXjympbneZR
ap5FOfA8UvikxSaNWM1wOGCwn2S6m0fLO6YExWVrb9DG8TQawHhdqy3nNa+U7Ty4k4vnO0Qzx3cF
t7+e07U5C+us1ZOutlYf52sMW+ZV5ZQ+YJRU8zca7fp4LeIRMeQskrVugU4JCN2L0tcGCfpLqnfa
J6vJFT1FJlEb8oEEz5oY1VpL6ewXhqN1hyZahF5Wn7YbJ8bYdsVfoD1vkI2eB5zm6ikKHG8u4qNo
NZt53yQAAeiE03GUgGzkQBqnQR8FttNEVlCqWu0R91kV5PdiiIj8sYteXFdl3XuBV4b5gzFF1iPq
5CfBLYzenTqU7wZi9h5KhHt2UDKQphhO686M5cH1SSHflMiCNrlmh9EK9dV4YS4ibvLC7FVQADE1
roemqshemJ1058nKepbd+EwbRZEBwGTPWAMgzr2VUnrXBr1i7nddgMG7mSejvYCyQn1UsX9FZzzI
YUM+jcinedoXFsllNr5TxgR0P1pWjRtaT8b30/V/66l/qKcoMZYj2t/XU08vbZygfPy5pvrjx36o
qXwchsi5YeouHIWfaqrvZdZ7zfRnOeUzPzeBO2AGgyKDRuX/BgXC/s0WFOzAnUyGCMsB8j8g8y5z
gL/6DswFiPVCqI3hjMXLND72ayk+ZK+1vUOTLy/AySVjf27ytnOCcZDtlx8uzL/pDn8YSiwvRl1J
hQhDBsLKR29hZI8COUwnzjEzhs+lqMyHqVP+Y5Z0bLt0derPEYOTF4CLzf7/8dIWoGMMfPBIluHP
j/2VRMuMscPkeX7XYJV+w+qkpsEdNy595AfLGxGIsfsveqtw6Q78+uV/rlmXy+zi0cI+CFOZL+7j
y5tWEpV+mlvnvNCoBj1NsajrXT/XR2TMvNxYoLr/9Wt+QNr88aLcKmJpiRlYSn/+zGVdhn1U++bZ
NkvzobRQ/5oELiN/BPTzWHc2Ov9kEQf1Rk/BHHd99+bUaA5yzeE6SIfjf+1G+J1abfGmzPMsXhzP
JLUntJVuXKk6ZN6CvoRluK0NlvqRAGxr9evP8WGk8H7tHPBmC9Wa7vBHlIQ34PIY3dg8Gz2RJlnP
DGfM+2zcei37yrv+cMz+0WD6s67k+8WDjgZdBY6Tyf//fPEcjTTz0W6Mc2oo44E2LXIIxIrfdHiD
ZyqS8WKL2rgBYoJVZ4r7ZPfrT/2vDyayFqZ4Lucl7puPz4ry/QW4NBpnzFzjJVkeGFKZmKYoafxD
4/0DM+T9syKh4cnycIS6/8IBCye3K3W9N87gfseLBisz26qEqG2iYK32jeOFeFG6szydi4yudgce
Fg0ZKEcwIKL/+Qe3dMFqCceY8eqHu9YUWuVLWrLnvpM8JMIN8woFR6GrANqr//94SFyWPZ5L/sep
8oP326hTJOCWMs9NS6AL2WLIQEU0Vle9q1dX5DQLMsTa6krKhLucqapxUyh/JCMrNbCKGOlMk8VR
4yVCHoj1DwvsqcuQ5RgdwQZMhNDmlFPKU0ZGzTgcfSrT/Pve/Lfd43e388+ruOuirxRUp9iGuWN/
vlnTPAp7b/KNcximWF1nt2n27/fN2BX156ZBXE3VypI7cQEL8o82UTLTl2knxkb1VFDcJJxN8908
zEg9jRBPitfo4+XXX+2/WQUBl+CvRxrmAjD58DY1xgMK1qhxRlXKBXm/zEbd1J8NPTQeZN780529
dB1+2t4WbZrw2HMh2Oue8fEViy4yUz2b2vNQW9WV3RX2C2fV5R8WxXaPt+6usRwGaGESopHSVYoP
dSCNGbdghtDVKqfuzaoUd7rOCqBrPAQJXiCCU7gn3i8R5TWbF55f/9Qqt7qCiLrY5BLcYy4faJ76
6urXl5FP8PFj8Un4ni3uXBMT7Udgwexlvis5+J05nRDFW08zUipXS2+llU/dviS6d+AQg4ppbdoc
tFaJKsJ463OeRQnO79ZXE+OblZkCTtSLzt2q91NXjF3HWJVGBP4K+D1Met2a6QzqIGY+oSeOYD7g
vmyC4f0gh2Qwbteco3ky0uWUxxawHPiWbHOB5u2MEi6+8oCun8zCq25UGpKv41UN+ihctdqzMbnZ
rVFN+e961mKApg7AFzXNaKunUcVvoH8n59hNcblmQtnRafXtwgqkldZ3GIE4pRKQyYlVLIdX28WG
FSjX1erHvsxTkGeh694D7I6Boqb0hxYkuqQatyMOhNQqEyKGzvRepUZi26os2i7bo1vtzED2PWp0
U06JdgjRQJ7MCDsUXaHwiLTCv58GhSLQFYtzTRsQkwWp3ZX2SrZmBuM8Rvx150ZFTj6lz/xi7aWE
oERxz7abcY+4U88j51STv5FFPEQbSgN/4xrdzLurbPuFLHvKhNJjtaEEZCFWNbsAkGt+bHJbZNuh
RRia15LuBpme4/iJOMesZ2c2CGeqCSd9byKg86OjgDcJFve49Bmi702HOhm9g4iS+EZlfve7V2YO
GGoz1nc6M+q1bxXRTWOKZtv4SCRkVX8edH1+NlovOZok9a6Z8xPJhcmUuDiExMy0wi0pJ9WXAoLN
M9xIO5BYBd+4UcavUR+mqJHjqERBx9eziuEN7FDI2evCcJmrwDPWQQGH5TiSLa9pJBEgfxeSwMyR
7kL9QIcnya4U5uBMHMsy94sHV3GO9rkBchjna6RrOCCCjpMfJP0A9kBIJzswzMEECUd/DMU1Sn4N
g9qaw5FfPzNKcizebpYSjTRh1PS2mr4UP7M9XgjK5kqXiFuu9MijGGIFFy+Ssx89onxgZlZEYf5p
1Fq+sSns2BSmCbG6cvEDLmlRyS6ZuCtpzABOxI4u+R20XOvPPr57TPHGwqpJ0kpb6XrjYSNE8010
JVmhzH5YshMRnXvXm7vVDEjwJbSHIYgSnXq1y3ESpMVgv4zwkx4HE413O8fi4CydAE2wDjH8ID+n
iQndBMjRequiWFSRE+o4nmUiKa8o68LH3gHJmjHuvspKNEBSX8KcyUv3T123yGxYzoiEz4UPPsxY
1DJBhH6+xadP4WPqOv9iBmyfbT2cOi+NyU4N19ribzSMCG96RLQ+/SveVSSRHPmYki5/tDM0VtT3
NZIazjuFNpuom8qG1FivfZP+cin9RhgPbdvzx/d3WxB3mwaWZPhXUXZC+7aT6Q5ePn/McuSZtyUB
u/soUsYNjU3jRuEou5rMwXgg7dzfEB0wXfqE44a1OJJx3bI9dyO2vGmpHieTa28UEx+KR5JXymJM
kQlq0Eu6/Ek1U92S8kb1qS/6Wi9nFyXupH2rc3Zb6Ufyc4pxh6R2ZuGX90JhzmQ5HYl6dV7Mkfo+
bXO+WsmbGREp4ftnoLxKwAwdKrnE4MU80k4V6jeMfLPqxG3Ed/funy4rycbTVsxJQ96RDn1I0g0A
eGIbWf05xL5C5nhmas0mhJj04rTz4gKoHLLtZdvwzhU/g8GP+J/xJLUGAeV7gQMkwodXkGI2eT/8
WEvpM6W0iIgpgXRIWwGXbeDWDg2SwZ68U1zY4gUEepPv2HZ4g4ia0jnwUAGnG/oV4Wuuxbx4+f4I
GaGdjltFnBFlEDsPHbvh7Imhfcv9lu+oxhCKPBf7bWSwAZfCZm2rlqNKFmPSMybsjiwD1sHhm74p
W8s98HGqKwtXzYWY+GkKNCadhKr3CV6CgR23W25Pu8yNGz1K2Zky6KXNJlWUqwJpWH9dD5EWE6AX
cgY0HNo9AX5c73+5O7fmtJEljn+V1L5D6X552K06xnZwLk42cbyVJ0qxCRLohiRA8On3NxqRINnx
STKuOqqjylPAw0yrp+//bnoL8rwxZkRCzyprBc0q3fNv6y0d1JYrj94/1ZqiaNMQXW+oLbGDMGHM
0lnNCEFcACEEVrFZfwC3BVXiVUTEdE9F3NrnhuWO+PlkV3mTpbj1caXnn5dM+nwN0KaYYu6vpwAr
eauRURJ7RJFDhx0mqE//gtuRKOOp9wsnKLyK+6rFjFAnIzoC82Zz44uiZCcNJ1oUPjAFO0IE2Do2
+oVeMI8Bm5aOm+/9ekYE0cvEC1quLUSTkc3W06TQ/VvaEdSEonBHy4uDU2EUgUTFBjJ2i+TjXlva
oH2X+o0x8vABGDKHaqo9/WZnFhCZ3K6+ZRLE0gcDFvn5Z6qzsd7X+g48mTghmggbuXSQQAVNsZn8
DbEPu1H++aCbXNEFLmqE6NbOdri0oA/5T0Zv8loqYaUdyJXE0mJs1Ob+oMFReTwiFOqFnJ2+7f6b
1PBA6m8Mcr8geD80VAN7SkH9cqfHh/NCbCd0OMUqAr+Ybyruaxou/Dfxilor7bCnt4prHkxK52KA
9na5QBxFKy4XvaiRjlSP2/RZh+WpeGcC2IcwmjkmKHh3Pd1HNqVVtr+J7Q91sRModQb5MFm40OzA
qoVk4dv+bVqDco7jjXW1Wmej7IKmu7v4VcLMkISca2isP+qasYNFZisIfRB8FS0b2Vcby9HLbKEj
5DFFFsIlZ6wswfEEnmgIIGWRcNy3oNM/N4K1WLhonIZ3GQGKWqurvJjWbrT/UqCG/m7402LI8ssl
gYCXYB+s1Vt348EinrZhOou92r4KF/uCoSsNQyS7xPuau+CbJkmxLabgD306NOR2QD8D/abhCqem
wu1sZcz0awfo2kt9nerXS1tEG1YlrVgmDoOTUoY2pkgiCptGEzooEIQo7CX4hEgcaLRL4L6IWq1J
YVHlRkcq6njOkff6NcjkYgrL6Td26NDcVmdKhjdxZ2s0DK3LGF2ewzQb+v/fmmakv6MfJ/H58ABT
ayOBvKt2CO1GAlqrasWMBLruJ3SCpS0hk21pO3ZmujuujVBANJJYUL1NaV+FUMgWxZZ6oJEHjDrd
iN0uNxXXzFzv+V0KVusPCVBG54xqWP+WsUcYfjaDIM9oUkPWEGhTNTpfWkXNQHdsIcL2uhfVFCBu
0/Ad7Tq17Apkin5daKKUwAYUCuI1yuB2TZ8dipvK3mCELEYr/1bb0aAhzWtxXtffvbc2hvsRHF/y
jszpXTiajejMuiynjHzRzlwqFV4DGll+XZhlRtfCNTkUB5d6ss2o6DBr1CMQUTSSaFAyqQh5+lgo
e+d2tdxD5yjnhWb27lC/HFHDeamltFI8W6wz+lxv6+QqyvPlW9MqdX2C1kyu8Ozracrgyf0kzvP0
7Swzs69+HWMvOEaNMMTIJNdUGuQg6elRaa/WQvi/WtJg7TDxwxCbirIBPJg4ja9GmUEUhijbhv7L
s93o42Jp8HoKugcRqfJ1iGTalC0RAaRC39whcAoh/NdbbJxEmHTr0AORTQEFjdXXTNoQ0wYbR5lS
UQhj+lxVP1zT5kgr2N7s4BJsMjLsA8YMstO6USazELl9sKNsNc+wMdEufu5fLIUO10dg0mfeDA5q
HMOFtkjzV2DlckRehUzLnJpWXsTTiqkbZv6biKqVK5EVvF7Utn+rg9m7Nw57Dwzfijpl2Mm8TB0D
/ckgY7g1WSCtDg5o0S2/PGnkpr9cCVwpCvOiGaJIbR1CPZ+BxE8K5hKdkxlDRtdW/rkBzmcVcq9Y
c4WqGOaJZkx8H2X2JX0p2PfhkKGB8O3CqcF41Lm1BSP72s433LhqBEaTIlL/De2ThIWxJkYioK3J
KvWsK9cF1nqFw1ZX0xL/huzypgD6U24uQf0ZHr5KBSppdaDDg6dnrzkxUok4DyRxyRURa5oZeBKJ
g2JxtnuH7jGac35YuzQiAXh5Db5JiIPGZLa15KuzMGqaxaSJdkkHH7r/OPvKuOSXwxsmoNWf6tA5
vAmZzP4p39C9u+SGIJ3xdg6XKEQx39xJNINUUT56XzT5OtGO1LswC7OeGgt7dLfJTft+6W8O8xir
ksrNusTc3jFDDbvKeK3ndCrSRSIwFilB0ZwdYE6TKVyv0+X6gsY2VKibdXQdiXziYulE/yR5tfgI
6pQhrpuEQW4rkX/ce/b+mjkgs0+UGq3u6BrDSnaTqmTQPWlLAOp4rAzu2OkTt9IoFi38rfO5CSv8
32R42oOcB1Vw0Uzf+HszL/Yf5uUmrspjCkR82syLuMl+70tPL/Ri/jNzP1zskpOQzrc9NRt+aok4
qKJqcz//8w+KZmwXXAmtohFZPCSA4oyEt/x45Bpj6mmYfmEQ8iI5dUKcHx3/6ZNJOj79nae2Lglz
df/nH0RTRd/XTsas2dOvHF8bgwggmmnTv088LHh6fIZa8jPkccgOyOd/RIW7bJNWggtRwb2iKiLJ
P0OD3grfWYDpnDbOuEuj4u7hfZKDpAYQKO3hyZgMjgU84vY/c/zgPmH6S1RWRXRXcc5vN4Djkyuk
eWPLAT4Zmg4LUHEGqoZwW3tDJL0HdBEM3daVqeCNTYrdKLYj5CseFjylgm+MRWWduAnyHsArw+IF
8GwCJaTEC5Y5dgBsMxSnfdeU9p9SwRXSkhZEDdaqpdKwqKBTMKlMBUZ4Uz9JRsNqWEHrUcE3ERia
yOS3nw+OF0xy+KqqwfTGzIOwGYVFllo8kPWUFzxt7OjkDX2tvTFQaWC8QO1Dv6TkVxUkVCCPJkp0
qaYQT88+8JEbHloCBfKNSsOigqHrIqmuJhcA4YKaIeOJphBP30ywsZIQP6LqpHkGdyPEXVUkgmNh
CxET40VLVuipCEaRjgEVgdkXiLqhMYGlrCIpPQcxQx2rGOognv5VgD7i9KYhlfGALAQgPlg1SlfA
dMeGbTn0/Wvffu/03DLkoWuQKm7vwPB4gBYxilSw6DeDq0Rt2eOqkTbgaA3MMdofDe78dNxXPj8G
EK/YxAiSd6AnA3AZqH4QdV3tHRmc12i4jhjFonQXcJrpqUB3hdYW7qsDYSYKZDqcINXB8OQhFpIy
FdyxGGRBuYspT9lznDCLBMAHcdgKBMl8AxKLgHgfYJh+1UCyjLFvgqQFVShvRM9Ydm14RQwBwjIf
pmlAwaipahtYvGomXaEfWzOxRwWPMBJmAfPPhsoL1M7QIkxRLlhjy+RFN6XHj1gI4kZAa4yIVgQN
6i5gwiuen1BKU0ZOCbq8Cw9sBGfcDByxKbBt6TMsO9Gkk4qyXLQYmOz7tklFrXx6jqOPs4DysKkW
bJ7BaQdxF1QlgmnSZ8j0KUb/7h733GfPt1AeGI7DlIv0FIR/lQwFLgRIAAJGR++4pyJRDpYDWpUK
bEmEwZlLYBhUnWdCCJiDRNitVkP2pYImkCY0+ha9rYYlDvDnlN1mcDQmfhMF098jJKcXwfHHBmaI
qFSWPDA4x4FgaOvSykrx38ozWcQUwVIbolvK6fFJMNEHxgEe1FqRg7sChmYph1TFHcBxggV6p3ew
iwgwIijlyx/cFTAYPCg3pfDyjTGRAXphECRrnp4EwF+igB7HuqXzoMwiXVeOp5NkJEyMRdCqwp7T
7GIwMIGPfnCSB/zBSQCqZcWQWCVdiIvggXIiVvy4QeC6Y2BIngg0SzJIa3xAvGAysF2ZF3AXGTRt
OCKMKp5eJJngyRjrmDgr4MXmGZxOBLahyAom3iAakZ6RbSyRBU91gueM0bvCo25TL4OLHLRNOpUu
RBMwxTrUhIV1enwcaRFlE+aSjDJKM3RAN4FWJsqmMSkVESUEpCr5vHcRRMLZ9CEFOenmGZ5dANRL
Rvp/XzOKm0CqEukvifCg+IBwMrIX07m1nYeXWPIZNK8qD7QxmCA8pb5x6OswCSPmDdq4N8/gNCNd
eZXDyaRWyBgwsBR/uHl64tAlE41apL1uywTDuwpW00VTSRyaCD2Kjag7kER4kF6DSrSO1JjD296V
wWlGUOOqAsHwxrTjgx3MnqdABBU3hEHgggTikZduQErBZHSB5EwFeWij+VH6tE+Qp+yZylgGpmWS
iDxaDpLeg6IC1YSq8lAnLGR6FsExSYWev0SWjZpsUZPR2keDM5UJcAtwuJpA4MLjMtPivGcaeDYV
ebgJyIqBagVdmG6qxycwYlF56x1fcr/+yCT9ZuFUa+1VGZxAMMiFKJuJaAVa0LjM+OwayS6VudgL
NBFuM9GDs4zILiqrA5OMkkG6XUy/aZ6eaUCt/5iuHUQXRNt3rtuAJOEjE4F+NbnK8TEsMP+OydPe
HSB5QPSQLDtGckOe4RGBXsvyYv6+UrQsauxom0KhupR3PXmoMx/JIZuERBycOjQeaRP6q1xAVS7A
IvIkBGDk0xUFSFtiJijLNl8zoDtA5F/0FVXTg2h7gqdI+ccTCM0lcHGSDGdwMpCM/4OuZr/8+qkz
4d1Sidsa/n0h0Lx+YXC0teu/IAR+glW+QX4mjCm5b8A+0bx8DBP0oy8cwS4PP2+BLgLNQhO2b/3V
mi+KfnHyt79jgf7qoBgaYX/y4VH4n/55e8CHP/3opo7/OY3mRVDchfvmuPt2m9dBAmLoP3HwJUiC
08a+WKnIuO87+fOPzj5P+P+/LFyueuuK7Jvyuj+cPPdjjNW3C/vkhotVkJZBedxiA0pqImOqW54E
cfQ1K9KoQw5Zxam8dhZnRXCfne5aZnnVV07T+V0V3W2qzuINSk118fN5zKikYn66sszQK6/cgoJe
ZF9fTDK6jX/pkl1Usxx/9dEmjj/FLJdQPbrvvE+8O2Egqu7/5TwrFt0tt/6H6so/Hk6leHOu7oOw
w4C6NJNUN3xF+5E0i7o3UsIElZdO76OgN7+Sjl/P8P6usl2XLSSER3XDrx/KJokHUV6YBTZ3q/2R
cxuxJ/191aXfZBtm0PTJLCPMqmu/DaK0Iz3a4g71dYt9HKT3p+RoSwbUly7L4C7clPOq6vB0m5RX
Xj+6C6NF0MWTSriM+tLogjKrOpxN31fhxquvXZYR//I8Oi7WWFAyH/Mcq2ebor/0s2w8S6secxt6
A0pQ3fT1/EtBx64utWW9v/rS26CrtyhhFaWi6gvvXkyDJC/DqKvWWyTnc6z/al6U846kIiojCjqe
Y/G38zq666ixNuTzHIt/zorVcZsNd8tadeWlGT4XvpgERYam7LKLjNY9zw+cB8zr7i8vEAeqy78L
oy7FZfG68rKrGIuk69VQFy+AbMpL/3AOiqIR9X6epgw22gY9N6Et1lHd94cwu5+/uCof6DYJoFFd
/mO2+QEjttXHz/MDDxmxLfRXXf4G6s/Lct4xKdoUmPradderZFRhMypdkWM+VUF4ZGghU9rolOp2
b+dFgmbrrCxLRpVXjvBseuzdZtxVl366nb4iof+Zl9WL28c2L4HpypuPyrssLaOO5dZiF5TXpjMr
cwY6b1MWvj298mORpm/5iIfxp2MfmMf+rBtcE9+4i+dB8de/AAAA//8=</cx:binary>
              </cx:geoCache>
            </cx:geography>
          </cx:layoutPr>
          <cx:valueColors>
            <cx:minColor>
              <a:srgbClr val="76D4D2"/>
            </cx:minColor>
            <cx:maxColor>
              <a:srgbClr val="00CC99"/>
            </cx:maxColor>
          </cx:valueColors>
        </cx:series>
      </cx:plotAreaRegion>
    </cx:plotArea>
    <cx:legend pos="r" align="ctr" overlay="0">
      <cx:txPr>
        <a:bodyPr spcFirstLastPara="1" vertOverflow="ellipsis" horzOverflow="overflow" wrap="square" lIns="0" tIns="0" rIns="0" bIns="0" anchor="ctr" anchorCtr="1"/>
        <a:lstStyle/>
        <a:p>
          <a:pPr algn="ctr" rtl="0">
            <a:defRPr sz="500">
              <a:latin typeface="Roboto" panose="02000000000000000000" pitchFamily="2" charset="0"/>
              <a:ea typeface="Roboto" panose="02000000000000000000" pitchFamily="2" charset="0"/>
              <a:cs typeface="Roboto" panose="02000000000000000000" pitchFamily="2" charset="0"/>
            </a:defRPr>
          </a:pPr>
          <a:endParaRPr lang="en-US" sz="500" b="0" i="0" u="none" strike="noStrike" baseline="0">
            <a:solidFill>
              <a:sysClr val="windowText" lastClr="000000">
                <a:lumMod val="65000"/>
                <a:lumOff val="35000"/>
              </a:sysClr>
            </a:solidFill>
            <a:latin typeface="Roboto" panose="02000000000000000000" pitchFamily="2" charset="0"/>
            <a:ea typeface="Roboto" panose="02000000000000000000" pitchFamily="2" charset="0"/>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plotArea>
      <cx:plotAreaRegion>
        <cx:series layoutId="treemap" uniqueId="{052A5650-0D10-4F86-BAE5-38F83CFA07EA}">
          <cx:tx>
            <cx:txData>
              <cx:f>_xlchart.v1.12</cx:f>
              <cx:v>Revenue</cx:v>
            </cx:txData>
          </cx:tx>
          <cx:spPr>
            <a:ln>
              <a:noFill/>
            </a:ln>
          </cx:spPr>
          <cx:dataPt idx="0">
            <cx:spPr>
              <a:solidFill>
                <a:srgbClr val="00CC99"/>
              </a:solidFill>
            </cx:spPr>
          </cx:dataPt>
          <cx:dataPt idx="1">
            <cx:spPr>
              <a:solidFill>
                <a:srgbClr val="FFC000">
                  <a:lumMod val="75000"/>
                </a:srgbClr>
              </a:solidFill>
            </cx:spPr>
          </cx:dataPt>
          <cx:dataPt idx="2">
            <cx:spPr>
              <a:solidFill>
                <a:srgbClr val="7030A0"/>
              </a:solidFill>
              <a:ln>
                <a:noFill/>
              </a:ln>
            </cx:spPr>
          </cx:dataPt>
          <cx:dataPt idx="3">
            <cx:spPr>
              <a:solidFill>
                <a:sysClr val="window" lastClr="FFFFFF">
                  <a:lumMod val="50000"/>
                </a:sysClr>
              </a:solidFill>
            </cx:spPr>
          </cx:dataPt>
          <cx:dataPt idx="4">
            <cx:spPr>
              <a:solidFill>
                <a:srgbClr val="ED7D31">
                  <a:lumMod val="75000"/>
                </a:srgbClr>
              </a:solidFill>
            </cx:spPr>
          </cx:dataPt>
          <cx:dataPt idx="5">
            <cx:spPr>
              <a:solidFill>
                <a:srgbClr val="76D4D2"/>
              </a:solidFill>
            </cx:spPr>
          </cx:dataPt>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 Id="rId9" Type="http://schemas.microsoft.com/office/2014/relationships/chartEx" Target="../charts/chartEx2.xml"/></Relationships>
</file>

<file path=xl/drawings/_rels/drawing3.xml.rels><?xml version="1.0" encoding="UTF-8" standalone="yes"?>
<Relationships xmlns="http://schemas.openxmlformats.org/package/2006/relationships"><Relationship Id="rId8" Type="http://schemas.openxmlformats.org/officeDocument/2006/relationships/hyperlink" Target="#'Product Dashboard'!A1"/><Relationship Id="rId13" Type="http://schemas.openxmlformats.org/officeDocument/2006/relationships/image" Target="../media/image4.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3.sv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2.png"/><Relationship Id="rId5" Type="http://schemas.openxmlformats.org/officeDocument/2006/relationships/chart" Target="../charts/chart12.xml"/><Relationship Id="rId10" Type="http://schemas.microsoft.com/office/2014/relationships/chartEx" Target="../charts/chartEx4.xml"/><Relationship Id="rId4" Type="http://schemas.openxmlformats.org/officeDocument/2006/relationships/chart" Target="../charts/chart11.xml"/><Relationship Id="rId9" Type="http://schemas.microsoft.com/office/2014/relationships/chartEx" Target="../charts/chartEx3.xml"/><Relationship Id="rId1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image" Target="../media/image3.svg"/><Relationship Id="rId3" Type="http://schemas.openxmlformats.org/officeDocument/2006/relationships/hyperlink" Target="#'Overview Dashboard'!A1"/><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image" Target="../media/image2.png"/><Relationship Id="rId2" Type="http://schemas.openxmlformats.org/officeDocument/2006/relationships/chart" Target="../charts/chart27.xml"/><Relationship Id="rId16" Type="http://schemas.openxmlformats.org/officeDocument/2006/relationships/image" Target="../media/image5.svg"/><Relationship Id="rId1" Type="http://schemas.openxmlformats.org/officeDocument/2006/relationships/chart" Target="../charts/chart26.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5" Type="http://schemas.openxmlformats.org/officeDocument/2006/relationships/image" Target="../media/image4.png"/><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9525</xdr:colOff>
      <xdr:row>29</xdr:row>
      <xdr:rowOff>95250</xdr:rowOff>
    </xdr:from>
    <xdr:to>
      <xdr:col>10</xdr:col>
      <xdr:colOff>0</xdr:colOff>
      <xdr:row>43</xdr:row>
      <xdr:rowOff>171450</xdr:rowOff>
    </xdr:to>
    <xdr:graphicFrame macro="">
      <xdr:nvGraphicFramePr>
        <xdr:cNvPr id="2" name="Chart 1">
          <a:extLst>
            <a:ext uri="{FF2B5EF4-FFF2-40B4-BE49-F238E27FC236}">
              <a16:creationId xmlns:a16="http://schemas.microsoft.com/office/drawing/2014/main" id="{9EC90517-EE74-447D-9EA5-DDDB15CCE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600075</xdr:colOff>
      <xdr:row>29</xdr:row>
      <xdr:rowOff>28575</xdr:rowOff>
    </xdr:from>
    <xdr:to>
      <xdr:col>14</xdr:col>
      <xdr:colOff>828675</xdr:colOff>
      <xdr:row>43</xdr:row>
      <xdr:rowOff>104775</xdr:rowOff>
    </xdr:to>
    <xdr:graphicFrame macro="">
      <xdr:nvGraphicFramePr>
        <xdr:cNvPr id="3" name="Chart 2">
          <a:extLst>
            <a:ext uri="{FF2B5EF4-FFF2-40B4-BE49-F238E27FC236}">
              <a16:creationId xmlns:a16="http://schemas.microsoft.com/office/drawing/2014/main" id="{C7C6A7CC-1005-4CEC-8754-DA69E2935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9</xdr:row>
      <xdr:rowOff>19049</xdr:rowOff>
    </xdr:from>
    <xdr:to>
      <xdr:col>20</xdr:col>
      <xdr:colOff>0</xdr:colOff>
      <xdr:row>23</xdr:row>
      <xdr:rowOff>123824</xdr:rowOff>
    </xdr:to>
    <xdr:graphicFrame macro="">
      <xdr:nvGraphicFramePr>
        <xdr:cNvPr id="4" name="Chart 3">
          <a:extLst>
            <a:ext uri="{FF2B5EF4-FFF2-40B4-BE49-F238E27FC236}">
              <a16:creationId xmlns:a16="http://schemas.microsoft.com/office/drawing/2014/main" id="{14BB1375-7151-4C36-8184-0FC97EE9E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262304</xdr:colOff>
      <xdr:row>21</xdr:row>
      <xdr:rowOff>172091</xdr:rowOff>
    </xdr:from>
    <xdr:to>
      <xdr:col>23</xdr:col>
      <xdr:colOff>713976</xdr:colOff>
      <xdr:row>36</xdr:row>
      <xdr:rowOff>64268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9F07E0-EA8D-46B1-A661-2CA69348CE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140979" y="4172591"/>
              <a:ext cx="2251897" cy="27496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20410</xdr:colOff>
      <xdr:row>6</xdr:row>
      <xdr:rowOff>43541</xdr:rowOff>
    </xdr:from>
    <xdr:to>
      <xdr:col>30</xdr:col>
      <xdr:colOff>1523999</xdr:colOff>
      <xdr:row>20</xdr:row>
      <xdr:rowOff>119741</xdr:rowOff>
    </xdr:to>
    <xdr:graphicFrame macro="">
      <xdr:nvGraphicFramePr>
        <xdr:cNvPr id="6" name="Chart 5">
          <a:extLst>
            <a:ext uri="{FF2B5EF4-FFF2-40B4-BE49-F238E27FC236}">
              <a16:creationId xmlns:a16="http://schemas.microsoft.com/office/drawing/2014/main" id="{0581479E-10ED-B7E1-ADDE-035CB1073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6803</xdr:colOff>
      <xdr:row>21</xdr:row>
      <xdr:rowOff>152400</xdr:rowOff>
    </xdr:from>
    <xdr:to>
      <xdr:col>31</xdr:col>
      <xdr:colOff>13607</xdr:colOff>
      <xdr:row>36</xdr:row>
      <xdr:rowOff>38100</xdr:rowOff>
    </xdr:to>
    <xdr:graphicFrame macro="">
      <xdr:nvGraphicFramePr>
        <xdr:cNvPr id="7" name="Chart 6">
          <a:extLst>
            <a:ext uri="{FF2B5EF4-FFF2-40B4-BE49-F238E27FC236}">
              <a16:creationId xmlns:a16="http://schemas.microsoft.com/office/drawing/2014/main" id="{19692B2F-1A08-B4D0-B23E-AE5059A6B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122464</xdr:colOff>
      <xdr:row>8</xdr:row>
      <xdr:rowOff>111578</xdr:rowOff>
    </xdr:from>
    <xdr:to>
      <xdr:col>6</xdr:col>
      <xdr:colOff>571500</xdr:colOff>
      <xdr:row>22</xdr:row>
      <xdr:rowOff>187778</xdr:rowOff>
    </xdr:to>
    <xdr:graphicFrame macro="">
      <xdr:nvGraphicFramePr>
        <xdr:cNvPr id="9" name="Chart 8">
          <a:extLst>
            <a:ext uri="{FF2B5EF4-FFF2-40B4-BE49-F238E27FC236}">
              <a16:creationId xmlns:a16="http://schemas.microsoft.com/office/drawing/2014/main" id="{4C38B8B3-2F93-38A4-4A37-EB9B1B523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95250</xdr:colOff>
      <xdr:row>23</xdr:row>
      <xdr:rowOff>97972</xdr:rowOff>
    </xdr:from>
    <xdr:to>
      <xdr:col>6</xdr:col>
      <xdr:colOff>544286</xdr:colOff>
      <xdr:row>37</xdr:row>
      <xdr:rowOff>174172</xdr:rowOff>
    </xdr:to>
    <xdr:graphicFrame macro="">
      <xdr:nvGraphicFramePr>
        <xdr:cNvPr id="10" name="Chart 9">
          <a:extLst>
            <a:ext uri="{FF2B5EF4-FFF2-40B4-BE49-F238E27FC236}">
              <a16:creationId xmlns:a16="http://schemas.microsoft.com/office/drawing/2014/main" id="{F8B15598-D4F3-2D02-8A18-170D687BA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6802</xdr:colOff>
      <xdr:row>77</xdr:row>
      <xdr:rowOff>29936</xdr:rowOff>
    </xdr:from>
    <xdr:to>
      <xdr:col>34</xdr:col>
      <xdr:colOff>6802</xdr:colOff>
      <xdr:row>91</xdr:row>
      <xdr:rowOff>106136</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48A384F4-5A25-E331-1B53-546B48895B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7038752" y="14698436"/>
              <a:ext cx="45624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173605</xdr:rowOff>
    </xdr:from>
    <xdr:to>
      <xdr:col>17</xdr:col>
      <xdr:colOff>248478</xdr:colOff>
      <xdr:row>29</xdr:row>
      <xdr:rowOff>0</xdr:rowOff>
    </xdr:to>
    <xdr:sp macro="" textlink="">
      <xdr:nvSpPr>
        <xdr:cNvPr id="2" name="Rectangle: Rounded Corners 1">
          <a:extLst>
            <a:ext uri="{FF2B5EF4-FFF2-40B4-BE49-F238E27FC236}">
              <a16:creationId xmlns:a16="http://schemas.microsoft.com/office/drawing/2014/main" id="{E3A7D2F9-4BB0-4A99-A8EF-01264AF03B55}"/>
            </a:ext>
          </a:extLst>
        </xdr:cNvPr>
        <xdr:cNvSpPr/>
      </xdr:nvSpPr>
      <xdr:spPr>
        <a:xfrm>
          <a:off x="0" y="173605"/>
          <a:ext cx="10320130" cy="5350895"/>
        </a:xfrm>
        <a:prstGeom prst="roundRect">
          <a:avLst>
            <a:gd name="adj" fmla="val 2896"/>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423498</xdr:colOff>
      <xdr:row>4</xdr:row>
      <xdr:rowOff>80413</xdr:rowOff>
    </xdr:from>
    <xdr:to>
      <xdr:col>9</xdr:col>
      <xdr:colOff>587436</xdr:colOff>
      <xdr:row>8</xdr:row>
      <xdr:rowOff>146356</xdr:rowOff>
    </xdr:to>
    <xdr:sp macro="" textlink="">
      <xdr:nvSpPr>
        <xdr:cNvPr id="33" name="Rectangle: Rounded Corners 32">
          <a:extLst>
            <a:ext uri="{FF2B5EF4-FFF2-40B4-BE49-F238E27FC236}">
              <a16:creationId xmlns:a16="http://schemas.microsoft.com/office/drawing/2014/main" id="{D431E1E2-404B-4597-B792-B3EE95E8AC64}"/>
            </a:ext>
          </a:extLst>
        </xdr:cNvPr>
        <xdr:cNvSpPr/>
      </xdr:nvSpPr>
      <xdr:spPr>
        <a:xfrm>
          <a:off x="3747395" y="842413"/>
          <a:ext cx="1996679"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219808</xdr:colOff>
      <xdr:row>1</xdr:row>
      <xdr:rowOff>65942</xdr:rowOff>
    </xdr:from>
    <xdr:to>
      <xdr:col>2</xdr:col>
      <xdr:colOff>556846</xdr:colOff>
      <xdr:row>28</xdr:row>
      <xdr:rowOff>41414</xdr:rowOff>
    </xdr:to>
    <xdr:sp macro="" textlink="">
      <xdr:nvSpPr>
        <xdr:cNvPr id="3" name="Rectangle: Rounded Corners 2">
          <a:extLst>
            <a:ext uri="{FF2B5EF4-FFF2-40B4-BE49-F238E27FC236}">
              <a16:creationId xmlns:a16="http://schemas.microsoft.com/office/drawing/2014/main" id="{5F9825B0-97D3-5FDB-0E76-DA99A95A5927}"/>
            </a:ext>
          </a:extLst>
        </xdr:cNvPr>
        <xdr:cNvSpPr/>
      </xdr:nvSpPr>
      <xdr:spPr>
        <a:xfrm>
          <a:off x="219808" y="256442"/>
          <a:ext cx="1214995" cy="511897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312126</xdr:colOff>
      <xdr:row>19</xdr:row>
      <xdr:rowOff>12759</xdr:rowOff>
    </xdr:from>
    <xdr:to>
      <xdr:col>9</xdr:col>
      <xdr:colOff>567103</xdr:colOff>
      <xdr:row>28</xdr:row>
      <xdr:rowOff>57987</xdr:rowOff>
    </xdr:to>
    <xdr:sp macro="" textlink="">
      <xdr:nvSpPr>
        <xdr:cNvPr id="6" name="Rectangle: Rounded Corners 5">
          <a:extLst>
            <a:ext uri="{FF2B5EF4-FFF2-40B4-BE49-F238E27FC236}">
              <a16:creationId xmlns:a16="http://schemas.microsoft.com/office/drawing/2014/main" id="{2E9E1FEB-32D2-40B4-8B16-02DEF2432E7F}"/>
            </a:ext>
          </a:extLst>
        </xdr:cNvPr>
        <xdr:cNvSpPr/>
      </xdr:nvSpPr>
      <xdr:spPr>
        <a:xfrm>
          <a:off x="3636023" y="3632259"/>
          <a:ext cx="2087718" cy="175972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62920</xdr:colOff>
      <xdr:row>9</xdr:row>
      <xdr:rowOff>121809</xdr:rowOff>
    </xdr:from>
    <xdr:to>
      <xdr:col>6</xdr:col>
      <xdr:colOff>184548</xdr:colOff>
      <xdr:row>28</xdr:row>
      <xdr:rowOff>71438</xdr:rowOff>
    </xdr:to>
    <xdr:sp macro="" textlink="">
      <xdr:nvSpPr>
        <xdr:cNvPr id="7" name="Rectangle: Rounded Corners 6">
          <a:extLst>
            <a:ext uri="{FF2B5EF4-FFF2-40B4-BE49-F238E27FC236}">
              <a16:creationId xmlns:a16="http://schemas.microsoft.com/office/drawing/2014/main" id="{9D6C1000-165D-4A5D-80E5-8153B4B94FB4}"/>
            </a:ext>
          </a:extLst>
        </xdr:cNvPr>
        <xdr:cNvSpPr/>
      </xdr:nvSpPr>
      <xdr:spPr>
        <a:xfrm>
          <a:off x="1555170" y="1836309"/>
          <a:ext cx="1955191" cy="356912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331176</xdr:colOff>
      <xdr:row>9</xdr:row>
      <xdr:rowOff>151085</xdr:rowOff>
    </xdr:from>
    <xdr:to>
      <xdr:col>11</xdr:col>
      <xdr:colOff>432289</xdr:colOff>
      <xdr:row>18</xdr:row>
      <xdr:rowOff>51288</xdr:rowOff>
    </xdr:to>
    <xdr:sp macro="" textlink="">
      <xdr:nvSpPr>
        <xdr:cNvPr id="9" name="Rectangle: Rounded Corners 8">
          <a:extLst>
            <a:ext uri="{FF2B5EF4-FFF2-40B4-BE49-F238E27FC236}">
              <a16:creationId xmlns:a16="http://schemas.microsoft.com/office/drawing/2014/main" id="{F5812866-51DD-4AA6-9478-E530DF5B4C9B}"/>
            </a:ext>
          </a:extLst>
        </xdr:cNvPr>
        <xdr:cNvSpPr/>
      </xdr:nvSpPr>
      <xdr:spPr>
        <a:xfrm>
          <a:off x="3655073" y="1865585"/>
          <a:ext cx="3155682" cy="161470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527539</xdr:colOff>
      <xdr:row>9</xdr:row>
      <xdr:rowOff>118241</xdr:rowOff>
    </xdr:from>
    <xdr:to>
      <xdr:col>17</xdr:col>
      <xdr:colOff>13189</xdr:colOff>
      <xdr:row>18</xdr:row>
      <xdr:rowOff>51288</xdr:rowOff>
    </xdr:to>
    <xdr:sp macro="" textlink="">
      <xdr:nvSpPr>
        <xdr:cNvPr id="10" name="Rectangle: Rounded Corners 9">
          <a:extLst>
            <a:ext uri="{FF2B5EF4-FFF2-40B4-BE49-F238E27FC236}">
              <a16:creationId xmlns:a16="http://schemas.microsoft.com/office/drawing/2014/main" id="{7802041A-1A78-47B2-BCAD-AC49732BBCCC}"/>
            </a:ext>
          </a:extLst>
        </xdr:cNvPr>
        <xdr:cNvSpPr/>
      </xdr:nvSpPr>
      <xdr:spPr>
        <a:xfrm>
          <a:off x="6906005" y="1832741"/>
          <a:ext cx="3151132" cy="164754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87924</xdr:colOff>
      <xdr:row>4</xdr:row>
      <xdr:rowOff>80413</xdr:rowOff>
    </xdr:from>
    <xdr:to>
      <xdr:col>6</xdr:col>
      <xdr:colOff>251862</xdr:colOff>
      <xdr:row>8</xdr:row>
      <xdr:rowOff>146356</xdr:rowOff>
    </xdr:to>
    <xdr:sp macro="" textlink="">
      <xdr:nvSpPr>
        <xdr:cNvPr id="11" name="Rectangle: Rounded Corners 10">
          <a:extLst>
            <a:ext uri="{FF2B5EF4-FFF2-40B4-BE49-F238E27FC236}">
              <a16:creationId xmlns:a16="http://schemas.microsoft.com/office/drawing/2014/main" id="{0ECCEBAA-FCFD-4E33-A022-1823C834EC29}"/>
            </a:ext>
          </a:extLst>
        </xdr:cNvPr>
        <xdr:cNvSpPr/>
      </xdr:nvSpPr>
      <xdr:spPr>
        <a:xfrm>
          <a:off x="1567100" y="842413"/>
          <a:ext cx="1979291"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18197</xdr:colOff>
      <xdr:row>6</xdr:row>
      <xdr:rowOff>154780</xdr:rowOff>
    </xdr:from>
    <xdr:to>
      <xdr:col>6</xdr:col>
      <xdr:colOff>178594</xdr:colOff>
      <xdr:row>8</xdr:row>
      <xdr:rowOff>17858</xdr:rowOff>
    </xdr:to>
    <xdr:sp macro="" textlink="'Pivotable - Overview'!C3">
      <xdr:nvSpPr>
        <xdr:cNvPr id="16" name="TextBox 15">
          <a:extLst>
            <a:ext uri="{FF2B5EF4-FFF2-40B4-BE49-F238E27FC236}">
              <a16:creationId xmlns:a16="http://schemas.microsoft.com/office/drawing/2014/main" id="{57D544B7-374F-D267-DBFC-15BAE82B8D12}"/>
            </a:ext>
          </a:extLst>
        </xdr:cNvPr>
        <xdr:cNvSpPr txBox="1"/>
      </xdr:nvSpPr>
      <xdr:spPr>
        <a:xfrm>
          <a:off x="2714505" y="1297780"/>
          <a:ext cx="768531"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647EAA0-0CBD-4763-A3C9-B05064F22614}" type="TxLink">
            <a:rPr lang="en-US" sz="1100" b="1" i="0" u="none" strike="noStrike">
              <a:solidFill>
                <a:srgbClr val="000000"/>
              </a:solidFill>
              <a:latin typeface="Roboto" panose="02000000000000000000" pitchFamily="2" charset="0"/>
              <a:ea typeface="Roboto" panose="02000000000000000000" pitchFamily="2" charset="0"/>
              <a:cs typeface="Calibri"/>
            </a:rPr>
            <a:pPr algn="r"/>
            <a:t>Orders</a:t>
          </a:fld>
          <a:endParaRPr lang="en-US" sz="1100" b="1">
            <a:latin typeface="Roboto" panose="02000000000000000000" pitchFamily="2" charset="0"/>
            <a:ea typeface="Roboto" panose="02000000000000000000" pitchFamily="2" charset="0"/>
          </a:endParaRPr>
        </a:p>
      </xdr:txBody>
    </xdr:sp>
    <xdr:clientData/>
  </xdr:twoCellAnchor>
  <xdr:twoCellAnchor>
    <xdr:from>
      <xdr:col>4</xdr:col>
      <xdr:colOff>432535</xdr:colOff>
      <xdr:row>5</xdr:row>
      <xdr:rowOff>128587</xdr:rowOff>
    </xdr:from>
    <xdr:to>
      <xdr:col>5</xdr:col>
      <xdr:colOff>592931</xdr:colOff>
      <xdr:row>6</xdr:row>
      <xdr:rowOff>182165</xdr:rowOff>
    </xdr:to>
    <xdr:sp macro="" textlink="">
      <xdr:nvSpPr>
        <xdr:cNvPr id="27" name="TextBox 26">
          <a:extLst>
            <a:ext uri="{FF2B5EF4-FFF2-40B4-BE49-F238E27FC236}">
              <a16:creationId xmlns:a16="http://schemas.microsoft.com/office/drawing/2014/main" id="{4B5120D8-8A98-481C-9F13-CA6765F409F8}"/>
            </a:ext>
          </a:extLst>
        </xdr:cNvPr>
        <xdr:cNvSpPr txBox="1"/>
      </xdr:nvSpPr>
      <xdr:spPr>
        <a:xfrm>
          <a:off x="2522082" y="1081087"/>
          <a:ext cx="767615"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US" sz="1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550433</xdr:colOff>
      <xdr:row>5</xdr:row>
      <xdr:rowOff>38980</xdr:rowOff>
    </xdr:from>
    <xdr:to>
      <xdr:col>6</xdr:col>
      <xdr:colOff>240872</xdr:colOff>
      <xdr:row>7</xdr:row>
      <xdr:rowOff>4131</xdr:rowOff>
    </xdr:to>
    <xdr:sp macro="" textlink="'Pivotable - Overview'!$C$4">
      <xdr:nvSpPr>
        <xdr:cNvPr id="28" name="TextBox 27">
          <a:extLst>
            <a:ext uri="{FF2B5EF4-FFF2-40B4-BE49-F238E27FC236}">
              <a16:creationId xmlns:a16="http://schemas.microsoft.com/office/drawing/2014/main" id="{7D778A3C-700F-42B7-A1C9-A803F3173F7C}"/>
            </a:ext>
          </a:extLst>
        </xdr:cNvPr>
        <xdr:cNvSpPr txBox="1"/>
      </xdr:nvSpPr>
      <xdr:spPr>
        <a:xfrm>
          <a:off x="2029609" y="991480"/>
          <a:ext cx="1505792" cy="346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A9C565E-8455-4898-88CF-D478A2BE3F1C}" type="TxLink">
            <a:rPr lang="en-US" sz="1600" b="1" i="0" u="none" strike="noStrike">
              <a:solidFill>
                <a:srgbClr val="000000"/>
              </a:solidFill>
              <a:latin typeface="Roboto" panose="02000000000000000000" pitchFamily="2" charset="0"/>
              <a:ea typeface="Roboto" panose="02000000000000000000" pitchFamily="2" charset="0"/>
              <a:cs typeface="Calibri"/>
            </a:rPr>
            <a:pPr algn="r"/>
            <a:t> 2,478,861 </a:t>
          </a:fld>
          <a:endParaRPr lang="en-US" sz="1600" b="1">
            <a:latin typeface="Roboto" panose="02000000000000000000" pitchFamily="2" charset="0"/>
            <a:ea typeface="Roboto" panose="02000000000000000000" pitchFamily="2" charset="0"/>
          </a:endParaRPr>
        </a:p>
      </xdr:txBody>
    </xdr:sp>
    <xdr:clientData/>
  </xdr:twoCellAnchor>
  <xdr:twoCellAnchor>
    <xdr:from>
      <xdr:col>10</xdr:col>
      <xdr:colOff>161927</xdr:colOff>
      <xdr:row>4</xdr:row>
      <xdr:rowOff>80413</xdr:rowOff>
    </xdr:from>
    <xdr:to>
      <xdr:col>13</xdr:col>
      <xdr:colOff>325865</xdr:colOff>
      <xdr:row>8</xdr:row>
      <xdr:rowOff>146356</xdr:rowOff>
    </xdr:to>
    <xdr:sp macro="" textlink="">
      <xdr:nvSpPr>
        <xdr:cNvPr id="35" name="Rectangle: Rounded Corners 34">
          <a:extLst>
            <a:ext uri="{FF2B5EF4-FFF2-40B4-BE49-F238E27FC236}">
              <a16:creationId xmlns:a16="http://schemas.microsoft.com/office/drawing/2014/main" id="{9EB0CDD1-3BAC-4DD5-9D62-6CC80EB90EA8}"/>
            </a:ext>
          </a:extLst>
        </xdr:cNvPr>
        <xdr:cNvSpPr/>
      </xdr:nvSpPr>
      <xdr:spPr>
        <a:xfrm>
          <a:off x="5898908" y="842413"/>
          <a:ext cx="1988342"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508490</xdr:colOff>
      <xdr:row>4</xdr:row>
      <xdr:rowOff>80413</xdr:rowOff>
    </xdr:from>
    <xdr:to>
      <xdr:col>17</xdr:col>
      <xdr:colOff>64294</xdr:colOff>
      <xdr:row>8</xdr:row>
      <xdr:rowOff>146356</xdr:rowOff>
    </xdr:to>
    <xdr:sp macro="" textlink="">
      <xdr:nvSpPr>
        <xdr:cNvPr id="36" name="Rectangle: Rounded Corners 35">
          <a:extLst>
            <a:ext uri="{FF2B5EF4-FFF2-40B4-BE49-F238E27FC236}">
              <a16:creationId xmlns:a16="http://schemas.microsoft.com/office/drawing/2014/main" id="{E6CD7271-E29D-4934-8F02-EEACCCF8A861}"/>
            </a:ext>
          </a:extLst>
        </xdr:cNvPr>
        <xdr:cNvSpPr/>
      </xdr:nvSpPr>
      <xdr:spPr>
        <a:xfrm>
          <a:off x="8069875" y="842413"/>
          <a:ext cx="1988342"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423313</xdr:colOff>
      <xdr:row>5</xdr:row>
      <xdr:rowOff>18198</xdr:rowOff>
    </xdr:from>
    <xdr:to>
      <xdr:col>13</xdr:col>
      <xdr:colOff>337277</xdr:colOff>
      <xdr:row>7</xdr:row>
      <xdr:rowOff>24912</xdr:rowOff>
    </xdr:to>
    <xdr:sp macro="" textlink="'Pivotable - Overview'!$E$4">
      <xdr:nvSpPr>
        <xdr:cNvPr id="37" name="TextBox 36">
          <a:extLst>
            <a:ext uri="{FF2B5EF4-FFF2-40B4-BE49-F238E27FC236}">
              <a16:creationId xmlns:a16="http://schemas.microsoft.com/office/drawing/2014/main" id="{95AD49CE-62CC-4D6F-957C-23510C5D8A53}"/>
            </a:ext>
          </a:extLst>
        </xdr:cNvPr>
        <xdr:cNvSpPr txBox="1"/>
      </xdr:nvSpPr>
      <xdr:spPr>
        <a:xfrm>
          <a:off x="6160294" y="970698"/>
          <a:ext cx="1738368" cy="38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4E29CFB-3222-4456-8134-43FB85CA5724}" type="TxLink">
            <a:rPr lang="en-US" sz="1600" b="1" i="0" u="none" strike="noStrike">
              <a:solidFill>
                <a:srgbClr val="000000"/>
              </a:solidFill>
              <a:latin typeface="Roboto" panose="02000000000000000000" pitchFamily="2" charset="0"/>
              <a:ea typeface="Roboto" panose="02000000000000000000" pitchFamily="2" charset="0"/>
              <a:cs typeface="Calibri"/>
            </a:rPr>
            <a:pPr algn="r"/>
            <a:t> $332,134,761 </a:t>
          </a:fld>
          <a:endParaRPr lang="en-US" sz="1600" b="1">
            <a:latin typeface="Roboto" panose="02000000000000000000" pitchFamily="2" charset="0"/>
            <a:ea typeface="Roboto" panose="02000000000000000000" pitchFamily="2" charset="0"/>
          </a:endParaRPr>
        </a:p>
      </xdr:txBody>
    </xdr:sp>
    <xdr:clientData/>
  </xdr:twoCellAnchor>
  <xdr:twoCellAnchor>
    <xdr:from>
      <xdr:col>12</xdr:col>
      <xdr:colOff>83284</xdr:colOff>
      <xdr:row>6</xdr:row>
      <xdr:rowOff>154780</xdr:rowOff>
    </xdr:from>
    <xdr:to>
      <xdr:col>13</xdr:col>
      <xdr:colOff>244596</xdr:colOff>
      <xdr:row>8</xdr:row>
      <xdr:rowOff>17858</xdr:rowOff>
    </xdr:to>
    <xdr:sp macro="" textlink="'Pivotable - Overview'!E3">
      <xdr:nvSpPr>
        <xdr:cNvPr id="38" name="TextBox 37">
          <a:extLst>
            <a:ext uri="{FF2B5EF4-FFF2-40B4-BE49-F238E27FC236}">
              <a16:creationId xmlns:a16="http://schemas.microsoft.com/office/drawing/2014/main" id="{B3D5B1B4-3BB6-4F68-A1F7-344092D84CDE}"/>
            </a:ext>
          </a:extLst>
        </xdr:cNvPr>
        <xdr:cNvSpPr txBox="1"/>
      </xdr:nvSpPr>
      <xdr:spPr>
        <a:xfrm>
          <a:off x="7036534" y="1297780"/>
          <a:ext cx="769447"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BEC4FC5-7F80-4454-9FB1-EF75D3669835}" type="TxLink">
            <a:rPr lang="en-US" sz="1100" b="1" i="0" u="none" strike="noStrike">
              <a:solidFill>
                <a:srgbClr val="000000"/>
              </a:solidFill>
              <a:latin typeface="Roboto" panose="02000000000000000000" pitchFamily="2" charset="0"/>
              <a:ea typeface="Roboto" panose="02000000000000000000" pitchFamily="2" charset="0"/>
              <a:cs typeface="Calibri"/>
            </a:rPr>
            <a:pPr algn="r"/>
            <a:t>Profit</a:t>
          </a:fld>
          <a:endParaRPr lang="en-US" sz="1100" b="1">
            <a:latin typeface="Roboto" panose="02000000000000000000" pitchFamily="2" charset="0"/>
            <a:ea typeface="Roboto" panose="02000000000000000000" pitchFamily="2" charset="0"/>
          </a:endParaRPr>
        </a:p>
      </xdr:txBody>
    </xdr:sp>
    <xdr:clientData/>
  </xdr:twoCellAnchor>
  <xdr:twoCellAnchor>
    <xdr:from>
      <xdr:col>7</xdr:col>
      <xdr:colOff>217714</xdr:colOff>
      <xdr:row>5</xdr:row>
      <xdr:rowOff>33003</xdr:rowOff>
    </xdr:from>
    <xdr:to>
      <xdr:col>9</xdr:col>
      <xdr:colOff>571500</xdr:colOff>
      <xdr:row>7</xdr:row>
      <xdr:rowOff>10108</xdr:rowOff>
    </xdr:to>
    <xdr:sp macro="" textlink="'Pivotable - Overview'!$D$4">
      <xdr:nvSpPr>
        <xdr:cNvPr id="30" name="TextBox 29">
          <a:extLst>
            <a:ext uri="{FF2B5EF4-FFF2-40B4-BE49-F238E27FC236}">
              <a16:creationId xmlns:a16="http://schemas.microsoft.com/office/drawing/2014/main" id="{7EC29830-9F86-4B42-BB71-A968612791BE}"/>
            </a:ext>
          </a:extLst>
        </xdr:cNvPr>
        <xdr:cNvSpPr txBox="1"/>
      </xdr:nvSpPr>
      <xdr:spPr>
        <a:xfrm>
          <a:off x="4142014" y="985503"/>
          <a:ext cx="1572986" cy="358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9C91A7E-548C-41FF-867B-CB4393BD1213}" type="TxLink">
            <a:rPr lang="en-US" sz="1600" b="1" i="0" u="none" strike="noStrike">
              <a:solidFill>
                <a:srgbClr val="000000"/>
              </a:solidFill>
              <a:latin typeface="Roboto" panose="02000000000000000000" pitchFamily="2" charset="0"/>
              <a:ea typeface="Roboto" panose="02000000000000000000" pitchFamily="2" charset="0"/>
              <a:cs typeface="Calibri"/>
            </a:rPr>
            <a:pPr algn="r"/>
            <a:t> $899,902,125 </a:t>
          </a:fld>
          <a:endParaRPr lang="en-US" sz="1600" b="1">
            <a:latin typeface="Roboto" panose="02000000000000000000" pitchFamily="2" charset="0"/>
            <a:ea typeface="Roboto" panose="02000000000000000000" pitchFamily="2" charset="0"/>
          </a:endParaRPr>
        </a:p>
      </xdr:txBody>
    </xdr:sp>
    <xdr:clientData/>
  </xdr:twoCellAnchor>
  <xdr:twoCellAnchor>
    <xdr:from>
      <xdr:col>8</xdr:col>
      <xdr:colOff>366345</xdr:colOff>
      <xdr:row>6</xdr:row>
      <xdr:rowOff>147453</xdr:rowOff>
    </xdr:from>
    <xdr:to>
      <xdr:col>9</xdr:col>
      <xdr:colOff>550282</xdr:colOff>
      <xdr:row>8</xdr:row>
      <xdr:rowOff>10531</xdr:rowOff>
    </xdr:to>
    <xdr:sp macro="" textlink="'Pivotable - Overview'!D3">
      <xdr:nvSpPr>
        <xdr:cNvPr id="21" name="TextBox 20">
          <a:extLst>
            <a:ext uri="{FF2B5EF4-FFF2-40B4-BE49-F238E27FC236}">
              <a16:creationId xmlns:a16="http://schemas.microsoft.com/office/drawing/2014/main" id="{6759BD24-ED7E-41FD-8F7A-528E5CFFFD01}"/>
            </a:ext>
          </a:extLst>
        </xdr:cNvPr>
        <xdr:cNvSpPr txBox="1"/>
      </xdr:nvSpPr>
      <xdr:spPr>
        <a:xfrm>
          <a:off x="4887057" y="1290453"/>
          <a:ext cx="792071"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73123F-FB5B-452C-9A74-A4706B30CE76}" type="TxLink">
            <a:rPr lang="en-US" sz="1100" b="1" i="0" u="none" strike="noStrike">
              <a:solidFill>
                <a:srgbClr val="000000"/>
              </a:solidFill>
              <a:latin typeface="Roboto" panose="02000000000000000000" pitchFamily="2" charset="0"/>
              <a:ea typeface="Roboto" panose="02000000000000000000" pitchFamily="2" charset="0"/>
              <a:cs typeface="Calibri"/>
            </a:rPr>
            <a:pPr algn="r"/>
            <a:t>Revenue</a:t>
          </a:fld>
          <a:endParaRPr lang="en-US" sz="1100" b="1">
            <a:latin typeface="Roboto" panose="02000000000000000000" pitchFamily="2" charset="0"/>
            <a:ea typeface="Roboto" panose="02000000000000000000" pitchFamily="2" charset="0"/>
          </a:endParaRPr>
        </a:p>
      </xdr:txBody>
    </xdr:sp>
    <xdr:clientData/>
  </xdr:twoCellAnchor>
  <xdr:twoCellAnchor>
    <xdr:from>
      <xdr:col>14</xdr:col>
      <xdr:colOff>157710</xdr:colOff>
      <xdr:row>5</xdr:row>
      <xdr:rowOff>20671</xdr:rowOff>
    </xdr:from>
    <xdr:to>
      <xdr:col>17</xdr:col>
      <xdr:colOff>71674</xdr:colOff>
      <xdr:row>7</xdr:row>
      <xdr:rowOff>22439</xdr:rowOff>
    </xdr:to>
    <xdr:sp macro="" textlink="'Pivotable - Overview'!$F$4">
      <xdr:nvSpPr>
        <xdr:cNvPr id="32" name="TextBox 31">
          <a:extLst>
            <a:ext uri="{FF2B5EF4-FFF2-40B4-BE49-F238E27FC236}">
              <a16:creationId xmlns:a16="http://schemas.microsoft.com/office/drawing/2014/main" id="{ABAAE105-2AEC-4C50-84ED-E5E21192EFA2}"/>
            </a:ext>
          </a:extLst>
        </xdr:cNvPr>
        <xdr:cNvSpPr txBox="1"/>
      </xdr:nvSpPr>
      <xdr:spPr>
        <a:xfrm>
          <a:off x="8327229" y="973171"/>
          <a:ext cx="1738368" cy="38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4852AE1-EE75-47AA-B04F-95E647997434}" type="TxLink">
            <a:rPr lang="en-US" sz="1600" b="1" i="0" u="none" strike="noStrike">
              <a:solidFill>
                <a:srgbClr val="000000"/>
              </a:solidFill>
              <a:latin typeface="Roboto" panose="02000000000000000000" pitchFamily="2" charset="0"/>
              <a:ea typeface="Roboto" panose="02000000000000000000" pitchFamily="2" charset="0"/>
              <a:cs typeface="Calibri"/>
            </a:rPr>
            <a:pPr algn="r"/>
            <a:t> $567,767,364 </a:t>
          </a:fld>
          <a:endParaRPr lang="en-US" sz="1600" b="1">
            <a:latin typeface="Roboto" panose="02000000000000000000" pitchFamily="2" charset="0"/>
            <a:ea typeface="Roboto" panose="02000000000000000000" pitchFamily="2" charset="0"/>
          </a:endParaRPr>
        </a:p>
      </xdr:txBody>
    </xdr:sp>
    <xdr:clientData/>
  </xdr:twoCellAnchor>
  <xdr:twoCellAnchor>
    <xdr:from>
      <xdr:col>14</xdr:col>
      <xdr:colOff>542193</xdr:colOff>
      <xdr:row>6</xdr:row>
      <xdr:rowOff>154780</xdr:rowOff>
    </xdr:from>
    <xdr:to>
      <xdr:col>16</xdr:col>
      <xdr:colOff>579927</xdr:colOff>
      <xdr:row>8</xdr:row>
      <xdr:rowOff>17858</xdr:rowOff>
    </xdr:to>
    <xdr:sp macro="" textlink="'Pivotable - Overview'!F3">
      <xdr:nvSpPr>
        <xdr:cNvPr id="23" name="TextBox 22">
          <a:extLst>
            <a:ext uri="{FF2B5EF4-FFF2-40B4-BE49-F238E27FC236}">
              <a16:creationId xmlns:a16="http://schemas.microsoft.com/office/drawing/2014/main" id="{FC6289FE-5AD9-4F09-A8E3-25F8ADCAEBFF}"/>
            </a:ext>
          </a:extLst>
        </xdr:cNvPr>
        <xdr:cNvSpPr txBox="1"/>
      </xdr:nvSpPr>
      <xdr:spPr>
        <a:xfrm>
          <a:off x="8711712" y="1297780"/>
          <a:ext cx="1254003"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0BFF2CD-BB81-4833-8DAF-C7BAB889AF76}" type="TxLink">
            <a:rPr lang="en-US" sz="1100" b="1" i="0" u="none" strike="noStrike">
              <a:solidFill>
                <a:srgbClr val="000000"/>
              </a:solidFill>
              <a:latin typeface="Roboto" panose="02000000000000000000" pitchFamily="2" charset="0"/>
              <a:ea typeface="Roboto" panose="02000000000000000000" pitchFamily="2" charset="0"/>
              <a:cs typeface="Calibri"/>
            </a:rPr>
            <a:pPr algn="r"/>
            <a:t>Operating Cost</a:t>
          </a:fld>
          <a:endParaRPr lang="en-US" sz="1100" b="1">
            <a:latin typeface="Roboto" panose="02000000000000000000" pitchFamily="2" charset="0"/>
            <a:ea typeface="Roboto" panose="02000000000000000000" pitchFamily="2" charset="0"/>
          </a:endParaRPr>
        </a:p>
      </xdr:txBody>
    </xdr:sp>
    <xdr:clientData/>
  </xdr:twoCellAnchor>
  <xdr:twoCellAnchor>
    <xdr:from>
      <xdr:col>6</xdr:col>
      <xdr:colOff>341586</xdr:colOff>
      <xdr:row>10</xdr:row>
      <xdr:rowOff>83344</xdr:rowOff>
    </xdr:from>
    <xdr:to>
      <xdr:col>11</xdr:col>
      <xdr:colOff>422671</xdr:colOff>
      <xdr:row>18</xdr:row>
      <xdr:rowOff>47625</xdr:rowOff>
    </xdr:to>
    <xdr:graphicFrame macro="">
      <xdr:nvGraphicFramePr>
        <xdr:cNvPr id="39" name="Chart 38">
          <a:extLst>
            <a:ext uri="{FF2B5EF4-FFF2-40B4-BE49-F238E27FC236}">
              <a16:creationId xmlns:a16="http://schemas.microsoft.com/office/drawing/2014/main" id="{48F82D05-D299-48FE-984E-94A4925D0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345691</xdr:colOff>
      <xdr:row>10</xdr:row>
      <xdr:rowOff>42986</xdr:rowOff>
    </xdr:from>
    <xdr:to>
      <xdr:col>9</xdr:col>
      <xdr:colOff>249621</xdr:colOff>
      <xdr:row>11</xdr:row>
      <xdr:rowOff>72751</xdr:rowOff>
    </xdr:to>
    <xdr:sp macro="" textlink="">
      <xdr:nvSpPr>
        <xdr:cNvPr id="40" name="TextBox 39">
          <a:extLst>
            <a:ext uri="{FF2B5EF4-FFF2-40B4-BE49-F238E27FC236}">
              <a16:creationId xmlns:a16="http://schemas.microsoft.com/office/drawing/2014/main" id="{2C75D5F3-00AC-039B-F496-563365B66B57}"/>
            </a:ext>
          </a:extLst>
        </xdr:cNvPr>
        <xdr:cNvSpPr txBox="1"/>
      </xdr:nvSpPr>
      <xdr:spPr>
        <a:xfrm>
          <a:off x="3669588" y="1947986"/>
          <a:ext cx="1736671"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Revenue &amp; Profit by Year</a:t>
          </a:r>
          <a:r>
            <a:rPr lang="vi-VN" sz="800" b="1" i="0" u="none" strike="noStrike" baseline="0">
              <a:solidFill>
                <a:srgbClr val="000000"/>
              </a:solidFill>
              <a:latin typeface="Roboto" panose="02000000000000000000" pitchFamily="2" charset="0"/>
              <a:ea typeface="Roboto" panose="02000000000000000000" pitchFamily="2" charset="0"/>
              <a:cs typeface="Calibri"/>
            </a:rPr>
            <a:t> </a:t>
          </a:r>
          <a:r>
            <a:rPr lang="vi-VN" sz="500" b="1" i="0" u="none" strike="noStrike" baseline="0">
              <a:solidFill>
                <a:srgbClr val="000000"/>
              </a:solidFill>
              <a:latin typeface="Roboto" panose="02000000000000000000" pitchFamily="2" charset="0"/>
              <a:ea typeface="Roboto" panose="02000000000000000000" pitchFamily="2" charset="0"/>
              <a:cs typeface="Calibri"/>
            </a:rPr>
            <a:t>(million)</a:t>
          </a:r>
          <a:endParaRPr lang="en-US" sz="1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11</xdr:col>
      <xdr:colOff>512380</xdr:colOff>
      <xdr:row>9</xdr:row>
      <xdr:rowOff>157654</xdr:rowOff>
    </xdr:from>
    <xdr:to>
      <xdr:col>16</xdr:col>
      <xdr:colOff>604346</xdr:colOff>
      <xdr:row>18</xdr:row>
      <xdr:rowOff>52551</xdr:rowOff>
    </xdr:to>
    <xdr:graphicFrame macro="">
      <xdr:nvGraphicFramePr>
        <xdr:cNvPr id="41" name="Chart 40">
          <a:extLst>
            <a:ext uri="{FF2B5EF4-FFF2-40B4-BE49-F238E27FC236}">
              <a16:creationId xmlns:a16="http://schemas.microsoft.com/office/drawing/2014/main" id="{64BC3E84-1B2A-4DE7-9269-F5FEBD317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520425</xdr:colOff>
      <xdr:row>10</xdr:row>
      <xdr:rowOff>23279</xdr:rowOff>
    </xdr:from>
    <xdr:to>
      <xdr:col>14</xdr:col>
      <xdr:colOff>479534</xdr:colOff>
      <xdr:row>11</xdr:row>
      <xdr:rowOff>53044</xdr:rowOff>
    </xdr:to>
    <xdr:sp macro="" textlink="">
      <xdr:nvSpPr>
        <xdr:cNvPr id="43" name="TextBox 42">
          <a:extLst>
            <a:ext uri="{FF2B5EF4-FFF2-40B4-BE49-F238E27FC236}">
              <a16:creationId xmlns:a16="http://schemas.microsoft.com/office/drawing/2014/main" id="{A256D613-091C-4D94-A768-79FE59EE31CE}"/>
            </a:ext>
          </a:extLst>
        </xdr:cNvPr>
        <xdr:cNvSpPr txBox="1"/>
      </xdr:nvSpPr>
      <xdr:spPr>
        <a:xfrm>
          <a:off x="6898891" y="1928279"/>
          <a:ext cx="1791850"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Sales orders &amp; profit margin trend</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302172</xdr:colOff>
      <xdr:row>18</xdr:row>
      <xdr:rowOff>177362</xdr:rowOff>
    </xdr:from>
    <xdr:to>
      <xdr:col>9</xdr:col>
      <xdr:colOff>518948</xdr:colOff>
      <xdr:row>28</xdr:row>
      <xdr:rowOff>13138</xdr:rowOff>
    </xdr:to>
    <xdr:graphicFrame macro="">
      <xdr:nvGraphicFramePr>
        <xdr:cNvPr id="44" name="Chart 43">
          <a:extLst>
            <a:ext uri="{FF2B5EF4-FFF2-40B4-BE49-F238E27FC236}">
              <a16:creationId xmlns:a16="http://schemas.microsoft.com/office/drawing/2014/main" id="{35047E72-6C90-41B8-9963-E0FF1B0B9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34258</xdr:colOff>
      <xdr:row>19</xdr:row>
      <xdr:rowOff>12759</xdr:rowOff>
    </xdr:from>
    <xdr:to>
      <xdr:col>13</xdr:col>
      <xdr:colOff>289235</xdr:colOff>
      <xdr:row>28</xdr:row>
      <xdr:rowOff>57987</xdr:rowOff>
    </xdr:to>
    <xdr:sp macro="" textlink="">
      <xdr:nvSpPr>
        <xdr:cNvPr id="45" name="Rectangle: Rounded Corners 44">
          <a:extLst>
            <a:ext uri="{FF2B5EF4-FFF2-40B4-BE49-F238E27FC236}">
              <a16:creationId xmlns:a16="http://schemas.microsoft.com/office/drawing/2014/main" id="{D785240D-BF62-4375-81ED-2D585CBFF9B5}"/>
            </a:ext>
          </a:extLst>
        </xdr:cNvPr>
        <xdr:cNvSpPr/>
      </xdr:nvSpPr>
      <xdr:spPr>
        <a:xfrm>
          <a:off x="5749258" y="3632259"/>
          <a:ext cx="2070330" cy="175972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367305</xdr:colOff>
      <xdr:row>19</xdr:row>
      <xdr:rowOff>12759</xdr:rowOff>
    </xdr:from>
    <xdr:to>
      <xdr:col>17</xdr:col>
      <xdr:colOff>11368</xdr:colOff>
      <xdr:row>28</xdr:row>
      <xdr:rowOff>57987</xdr:rowOff>
    </xdr:to>
    <xdr:sp macro="" textlink="">
      <xdr:nvSpPr>
        <xdr:cNvPr id="46" name="Rectangle: Rounded Corners 45">
          <a:extLst>
            <a:ext uri="{FF2B5EF4-FFF2-40B4-BE49-F238E27FC236}">
              <a16:creationId xmlns:a16="http://schemas.microsoft.com/office/drawing/2014/main" id="{7F363F9C-484C-4D88-B5D1-AC51904DB8FC}"/>
            </a:ext>
          </a:extLst>
        </xdr:cNvPr>
        <xdr:cNvSpPr/>
      </xdr:nvSpPr>
      <xdr:spPr>
        <a:xfrm>
          <a:off x="7967598" y="3632259"/>
          <a:ext cx="2087718" cy="175972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349633</xdr:colOff>
      <xdr:row>19</xdr:row>
      <xdr:rowOff>88968</xdr:rowOff>
    </xdr:from>
    <xdr:to>
      <xdr:col>8</xdr:col>
      <xdr:colOff>33130</xdr:colOff>
      <xdr:row>20</xdr:row>
      <xdr:rowOff>118733</xdr:rowOff>
    </xdr:to>
    <xdr:sp macro="" textlink="">
      <xdr:nvSpPr>
        <xdr:cNvPr id="48" name="TextBox 47">
          <a:extLst>
            <a:ext uri="{FF2B5EF4-FFF2-40B4-BE49-F238E27FC236}">
              <a16:creationId xmlns:a16="http://schemas.microsoft.com/office/drawing/2014/main" id="{4F5326D2-B0CA-4DFD-AFD7-887FB8521EEB}"/>
            </a:ext>
          </a:extLst>
        </xdr:cNvPr>
        <xdr:cNvSpPr txBox="1"/>
      </xdr:nvSpPr>
      <xdr:spPr>
        <a:xfrm>
          <a:off x="3679242" y="3708468"/>
          <a:ext cx="909323"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Products </a:t>
          </a:r>
          <a:r>
            <a:rPr lang="vi-VN" sz="500" b="1" i="0" u="none" strike="noStrike">
              <a:solidFill>
                <a:srgbClr val="000000"/>
              </a:solidFill>
              <a:latin typeface="Roboto" panose="02000000000000000000" pitchFamily="2" charset="0"/>
              <a:ea typeface="Roboto" panose="02000000000000000000" pitchFamily="2" charset="0"/>
              <a:cs typeface="Calibri"/>
            </a:rPr>
            <a:t>(million)</a:t>
          </a:r>
          <a:endParaRPr lang="en-US" sz="1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121883</xdr:colOff>
      <xdr:row>19</xdr:row>
      <xdr:rowOff>36198</xdr:rowOff>
    </xdr:from>
    <xdr:to>
      <xdr:col>5</xdr:col>
      <xdr:colOff>603251</xdr:colOff>
      <xdr:row>28</xdr:row>
      <xdr:rowOff>70891</xdr:rowOff>
    </xdr:to>
    <xdr:graphicFrame macro="">
      <xdr:nvGraphicFramePr>
        <xdr:cNvPr id="49" name="Chart 48">
          <a:extLst>
            <a:ext uri="{FF2B5EF4-FFF2-40B4-BE49-F238E27FC236}">
              <a16:creationId xmlns:a16="http://schemas.microsoft.com/office/drawing/2014/main" id="{A6C5AFC6-9F06-4818-8346-168802E9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97508</xdr:colOff>
      <xdr:row>11</xdr:row>
      <xdr:rowOff>6256</xdr:rowOff>
    </xdr:from>
    <xdr:to>
      <xdr:col>6</xdr:col>
      <xdr:colOff>67743</xdr:colOff>
      <xdr:row>20</xdr:row>
      <xdr:rowOff>52689</xdr:rowOff>
    </xdr:to>
    <xdr:graphicFrame macro="">
      <xdr:nvGraphicFramePr>
        <xdr:cNvPr id="50" name="Chart 49">
          <a:extLst>
            <a:ext uri="{FF2B5EF4-FFF2-40B4-BE49-F238E27FC236}">
              <a16:creationId xmlns:a16="http://schemas.microsoft.com/office/drawing/2014/main" id="{C3677242-AD9F-40CA-9F18-91CFDF520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115572</xdr:colOff>
      <xdr:row>10</xdr:row>
      <xdr:rowOff>31080</xdr:rowOff>
    </xdr:from>
    <xdr:to>
      <xdr:col>5</xdr:col>
      <xdr:colOff>391673</xdr:colOff>
      <xdr:row>11</xdr:row>
      <xdr:rowOff>60845</xdr:rowOff>
    </xdr:to>
    <xdr:sp macro="" textlink="">
      <xdr:nvSpPr>
        <xdr:cNvPr id="51" name="TextBox 50">
          <a:extLst>
            <a:ext uri="{FF2B5EF4-FFF2-40B4-BE49-F238E27FC236}">
              <a16:creationId xmlns:a16="http://schemas.microsoft.com/office/drawing/2014/main" id="{194CBC77-24EE-46D0-8B72-3162C748B32F}"/>
            </a:ext>
          </a:extLst>
        </xdr:cNvPr>
        <xdr:cNvSpPr txBox="1"/>
      </xdr:nvSpPr>
      <xdr:spPr>
        <a:xfrm>
          <a:off x="1597900" y="1936080"/>
          <a:ext cx="1490539"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Revenue  by Methods</a:t>
          </a:r>
        </a:p>
        <a:p>
          <a:pPr marL="0" indent="0" algn="r"/>
          <a:endParaRPr lang="en-US" sz="1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10</xdr:col>
      <xdr:colOff>96185</xdr:colOff>
      <xdr:row>19</xdr:row>
      <xdr:rowOff>83999</xdr:rowOff>
    </xdr:from>
    <xdr:to>
      <xdr:col>11</xdr:col>
      <xdr:colOff>392595</xdr:colOff>
      <xdr:row>20</xdr:row>
      <xdr:rowOff>113764</xdr:rowOff>
    </xdr:to>
    <xdr:sp macro="" textlink="">
      <xdr:nvSpPr>
        <xdr:cNvPr id="52" name="TextBox 51">
          <a:extLst>
            <a:ext uri="{FF2B5EF4-FFF2-40B4-BE49-F238E27FC236}">
              <a16:creationId xmlns:a16="http://schemas.microsoft.com/office/drawing/2014/main" id="{0757050E-73F1-493B-9FC0-8A8B5F294DC7}"/>
            </a:ext>
          </a:extLst>
        </xdr:cNvPr>
        <xdr:cNvSpPr txBox="1"/>
      </xdr:nvSpPr>
      <xdr:spPr>
        <a:xfrm>
          <a:off x="5877446" y="3703499"/>
          <a:ext cx="909323"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Retailers </a:t>
          </a:r>
          <a:r>
            <a:rPr lang="vi-VN" sz="500" b="1" i="0" u="none" strike="noStrike">
              <a:solidFill>
                <a:srgbClr val="000000"/>
              </a:solidFill>
              <a:latin typeface="Roboto" panose="02000000000000000000" pitchFamily="2" charset="0"/>
              <a:ea typeface="Roboto" panose="02000000000000000000" pitchFamily="2" charset="0"/>
              <a:cs typeface="Calibri"/>
            </a:rPr>
            <a:t>(million)</a:t>
          </a:r>
          <a:endParaRPr lang="en-US" sz="1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389579</xdr:colOff>
      <xdr:row>19</xdr:row>
      <xdr:rowOff>62018</xdr:rowOff>
    </xdr:from>
    <xdr:to>
      <xdr:col>15</xdr:col>
      <xdr:colOff>256441</xdr:colOff>
      <xdr:row>20</xdr:row>
      <xdr:rowOff>91783</xdr:rowOff>
    </xdr:to>
    <xdr:sp macro="" textlink="">
      <xdr:nvSpPr>
        <xdr:cNvPr id="54" name="TextBox 53">
          <a:extLst>
            <a:ext uri="{FF2B5EF4-FFF2-40B4-BE49-F238E27FC236}">
              <a16:creationId xmlns:a16="http://schemas.microsoft.com/office/drawing/2014/main" id="{1EA8D99D-F98C-4386-9964-AA07C1C34F9F}"/>
            </a:ext>
          </a:extLst>
        </xdr:cNvPr>
        <xdr:cNvSpPr txBox="1"/>
      </xdr:nvSpPr>
      <xdr:spPr>
        <a:xfrm>
          <a:off x="7950964" y="3681518"/>
          <a:ext cx="1083131"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vi-VN" sz="800" b="1" i="0" u="none" strike="noStrike">
              <a:solidFill>
                <a:srgbClr val="000000"/>
              </a:solidFill>
              <a:latin typeface="Roboto" panose="02000000000000000000" pitchFamily="2" charset="0"/>
              <a:ea typeface="Roboto" panose="02000000000000000000" pitchFamily="2" charset="0"/>
              <a:cs typeface="Calibri"/>
            </a:rPr>
            <a:t>Revenue by state</a:t>
          </a:r>
          <a:endParaRPr lang="en-US" sz="1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9</xdr:col>
      <xdr:colOff>498217</xdr:colOff>
      <xdr:row>4</xdr:row>
      <xdr:rowOff>103414</xdr:rowOff>
    </xdr:from>
    <xdr:to>
      <xdr:col>11</xdr:col>
      <xdr:colOff>484414</xdr:colOff>
      <xdr:row>8</xdr:row>
      <xdr:rowOff>126023</xdr:rowOff>
    </xdr:to>
    <xdr:graphicFrame macro="">
      <xdr:nvGraphicFramePr>
        <xdr:cNvPr id="55" name="Chart 54">
          <a:extLst>
            <a:ext uri="{FF2B5EF4-FFF2-40B4-BE49-F238E27FC236}">
              <a16:creationId xmlns:a16="http://schemas.microsoft.com/office/drawing/2014/main" id="{148E9B6C-0125-4EE6-897B-C45247BD2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315686</xdr:colOff>
      <xdr:row>6</xdr:row>
      <xdr:rowOff>880</xdr:rowOff>
    </xdr:from>
    <xdr:to>
      <xdr:col>11</xdr:col>
      <xdr:colOff>82610</xdr:colOff>
      <xdr:row>7</xdr:row>
      <xdr:rowOff>70758</xdr:rowOff>
    </xdr:to>
    <xdr:sp macro="" textlink="'Pivotable - Overview'!$E$8">
      <xdr:nvSpPr>
        <xdr:cNvPr id="56" name="TextBox 55">
          <a:extLst>
            <a:ext uri="{FF2B5EF4-FFF2-40B4-BE49-F238E27FC236}">
              <a16:creationId xmlns:a16="http://schemas.microsoft.com/office/drawing/2014/main" id="{95DBAB05-4AE6-41C3-A55A-6ADD3E90CD9C}"/>
            </a:ext>
          </a:extLst>
        </xdr:cNvPr>
        <xdr:cNvSpPr txBox="1"/>
      </xdr:nvSpPr>
      <xdr:spPr>
        <a:xfrm>
          <a:off x="6068786" y="1143880"/>
          <a:ext cx="376524" cy="260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0D48C01-ABFB-4C5B-985A-65A046F12079}" type="TxLink">
            <a:rPr lang="en-US" sz="800" b="1" i="0" u="none" strike="noStrike">
              <a:solidFill>
                <a:srgbClr val="000000"/>
              </a:solidFill>
              <a:latin typeface="Roboto" panose="02000000000000000000" pitchFamily="2" charset="0"/>
              <a:ea typeface="Roboto" panose="02000000000000000000" pitchFamily="2" charset="0"/>
              <a:cs typeface="Calibri"/>
            </a:rPr>
            <a:pPr algn="r"/>
            <a:t>37%</a:t>
          </a:fld>
          <a:endParaRPr lang="en-US" sz="1050" b="1">
            <a:latin typeface="Roboto" panose="02000000000000000000" pitchFamily="2" charset="0"/>
            <a:ea typeface="Roboto" panose="02000000000000000000" pitchFamily="2" charset="0"/>
          </a:endParaRPr>
        </a:p>
      </xdr:txBody>
    </xdr:sp>
    <xdr:clientData/>
  </xdr:twoCellAnchor>
  <xdr:twoCellAnchor>
    <xdr:from>
      <xdr:col>13</xdr:col>
      <xdr:colOff>73270</xdr:colOff>
      <xdr:row>4</xdr:row>
      <xdr:rowOff>124560</xdr:rowOff>
    </xdr:from>
    <xdr:to>
      <xdr:col>15</xdr:col>
      <xdr:colOff>381001</xdr:colOff>
      <xdr:row>8</xdr:row>
      <xdr:rowOff>124558</xdr:rowOff>
    </xdr:to>
    <xdr:graphicFrame macro="">
      <xdr:nvGraphicFramePr>
        <xdr:cNvPr id="57" name="Chart 56">
          <a:extLst>
            <a:ext uri="{FF2B5EF4-FFF2-40B4-BE49-F238E27FC236}">
              <a16:creationId xmlns:a16="http://schemas.microsoft.com/office/drawing/2014/main" id="{0C9727E5-9904-492B-8302-3E32C9E7F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43391</xdr:colOff>
      <xdr:row>6</xdr:row>
      <xdr:rowOff>22861</xdr:rowOff>
    </xdr:from>
    <xdr:to>
      <xdr:col>14</xdr:col>
      <xdr:colOff>418449</xdr:colOff>
      <xdr:row>7</xdr:row>
      <xdr:rowOff>92739</xdr:rowOff>
    </xdr:to>
    <xdr:sp macro="" textlink="'Pivotable - Overview'!$D$8">
      <xdr:nvSpPr>
        <xdr:cNvPr id="58" name="TextBox 57">
          <a:extLst>
            <a:ext uri="{FF2B5EF4-FFF2-40B4-BE49-F238E27FC236}">
              <a16:creationId xmlns:a16="http://schemas.microsoft.com/office/drawing/2014/main" id="{86814E98-ABCC-49B6-8726-E3EDEA9BCF4D}"/>
            </a:ext>
          </a:extLst>
        </xdr:cNvPr>
        <xdr:cNvSpPr txBox="1"/>
      </xdr:nvSpPr>
      <xdr:spPr>
        <a:xfrm>
          <a:off x="8247880" y="1165861"/>
          <a:ext cx="375058" cy="260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0A6A50CD-7CF0-442F-B624-658D9C0A2DCD}" type="TxLink">
            <a:rPr lang="en-US" sz="800" b="1" i="0" u="none" strike="noStrike">
              <a:solidFill>
                <a:srgbClr val="000000"/>
              </a:solidFill>
              <a:latin typeface="Roboto" panose="02000000000000000000" pitchFamily="2" charset="0"/>
              <a:ea typeface="Roboto" panose="02000000000000000000" pitchFamily="2" charset="0"/>
              <a:cs typeface="Calibri"/>
            </a:rPr>
            <a:pPr marL="0" indent="0" algn="r"/>
            <a:t>63%</a:t>
          </a:fld>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editAs="oneCell">
    <xdr:from>
      <xdr:col>0</xdr:col>
      <xdr:colOff>243615</xdr:colOff>
      <xdr:row>16</xdr:row>
      <xdr:rowOff>125018</xdr:rowOff>
    </xdr:from>
    <xdr:to>
      <xdr:col>2</xdr:col>
      <xdr:colOff>520662</xdr:colOff>
      <xdr:row>27</xdr:row>
      <xdr:rowOff>58834</xdr:rowOff>
    </xdr:to>
    <mc:AlternateContent xmlns:mc="http://schemas.openxmlformats.org/markup-compatibility/2006" xmlns:a14="http://schemas.microsoft.com/office/drawing/2010/main">
      <mc:Choice Requires="a14">
        <xdr:graphicFrame macro="">
          <xdr:nvGraphicFramePr>
            <xdr:cNvPr id="61" name="Product">
              <a:extLst>
                <a:ext uri="{FF2B5EF4-FFF2-40B4-BE49-F238E27FC236}">
                  <a16:creationId xmlns:a16="http://schemas.microsoft.com/office/drawing/2014/main" id="{EDD28924-3078-E9F1-606F-5DDFBFCB1AB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3615" y="3173018"/>
              <a:ext cx="1155004" cy="2029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317500</xdr:colOff>
      <xdr:row>1</xdr:row>
      <xdr:rowOff>7938</xdr:rowOff>
    </xdr:from>
    <xdr:to>
      <xdr:col>14</xdr:col>
      <xdr:colOff>238125</xdr:colOff>
      <xdr:row>4</xdr:row>
      <xdr:rowOff>31750</xdr:rowOff>
    </xdr:to>
    <mc:AlternateContent xmlns:mc="http://schemas.openxmlformats.org/markup-compatibility/2006" xmlns:a14="http://schemas.microsoft.com/office/drawing/2010/main">
      <mc:Choice Requires="a14">
        <xdr:graphicFrame macro="">
          <xdr:nvGraphicFramePr>
            <xdr:cNvPr id="62" name="Sales Method">
              <a:extLst>
                <a:ext uri="{FF2B5EF4-FFF2-40B4-BE49-F238E27FC236}">
                  <a16:creationId xmlns:a16="http://schemas.microsoft.com/office/drawing/2014/main" id="{045678F7-7A82-B2B9-AFE7-2B29F9CA2F28}"/>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6054481" y="198438"/>
              <a:ext cx="2353163" cy="595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xdr:row>
      <xdr:rowOff>9527</xdr:rowOff>
    </xdr:from>
    <xdr:to>
      <xdr:col>17</xdr:col>
      <xdr:colOff>147638</xdr:colOff>
      <xdr:row>4</xdr:row>
      <xdr:rowOff>47627</xdr:rowOff>
    </xdr:to>
    <mc:AlternateContent xmlns:mc="http://schemas.openxmlformats.org/markup-compatibility/2006" xmlns:a14="http://schemas.microsoft.com/office/drawing/2010/main">
      <mc:Choice Requires="a14">
        <xdr:graphicFrame macro="">
          <xdr:nvGraphicFramePr>
            <xdr:cNvPr id="64" name="Years 1">
              <a:extLst>
                <a:ext uri="{FF2B5EF4-FFF2-40B4-BE49-F238E27FC236}">
                  <a16:creationId xmlns:a16="http://schemas.microsoft.com/office/drawing/2014/main" id="{BA4F114B-F011-EF87-E03F-A9DF360F29A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321919" y="200027"/>
              <a:ext cx="1819642"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241773</xdr:colOff>
      <xdr:row>7</xdr:row>
      <xdr:rowOff>131147</xdr:rowOff>
    </xdr:from>
    <xdr:to>
      <xdr:col>2</xdr:col>
      <xdr:colOff>533873</xdr:colOff>
      <xdr:row>16</xdr:row>
      <xdr:rowOff>113685</xdr:rowOff>
    </xdr:to>
    <mc:AlternateContent xmlns:mc="http://schemas.openxmlformats.org/markup-compatibility/2006" xmlns:a14="http://schemas.microsoft.com/office/drawing/2010/main">
      <mc:Choice Requires="a14">
        <xdr:graphicFrame macro="">
          <xdr:nvGraphicFramePr>
            <xdr:cNvPr id="65" name="Region">
              <a:extLst>
                <a:ext uri="{FF2B5EF4-FFF2-40B4-BE49-F238E27FC236}">
                  <a16:creationId xmlns:a16="http://schemas.microsoft.com/office/drawing/2014/main" id="{0FA8CF69-D82E-DFE5-C737-191BA5879F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773" y="1464647"/>
              <a:ext cx="1170057" cy="1697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xdr:row>
      <xdr:rowOff>183354</xdr:rowOff>
    </xdr:from>
    <xdr:to>
      <xdr:col>12</xdr:col>
      <xdr:colOff>19050</xdr:colOff>
      <xdr:row>4</xdr:row>
      <xdr:rowOff>38099</xdr:rowOff>
    </xdr:to>
    <xdr:sp macro="" textlink="">
      <xdr:nvSpPr>
        <xdr:cNvPr id="67" name="TextBox 66">
          <a:extLst>
            <a:ext uri="{FF2B5EF4-FFF2-40B4-BE49-F238E27FC236}">
              <a16:creationId xmlns:a16="http://schemas.microsoft.com/office/drawing/2014/main" id="{4413120E-7F1B-4AAA-96A7-83B18C34EF6C}"/>
            </a:ext>
          </a:extLst>
        </xdr:cNvPr>
        <xdr:cNvSpPr txBox="1"/>
      </xdr:nvSpPr>
      <xdr:spPr>
        <a:xfrm>
          <a:off x="1524000" y="373854"/>
          <a:ext cx="5467350" cy="426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600" b="1" i="0" u="none" strike="noStrike">
              <a:solidFill>
                <a:srgbClr val="000000"/>
              </a:solidFill>
              <a:latin typeface="Roboto" panose="02000000000000000000" pitchFamily="2" charset="0"/>
              <a:ea typeface="Roboto" panose="02000000000000000000" pitchFamily="2" charset="0"/>
              <a:cs typeface="Calibri"/>
            </a:rPr>
            <a:t>ADIDAS </a:t>
          </a:r>
          <a:r>
            <a:rPr lang="en-US" sz="1600" b="1" i="0" u="none" strike="noStrike">
              <a:solidFill>
                <a:srgbClr val="000000"/>
              </a:solidFill>
              <a:latin typeface="Roboto" panose="02000000000000000000" pitchFamily="2" charset="0"/>
              <a:ea typeface="Roboto" panose="02000000000000000000" pitchFamily="2" charset="0"/>
              <a:cs typeface="Calibri"/>
            </a:rPr>
            <a:t>SALES </a:t>
          </a:r>
          <a:r>
            <a:rPr lang="vi-VN" sz="1600" b="1" i="0" u="none" strike="noStrike">
              <a:solidFill>
                <a:srgbClr val="000000"/>
              </a:solidFill>
              <a:latin typeface="Roboto" panose="02000000000000000000" pitchFamily="2" charset="0"/>
              <a:ea typeface="Roboto" panose="02000000000000000000" pitchFamily="2" charset="0"/>
              <a:cs typeface="Calibri"/>
            </a:rPr>
            <a:t>PERFORMANCE </a:t>
          </a:r>
          <a:r>
            <a:rPr lang="en-US" sz="1600" b="1" i="0" u="none" strike="noStrike">
              <a:solidFill>
                <a:srgbClr val="000000"/>
              </a:solidFill>
              <a:latin typeface="Roboto" panose="02000000000000000000" pitchFamily="2" charset="0"/>
              <a:ea typeface="Roboto" panose="02000000000000000000" pitchFamily="2" charset="0"/>
              <a:cs typeface="Calibri"/>
            </a:rPr>
            <a:t>DASHBOARD</a:t>
          </a:r>
        </a:p>
      </xdr:txBody>
    </xdr:sp>
    <xdr:clientData/>
  </xdr:twoCellAnchor>
  <xdr:twoCellAnchor>
    <xdr:from>
      <xdr:col>1</xdr:col>
      <xdr:colOff>69379</xdr:colOff>
      <xdr:row>2</xdr:row>
      <xdr:rowOff>127951</xdr:rowOff>
    </xdr:from>
    <xdr:to>
      <xdr:col>2</xdr:col>
      <xdr:colOff>466649</xdr:colOff>
      <xdr:row>4</xdr:row>
      <xdr:rowOff>151271</xdr:rowOff>
    </xdr:to>
    <xdr:sp macro="" textlink="">
      <xdr:nvSpPr>
        <xdr:cNvPr id="69" name="Rectangle: Rounded Corners 68">
          <a:extLst>
            <a:ext uri="{FF2B5EF4-FFF2-40B4-BE49-F238E27FC236}">
              <a16:creationId xmlns:a16="http://schemas.microsoft.com/office/drawing/2014/main" id="{599BA28C-F2D3-3851-BA48-2D6DB5702CED}"/>
            </a:ext>
          </a:extLst>
        </xdr:cNvPr>
        <xdr:cNvSpPr/>
      </xdr:nvSpPr>
      <xdr:spPr>
        <a:xfrm>
          <a:off x="334422" y="508951"/>
          <a:ext cx="1010184" cy="404320"/>
        </a:xfrm>
        <a:prstGeom prst="roundRect">
          <a:avLst>
            <a:gd name="adj" fmla="val 50000"/>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110425</xdr:colOff>
      <xdr:row>3</xdr:row>
      <xdr:rowOff>5887</xdr:rowOff>
    </xdr:from>
    <xdr:to>
      <xdr:col>2</xdr:col>
      <xdr:colOff>406835</xdr:colOff>
      <xdr:row>4</xdr:row>
      <xdr:rowOff>35652</xdr:rowOff>
    </xdr:to>
    <xdr:sp macro="" textlink="">
      <xdr:nvSpPr>
        <xdr:cNvPr id="70" name="TextBox 69">
          <a:extLst>
            <a:ext uri="{FF2B5EF4-FFF2-40B4-BE49-F238E27FC236}">
              <a16:creationId xmlns:a16="http://schemas.microsoft.com/office/drawing/2014/main" id="{21141928-480F-42AE-8D42-7CC0307FEE13}"/>
            </a:ext>
          </a:extLst>
        </xdr:cNvPr>
        <xdr:cNvSpPr txBox="1"/>
      </xdr:nvSpPr>
      <xdr:spPr>
        <a:xfrm>
          <a:off x="375468" y="577387"/>
          <a:ext cx="909324"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vi-VN" sz="1200" b="1" i="0" u="none" strike="noStrike">
              <a:solidFill>
                <a:schemeClr val="bg1"/>
              </a:solidFill>
              <a:latin typeface="Roboto" panose="02000000000000000000" pitchFamily="2" charset="0"/>
              <a:ea typeface="Roboto" panose="02000000000000000000" pitchFamily="2" charset="0"/>
              <a:cs typeface="Calibri"/>
            </a:rPr>
            <a:t>Overview</a:t>
          </a:r>
          <a:endParaRPr lang="en-US" sz="2400" b="1" i="0" u="none" strike="noStrike">
            <a:solidFill>
              <a:schemeClr val="bg1"/>
            </a:solidFill>
            <a:latin typeface="Roboto" panose="02000000000000000000" pitchFamily="2" charset="0"/>
            <a:ea typeface="Roboto" panose="02000000000000000000" pitchFamily="2" charset="0"/>
            <a:cs typeface="Calibri"/>
          </a:endParaRPr>
        </a:p>
      </xdr:txBody>
    </xdr:sp>
    <xdr:clientData/>
  </xdr:twoCellAnchor>
  <xdr:twoCellAnchor>
    <xdr:from>
      <xdr:col>1</xdr:col>
      <xdr:colOff>65381</xdr:colOff>
      <xdr:row>5</xdr:row>
      <xdr:rowOff>10804</xdr:rowOff>
    </xdr:from>
    <xdr:to>
      <xdr:col>2</xdr:col>
      <xdr:colOff>462651</xdr:colOff>
      <xdr:row>7</xdr:row>
      <xdr:rowOff>34124</xdr:rowOff>
    </xdr:to>
    <xdr:sp macro="" textlink="">
      <xdr:nvSpPr>
        <xdr:cNvPr id="73" name="Rectangle: Rounded Corners 72">
          <a:extLst>
            <a:ext uri="{FF2B5EF4-FFF2-40B4-BE49-F238E27FC236}">
              <a16:creationId xmlns:a16="http://schemas.microsoft.com/office/drawing/2014/main" id="{5B6F8A35-C34F-4988-823F-3D65EB93133D}"/>
            </a:ext>
          </a:extLst>
        </xdr:cNvPr>
        <xdr:cNvSpPr/>
      </xdr:nvSpPr>
      <xdr:spPr>
        <a:xfrm>
          <a:off x="330424" y="963304"/>
          <a:ext cx="1010184" cy="404320"/>
        </a:xfrm>
        <a:prstGeom prst="roundRect">
          <a:avLst>
            <a:gd name="adj" fmla="val 5000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115841</xdr:colOff>
      <xdr:row>5</xdr:row>
      <xdr:rowOff>89205</xdr:rowOff>
    </xdr:from>
    <xdr:to>
      <xdr:col>2</xdr:col>
      <xdr:colOff>412251</xdr:colOff>
      <xdr:row>6</xdr:row>
      <xdr:rowOff>118970</xdr:rowOff>
    </xdr:to>
    <xdr:sp macro="" textlink="">
      <xdr:nvSpPr>
        <xdr:cNvPr id="74" name="TextBox 73">
          <a:hlinkClick xmlns:r="http://schemas.openxmlformats.org/officeDocument/2006/relationships" r:id="rId8"/>
          <a:extLst>
            <a:ext uri="{FF2B5EF4-FFF2-40B4-BE49-F238E27FC236}">
              <a16:creationId xmlns:a16="http://schemas.microsoft.com/office/drawing/2014/main" id="{C160594E-E92C-4F30-8576-B11E369B6D68}"/>
            </a:ext>
          </a:extLst>
        </xdr:cNvPr>
        <xdr:cNvSpPr txBox="1"/>
      </xdr:nvSpPr>
      <xdr:spPr>
        <a:xfrm>
          <a:off x="380884" y="1041705"/>
          <a:ext cx="909324"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vi-VN" sz="1200" b="1" i="0" u="none" strike="noStrike">
              <a:solidFill>
                <a:schemeClr val="bg1">
                  <a:lumMod val="50000"/>
                </a:schemeClr>
              </a:solidFill>
              <a:latin typeface="Roboto" panose="02000000000000000000" pitchFamily="2" charset="0"/>
              <a:ea typeface="Roboto" panose="02000000000000000000" pitchFamily="2" charset="0"/>
              <a:cs typeface="Calibri"/>
            </a:rPr>
            <a:t>Product</a:t>
          </a:r>
          <a:endParaRPr lang="en-US" sz="2400" b="1" i="0" u="none" strike="noStrike">
            <a:solidFill>
              <a:schemeClr val="bg1">
                <a:lumMod val="50000"/>
              </a:schemeClr>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367061</xdr:colOff>
      <xdr:row>19</xdr:row>
      <xdr:rowOff>0</xdr:rowOff>
    </xdr:from>
    <xdr:to>
      <xdr:col>16</xdr:col>
      <xdr:colOff>604025</xdr:colOff>
      <xdr:row>28</xdr:row>
      <xdr:rowOff>51110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6C3AA2C-CDE2-4B1A-B97C-4243ED4965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948961" y="3619500"/>
              <a:ext cx="2065764" cy="17656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98535</xdr:colOff>
      <xdr:row>20</xdr:row>
      <xdr:rowOff>65690</xdr:rowOff>
    </xdr:from>
    <xdr:to>
      <xdr:col>13</xdr:col>
      <xdr:colOff>197069</xdr:colOff>
      <xdr:row>28</xdr:row>
      <xdr:rowOff>19707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91098BB-0111-4BFA-A321-654D6DCFDB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851635" y="3875690"/>
              <a:ext cx="1927334" cy="14780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500701</xdr:colOff>
      <xdr:row>5</xdr:row>
      <xdr:rowOff>32625</xdr:rowOff>
    </xdr:from>
    <xdr:to>
      <xdr:col>7</xdr:col>
      <xdr:colOff>419100</xdr:colOff>
      <xdr:row>7</xdr:row>
      <xdr:rowOff>175423</xdr:rowOff>
    </xdr:to>
    <xdr:pic>
      <xdr:nvPicPr>
        <xdr:cNvPr id="17" name="Graphic 16" descr="Coins with solid fill">
          <a:extLst>
            <a:ext uri="{FF2B5EF4-FFF2-40B4-BE49-F238E27FC236}">
              <a16:creationId xmlns:a16="http://schemas.microsoft.com/office/drawing/2014/main" id="{932412FF-94AE-6438-F475-145AE746A23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15401" y="985125"/>
          <a:ext cx="527999" cy="523798"/>
        </a:xfrm>
        <a:prstGeom prst="rect">
          <a:avLst/>
        </a:prstGeom>
      </xdr:spPr>
    </xdr:pic>
    <xdr:clientData/>
  </xdr:twoCellAnchor>
  <xdr:twoCellAnchor editAs="oneCell">
    <xdr:from>
      <xdr:col>3</xdr:col>
      <xdr:colOff>229241</xdr:colOff>
      <xdr:row>4</xdr:row>
      <xdr:rowOff>172891</xdr:rowOff>
    </xdr:from>
    <xdr:to>
      <xdr:col>4</xdr:col>
      <xdr:colOff>185058</xdr:colOff>
      <xdr:row>7</xdr:row>
      <xdr:rowOff>166354</xdr:rowOff>
    </xdr:to>
    <xdr:pic>
      <xdr:nvPicPr>
        <xdr:cNvPr id="19" name="Graphic 18" descr="Money with solid fill">
          <a:extLst>
            <a:ext uri="{FF2B5EF4-FFF2-40B4-BE49-F238E27FC236}">
              <a16:creationId xmlns:a16="http://schemas.microsoft.com/office/drawing/2014/main" id="{AC83A08D-BE8E-398E-3FF4-071D8A822A9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5141" y="934891"/>
          <a:ext cx="565417" cy="5649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14287</xdr:colOff>
      <xdr:row>31</xdr:row>
      <xdr:rowOff>52387</xdr:rowOff>
    </xdr:from>
    <xdr:to>
      <xdr:col>11</xdr:col>
      <xdr:colOff>709612</xdr:colOff>
      <xdr:row>45</xdr:row>
      <xdr:rowOff>128587</xdr:rowOff>
    </xdr:to>
    <xdr:graphicFrame macro="">
      <xdr:nvGraphicFramePr>
        <xdr:cNvPr id="2" name="Chart 1">
          <a:extLst>
            <a:ext uri="{FF2B5EF4-FFF2-40B4-BE49-F238E27FC236}">
              <a16:creationId xmlns:a16="http://schemas.microsoft.com/office/drawing/2014/main" id="{1609A1F4-5956-E6B3-3CB9-12D3DE2A8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734786</xdr:colOff>
      <xdr:row>30</xdr:row>
      <xdr:rowOff>90487</xdr:rowOff>
    </xdr:from>
    <xdr:to>
      <xdr:col>19</xdr:col>
      <xdr:colOff>110218</xdr:colOff>
      <xdr:row>44</xdr:row>
      <xdr:rowOff>166687</xdr:rowOff>
    </xdr:to>
    <xdr:graphicFrame macro="">
      <xdr:nvGraphicFramePr>
        <xdr:cNvPr id="3" name="Chart 2">
          <a:extLst>
            <a:ext uri="{FF2B5EF4-FFF2-40B4-BE49-F238E27FC236}">
              <a16:creationId xmlns:a16="http://schemas.microsoft.com/office/drawing/2014/main" id="{FE755BDD-CDC8-7FEA-0575-A83DBAAAC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5602</xdr:colOff>
      <xdr:row>7</xdr:row>
      <xdr:rowOff>1119</xdr:rowOff>
    </xdr:from>
    <xdr:to>
      <xdr:col>25</xdr:col>
      <xdr:colOff>1131795</xdr:colOff>
      <xdr:row>19</xdr:row>
      <xdr:rowOff>134471</xdr:rowOff>
    </xdr:to>
    <xdr:graphicFrame macro="">
      <xdr:nvGraphicFramePr>
        <xdr:cNvPr id="4" name="Chart 3">
          <a:extLst>
            <a:ext uri="{FF2B5EF4-FFF2-40B4-BE49-F238E27FC236}">
              <a16:creationId xmlns:a16="http://schemas.microsoft.com/office/drawing/2014/main" id="{C4A4E5F0-05A2-56FA-BBF6-58734F2CC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16808</xdr:colOff>
      <xdr:row>9</xdr:row>
      <xdr:rowOff>68355</xdr:rowOff>
    </xdr:from>
    <xdr:to>
      <xdr:col>29</xdr:col>
      <xdr:colOff>0</xdr:colOff>
      <xdr:row>19</xdr:row>
      <xdr:rowOff>123265</xdr:rowOff>
    </xdr:to>
    <xdr:graphicFrame macro="">
      <xdr:nvGraphicFramePr>
        <xdr:cNvPr id="5" name="Chart 4">
          <a:extLst>
            <a:ext uri="{FF2B5EF4-FFF2-40B4-BE49-F238E27FC236}">
              <a16:creationId xmlns:a16="http://schemas.microsoft.com/office/drawing/2014/main" id="{B3C25692-D1B4-0397-BABB-738867E50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476250</xdr:colOff>
      <xdr:row>8</xdr:row>
      <xdr:rowOff>45943</xdr:rowOff>
    </xdr:from>
    <xdr:to>
      <xdr:col>31</xdr:col>
      <xdr:colOff>1109383</xdr:colOff>
      <xdr:row>22</xdr:row>
      <xdr:rowOff>11206</xdr:rowOff>
    </xdr:to>
    <xdr:graphicFrame macro="">
      <xdr:nvGraphicFramePr>
        <xdr:cNvPr id="6" name="Chart 5">
          <a:extLst>
            <a:ext uri="{FF2B5EF4-FFF2-40B4-BE49-F238E27FC236}">
              <a16:creationId xmlns:a16="http://schemas.microsoft.com/office/drawing/2014/main" id="{25C1CCDC-9191-6E97-4940-0F3FBA191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16807</xdr:colOff>
      <xdr:row>31</xdr:row>
      <xdr:rowOff>34738</xdr:rowOff>
    </xdr:from>
    <xdr:to>
      <xdr:col>37</xdr:col>
      <xdr:colOff>33618</xdr:colOff>
      <xdr:row>45</xdr:row>
      <xdr:rowOff>110938</xdr:rowOff>
    </xdr:to>
    <xdr:graphicFrame macro="">
      <xdr:nvGraphicFramePr>
        <xdr:cNvPr id="7" name="Chart 6">
          <a:extLst>
            <a:ext uri="{FF2B5EF4-FFF2-40B4-BE49-F238E27FC236}">
              <a16:creationId xmlns:a16="http://schemas.microsoft.com/office/drawing/2014/main" id="{72C66674-5CCE-AE18-D2A6-315450B20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16808</xdr:colOff>
      <xdr:row>31</xdr:row>
      <xdr:rowOff>12326</xdr:rowOff>
    </xdr:from>
    <xdr:to>
      <xdr:col>45</xdr:col>
      <xdr:colOff>11206</xdr:colOff>
      <xdr:row>45</xdr:row>
      <xdr:rowOff>88526</xdr:rowOff>
    </xdr:to>
    <xdr:graphicFrame macro="">
      <xdr:nvGraphicFramePr>
        <xdr:cNvPr id="8" name="Chart 7">
          <a:extLst>
            <a:ext uri="{FF2B5EF4-FFF2-40B4-BE49-F238E27FC236}">
              <a16:creationId xmlns:a16="http://schemas.microsoft.com/office/drawing/2014/main" id="{AF177129-C7CA-AF18-10A6-81C20EF58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16809</xdr:colOff>
      <xdr:row>31</xdr:row>
      <xdr:rowOff>1120</xdr:rowOff>
    </xdr:from>
    <xdr:to>
      <xdr:col>52</xdr:col>
      <xdr:colOff>5603</xdr:colOff>
      <xdr:row>45</xdr:row>
      <xdr:rowOff>77320</xdr:rowOff>
    </xdr:to>
    <xdr:graphicFrame macro="">
      <xdr:nvGraphicFramePr>
        <xdr:cNvPr id="9" name="Chart 8">
          <a:extLst>
            <a:ext uri="{FF2B5EF4-FFF2-40B4-BE49-F238E27FC236}">
              <a16:creationId xmlns:a16="http://schemas.microsoft.com/office/drawing/2014/main" id="{7EE146C5-234C-6B63-B4A4-D0F555655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50425</xdr:colOff>
      <xdr:row>30</xdr:row>
      <xdr:rowOff>113179</xdr:rowOff>
    </xdr:from>
    <xdr:to>
      <xdr:col>54</xdr:col>
      <xdr:colOff>773206</xdr:colOff>
      <xdr:row>44</xdr:row>
      <xdr:rowOff>189379</xdr:rowOff>
    </xdr:to>
    <xdr:graphicFrame macro="">
      <xdr:nvGraphicFramePr>
        <xdr:cNvPr id="13" name="Chart 12">
          <a:extLst>
            <a:ext uri="{FF2B5EF4-FFF2-40B4-BE49-F238E27FC236}">
              <a16:creationId xmlns:a16="http://schemas.microsoft.com/office/drawing/2014/main" id="{7A42B0BD-38C3-EDAD-9FCB-B23B64465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1</xdr:colOff>
      <xdr:row>31</xdr:row>
      <xdr:rowOff>12326</xdr:rowOff>
    </xdr:from>
    <xdr:to>
      <xdr:col>63</xdr:col>
      <xdr:colOff>67236</xdr:colOff>
      <xdr:row>45</xdr:row>
      <xdr:rowOff>88526</xdr:rowOff>
    </xdr:to>
    <xdr:graphicFrame macro="">
      <xdr:nvGraphicFramePr>
        <xdr:cNvPr id="14" name="Chart 13">
          <a:extLst>
            <a:ext uri="{FF2B5EF4-FFF2-40B4-BE49-F238E27FC236}">
              <a16:creationId xmlns:a16="http://schemas.microsoft.com/office/drawing/2014/main" id="{13EDF18B-2ADC-358A-02E4-B4A9FC668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65</xdr:col>
      <xdr:colOff>717177</xdr:colOff>
      <xdr:row>31</xdr:row>
      <xdr:rowOff>12326</xdr:rowOff>
    </xdr:from>
    <xdr:to>
      <xdr:col>71</xdr:col>
      <xdr:colOff>280147</xdr:colOff>
      <xdr:row>45</xdr:row>
      <xdr:rowOff>88526</xdr:rowOff>
    </xdr:to>
    <xdr:graphicFrame macro="">
      <xdr:nvGraphicFramePr>
        <xdr:cNvPr id="15" name="Chart 14">
          <a:extLst>
            <a:ext uri="{FF2B5EF4-FFF2-40B4-BE49-F238E27FC236}">
              <a16:creationId xmlns:a16="http://schemas.microsoft.com/office/drawing/2014/main" id="{57D34826-7937-CF24-0893-07C76D3E2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17319</xdr:colOff>
      <xdr:row>0</xdr:row>
      <xdr:rowOff>0</xdr:rowOff>
    </xdr:from>
    <xdr:to>
      <xdr:col>20</xdr:col>
      <xdr:colOff>252180</xdr:colOff>
      <xdr:row>54</xdr:row>
      <xdr:rowOff>81643</xdr:rowOff>
    </xdr:to>
    <xdr:sp macro="" textlink="">
      <xdr:nvSpPr>
        <xdr:cNvPr id="2" name="Rectangle: Rounded Corners 1">
          <a:extLst>
            <a:ext uri="{FF2B5EF4-FFF2-40B4-BE49-F238E27FC236}">
              <a16:creationId xmlns:a16="http://schemas.microsoft.com/office/drawing/2014/main" id="{DB534FF6-5A74-4317-ACC8-6A82305ED1CA}"/>
            </a:ext>
          </a:extLst>
        </xdr:cNvPr>
        <xdr:cNvSpPr/>
      </xdr:nvSpPr>
      <xdr:spPr>
        <a:xfrm>
          <a:off x="17319" y="0"/>
          <a:ext cx="11828147" cy="10368643"/>
        </a:xfrm>
        <a:prstGeom prst="roundRect">
          <a:avLst>
            <a:gd name="adj" fmla="val 2896"/>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vi-VN" sz="700" b="1">
              <a:solidFill>
                <a:schemeClr val="lt1"/>
              </a:solidFill>
              <a:latin typeface="Roboto" panose="02000000000000000000" pitchFamily="2" charset="0"/>
              <a:ea typeface="Roboto" panose="02000000000000000000" pitchFamily="2" charset="0"/>
              <a:cs typeface="+mn-cs"/>
            </a:rPr>
            <a:t>`</a:t>
          </a:r>
          <a:endParaRPr lang="en-US" sz="700" b="1">
            <a:solidFill>
              <a:schemeClr val="lt1"/>
            </a:solidFill>
            <a:latin typeface="Roboto" panose="02000000000000000000" pitchFamily="2" charset="0"/>
            <a:ea typeface="Roboto" panose="02000000000000000000" pitchFamily="2" charset="0"/>
            <a:cs typeface="+mn-cs"/>
          </a:endParaRPr>
        </a:p>
      </xdr:txBody>
    </xdr:sp>
    <xdr:clientData/>
  </xdr:twoCellAnchor>
  <xdr:twoCellAnchor>
    <xdr:from>
      <xdr:col>7</xdr:col>
      <xdr:colOff>285263</xdr:colOff>
      <xdr:row>4</xdr:row>
      <xdr:rowOff>80413</xdr:rowOff>
    </xdr:from>
    <xdr:to>
      <xdr:col>10</xdr:col>
      <xdr:colOff>449201</xdr:colOff>
      <xdr:row>8</xdr:row>
      <xdr:rowOff>146356</xdr:rowOff>
    </xdr:to>
    <xdr:sp macro="" textlink="">
      <xdr:nvSpPr>
        <xdr:cNvPr id="3" name="Rectangle: Rounded Corners 2">
          <a:extLst>
            <a:ext uri="{FF2B5EF4-FFF2-40B4-BE49-F238E27FC236}">
              <a16:creationId xmlns:a16="http://schemas.microsoft.com/office/drawing/2014/main" id="{DC978147-C374-4E45-8ACD-58B3D44ED224}"/>
            </a:ext>
          </a:extLst>
        </xdr:cNvPr>
        <xdr:cNvSpPr/>
      </xdr:nvSpPr>
      <xdr:spPr>
        <a:xfrm>
          <a:off x="4209563" y="842413"/>
          <a:ext cx="1992738"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219808</xdr:colOff>
      <xdr:row>1</xdr:row>
      <xdr:rowOff>65942</xdr:rowOff>
    </xdr:from>
    <xdr:to>
      <xdr:col>2</xdr:col>
      <xdr:colOff>556846</xdr:colOff>
      <xdr:row>52</xdr:row>
      <xdr:rowOff>136072</xdr:rowOff>
    </xdr:to>
    <xdr:sp macro="" textlink="">
      <xdr:nvSpPr>
        <xdr:cNvPr id="4" name="Rectangle: Rounded Corners 3">
          <a:extLst>
            <a:ext uri="{FF2B5EF4-FFF2-40B4-BE49-F238E27FC236}">
              <a16:creationId xmlns:a16="http://schemas.microsoft.com/office/drawing/2014/main" id="{E922D9ED-1D80-4657-90D3-3BDC5A8E7FE3}"/>
            </a:ext>
          </a:extLst>
        </xdr:cNvPr>
        <xdr:cNvSpPr/>
      </xdr:nvSpPr>
      <xdr:spPr>
        <a:xfrm>
          <a:off x="219808" y="256442"/>
          <a:ext cx="1221502" cy="978563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78214</xdr:colOff>
      <xdr:row>19</xdr:row>
      <xdr:rowOff>137866</xdr:rowOff>
    </xdr:from>
    <xdr:to>
      <xdr:col>7</xdr:col>
      <xdr:colOff>154781</xdr:colOff>
      <xdr:row>27</xdr:row>
      <xdr:rowOff>153329</xdr:rowOff>
    </xdr:to>
    <xdr:sp macro="" textlink="">
      <xdr:nvSpPr>
        <xdr:cNvPr id="5" name="Rectangle: Rounded Corners 4">
          <a:extLst>
            <a:ext uri="{FF2B5EF4-FFF2-40B4-BE49-F238E27FC236}">
              <a16:creationId xmlns:a16="http://schemas.microsoft.com/office/drawing/2014/main" id="{381A8409-11DA-4D66-BC88-313CBE28241B}"/>
            </a:ext>
          </a:extLst>
        </xdr:cNvPr>
        <xdr:cNvSpPr/>
      </xdr:nvSpPr>
      <xdr:spPr>
        <a:xfrm>
          <a:off x="1575000" y="3757366"/>
          <a:ext cx="2525852" cy="153946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77391</xdr:colOff>
      <xdr:row>9</xdr:row>
      <xdr:rowOff>101205</xdr:rowOff>
    </xdr:from>
    <xdr:to>
      <xdr:col>9</xdr:col>
      <xdr:colOff>476250</xdr:colOff>
      <xdr:row>19</xdr:row>
      <xdr:rowOff>5955</xdr:rowOff>
    </xdr:to>
    <xdr:sp macro="" textlink="">
      <xdr:nvSpPr>
        <xdr:cNvPr id="6" name="Rectangle: Rounded Corners 5">
          <a:extLst>
            <a:ext uri="{FF2B5EF4-FFF2-40B4-BE49-F238E27FC236}">
              <a16:creationId xmlns:a16="http://schemas.microsoft.com/office/drawing/2014/main" id="{0833A86B-FA2D-4243-9300-6250E0F677E7}"/>
            </a:ext>
          </a:extLst>
        </xdr:cNvPr>
        <xdr:cNvSpPr/>
      </xdr:nvSpPr>
      <xdr:spPr>
        <a:xfrm>
          <a:off x="1559719" y="1815705"/>
          <a:ext cx="4042172" cy="18097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a:p>
          <a:pPr algn="l"/>
          <a:endParaRPr lang="en-US" sz="1100"/>
        </a:p>
      </xdr:txBody>
    </xdr:sp>
    <xdr:clientData/>
  </xdr:twoCellAnchor>
  <xdr:twoCellAnchor>
    <xdr:from>
      <xdr:col>3</xdr:col>
      <xdr:colOff>87924</xdr:colOff>
      <xdr:row>4</xdr:row>
      <xdr:rowOff>80413</xdr:rowOff>
    </xdr:from>
    <xdr:to>
      <xdr:col>6</xdr:col>
      <xdr:colOff>251862</xdr:colOff>
      <xdr:row>8</xdr:row>
      <xdr:rowOff>146356</xdr:rowOff>
    </xdr:to>
    <xdr:sp macro="" textlink="">
      <xdr:nvSpPr>
        <xdr:cNvPr id="9" name="Rectangle: Rounded Corners 8">
          <a:extLst>
            <a:ext uri="{FF2B5EF4-FFF2-40B4-BE49-F238E27FC236}">
              <a16:creationId xmlns:a16="http://schemas.microsoft.com/office/drawing/2014/main" id="{13075F11-7C14-4555-A082-DF19F95B708B}"/>
            </a:ext>
          </a:extLst>
        </xdr:cNvPr>
        <xdr:cNvSpPr/>
      </xdr:nvSpPr>
      <xdr:spPr>
        <a:xfrm>
          <a:off x="1579079" y="842413"/>
          <a:ext cx="1996680"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51042</xdr:colOff>
      <xdr:row>6</xdr:row>
      <xdr:rowOff>128504</xdr:rowOff>
    </xdr:from>
    <xdr:to>
      <xdr:col>6</xdr:col>
      <xdr:colOff>211439</xdr:colOff>
      <xdr:row>7</xdr:row>
      <xdr:rowOff>182082</xdr:rowOff>
    </xdr:to>
    <xdr:sp macro="" textlink="'Pivotable - Overview'!C3">
      <xdr:nvSpPr>
        <xdr:cNvPr id="10" name="TextBox 9">
          <a:extLst>
            <a:ext uri="{FF2B5EF4-FFF2-40B4-BE49-F238E27FC236}">
              <a16:creationId xmlns:a16="http://schemas.microsoft.com/office/drawing/2014/main" id="{3EAA1971-06EC-4AFD-8CCE-6298CB5AC01C}"/>
            </a:ext>
          </a:extLst>
        </xdr:cNvPr>
        <xdr:cNvSpPr txBox="1"/>
      </xdr:nvSpPr>
      <xdr:spPr>
        <a:xfrm>
          <a:off x="2764025" y="1271504"/>
          <a:ext cx="771311"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647EAA0-0CBD-4763-A3C9-B05064F22614}" type="TxLink">
            <a:rPr lang="en-US" sz="1100" b="1" i="0" u="none" strike="noStrike">
              <a:solidFill>
                <a:srgbClr val="000000"/>
              </a:solidFill>
              <a:latin typeface="Roboto" panose="02000000000000000000" pitchFamily="2" charset="0"/>
              <a:ea typeface="Roboto" panose="02000000000000000000" pitchFamily="2" charset="0"/>
              <a:cs typeface="Calibri"/>
            </a:rPr>
            <a:pPr algn="r"/>
            <a:t>Orders</a:t>
          </a:fld>
          <a:endParaRPr lang="en-US" sz="1100" b="1">
            <a:latin typeface="Roboto" panose="02000000000000000000" pitchFamily="2" charset="0"/>
            <a:ea typeface="Roboto" panose="02000000000000000000" pitchFamily="2" charset="0"/>
          </a:endParaRPr>
        </a:p>
      </xdr:txBody>
    </xdr:sp>
    <xdr:clientData/>
  </xdr:twoCellAnchor>
  <xdr:twoCellAnchor>
    <xdr:from>
      <xdr:col>4</xdr:col>
      <xdr:colOff>432535</xdr:colOff>
      <xdr:row>5</xdr:row>
      <xdr:rowOff>128587</xdr:rowOff>
    </xdr:from>
    <xdr:to>
      <xdr:col>5</xdr:col>
      <xdr:colOff>592931</xdr:colOff>
      <xdr:row>6</xdr:row>
      <xdr:rowOff>182165</xdr:rowOff>
    </xdr:to>
    <xdr:sp macro="" textlink="">
      <xdr:nvSpPr>
        <xdr:cNvPr id="11" name="TextBox 10">
          <a:extLst>
            <a:ext uri="{FF2B5EF4-FFF2-40B4-BE49-F238E27FC236}">
              <a16:creationId xmlns:a16="http://schemas.microsoft.com/office/drawing/2014/main" id="{B9F36BE8-D8CC-42E4-8999-6CC94AE28E18}"/>
            </a:ext>
          </a:extLst>
        </xdr:cNvPr>
        <xdr:cNvSpPr txBox="1"/>
      </xdr:nvSpPr>
      <xdr:spPr>
        <a:xfrm>
          <a:off x="2528035" y="1081087"/>
          <a:ext cx="769996"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US" sz="1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550433</xdr:colOff>
      <xdr:row>5</xdr:row>
      <xdr:rowOff>52031</xdr:rowOff>
    </xdr:from>
    <xdr:to>
      <xdr:col>6</xdr:col>
      <xdr:colOff>240872</xdr:colOff>
      <xdr:row>7</xdr:row>
      <xdr:rowOff>17182</xdr:rowOff>
    </xdr:to>
    <xdr:sp macro="" textlink="'Pivotable - Overview'!$C$4">
      <xdr:nvSpPr>
        <xdr:cNvPr id="12" name="TextBox 11">
          <a:extLst>
            <a:ext uri="{FF2B5EF4-FFF2-40B4-BE49-F238E27FC236}">
              <a16:creationId xmlns:a16="http://schemas.microsoft.com/office/drawing/2014/main" id="{C357DD22-A7E9-4B0F-9378-F21B5D4FE977}"/>
            </a:ext>
          </a:extLst>
        </xdr:cNvPr>
        <xdr:cNvSpPr txBox="1"/>
      </xdr:nvSpPr>
      <xdr:spPr>
        <a:xfrm>
          <a:off x="2036333" y="1004531"/>
          <a:ext cx="1519239" cy="346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A9C565E-8455-4898-88CF-D478A2BE3F1C}" type="TxLink">
            <a:rPr lang="en-US" sz="1600" b="1" i="0" u="none" strike="noStrike">
              <a:solidFill>
                <a:srgbClr val="000000"/>
              </a:solidFill>
              <a:latin typeface="Roboto" panose="02000000000000000000" pitchFamily="2" charset="0"/>
              <a:ea typeface="Roboto" panose="02000000000000000000" pitchFamily="2" charset="0"/>
              <a:cs typeface="Calibri"/>
            </a:rPr>
            <a:pPr algn="r"/>
            <a:t> 2,478,861 </a:t>
          </a:fld>
          <a:endParaRPr lang="en-US" sz="1600" b="1">
            <a:latin typeface="Roboto" panose="02000000000000000000" pitchFamily="2" charset="0"/>
            <a:ea typeface="Roboto" panose="02000000000000000000" pitchFamily="2" charset="0"/>
          </a:endParaRPr>
        </a:p>
      </xdr:txBody>
    </xdr:sp>
    <xdr:clientData/>
  </xdr:twoCellAnchor>
  <xdr:twoCellAnchor>
    <xdr:from>
      <xdr:col>11</xdr:col>
      <xdr:colOff>482602</xdr:colOff>
      <xdr:row>4</xdr:row>
      <xdr:rowOff>80413</xdr:rowOff>
    </xdr:from>
    <xdr:to>
      <xdr:col>15</xdr:col>
      <xdr:colOff>36940</xdr:colOff>
      <xdr:row>8</xdr:row>
      <xdr:rowOff>146356</xdr:rowOff>
    </xdr:to>
    <xdr:sp macro="" textlink="">
      <xdr:nvSpPr>
        <xdr:cNvPr id="13" name="Rectangle: Rounded Corners 12">
          <a:extLst>
            <a:ext uri="{FF2B5EF4-FFF2-40B4-BE49-F238E27FC236}">
              <a16:creationId xmlns:a16="http://schemas.microsoft.com/office/drawing/2014/main" id="{F39931D1-44AD-4161-904C-0AD8CCF6752D}"/>
            </a:ext>
          </a:extLst>
        </xdr:cNvPr>
        <xdr:cNvSpPr/>
      </xdr:nvSpPr>
      <xdr:spPr>
        <a:xfrm>
          <a:off x="6861068" y="842413"/>
          <a:ext cx="1997993"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70340</xdr:colOff>
      <xdr:row>4</xdr:row>
      <xdr:rowOff>89938</xdr:rowOff>
    </xdr:from>
    <xdr:to>
      <xdr:col>19</xdr:col>
      <xdr:colOff>540544</xdr:colOff>
      <xdr:row>8</xdr:row>
      <xdr:rowOff>155881</xdr:rowOff>
    </xdr:to>
    <xdr:sp macro="" textlink="">
      <xdr:nvSpPr>
        <xdr:cNvPr id="14" name="Rectangle: Rounded Corners 13">
          <a:extLst>
            <a:ext uri="{FF2B5EF4-FFF2-40B4-BE49-F238E27FC236}">
              <a16:creationId xmlns:a16="http://schemas.microsoft.com/office/drawing/2014/main" id="{68EE279E-E724-46D9-8E86-96C7273EAF4A}"/>
            </a:ext>
          </a:extLst>
        </xdr:cNvPr>
        <xdr:cNvSpPr/>
      </xdr:nvSpPr>
      <xdr:spPr>
        <a:xfrm>
          <a:off x="9481040" y="851938"/>
          <a:ext cx="1994204" cy="8279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100889</xdr:colOff>
      <xdr:row>5</xdr:row>
      <xdr:rowOff>31249</xdr:rowOff>
    </xdr:from>
    <xdr:to>
      <xdr:col>15</xdr:col>
      <xdr:colOff>14853</xdr:colOff>
      <xdr:row>7</xdr:row>
      <xdr:rowOff>37963</xdr:rowOff>
    </xdr:to>
    <xdr:sp macro="" textlink="'Pivotable - Overview'!$E$4">
      <xdr:nvSpPr>
        <xdr:cNvPr id="15" name="TextBox 14">
          <a:extLst>
            <a:ext uri="{FF2B5EF4-FFF2-40B4-BE49-F238E27FC236}">
              <a16:creationId xmlns:a16="http://schemas.microsoft.com/office/drawing/2014/main" id="{51982AE2-91F7-4C52-A58D-8DB04339B6D6}"/>
            </a:ext>
          </a:extLst>
        </xdr:cNvPr>
        <xdr:cNvSpPr txBox="1"/>
      </xdr:nvSpPr>
      <xdr:spPr>
        <a:xfrm>
          <a:off x="7073189" y="983749"/>
          <a:ext cx="1742764" cy="38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4E29CFB-3222-4456-8134-43FB85CA5724}" type="TxLink">
            <a:rPr lang="en-US" sz="1600" b="1" i="0" u="none" strike="noStrike">
              <a:solidFill>
                <a:srgbClr val="000000"/>
              </a:solidFill>
              <a:latin typeface="Roboto" panose="02000000000000000000" pitchFamily="2" charset="0"/>
              <a:ea typeface="Roboto" panose="02000000000000000000" pitchFamily="2" charset="0"/>
              <a:cs typeface="Calibri"/>
            </a:rPr>
            <a:pPr algn="r"/>
            <a:t> $332,134,761 </a:t>
          </a:fld>
          <a:endParaRPr lang="en-US" sz="1600" b="1">
            <a:latin typeface="Roboto" panose="02000000000000000000" pitchFamily="2" charset="0"/>
            <a:ea typeface="Roboto" panose="02000000000000000000" pitchFamily="2" charset="0"/>
          </a:endParaRPr>
        </a:p>
      </xdr:txBody>
    </xdr:sp>
    <xdr:clientData/>
  </xdr:twoCellAnchor>
  <xdr:twoCellAnchor>
    <xdr:from>
      <xdr:col>13</xdr:col>
      <xdr:colOff>436075</xdr:colOff>
      <xdr:row>6</xdr:row>
      <xdr:rowOff>148211</xdr:rowOff>
    </xdr:from>
    <xdr:to>
      <xdr:col>14</xdr:col>
      <xdr:colOff>597387</xdr:colOff>
      <xdr:row>8</xdr:row>
      <xdr:rowOff>11289</xdr:rowOff>
    </xdr:to>
    <xdr:sp macro="" textlink="'Pivotable - Overview'!E3">
      <xdr:nvSpPr>
        <xdr:cNvPr id="16" name="TextBox 15">
          <a:extLst>
            <a:ext uri="{FF2B5EF4-FFF2-40B4-BE49-F238E27FC236}">
              <a16:creationId xmlns:a16="http://schemas.microsoft.com/office/drawing/2014/main" id="{33D9EC7D-AC69-4FF7-905A-D45F9FF80F43}"/>
            </a:ext>
          </a:extLst>
        </xdr:cNvPr>
        <xdr:cNvSpPr txBox="1"/>
      </xdr:nvSpPr>
      <xdr:spPr>
        <a:xfrm>
          <a:off x="8036368" y="1291211"/>
          <a:ext cx="772226"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BEC4FC5-7F80-4454-9FB1-EF75D3669835}" type="TxLink">
            <a:rPr lang="en-US" sz="1100" b="1" i="0" u="none" strike="noStrike">
              <a:solidFill>
                <a:srgbClr val="000000"/>
              </a:solidFill>
              <a:latin typeface="Roboto" panose="02000000000000000000" pitchFamily="2" charset="0"/>
              <a:ea typeface="Roboto" panose="02000000000000000000" pitchFamily="2" charset="0"/>
              <a:cs typeface="Calibri"/>
            </a:rPr>
            <a:pPr algn="r"/>
            <a:t>Profit</a:t>
          </a:fld>
          <a:endParaRPr lang="en-US" sz="1100" b="1">
            <a:latin typeface="Roboto" panose="02000000000000000000" pitchFamily="2" charset="0"/>
            <a:ea typeface="Roboto" panose="02000000000000000000" pitchFamily="2" charset="0"/>
          </a:endParaRPr>
        </a:p>
      </xdr:txBody>
    </xdr:sp>
    <xdr:clientData/>
  </xdr:twoCellAnchor>
  <xdr:twoCellAnchor>
    <xdr:from>
      <xdr:col>7</xdr:col>
      <xdr:colOff>555178</xdr:colOff>
      <xdr:row>5</xdr:row>
      <xdr:rowOff>46054</xdr:rowOff>
    </xdr:from>
    <xdr:to>
      <xdr:col>10</xdr:col>
      <xdr:colOff>396183</xdr:colOff>
      <xdr:row>7</xdr:row>
      <xdr:rowOff>23159</xdr:rowOff>
    </xdr:to>
    <xdr:sp macro="" textlink="'Pivotable - Overview'!$D$4">
      <xdr:nvSpPr>
        <xdr:cNvPr id="17" name="TextBox 16">
          <a:extLst>
            <a:ext uri="{FF2B5EF4-FFF2-40B4-BE49-F238E27FC236}">
              <a16:creationId xmlns:a16="http://schemas.microsoft.com/office/drawing/2014/main" id="{CC0D1A3D-3911-451F-A8CD-99A0667F6450}"/>
            </a:ext>
          </a:extLst>
        </xdr:cNvPr>
        <xdr:cNvSpPr txBox="1"/>
      </xdr:nvSpPr>
      <xdr:spPr>
        <a:xfrm>
          <a:off x="4479478" y="998554"/>
          <a:ext cx="1669805" cy="358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9C91A7E-548C-41FF-867B-CB4393BD1213}" type="TxLink">
            <a:rPr lang="en-US" sz="1600" b="1" i="0" u="none" strike="noStrike">
              <a:solidFill>
                <a:srgbClr val="000000"/>
              </a:solidFill>
              <a:latin typeface="Roboto" panose="02000000000000000000" pitchFamily="2" charset="0"/>
              <a:ea typeface="Roboto" panose="02000000000000000000" pitchFamily="2" charset="0"/>
              <a:cs typeface="Calibri"/>
            </a:rPr>
            <a:pPr algn="r"/>
            <a:t> $899,902,125 </a:t>
          </a:fld>
          <a:endParaRPr lang="en-US" sz="1600" b="1">
            <a:latin typeface="Roboto" panose="02000000000000000000" pitchFamily="2" charset="0"/>
            <a:ea typeface="Roboto" panose="02000000000000000000" pitchFamily="2" charset="0"/>
          </a:endParaRPr>
        </a:p>
      </xdr:txBody>
    </xdr:sp>
    <xdr:clientData/>
  </xdr:twoCellAnchor>
  <xdr:twoCellAnchor>
    <xdr:from>
      <xdr:col>9</xdr:col>
      <xdr:colOff>202228</xdr:colOff>
      <xdr:row>6</xdr:row>
      <xdr:rowOff>128504</xdr:rowOff>
    </xdr:from>
    <xdr:to>
      <xdr:col>10</xdr:col>
      <xdr:colOff>386165</xdr:colOff>
      <xdr:row>7</xdr:row>
      <xdr:rowOff>182082</xdr:rowOff>
    </xdr:to>
    <xdr:sp macro="" textlink="'Pivotable - Overview'!D3">
      <xdr:nvSpPr>
        <xdr:cNvPr id="18" name="TextBox 17">
          <a:extLst>
            <a:ext uri="{FF2B5EF4-FFF2-40B4-BE49-F238E27FC236}">
              <a16:creationId xmlns:a16="http://schemas.microsoft.com/office/drawing/2014/main" id="{10458486-592E-49C3-9C72-E29A5A7E76AA}"/>
            </a:ext>
          </a:extLst>
        </xdr:cNvPr>
        <xdr:cNvSpPr txBox="1"/>
      </xdr:nvSpPr>
      <xdr:spPr>
        <a:xfrm>
          <a:off x="5358866" y="1271504"/>
          <a:ext cx="794851"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73123F-FB5B-452C-9A74-A4706B30CE76}" type="TxLink">
            <a:rPr lang="en-US" sz="1100" b="1" i="0" u="none" strike="noStrike">
              <a:solidFill>
                <a:srgbClr val="000000"/>
              </a:solidFill>
              <a:latin typeface="Roboto" panose="02000000000000000000" pitchFamily="2" charset="0"/>
              <a:ea typeface="Roboto" panose="02000000000000000000" pitchFamily="2" charset="0"/>
              <a:cs typeface="Calibri"/>
            </a:rPr>
            <a:pPr algn="r"/>
            <a:t>Revenue</a:t>
          </a:fld>
          <a:endParaRPr lang="en-US" sz="1100" b="1">
            <a:latin typeface="Roboto" panose="02000000000000000000" pitchFamily="2" charset="0"/>
            <a:ea typeface="Roboto" panose="02000000000000000000" pitchFamily="2" charset="0"/>
          </a:endParaRPr>
        </a:p>
      </xdr:txBody>
    </xdr:sp>
    <xdr:clientData/>
  </xdr:twoCellAnchor>
  <xdr:twoCellAnchor>
    <xdr:from>
      <xdr:col>16</xdr:col>
      <xdr:colOff>329160</xdr:colOff>
      <xdr:row>5</xdr:row>
      <xdr:rowOff>33722</xdr:rowOff>
    </xdr:from>
    <xdr:to>
      <xdr:col>19</xdr:col>
      <xdr:colOff>547924</xdr:colOff>
      <xdr:row>7</xdr:row>
      <xdr:rowOff>35490</xdr:rowOff>
    </xdr:to>
    <xdr:sp macro="" textlink="'Pivotable - Overview'!$F$4">
      <xdr:nvSpPr>
        <xdr:cNvPr id="19" name="TextBox 18">
          <a:extLst>
            <a:ext uri="{FF2B5EF4-FFF2-40B4-BE49-F238E27FC236}">
              <a16:creationId xmlns:a16="http://schemas.microsoft.com/office/drawing/2014/main" id="{31C9C28E-D78B-43B0-96F5-CF3590230CBF}"/>
            </a:ext>
          </a:extLst>
        </xdr:cNvPr>
        <xdr:cNvSpPr txBox="1"/>
      </xdr:nvSpPr>
      <xdr:spPr>
        <a:xfrm>
          <a:off x="9739860" y="986222"/>
          <a:ext cx="1742764" cy="382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4852AE1-EE75-47AA-B04F-95E647997434}" type="TxLink">
            <a:rPr lang="en-US" sz="1600" b="1" i="0" u="none" strike="noStrike">
              <a:solidFill>
                <a:srgbClr val="000000"/>
              </a:solidFill>
              <a:latin typeface="Roboto" panose="02000000000000000000" pitchFamily="2" charset="0"/>
              <a:ea typeface="Roboto" panose="02000000000000000000" pitchFamily="2" charset="0"/>
              <a:cs typeface="Calibri"/>
            </a:rPr>
            <a:pPr algn="r"/>
            <a:t> $567,767,364 </a:t>
          </a:fld>
          <a:endParaRPr lang="en-US" sz="1600" b="1">
            <a:latin typeface="Roboto" panose="02000000000000000000" pitchFamily="2" charset="0"/>
            <a:ea typeface="Roboto" panose="02000000000000000000" pitchFamily="2" charset="0"/>
          </a:endParaRPr>
        </a:p>
      </xdr:txBody>
    </xdr:sp>
    <xdr:clientData/>
  </xdr:twoCellAnchor>
  <xdr:twoCellAnchor>
    <xdr:from>
      <xdr:col>17</xdr:col>
      <xdr:colOff>180900</xdr:colOff>
      <xdr:row>6</xdr:row>
      <xdr:rowOff>128504</xdr:rowOff>
    </xdr:from>
    <xdr:to>
      <xdr:col>19</xdr:col>
      <xdr:colOff>527375</xdr:colOff>
      <xdr:row>7</xdr:row>
      <xdr:rowOff>182082</xdr:rowOff>
    </xdr:to>
    <xdr:sp macro="" textlink="'Pivotable - Overview'!F3">
      <xdr:nvSpPr>
        <xdr:cNvPr id="20" name="TextBox 19">
          <a:extLst>
            <a:ext uri="{FF2B5EF4-FFF2-40B4-BE49-F238E27FC236}">
              <a16:creationId xmlns:a16="http://schemas.microsoft.com/office/drawing/2014/main" id="{1541E309-4DB1-4F27-BEB3-68F7F31475DB}"/>
            </a:ext>
          </a:extLst>
        </xdr:cNvPr>
        <xdr:cNvSpPr txBox="1"/>
      </xdr:nvSpPr>
      <xdr:spPr>
        <a:xfrm>
          <a:off x="10224848" y="1271504"/>
          <a:ext cx="1259561" cy="24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0BFF2CD-BB81-4833-8DAF-C7BAB889AF76}" type="TxLink">
            <a:rPr lang="en-US" sz="1100" b="1" i="0" u="none" strike="noStrike">
              <a:solidFill>
                <a:srgbClr val="000000"/>
              </a:solidFill>
              <a:latin typeface="Roboto" panose="02000000000000000000" pitchFamily="2" charset="0"/>
              <a:ea typeface="Roboto" panose="02000000000000000000" pitchFamily="2" charset="0"/>
              <a:cs typeface="Calibri"/>
            </a:rPr>
            <a:pPr algn="r"/>
            <a:t>Operating Cost</a:t>
          </a:fld>
          <a:endParaRPr lang="en-US" sz="1100" b="1">
            <a:latin typeface="Roboto" panose="02000000000000000000" pitchFamily="2" charset="0"/>
            <a:ea typeface="Roboto" panose="02000000000000000000" pitchFamily="2" charset="0"/>
          </a:endParaRPr>
        </a:p>
      </xdr:txBody>
    </xdr:sp>
    <xdr:clientData/>
  </xdr:twoCellAnchor>
  <xdr:twoCellAnchor>
    <xdr:from>
      <xdr:col>11</xdr:col>
      <xdr:colOff>176337</xdr:colOff>
      <xdr:row>4</xdr:row>
      <xdr:rowOff>77139</xdr:rowOff>
    </xdr:from>
    <xdr:to>
      <xdr:col>13</xdr:col>
      <xdr:colOff>162535</xdr:colOff>
      <xdr:row>8</xdr:row>
      <xdr:rowOff>99748</xdr:rowOff>
    </xdr:to>
    <xdr:graphicFrame macro="">
      <xdr:nvGraphicFramePr>
        <xdr:cNvPr id="36" name="Chart 35">
          <a:extLst>
            <a:ext uri="{FF2B5EF4-FFF2-40B4-BE49-F238E27FC236}">
              <a16:creationId xmlns:a16="http://schemas.microsoft.com/office/drawing/2014/main" id="{1794DAAB-1296-48EC-B393-609FF7F75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598151</xdr:colOff>
      <xdr:row>5</xdr:row>
      <xdr:rowOff>165104</xdr:rowOff>
    </xdr:from>
    <xdr:to>
      <xdr:col>12</xdr:col>
      <xdr:colOff>365076</xdr:colOff>
      <xdr:row>7</xdr:row>
      <xdr:rowOff>44482</xdr:rowOff>
    </xdr:to>
    <xdr:sp macro="" textlink="'Pivotable - Overview'!$E$8">
      <xdr:nvSpPr>
        <xdr:cNvPr id="37" name="TextBox 36">
          <a:extLst>
            <a:ext uri="{FF2B5EF4-FFF2-40B4-BE49-F238E27FC236}">
              <a16:creationId xmlns:a16="http://schemas.microsoft.com/office/drawing/2014/main" id="{91546741-B9A1-4A98-AECA-09020144C2A2}"/>
            </a:ext>
          </a:extLst>
        </xdr:cNvPr>
        <xdr:cNvSpPr txBox="1"/>
      </xdr:nvSpPr>
      <xdr:spPr>
        <a:xfrm>
          <a:off x="6976617" y="1117604"/>
          <a:ext cx="377838" cy="260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0D48C01-ABFB-4C5B-985A-65A046F12079}" type="TxLink">
            <a:rPr lang="en-US" sz="800" b="1" i="0" u="none" strike="noStrike">
              <a:solidFill>
                <a:srgbClr val="000000"/>
              </a:solidFill>
              <a:latin typeface="Roboto" panose="02000000000000000000" pitchFamily="2" charset="0"/>
              <a:ea typeface="Roboto" panose="02000000000000000000" pitchFamily="2" charset="0"/>
              <a:cs typeface="Calibri"/>
            </a:rPr>
            <a:pPr algn="r"/>
            <a:t>37%</a:t>
          </a:fld>
          <a:endParaRPr lang="en-US" sz="1050" b="1">
            <a:latin typeface="Roboto" panose="02000000000000000000" pitchFamily="2" charset="0"/>
            <a:ea typeface="Roboto" panose="02000000000000000000" pitchFamily="2" charset="0"/>
          </a:endParaRPr>
        </a:p>
      </xdr:txBody>
    </xdr:sp>
    <xdr:clientData/>
  </xdr:twoCellAnchor>
  <xdr:twoCellAnchor>
    <xdr:from>
      <xdr:col>15</xdr:col>
      <xdr:colOff>178373</xdr:colOff>
      <xdr:row>4</xdr:row>
      <xdr:rowOff>78578</xdr:rowOff>
    </xdr:from>
    <xdr:to>
      <xdr:col>18</xdr:col>
      <xdr:colOff>183932</xdr:colOff>
      <xdr:row>8</xdr:row>
      <xdr:rowOff>78576</xdr:rowOff>
    </xdr:to>
    <xdr:graphicFrame macro="">
      <xdr:nvGraphicFramePr>
        <xdr:cNvPr id="38" name="Chart 37">
          <a:extLst>
            <a:ext uri="{FF2B5EF4-FFF2-40B4-BE49-F238E27FC236}">
              <a16:creationId xmlns:a16="http://schemas.microsoft.com/office/drawing/2014/main" id="{7C8F2E9C-FCD8-42DE-8756-E29A4D33C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152675</xdr:colOff>
      <xdr:row>5</xdr:row>
      <xdr:rowOff>154241</xdr:rowOff>
    </xdr:from>
    <xdr:to>
      <xdr:col>16</xdr:col>
      <xdr:colOff>527733</xdr:colOff>
      <xdr:row>7</xdr:row>
      <xdr:rowOff>33619</xdr:rowOff>
    </xdr:to>
    <xdr:sp macro="" textlink="'Pivotable - Overview'!$D$8">
      <xdr:nvSpPr>
        <xdr:cNvPr id="39" name="TextBox 38">
          <a:extLst>
            <a:ext uri="{FF2B5EF4-FFF2-40B4-BE49-F238E27FC236}">
              <a16:creationId xmlns:a16="http://schemas.microsoft.com/office/drawing/2014/main" id="{CCD440A8-5EF1-4929-BE74-F97971B32DA8}"/>
            </a:ext>
          </a:extLst>
        </xdr:cNvPr>
        <xdr:cNvSpPr txBox="1"/>
      </xdr:nvSpPr>
      <xdr:spPr>
        <a:xfrm>
          <a:off x="9585709" y="1106741"/>
          <a:ext cx="375058" cy="260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0A6A50CD-7CF0-442F-B624-658D9C0A2DCD}" type="TxLink">
            <a:rPr lang="en-US" sz="800" b="1" i="0" u="none" strike="noStrike">
              <a:solidFill>
                <a:srgbClr val="000000"/>
              </a:solidFill>
              <a:latin typeface="Roboto" panose="02000000000000000000" pitchFamily="2" charset="0"/>
              <a:ea typeface="Roboto" panose="02000000000000000000" pitchFamily="2" charset="0"/>
              <a:cs typeface="Calibri"/>
            </a:rPr>
            <a:pPr marL="0" indent="0" algn="r"/>
            <a:t>63%</a:t>
          </a:fld>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editAs="oneCell">
    <xdr:from>
      <xdr:col>0</xdr:col>
      <xdr:colOff>243615</xdr:colOff>
      <xdr:row>16</xdr:row>
      <xdr:rowOff>125018</xdr:rowOff>
    </xdr:from>
    <xdr:to>
      <xdr:col>2</xdr:col>
      <xdr:colOff>520662</xdr:colOff>
      <xdr:row>27</xdr:row>
      <xdr:rowOff>58834</xdr:rowOff>
    </xdr:to>
    <mc:AlternateContent xmlns:mc="http://schemas.openxmlformats.org/markup-compatibility/2006" xmlns:a14="http://schemas.microsoft.com/office/drawing/2010/main">
      <mc:Choice Requires="a14">
        <xdr:graphicFrame macro="">
          <xdr:nvGraphicFramePr>
            <xdr:cNvPr id="40" name="Product 1">
              <a:extLst>
                <a:ext uri="{FF2B5EF4-FFF2-40B4-BE49-F238E27FC236}">
                  <a16:creationId xmlns:a16="http://schemas.microsoft.com/office/drawing/2014/main" id="{AFCC0A74-8656-4F0B-AF98-DFF5CAAEAA1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43615" y="3173018"/>
              <a:ext cx="1142956" cy="2029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0</xdr:row>
      <xdr:rowOff>179388</xdr:rowOff>
    </xdr:from>
    <xdr:to>
      <xdr:col>16</xdr:col>
      <xdr:colOff>523875</xdr:colOff>
      <xdr:row>4</xdr:row>
      <xdr:rowOff>12700</xdr:rowOff>
    </xdr:to>
    <mc:AlternateContent xmlns:mc="http://schemas.openxmlformats.org/markup-compatibility/2006" xmlns:a14="http://schemas.microsoft.com/office/drawing/2010/main">
      <mc:Choice Requires="a14">
        <xdr:graphicFrame macro="">
          <xdr:nvGraphicFramePr>
            <xdr:cNvPr id="41" name="Sales Method 1">
              <a:extLst>
                <a:ext uri="{FF2B5EF4-FFF2-40B4-BE49-F238E27FC236}">
                  <a16:creationId xmlns:a16="http://schemas.microsoft.com/office/drawing/2014/main" id="{FA4872F7-DEFD-444A-9783-CA8C151ED0E0}"/>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7610929" y="179388"/>
              <a:ext cx="2369910" cy="595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447675</xdr:colOff>
      <xdr:row>0</xdr:row>
      <xdr:rowOff>171452</xdr:rowOff>
    </xdr:from>
    <xdr:to>
      <xdr:col>20</xdr:col>
      <xdr:colOff>138113</xdr:colOff>
      <xdr:row>4</xdr:row>
      <xdr:rowOff>19052</xdr:rowOff>
    </xdr:to>
    <mc:AlternateContent xmlns:mc="http://schemas.openxmlformats.org/markup-compatibility/2006" xmlns:a14="http://schemas.microsoft.com/office/drawing/2010/main">
      <mc:Choice Requires="a14">
        <xdr:graphicFrame macro="">
          <xdr:nvGraphicFramePr>
            <xdr:cNvPr id="42" name="Years 2">
              <a:extLst>
                <a:ext uri="{FF2B5EF4-FFF2-40B4-BE49-F238E27FC236}">
                  <a16:creationId xmlns:a16="http://schemas.microsoft.com/office/drawing/2014/main" id="{2E128B9A-A45E-4204-B158-F101B4E3A576}"/>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9904639" y="171452"/>
              <a:ext cx="182676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241773</xdr:colOff>
      <xdr:row>7</xdr:row>
      <xdr:rowOff>131147</xdr:rowOff>
    </xdr:from>
    <xdr:to>
      <xdr:col>2</xdr:col>
      <xdr:colOff>533873</xdr:colOff>
      <xdr:row>16</xdr:row>
      <xdr:rowOff>113685</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13B3AB7A-6BED-4637-BB53-6EDC636D99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1773" y="1464647"/>
              <a:ext cx="1158009" cy="1697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xdr:row>
      <xdr:rowOff>183354</xdr:rowOff>
    </xdr:from>
    <xdr:to>
      <xdr:col>10</xdr:col>
      <xdr:colOff>204107</xdr:colOff>
      <xdr:row>4</xdr:row>
      <xdr:rowOff>38099</xdr:rowOff>
    </xdr:to>
    <xdr:sp macro="" textlink="">
      <xdr:nvSpPr>
        <xdr:cNvPr id="44" name="TextBox 43">
          <a:extLst>
            <a:ext uri="{FF2B5EF4-FFF2-40B4-BE49-F238E27FC236}">
              <a16:creationId xmlns:a16="http://schemas.microsoft.com/office/drawing/2014/main" id="{3A8F33E5-81E4-4393-9DAC-414E93F107E0}"/>
            </a:ext>
          </a:extLst>
        </xdr:cNvPr>
        <xdr:cNvSpPr txBox="1"/>
      </xdr:nvSpPr>
      <xdr:spPr>
        <a:xfrm>
          <a:off x="1534886" y="373854"/>
          <a:ext cx="4452257" cy="426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600" b="1" i="0" u="none" strike="noStrike">
              <a:solidFill>
                <a:srgbClr val="000000"/>
              </a:solidFill>
              <a:latin typeface="Roboto" panose="02000000000000000000" pitchFamily="2" charset="0"/>
              <a:ea typeface="Roboto" panose="02000000000000000000" pitchFamily="2" charset="0"/>
              <a:cs typeface="Calibri"/>
            </a:rPr>
            <a:t>ADIDAS </a:t>
          </a:r>
          <a:r>
            <a:rPr lang="en-US" sz="1600" b="1" i="0" u="none" strike="noStrike">
              <a:solidFill>
                <a:srgbClr val="000000"/>
              </a:solidFill>
              <a:latin typeface="Roboto" panose="02000000000000000000" pitchFamily="2" charset="0"/>
              <a:ea typeface="Roboto" panose="02000000000000000000" pitchFamily="2" charset="0"/>
              <a:cs typeface="Calibri"/>
            </a:rPr>
            <a:t>SALES </a:t>
          </a:r>
          <a:r>
            <a:rPr lang="vi-VN" sz="1600" b="1" i="0" u="none" strike="noStrike">
              <a:solidFill>
                <a:srgbClr val="000000"/>
              </a:solidFill>
              <a:latin typeface="Roboto" panose="02000000000000000000" pitchFamily="2" charset="0"/>
              <a:ea typeface="Roboto" panose="02000000000000000000" pitchFamily="2" charset="0"/>
              <a:cs typeface="Calibri"/>
            </a:rPr>
            <a:t>PERFORMANCE </a:t>
          </a:r>
          <a:r>
            <a:rPr lang="en-US" sz="1600" b="1" i="0" u="none" strike="noStrike">
              <a:solidFill>
                <a:srgbClr val="000000"/>
              </a:solidFill>
              <a:latin typeface="Roboto" panose="02000000000000000000" pitchFamily="2" charset="0"/>
              <a:ea typeface="Roboto" panose="02000000000000000000" pitchFamily="2" charset="0"/>
              <a:cs typeface="Calibri"/>
            </a:rPr>
            <a:t>DASHBOARD</a:t>
          </a:r>
        </a:p>
      </xdr:txBody>
    </xdr:sp>
    <xdr:clientData/>
  </xdr:twoCellAnchor>
  <xdr:twoCellAnchor>
    <xdr:from>
      <xdr:col>1</xdr:col>
      <xdr:colOff>69379</xdr:colOff>
      <xdr:row>2</xdr:row>
      <xdr:rowOff>127951</xdr:rowOff>
    </xdr:from>
    <xdr:to>
      <xdr:col>2</xdr:col>
      <xdr:colOff>466649</xdr:colOff>
      <xdr:row>4</xdr:row>
      <xdr:rowOff>151271</xdr:rowOff>
    </xdr:to>
    <xdr:sp macro="" textlink="">
      <xdr:nvSpPr>
        <xdr:cNvPr id="45" name="Rectangle: Rounded Corners 44">
          <a:extLst>
            <a:ext uri="{FF2B5EF4-FFF2-40B4-BE49-F238E27FC236}">
              <a16:creationId xmlns:a16="http://schemas.microsoft.com/office/drawing/2014/main" id="{9B4DDCB6-202A-47E0-88B9-BA3A4EBB7A51}"/>
            </a:ext>
          </a:extLst>
        </xdr:cNvPr>
        <xdr:cNvSpPr/>
      </xdr:nvSpPr>
      <xdr:spPr>
        <a:xfrm>
          <a:off x="336079" y="508951"/>
          <a:ext cx="1006870" cy="404320"/>
        </a:xfrm>
        <a:prstGeom prst="roundRect">
          <a:avLst>
            <a:gd name="adj" fmla="val 50000"/>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110425</xdr:colOff>
      <xdr:row>3</xdr:row>
      <xdr:rowOff>5887</xdr:rowOff>
    </xdr:from>
    <xdr:to>
      <xdr:col>2</xdr:col>
      <xdr:colOff>406835</xdr:colOff>
      <xdr:row>4</xdr:row>
      <xdr:rowOff>35652</xdr:rowOff>
    </xdr:to>
    <xdr:sp macro="" textlink="">
      <xdr:nvSpPr>
        <xdr:cNvPr id="46" name="TextBox 45">
          <a:hlinkClick xmlns:r="http://schemas.openxmlformats.org/officeDocument/2006/relationships" r:id="rId3"/>
          <a:extLst>
            <a:ext uri="{FF2B5EF4-FFF2-40B4-BE49-F238E27FC236}">
              <a16:creationId xmlns:a16="http://schemas.microsoft.com/office/drawing/2014/main" id="{2EAE5657-79E6-43DB-846C-392EA75F8A02}"/>
            </a:ext>
          </a:extLst>
        </xdr:cNvPr>
        <xdr:cNvSpPr txBox="1"/>
      </xdr:nvSpPr>
      <xdr:spPr>
        <a:xfrm>
          <a:off x="377125" y="577387"/>
          <a:ext cx="906010"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vi-VN" sz="1200" b="1" i="0" u="none" strike="noStrike">
              <a:solidFill>
                <a:schemeClr val="bg1">
                  <a:lumMod val="50000"/>
                </a:schemeClr>
              </a:solidFill>
              <a:latin typeface="Roboto" panose="02000000000000000000" pitchFamily="2" charset="0"/>
              <a:ea typeface="Roboto" panose="02000000000000000000" pitchFamily="2" charset="0"/>
              <a:cs typeface="Calibri"/>
            </a:rPr>
            <a:t>Overview</a:t>
          </a:r>
          <a:endParaRPr lang="en-US" sz="2400" b="1" i="0" u="none" strike="noStrike">
            <a:solidFill>
              <a:schemeClr val="bg1">
                <a:lumMod val="50000"/>
              </a:schemeClr>
            </a:solidFill>
            <a:latin typeface="Roboto" panose="02000000000000000000" pitchFamily="2" charset="0"/>
            <a:ea typeface="Roboto" panose="02000000000000000000" pitchFamily="2" charset="0"/>
            <a:cs typeface="Calibri"/>
          </a:endParaRPr>
        </a:p>
      </xdr:txBody>
    </xdr:sp>
    <xdr:clientData/>
  </xdr:twoCellAnchor>
  <xdr:twoCellAnchor>
    <xdr:from>
      <xdr:col>1</xdr:col>
      <xdr:colOff>65381</xdr:colOff>
      <xdr:row>5</xdr:row>
      <xdr:rowOff>10804</xdr:rowOff>
    </xdr:from>
    <xdr:to>
      <xdr:col>2</xdr:col>
      <xdr:colOff>462651</xdr:colOff>
      <xdr:row>7</xdr:row>
      <xdr:rowOff>34124</xdr:rowOff>
    </xdr:to>
    <xdr:sp macro="" textlink="">
      <xdr:nvSpPr>
        <xdr:cNvPr id="47" name="Rectangle: Rounded Corners 46">
          <a:extLst>
            <a:ext uri="{FF2B5EF4-FFF2-40B4-BE49-F238E27FC236}">
              <a16:creationId xmlns:a16="http://schemas.microsoft.com/office/drawing/2014/main" id="{A59241FA-0DC1-4DBD-A28B-F28D51B9E311}"/>
            </a:ext>
          </a:extLst>
        </xdr:cNvPr>
        <xdr:cNvSpPr/>
      </xdr:nvSpPr>
      <xdr:spPr>
        <a:xfrm>
          <a:off x="332081" y="963304"/>
          <a:ext cx="1006870" cy="404320"/>
        </a:xfrm>
        <a:prstGeom prst="roundRect">
          <a:avLst>
            <a:gd name="adj" fmla="val 50000"/>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115841</xdr:colOff>
      <xdr:row>5</xdr:row>
      <xdr:rowOff>89205</xdr:rowOff>
    </xdr:from>
    <xdr:to>
      <xdr:col>2</xdr:col>
      <xdr:colOff>412251</xdr:colOff>
      <xdr:row>6</xdr:row>
      <xdr:rowOff>118970</xdr:rowOff>
    </xdr:to>
    <xdr:sp macro="" textlink="">
      <xdr:nvSpPr>
        <xdr:cNvPr id="48" name="TextBox 47">
          <a:extLst>
            <a:ext uri="{FF2B5EF4-FFF2-40B4-BE49-F238E27FC236}">
              <a16:creationId xmlns:a16="http://schemas.microsoft.com/office/drawing/2014/main" id="{0880F4E4-2D9D-4807-8ECC-5F3F2ACD12C8}"/>
            </a:ext>
          </a:extLst>
        </xdr:cNvPr>
        <xdr:cNvSpPr txBox="1"/>
      </xdr:nvSpPr>
      <xdr:spPr>
        <a:xfrm>
          <a:off x="382541" y="1041705"/>
          <a:ext cx="906010" cy="22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vi-VN" sz="1200" b="1" i="0" u="none" strike="noStrike">
              <a:solidFill>
                <a:schemeClr val="bg1"/>
              </a:solidFill>
              <a:latin typeface="Roboto" panose="02000000000000000000" pitchFamily="2" charset="0"/>
              <a:ea typeface="Roboto" panose="02000000000000000000" pitchFamily="2" charset="0"/>
              <a:cs typeface="Calibri"/>
            </a:rPr>
            <a:t>Product</a:t>
          </a:r>
          <a:endParaRPr lang="en-US" sz="2400" b="1" i="0" u="none" strike="noStrike">
            <a:solidFill>
              <a:schemeClr val="bg1"/>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99956</xdr:colOff>
      <xdr:row>9</xdr:row>
      <xdr:rowOff>171266</xdr:rowOff>
    </xdr:from>
    <xdr:to>
      <xdr:col>5</xdr:col>
      <xdr:colOff>571500</xdr:colOff>
      <xdr:row>11</xdr:row>
      <xdr:rowOff>7247</xdr:rowOff>
    </xdr:to>
    <xdr:sp macro="" textlink="">
      <xdr:nvSpPr>
        <xdr:cNvPr id="49" name="TextBox 48">
          <a:extLst>
            <a:ext uri="{FF2B5EF4-FFF2-40B4-BE49-F238E27FC236}">
              <a16:creationId xmlns:a16="http://schemas.microsoft.com/office/drawing/2014/main" id="{33B37E93-1314-4D09-AE77-D0271736A762}"/>
            </a:ext>
          </a:extLst>
        </xdr:cNvPr>
        <xdr:cNvSpPr txBox="1"/>
      </xdr:nvSpPr>
      <xdr:spPr>
        <a:xfrm>
          <a:off x="1582284" y="1885766"/>
          <a:ext cx="168598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i="0" u="none" strike="noStrike">
              <a:solidFill>
                <a:srgbClr val="000000"/>
              </a:solidFill>
              <a:latin typeface="Roboto" panose="02000000000000000000" pitchFamily="2" charset="0"/>
              <a:ea typeface="Roboto" panose="02000000000000000000" pitchFamily="2" charset="0"/>
              <a:cs typeface="Calibri"/>
            </a:rPr>
            <a:t>Product </a:t>
          </a:r>
          <a:r>
            <a:rPr lang="vi-VN" sz="800" b="1" i="0" u="none" strike="noStrike">
              <a:solidFill>
                <a:srgbClr val="000000"/>
              </a:solidFill>
              <a:latin typeface="Roboto" panose="02000000000000000000" pitchFamily="2" charset="0"/>
              <a:ea typeface="Roboto" panose="02000000000000000000" pitchFamily="2" charset="0"/>
              <a:cs typeface="Calibri"/>
            </a:rPr>
            <a:t>Perfomance </a:t>
          </a:r>
          <a:r>
            <a:rPr lang="vi-VN" sz="500" b="1" i="0" u="none" strike="noStrike">
              <a:solidFill>
                <a:srgbClr val="000000"/>
              </a:solidFill>
              <a:latin typeface="Roboto" panose="02000000000000000000" pitchFamily="2" charset="0"/>
              <a:ea typeface="Roboto" panose="02000000000000000000" pitchFamily="2" charset="0"/>
              <a:cs typeface="Calibri"/>
            </a:rPr>
            <a:t>(million)</a:t>
          </a:r>
          <a:r>
            <a:rPr lang="vi-VN" sz="800" b="1" i="0" u="none" strike="noStrike">
              <a:solidFill>
                <a:srgbClr val="000000"/>
              </a:solidFill>
              <a:latin typeface="Roboto" panose="02000000000000000000" pitchFamily="2" charset="0"/>
              <a:ea typeface="Roboto" panose="02000000000000000000" pitchFamily="2" charset="0"/>
              <a:cs typeface="Calibri"/>
            </a:rPr>
            <a:t>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99646</xdr:colOff>
      <xdr:row>10</xdr:row>
      <xdr:rowOff>165638</xdr:rowOff>
    </xdr:from>
    <xdr:to>
      <xdr:col>4</xdr:col>
      <xdr:colOff>65485</xdr:colOff>
      <xdr:row>12</xdr:row>
      <xdr:rowOff>1619</xdr:rowOff>
    </xdr:to>
    <xdr:sp macro="" textlink="">
      <xdr:nvSpPr>
        <xdr:cNvPr id="50" name="TextBox 49">
          <a:extLst>
            <a:ext uri="{FF2B5EF4-FFF2-40B4-BE49-F238E27FC236}">
              <a16:creationId xmlns:a16="http://schemas.microsoft.com/office/drawing/2014/main" id="{03524375-7092-4B37-8F15-4E792D09B298}"/>
            </a:ext>
          </a:extLst>
        </xdr:cNvPr>
        <xdr:cNvSpPr txBox="1"/>
      </xdr:nvSpPr>
      <xdr:spPr>
        <a:xfrm>
          <a:off x="1581974" y="2070638"/>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700" b="1" i="0" u="none" strike="noStrike">
              <a:solidFill>
                <a:srgbClr val="000000"/>
              </a:solidFill>
              <a:latin typeface="Roboto" panose="02000000000000000000" pitchFamily="2" charset="0"/>
              <a:ea typeface="Roboto" panose="02000000000000000000" pitchFamily="2" charset="0"/>
              <a:cs typeface="Calibri"/>
            </a:rPr>
            <a:t>Product</a:t>
          </a:r>
          <a:endParaRPr lang="en-US"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99645</xdr:colOff>
      <xdr:row>12</xdr:row>
      <xdr:rowOff>939</xdr:rowOff>
    </xdr:from>
    <xdr:to>
      <xdr:col>4</xdr:col>
      <xdr:colOff>389393</xdr:colOff>
      <xdr:row>13</xdr:row>
      <xdr:rowOff>27420</xdr:rowOff>
    </xdr:to>
    <xdr:sp macro="" textlink="'Pivottable - Product'!B4">
      <xdr:nvSpPr>
        <xdr:cNvPr id="55" name="TextBox 54">
          <a:extLst>
            <a:ext uri="{FF2B5EF4-FFF2-40B4-BE49-F238E27FC236}">
              <a16:creationId xmlns:a16="http://schemas.microsoft.com/office/drawing/2014/main" id="{B3732ACC-8296-459B-8CC0-623720574C77}"/>
            </a:ext>
          </a:extLst>
        </xdr:cNvPr>
        <xdr:cNvSpPr txBox="1"/>
      </xdr:nvSpPr>
      <xdr:spPr>
        <a:xfrm>
          <a:off x="1581973" y="2286939"/>
          <a:ext cx="89696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4AB8396-7DF7-4037-9FCC-6FACB945F279}" type="TxLink">
            <a:rPr lang="en-US" sz="700" b="0" i="0" u="none" strike="noStrike">
              <a:solidFill>
                <a:srgbClr val="000000"/>
              </a:solidFill>
              <a:latin typeface="Roboto" panose="02000000000000000000" pitchFamily="2" charset="0"/>
              <a:ea typeface="Roboto" panose="02000000000000000000" pitchFamily="2" charset="0"/>
              <a:cs typeface="Calibri"/>
            </a:rPr>
            <a:pPr algn="l"/>
            <a:t>Men's Street Footwear</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99645</xdr:colOff>
      <xdr:row>13</xdr:row>
      <xdr:rowOff>27633</xdr:rowOff>
    </xdr:from>
    <xdr:to>
      <xdr:col>4</xdr:col>
      <xdr:colOff>389393</xdr:colOff>
      <xdr:row>14</xdr:row>
      <xdr:rowOff>54114</xdr:rowOff>
    </xdr:to>
    <xdr:sp macro="" textlink="'Pivottable - Product'!B5">
      <xdr:nvSpPr>
        <xdr:cNvPr id="56" name="TextBox 55">
          <a:extLst>
            <a:ext uri="{FF2B5EF4-FFF2-40B4-BE49-F238E27FC236}">
              <a16:creationId xmlns:a16="http://schemas.microsoft.com/office/drawing/2014/main" id="{9E7F81D2-01C4-45BC-BE85-DBB0EBA98E6B}"/>
            </a:ext>
          </a:extLst>
        </xdr:cNvPr>
        <xdr:cNvSpPr txBox="1"/>
      </xdr:nvSpPr>
      <xdr:spPr>
        <a:xfrm>
          <a:off x="1581973" y="2504133"/>
          <a:ext cx="89696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FB718C9-1F3F-42BE-8F21-FC69F426D38C}" type="TxLink">
            <a:rPr lang="en-US" sz="700" b="0" i="0" u="none" strike="noStrike">
              <a:solidFill>
                <a:srgbClr val="000000"/>
              </a:solidFill>
              <a:latin typeface="Roboto" panose="02000000000000000000" pitchFamily="2" charset="0"/>
              <a:ea typeface="Roboto" panose="02000000000000000000" pitchFamily="2" charset="0"/>
              <a:cs typeface="Calibri"/>
            </a:rPr>
            <a:pPr algn="l"/>
            <a:t>Men's Athletic Footwear</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99645</xdr:colOff>
      <xdr:row>14</xdr:row>
      <xdr:rowOff>36468</xdr:rowOff>
    </xdr:from>
    <xdr:to>
      <xdr:col>4</xdr:col>
      <xdr:colOff>389393</xdr:colOff>
      <xdr:row>15</xdr:row>
      <xdr:rowOff>62949</xdr:rowOff>
    </xdr:to>
    <xdr:sp macro="" textlink="'Pivottable - Product'!B6">
      <xdr:nvSpPr>
        <xdr:cNvPr id="57" name="TextBox 56">
          <a:extLst>
            <a:ext uri="{FF2B5EF4-FFF2-40B4-BE49-F238E27FC236}">
              <a16:creationId xmlns:a16="http://schemas.microsoft.com/office/drawing/2014/main" id="{05740332-D250-4BCD-ADE6-3D320E5ADEAC}"/>
            </a:ext>
          </a:extLst>
        </xdr:cNvPr>
        <xdr:cNvSpPr txBox="1"/>
      </xdr:nvSpPr>
      <xdr:spPr>
        <a:xfrm>
          <a:off x="1581973" y="2703468"/>
          <a:ext cx="89696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5DCB36-D1FF-46F2-A4E9-4CA1A2F83615}" type="TxLink">
            <a:rPr lang="en-US" sz="700" b="0" i="0" u="none" strike="noStrike">
              <a:solidFill>
                <a:srgbClr val="000000"/>
              </a:solidFill>
              <a:latin typeface="Roboto" panose="02000000000000000000" pitchFamily="2" charset="0"/>
              <a:ea typeface="Roboto" panose="02000000000000000000" pitchFamily="2" charset="0"/>
              <a:cs typeface="Calibri"/>
            </a:rPr>
            <a:pPr algn="l"/>
            <a:t>Women's Apparel</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99646</xdr:colOff>
      <xdr:row>15</xdr:row>
      <xdr:rowOff>45303</xdr:rowOff>
    </xdr:from>
    <xdr:to>
      <xdr:col>4</xdr:col>
      <xdr:colOff>513135</xdr:colOff>
      <xdr:row>16</xdr:row>
      <xdr:rowOff>71784</xdr:rowOff>
    </xdr:to>
    <xdr:sp macro="" textlink="'Pivottable - Product'!B7">
      <xdr:nvSpPr>
        <xdr:cNvPr id="58" name="TextBox 57">
          <a:extLst>
            <a:ext uri="{FF2B5EF4-FFF2-40B4-BE49-F238E27FC236}">
              <a16:creationId xmlns:a16="http://schemas.microsoft.com/office/drawing/2014/main" id="{F4FE5271-7A0C-4535-B6B7-5E7F55F7A456}"/>
            </a:ext>
          </a:extLst>
        </xdr:cNvPr>
        <xdr:cNvSpPr txBox="1"/>
      </xdr:nvSpPr>
      <xdr:spPr>
        <a:xfrm>
          <a:off x="1581974" y="2902803"/>
          <a:ext cx="102070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608F9EE-4A01-4835-B0BB-274D312B2056}" type="TxLink">
            <a:rPr lang="en-US" sz="700" b="0" i="0" u="none" strike="noStrike">
              <a:solidFill>
                <a:srgbClr val="000000"/>
              </a:solidFill>
              <a:latin typeface="Roboto" panose="02000000000000000000" pitchFamily="2" charset="0"/>
              <a:ea typeface="Roboto" panose="02000000000000000000" pitchFamily="2" charset="0"/>
              <a:cs typeface="Calibri"/>
            </a:rPr>
            <a:pPr algn="l"/>
            <a:t>Women's Street Footwear</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99645</xdr:colOff>
      <xdr:row>16</xdr:row>
      <xdr:rowOff>54138</xdr:rowOff>
    </xdr:from>
    <xdr:to>
      <xdr:col>5</xdr:col>
      <xdr:colOff>297657</xdr:colOff>
      <xdr:row>17</xdr:row>
      <xdr:rowOff>80619</xdr:rowOff>
    </xdr:to>
    <xdr:sp macro="" textlink="'Pivottable - Product'!B8">
      <xdr:nvSpPr>
        <xdr:cNvPr id="59" name="TextBox 58">
          <a:extLst>
            <a:ext uri="{FF2B5EF4-FFF2-40B4-BE49-F238E27FC236}">
              <a16:creationId xmlns:a16="http://schemas.microsoft.com/office/drawing/2014/main" id="{3FFEE2D8-184E-4D09-9489-24A7B7145C6D}"/>
            </a:ext>
          </a:extLst>
        </xdr:cNvPr>
        <xdr:cNvSpPr txBox="1"/>
      </xdr:nvSpPr>
      <xdr:spPr>
        <a:xfrm>
          <a:off x="1581973" y="3102138"/>
          <a:ext cx="141245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885AE6C-5225-415E-8AB8-E547B5361927}" type="TxLink">
            <a:rPr lang="en-US" sz="700" b="0" i="0" u="none" strike="noStrike">
              <a:solidFill>
                <a:srgbClr val="000000"/>
              </a:solidFill>
              <a:latin typeface="Roboto" panose="02000000000000000000" pitchFamily="2" charset="0"/>
              <a:ea typeface="Roboto" panose="02000000000000000000" pitchFamily="2" charset="0"/>
              <a:cs typeface="Calibri"/>
            </a:rPr>
            <a:pPr algn="l"/>
            <a:t>Women's Athletic Footwear</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99645</xdr:colOff>
      <xdr:row>17</xdr:row>
      <xdr:rowOff>62971</xdr:rowOff>
    </xdr:from>
    <xdr:to>
      <xdr:col>5</xdr:col>
      <xdr:colOff>236300</xdr:colOff>
      <xdr:row>18</xdr:row>
      <xdr:rowOff>89452</xdr:rowOff>
    </xdr:to>
    <xdr:sp macro="" textlink="'Pivottable - Product'!B9">
      <xdr:nvSpPr>
        <xdr:cNvPr id="60" name="TextBox 59">
          <a:extLst>
            <a:ext uri="{FF2B5EF4-FFF2-40B4-BE49-F238E27FC236}">
              <a16:creationId xmlns:a16="http://schemas.microsoft.com/office/drawing/2014/main" id="{FB4F6262-5EA9-4116-9011-20B8F776E8E3}"/>
            </a:ext>
          </a:extLst>
        </xdr:cNvPr>
        <xdr:cNvSpPr txBox="1"/>
      </xdr:nvSpPr>
      <xdr:spPr>
        <a:xfrm>
          <a:off x="1581973" y="3301471"/>
          <a:ext cx="1351093"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28EC5CD-AEC8-4E88-92FA-B2EEBB2D4A93}" type="TxLink">
            <a:rPr lang="en-US" sz="700" b="0" i="0" u="none" strike="noStrike">
              <a:solidFill>
                <a:srgbClr val="000000"/>
              </a:solidFill>
              <a:latin typeface="Roboto" panose="02000000000000000000" pitchFamily="2" charset="0"/>
              <a:ea typeface="Roboto" panose="02000000000000000000" pitchFamily="2" charset="0"/>
              <a:cs typeface="Calibri"/>
            </a:rPr>
            <a:pPr algn="l"/>
            <a:t>Men's Apparel</a:t>
          </a:fld>
          <a:endParaRPr lang="en-US" sz="700" b="0"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130602</xdr:colOff>
      <xdr:row>10</xdr:row>
      <xdr:rowOff>165638</xdr:rowOff>
    </xdr:from>
    <xdr:to>
      <xdr:col>6</xdr:col>
      <xdr:colOff>96442</xdr:colOff>
      <xdr:row>12</xdr:row>
      <xdr:rowOff>1619</xdr:rowOff>
    </xdr:to>
    <xdr:sp macro="" textlink="'Pivottable - Product'!C3">
      <xdr:nvSpPr>
        <xdr:cNvPr id="62" name="TextBox 61">
          <a:extLst>
            <a:ext uri="{FF2B5EF4-FFF2-40B4-BE49-F238E27FC236}">
              <a16:creationId xmlns:a16="http://schemas.microsoft.com/office/drawing/2014/main" id="{AFA97991-4EAE-492E-B60C-DA9B399758B4}"/>
            </a:ext>
          </a:extLst>
        </xdr:cNvPr>
        <xdr:cNvSpPr txBox="1"/>
      </xdr:nvSpPr>
      <xdr:spPr>
        <a:xfrm>
          <a:off x="2827368" y="2070638"/>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F0AD37C-F479-4408-B05A-4BF721E26328}" type="TxLink">
            <a:rPr lang="en-US" sz="700" b="1" i="0" u="none" strike="noStrike">
              <a:solidFill>
                <a:srgbClr val="000000"/>
              </a:solidFill>
              <a:latin typeface="Roboto" panose="02000000000000000000" pitchFamily="2" charset="0"/>
              <a:ea typeface="Roboto" panose="02000000000000000000" pitchFamily="2" charset="0"/>
              <a:cs typeface="Calibri"/>
            </a:rPr>
            <a:pPr algn="l"/>
            <a:t>Orders</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10</xdr:row>
      <xdr:rowOff>153732</xdr:rowOff>
    </xdr:from>
    <xdr:to>
      <xdr:col>7</xdr:col>
      <xdr:colOff>38994</xdr:colOff>
      <xdr:row>11</xdr:row>
      <xdr:rowOff>180213</xdr:rowOff>
    </xdr:to>
    <xdr:sp macro="" textlink="'Pivottable - Product'!D3">
      <xdr:nvSpPr>
        <xdr:cNvPr id="63" name="TextBox 62">
          <a:extLst>
            <a:ext uri="{FF2B5EF4-FFF2-40B4-BE49-F238E27FC236}">
              <a16:creationId xmlns:a16="http://schemas.microsoft.com/office/drawing/2014/main" id="{A7489F64-3C29-461A-953B-6BBE5E5749AF}"/>
            </a:ext>
          </a:extLst>
        </xdr:cNvPr>
        <xdr:cNvSpPr txBox="1"/>
      </xdr:nvSpPr>
      <xdr:spPr>
        <a:xfrm>
          <a:off x="3418216" y="2058732"/>
          <a:ext cx="531981"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34AE1A-87B1-4467-A8D7-C10944AC2FB2}" type="TxLink">
            <a:rPr lang="en-US" sz="700" b="1" i="0" u="none" strike="noStrike">
              <a:solidFill>
                <a:srgbClr val="000000"/>
              </a:solidFill>
              <a:latin typeface="Roboto" panose="02000000000000000000" pitchFamily="2" charset="0"/>
              <a:ea typeface="Roboto" panose="02000000000000000000" pitchFamily="2" charset="0"/>
              <a:cs typeface="Calibri"/>
            </a:rPr>
            <a:pPr algn="l"/>
            <a:t>Revenue</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10</xdr:row>
      <xdr:rowOff>165638</xdr:rowOff>
    </xdr:from>
    <xdr:to>
      <xdr:col>7</xdr:col>
      <xdr:colOff>504231</xdr:colOff>
      <xdr:row>12</xdr:row>
      <xdr:rowOff>1619</xdr:rowOff>
    </xdr:to>
    <xdr:sp macro="" textlink="'Pivottable - Product'!E3">
      <xdr:nvSpPr>
        <xdr:cNvPr id="64" name="TextBox 63">
          <a:extLst>
            <a:ext uri="{FF2B5EF4-FFF2-40B4-BE49-F238E27FC236}">
              <a16:creationId xmlns:a16="http://schemas.microsoft.com/office/drawing/2014/main" id="{3025F106-F2E2-4E07-83C4-CB64913EFDE3}"/>
            </a:ext>
          </a:extLst>
        </xdr:cNvPr>
        <xdr:cNvSpPr txBox="1"/>
      </xdr:nvSpPr>
      <xdr:spPr>
        <a:xfrm>
          <a:off x="3988823" y="2070638"/>
          <a:ext cx="426611"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940CE7A-8D4B-4AAD-A218-9B0CC0654E3F}" type="TxLink">
            <a:rPr lang="en-US" sz="700" b="1" i="0" u="none" strike="noStrike">
              <a:solidFill>
                <a:srgbClr val="000000"/>
              </a:solidFill>
              <a:latin typeface="Roboto" panose="02000000000000000000" pitchFamily="2" charset="0"/>
              <a:ea typeface="Roboto" panose="02000000000000000000" pitchFamily="2" charset="0"/>
              <a:cs typeface="Calibri"/>
            </a:rPr>
            <a:pPr algn="l"/>
            <a:t>Profit</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10</xdr:row>
      <xdr:rowOff>165638</xdr:rowOff>
    </xdr:from>
    <xdr:to>
      <xdr:col>8</xdr:col>
      <xdr:colOff>484287</xdr:colOff>
      <xdr:row>12</xdr:row>
      <xdr:rowOff>1619</xdr:rowOff>
    </xdr:to>
    <xdr:sp macro="" textlink="'Pivottable - Product'!F3">
      <xdr:nvSpPr>
        <xdr:cNvPr id="65" name="TextBox 64">
          <a:extLst>
            <a:ext uri="{FF2B5EF4-FFF2-40B4-BE49-F238E27FC236}">
              <a16:creationId xmlns:a16="http://schemas.microsoft.com/office/drawing/2014/main" id="{E780DBAA-6E79-4ADC-8DE5-C62E6A552F61}"/>
            </a:ext>
          </a:extLst>
        </xdr:cNvPr>
        <xdr:cNvSpPr txBox="1"/>
      </xdr:nvSpPr>
      <xdr:spPr>
        <a:xfrm>
          <a:off x="4479062" y="2070638"/>
          <a:ext cx="52364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CD7699B-865B-49FC-BCA2-EF524A43FD3E}" type="TxLink">
            <a:rPr lang="en-US" sz="700" b="1" i="0" u="none" strike="noStrike">
              <a:solidFill>
                <a:srgbClr val="000000"/>
              </a:solidFill>
              <a:latin typeface="Roboto" panose="02000000000000000000" pitchFamily="2" charset="0"/>
              <a:ea typeface="Roboto" panose="02000000000000000000" pitchFamily="2" charset="0"/>
              <a:cs typeface="Calibri"/>
            </a:rPr>
            <a:pPr algn="l"/>
            <a:t>Expense</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10</xdr:row>
      <xdr:rowOff>159684</xdr:rowOff>
    </xdr:from>
    <xdr:to>
      <xdr:col>10</xdr:col>
      <xdr:colOff>160735</xdr:colOff>
      <xdr:row>11</xdr:row>
      <xdr:rowOff>186165</xdr:rowOff>
    </xdr:to>
    <xdr:sp macro="" textlink="'Pivottable - Product'!G3">
      <xdr:nvSpPr>
        <xdr:cNvPr id="66" name="TextBox 65">
          <a:extLst>
            <a:ext uri="{FF2B5EF4-FFF2-40B4-BE49-F238E27FC236}">
              <a16:creationId xmlns:a16="http://schemas.microsoft.com/office/drawing/2014/main" id="{F225C489-4137-439E-8398-0CA2D8429604}"/>
            </a:ext>
          </a:extLst>
        </xdr:cNvPr>
        <xdr:cNvSpPr txBox="1"/>
      </xdr:nvSpPr>
      <xdr:spPr>
        <a:xfrm>
          <a:off x="5070505" y="2064684"/>
          <a:ext cx="82308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CE0B176-471A-4214-B3E0-94997409E632}" type="TxLink">
            <a:rPr lang="en-US" sz="700" b="1" i="0" u="none" strike="noStrike">
              <a:solidFill>
                <a:srgbClr val="000000"/>
              </a:solidFill>
              <a:latin typeface="Roboto" panose="02000000000000000000" pitchFamily="2" charset="0"/>
              <a:ea typeface="Roboto" panose="02000000000000000000" pitchFamily="2" charset="0"/>
              <a:cs typeface="Calibri"/>
            </a:rPr>
            <a:pPr algn="l"/>
            <a:t>Profit %</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11</xdr:row>
      <xdr:rowOff>180124</xdr:rowOff>
    </xdr:from>
    <xdr:to>
      <xdr:col>6</xdr:col>
      <xdr:colOff>60723</xdr:colOff>
      <xdr:row>13</xdr:row>
      <xdr:rowOff>16105</xdr:rowOff>
    </xdr:to>
    <xdr:sp macro="" textlink="'Pivottable - Product'!C4">
      <xdr:nvSpPr>
        <xdr:cNvPr id="67" name="TextBox 66">
          <a:extLst>
            <a:ext uri="{FF2B5EF4-FFF2-40B4-BE49-F238E27FC236}">
              <a16:creationId xmlns:a16="http://schemas.microsoft.com/office/drawing/2014/main" id="{5FC23289-81BB-460E-801F-8CFF840FB293}"/>
            </a:ext>
          </a:extLst>
        </xdr:cNvPr>
        <xdr:cNvSpPr txBox="1"/>
      </xdr:nvSpPr>
      <xdr:spPr>
        <a:xfrm>
          <a:off x="2791649" y="2275624"/>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5ED7952-09EE-4534-9123-C3DEA9E8EC15}" type="TxLink">
            <a:rPr lang="en-US" sz="700" b="0" i="0" u="none" strike="noStrike">
              <a:solidFill>
                <a:srgbClr val="000000"/>
              </a:solidFill>
              <a:latin typeface="Roboto" panose="02000000000000000000" pitchFamily="2" charset="0"/>
              <a:ea typeface="Roboto" panose="02000000000000000000" pitchFamily="2" charset="0"/>
              <a:cs typeface="Calibri"/>
            </a:rPr>
            <a:pPr algn="l"/>
            <a:t> 593,320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13</xdr:row>
      <xdr:rowOff>4110</xdr:rowOff>
    </xdr:from>
    <xdr:to>
      <xdr:col>6</xdr:col>
      <xdr:colOff>60723</xdr:colOff>
      <xdr:row>14</xdr:row>
      <xdr:rowOff>30591</xdr:rowOff>
    </xdr:to>
    <xdr:sp macro="" textlink="'Pivottable - Product'!C5">
      <xdr:nvSpPr>
        <xdr:cNvPr id="68" name="TextBox 67">
          <a:extLst>
            <a:ext uri="{FF2B5EF4-FFF2-40B4-BE49-F238E27FC236}">
              <a16:creationId xmlns:a16="http://schemas.microsoft.com/office/drawing/2014/main" id="{355FDCC4-B3DB-4991-AF6F-CE6A68F107F1}"/>
            </a:ext>
          </a:extLst>
        </xdr:cNvPr>
        <xdr:cNvSpPr txBox="1"/>
      </xdr:nvSpPr>
      <xdr:spPr>
        <a:xfrm>
          <a:off x="2791649" y="2480610"/>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90A6B64-2834-4263-9A1F-F4D61975CAAF}" type="TxLink">
            <a:rPr lang="en-US" sz="700" b="0" i="0" u="none" strike="noStrike">
              <a:solidFill>
                <a:srgbClr val="000000"/>
              </a:solidFill>
              <a:latin typeface="Roboto" panose="02000000000000000000" pitchFamily="2" charset="0"/>
              <a:ea typeface="Roboto" panose="02000000000000000000" pitchFamily="2" charset="0"/>
              <a:cs typeface="Calibri"/>
            </a:rPr>
            <a:pPr algn="l"/>
            <a:t> 435,526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14</xdr:row>
      <xdr:rowOff>18596</xdr:rowOff>
    </xdr:from>
    <xdr:to>
      <xdr:col>6</xdr:col>
      <xdr:colOff>60723</xdr:colOff>
      <xdr:row>15</xdr:row>
      <xdr:rowOff>45077</xdr:rowOff>
    </xdr:to>
    <xdr:sp macro="" textlink="'Pivottable - Product'!C6">
      <xdr:nvSpPr>
        <xdr:cNvPr id="69" name="TextBox 68">
          <a:extLst>
            <a:ext uri="{FF2B5EF4-FFF2-40B4-BE49-F238E27FC236}">
              <a16:creationId xmlns:a16="http://schemas.microsoft.com/office/drawing/2014/main" id="{7EE68E73-AD31-4456-A43C-E38FF2A75177}"/>
            </a:ext>
          </a:extLst>
        </xdr:cNvPr>
        <xdr:cNvSpPr txBox="1"/>
      </xdr:nvSpPr>
      <xdr:spPr>
        <a:xfrm>
          <a:off x="2791649" y="2685596"/>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ADB3C95-D146-415F-B7F7-A37E2869B8A4}" type="TxLink">
            <a:rPr lang="en-US" sz="700" b="0" i="0" u="none" strike="noStrike">
              <a:solidFill>
                <a:srgbClr val="000000"/>
              </a:solidFill>
              <a:latin typeface="Roboto" panose="02000000000000000000" pitchFamily="2" charset="0"/>
              <a:ea typeface="Roboto" panose="02000000000000000000" pitchFamily="2" charset="0"/>
              <a:cs typeface="Calibri"/>
            </a:rPr>
            <a:pPr algn="l"/>
            <a:t> 433,827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15</xdr:row>
      <xdr:rowOff>33082</xdr:rowOff>
    </xdr:from>
    <xdr:to>
      <xdr:col>6</xdr:col>
      <xdr:colOff>60723</xdr:colOff>
      <xdr:row>16</xdr:row>
      <xdr:rowOff>59563</xdr:rowOff>
    </xdr:to>
    <xdr:sp macro="" textlink="'Pivottable - Product'!C7">
      <xdr:nvSpPr>
        <xdr:cNvPr id="70" name="TextBox 69">
          <a:extLst>
            <a:ext uri="{FF2B5EF4-FFF2-40B4-BE49-F238E27FC236}">
              <a16:creationId xmlns:a16="http://schemas.microsoft.com/office/drawing/2014/main" id="{7A9B561D-3055-4881-8D0A-F4631C6A99D2}"/>
            </a:ext>
          </a:extLst>
        </xdr:cNvPr>
        <xdr:cNvSpPr txBox="1"/>
      </xdr:nvSpPr>
      <xdr:spPr>
        <a:xfrm>
          <a:off x="2791649" y="289058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133EBAA-19C5-4784-87CB-89134C054E04}" type="TxLink">
            <a:rPr lang="en-US" sz="700" b="0" i="0" u="none" strike="noStrike">
              <a:solidFill>
                <a:srgbClr val="000000"/>
              </a:solidFill>
              <a:latin typeface="Roboto" panose="02000000000000000000" pitchFamily="2" charset="0"/>
              <a:ea typeface="Roboto" panose="02000000000000000000" pitchFamily="2" charset="0"/>
              <a:cs typeface="Calibri"/>
            </a:rPr>
            <a:pPr algn="l"/>
            <a:t> 392,269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16</xdr:row>
      <xdr:rowOff>47568</xdr:rowOff>
    </xdr:from>
    <xdr:to>
      <xdr:col>6</xdr:col>
      <xdr:colOff>60723</xdr:colOff>
      <xdr:row>17</xdr:row>
      <xdr:rowOff>74049</xdr:rowOff>
    </xdr:to>
    <xdr:sp macro="" textlink="'Pivottable - Product'!C8">
      <xdr:nvSpPr>
        <xdr:cNvPr id="71" name="TextBox 70">
          <a:extLst>
            <a:ext uri="{FF2B5EF4-FFF2-40B4-BE49-F238E27FC236}">
              <a16:creationId xmlns:a16="http://schemas.microsoft.com/office/drawing/2014/main" id="{92BBE706-C0E2-42A0-BF2C-D5E03411E971}"/>
            </a:ext>
          </a:extLst>
        </xdr:cNvPr>
        <xdr:cNvSpPr txBox="1"/>
      </xdr:nvSpPr>
      <xdr:spPr>
        <a:xfrm>
          <a:off x="2791649" y="3095568"/>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0F96820-D92A-4EB9-A4FE-3BCF0FA15684}" type="TxLink">
            <a:rPr lang="en-US" sz="700" b="0" i="0" u="none" strike="noStrike">
              <a:solidFill>
                <a:srgbClr val="000000"/>
              </a:solidFill>
              <a:latin typeface="Roboto" panose="02000000000000000000" pitchFamily="2" charset="0"/>
              <a:ea typeface="Roboto" panose="02000000000000000000" pitchFamily="2" charset="0"/>
              <a:cs typeface="Calibri"/>
            </a:rPr>
            <a:pPr algn="l"/>
            <a:t> 317,236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5</xdr:col>
      <xdr:colOff>94883</xdr:colOff>
      <xdr:row>17</xdr:row>
      <xdr:rowOff>62053</xdr:rowOff>
    </xdr:from>
    <xdr:to>
      <xdr:col>6</xdr:col>
      <xdr:colOff>60723</xdr:colOff>
      <xdr:row>18</xdr:row>
      <xdr:rowOff>88534</xdr:rowOff>
    </xdr:to>
    <xdr:sp macro="" textlink="'Pivottable - Product'!C9">
      <xdr:nvSpPr>
        <xdr:cNvPr id="72" name="TextBox 71">
          <a:extLst>
            <a:ext uri="{FF2B5EF4-FFF2-40B4-BE49-F238E27FC236}">
              <a16:creationId xmlns:a16="http://schemas.microsoft.com/office/drawing/2014/main" id="{7B1756FE-88A5-406E-9910-832B1C8B067C}"/>
            </a:ext>
          </a:extLst>
        </xdr:cNvPr>
        <xdr:cNvSpPr txBox="1"/>
      </xdr:nvSpPr>
      <xdr:spPr>
        <a:xfrm>
          <a:off x="2791649" y="3300553"/>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9FB4443-3625-464C-A178-29CBBCC76F90}" type="TxLink">
            <a:rPr lang="en-US" sz="700" b="0" i="0" u="none" strike="noStrike">
              <a:solidFill>
                <a:srgbClr val="000000"/>
              </a:solidFill>
              <a:latin typeface="Roboto" panose="02000000000000000000" pitchFamily="2" charset="0"/>
              <a:ea typeface="Roboto" panose="02000000000000000000" pitchFamily="2" charset="0"/>
              <a:cs typeface="Calibri"/>
            </a:rPr>
            <a:pPr algn="l"/>
            <a:t> 306,683 </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11</xdr:row>
      <xdr:rowOff>179132</xdr:rowOff>
    </xdr:from>
    <xdr:to>
      <xdr:col>7</xdr:col>
      <xdr:colOff>80071</xdr:colOff>
      <xdr:row>13</xdr:row>
      <xdr:rowOff>15113</xdr:rowOff>
    </xdr:to>
    <xdr:sp macro="" textlink="'Pivottable - Product'!D4">
      <xdr:nvSpPr>
        <xdr:cNvPr id="73" name="TextBox 72">
          <a:extLst>
            <a:ext uri="{FF2B5EF4-FFF2-40B4-BE49-F238E27FC236}">
              <a16:creationId xmlns:a16="http://schemas.microsoft.com/office/drawing/2014/main" id="{23F05768-740A-4BD6-ABC3-A4339CC4C1B9}"/>
            </a:ext>
          </a:extLst>
        </xdr:cNvPr>
        <xdr:cNvSpPr txBox="1"/>
      </xdr:nvSpPr>
      <xdr:spPr>
        <a:xfrm>
          <a:off x="3418216" y="227463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4337EDE-1DDE-40DD-9984-E0B2D36EEC56}" type="TxLink">
            <a:rPr lang="en-US" sz="700" b="0" i="0" u="none" strike="noStrike">
              <a:solidFill>
                <a:srgbClr val="000000"/>
              </a:solidFill>
              <a:latin typeface="Roboto" panose="02000000000000000000" pitchFamily="2" charset="0"/>
              <a:ea typeface="Roboto" panose="02000000000000000000" pitchFamily="2" charset="0"/>
              <a:cs typeface="Calibri"/>
            </a:rPr>
            <a:pPr algn="l"/>
            <a:t>$209</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12</xdr:row>
      <xdr:rowOff>186673</xdr:rowOff>
    </xdr:from>
    <xdr:to>
      <xdr:col>7</xdr:col>
      <xdr:colOff>80071</xdr:colOff>
      <xdr:row>14</xdr:row>
      <xdr:rowOff>22654</xdr:rowOff>
    </xdr:to>
    <xdr:sp macro="" textlink="'Pivottable - Product'!D5">
      <xdr:nvSpPr>
        <xdr:cNvPr id="74" name="TextBox 73">
          <a:extLst>
            <a:ext uri="{FF2B5EF4-FFF2-40B4-BE49-F238E27FC236}">
              <a16:creationId xmlns:a16="http://schemas.microsoft.com/office/drawing/2014/main" id="{850BCB47-496F-4227-BE35-75FA62D87EA2}"/>
            </a:ext>
          </a:extLst>
        </xdr:cNvPr>
        <xdr:cNvSpPr txBox="1"/>
      </xdr:nvSpPr>
      <xdr:spPr>
        <a:xfrm>
          <a:off x="3418216" y="2472673"/>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9EE487F-D9E3-4EB5-9C3F-159A2B504457}" type="TxLink">
            <a:rPr lang="en-US" sz="700" b="0" i="0" u="none" strike="noStrike">
              <a:solidFill>
                <a:srgbClr val="000000"/>
              </a:solidFill>
              <a:latin typeface="Roboto" panose="02000000000000000000" pitchFamily="2" charset="0"/>
              <a:ea typeface="Roboto" panose="02000000000000000000" pitchFamily="2" charset="0"/>
              <a:cs typeface="Calibri"/>
            </a:rPr>
            <a:pPr algn="l"/>
            <a:t>$154</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14</xdr:row>
      <xdr:rowOff>15620</xdr:rowOff>
    </xdr:from>
    <xdr:to>
      <xdr:col>7</xdr:col>
      <xdr:colOff>80071</xdr:colOff>
      <xdr:row>15</xdr:row>
      <xdr:rowOff>42101</xdr:rowOff>
    </xdr:to>
    <xdr:sp macro="" textlink="'Pivottable - Product'!D6">
      <xdr:nvSpPr>
        <xdr:cNvPr id="75" name="TextBox 74">
          <a:extLst>
            <a:ext uri="{FF2B5EF4-FFF2-40B4-BE49-F238E27FC236}">
              <a16:creationId xmlns:a16="http://schemas.microsoft.com/office/drawing/2014/main" id="{B509BFDB-62B9-4BD7-B810-C5D642DCBAE3}"/>
            </a:ext>
          </a:extLst>
        </xdr:cNvPr>
        <xdr:cNvSpPr txBox="1"/>
      </xdr:nvSpPr>
      <xdr:spPr>
        <a:xfrm>
          <a:off x="3418216" y="2682620"/>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31998EC-CC85-494A-AE03-8E61230621EE}" type="TxLink">
            <a:rPr lang="en-US" sz="700" b="0" i="0" u="none" strike="noStrike">
              <a:solidFill>
                <a:srgbClr val="000000"/>
              </a:solidFill>
              <a:latin typeface="Roboto" panose="02000000000000000000" pitchFamily="2" charset="0"/>
              <a:ea typeface="Roboto" panose="02000000000000000000" pitchFamily="2" charset="0"/>
              <a:cs typeface="Calibri"/>
            </a:rPr>
            <a:pPr algn="l"/>
            <a:t>$179</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15</xdr:row>
      <xdr:rowOff>29114</xdr:rowOff>
    </xdr:from>
    <xdr:to>
      <xdr:col>7</xdr:col>
      <xdr:colOff>80071</xdr:colOff>
      <xdr:row>16</xdr:row>
      <xdr:rowOff>55595</xdr:rowOff>
    </xdr:to>
    <xdr:sp macro="" textlink="'Pivottable - Product'!D7">
      <xdr:nvSpPr>
        <xdr:cNvPr id="76" name="TextBox 75">
          <a:extLst>
            <a:ext uri="{FF2B5EF4-FFF2-40B4-BE49-F238E27FC236}">
              <a16:creationId xmlns:a16="http://schemas.microsoft.com/office/drawing/2014/main" id="{2D1CE312-BE70-4F7A-82AF-7F348086C8BA}"/>
            </a:ext>
          </a:extLst>
        </xdr:cNvPr>
        <xdr:cNvSpPr txBox="1"/>
      </xdr:nvSpPr>
      <xdr:spPr>
        <a:xfrm>
          <a:off x="3418216" y="2886614"/>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D39A436-E734-4722-8495-CAC3DA19A3BE}" type="TxLink">
            <a:rPr lang="en-US" sz="700" b="0" i="0" u="none" strike="noStrike">
              <a:solidFill>
                <a:srgbClr val="000000"/>
              </a:solidFill>
              <a:latin typeface="Roboto" panose="02000000000000000000" pitchFamily="2" charset="0"/>
              <a:ea typeface="Roboto" panose="02000000000000000000" pitchFamily="2" charset="0"/>
              <a:cs typeface="Calibri"/>
            </a:rPr>
            <a:pPr algn="l"/>
            <a:t>$128</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16</xdr:row>
      <xdr:rowOff>42608</xdr:rowOff>
    </xdr:from>
    <xdr:to>
      <xdr:col>7</xdr:col>
      <xdr:colOff>80071</xdr:colOff>
      <xdr:row>17</xdr:row>
      <xdr:rowOff>69089</xdr:rowOff>
    </xdr:to>
    <xdr:sp macro="" textlink="'Pivottable - Product'!D8">
      <xdr:nvSpPr>
        <xdr:cNvPr id="77" name="TextBox 76">
          <a:extLst>
            <a:ext uri="{FF2B5EF4-FFF2-40B4-BE49-F238E27FC236}">
              <a16:creationId xmlns:a16="http://schemas.microsoft.com/office/drawing/2014/main" id="{10314C9E-6146-4823-9910-8F9F93023C5D}"/>
            </a:ext>
          </a:extLst>
        </xdr:cNvPr>
        <xdr:cNvSpPr txBox="1"/>
      </xdr:nvSpPr>
      <xdr:spPr>
        <a:xfrm>
          <a:off x="3418216" y="3090608"/>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D9F00F-0309-4E76-9C99-7CC5CFEB46B3}" type="TxLink">
            <a:rPr lang="en-US" sz="700" b="0" i="0" u="none" strike="noStrike">
              <a:solidFill>
                <a:srgbClr val="000000"/>
              </a:solidFill>
              <a:latin typeface="Roboto" panose="02000000000000000000" pitchFamily="2" charset="0"/>
              <a:ea typeface="Roboto" panose="02000000000000000000" pitchFamily="2" charset="0"/>
              <a:cs typeface="Calibri"/>
            </a:rPr>
            <a:pPr algn="l"/>
            <a:t>$107</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6</xdr:col>
      <xdr:colOff>114232</xdr:colOff>
      <xdr:row>17</xdr:row>
      <xdr:rowOff>56101</xdr:rowOff>
    </xdr:from>
    <xdr:to>
      <xdr:col>7</xdr:col>
      <xdr:colOff>80071</xdr:colOff>
      <xdr:row>18</xdr:row>
      <xdr:rowOff>82582</xdr:rowOff>
    </xdr:to>
    <xdr:sp macro="" textlink="'Pivottable - Product'!D9">
      <xdr:nvSpPr>
        <xdr:cNvPr id="78" name="TextBox 77">
          <a:extLst>
            <a:ext uri="{FF2B5EF4-FFF2-40B4-BE49-F238E27FC236}">
              <a16:creationId xmlns:a16="http://schemas.microsoft.com/office/drawing/2014/main" id="{A0B86925-B356-4359-88CD-552CF2FCF08D}"/>
            </a:ext>
          </a:extLst>
        </xdr:cNvPr>
        <xdr:cNvSpPr txBox="1"/>
      </xdr:nvSpPr>
      <xdr:spPr>
        <a:xfrm>
          <a:off x="3418216" y="3294601"/>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4B58489-875E-43EB-98AF-BA0622536354}" type="TxLink">
            <a:rPr lang="en-US" sz="700" b="0" i="0" u="none" strike="noStrike">
              <a:solidFill>
                <a:srgbClr val="000000"/>
              </a:solidFill>
              <a:latin typeface="Roboto" panose="02000000000000000000" pitchFamily="2" charset="0"/>
              <a:ea typeface="Roboto" panose="02000000000000000000" pitchFamily="2" charset="0"/>
              <a:cs typeface="Calibri"/>
            </a:rPr>
            <a:pPr algn="l"/>
            <a:t>$124</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180611</xdr:colOff>
      <xdr:row>11</xdr:row>
      <xdr:rowOff>146803</xdr:rowOff>
    </xdr:from>
    <xdr:to>
      <xdr:col>9</xdr:col>
      <xdr:colOff>357187</xdr:colOff>
      <xdr:row>12</xdr:row>
      <xdr:rowOff>2022</xdr:rowOff>
    </xdr:to>
    <xdr:sp macro="" textlink="">
      <xdr:nvSpPr>
        <xdr:cNvPr id="79" name="Rectangle 78">
          <a:extLst>
            <a:ext uri="{FF2B5EF4-FFF2-40B4-BE49-F238E27FC236}">
              <a16:creationId xmlns:a16="http://schemas.microsoft.com/office/drawing/2014/main" id="{0ED549BC-9960-827A-D4A0-7F239026C54F}"/>
            </a:ext>
          </a:extLst>
        </xdr:cNvPr>
        <xdr:cNvSpPr/>
      </xdr:nvSpPr>
      <xdr:spPr>
        <a:xfrm rot="5400000" flipH="1">
          <a:off x="3550024" y="355218"/>
          <a:ext cx="45719" cy="3819889"/>
        </a:xfrm>
        <a:prstGeom prst="rect">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77620</xdr:colOff>
      <xdr:row>12</xdr:row>
      <xdr:rowOff>1531</xdr:rowOff>
    </xdr:from>
    <xdr:to>
      <xdr:col>8</xdr:col>
      <xdr:colOff>43459</xdr:colOff>
      <xdr:row>13</xdr:row>
      <xdr:rowOff>28012</xdr:rowOff>
    </xdr:to>
    <xdr:sp macro="" textlink="'Pivottable - Product'!E4">
      <xdr:nvSpPr>
        <xdr:cNvPr id="81" name="TextBox 80">
          <a:extLst>
            <a:ext uri="{FF2B5EF4-FFF2-40B4-BE49-F238E27FC236}">
              <a16:creationId xmlns:a16="http://schemas.microsoft.com/office/drawing/2014/main" id="{F4F44D5B-AC1E-4DBC-ABE4-5161743CCA7E}"/>
            </a:ext>
          </a:extLst>
        </xdr:cNvPr>
        <xdr:cNvSpPr txBox="1"/>
      </xdr:nvSpPr>
      <xdr:spPr>
        <a:xfrm>
          <a:off x="3988823" y="2287531"/>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474259E-AC5E-4118-A573-7DFF2F54708B}" type="TxLink">
            <a:rPr lang="en-US" sz="700" b="0" i="0" u="none" strike="noStrike">
              <a:solidFill>
                <a:srgbClr val="000000"/>
              </a:solidFill>
              <a:latin typeface="Roboto" panose="02000000000000000000" pitchFamily="2" charset="0"/>
              <a:ea typeface="Roboto" panose="02000000000000000000" pitchFamily="2" charset="0"/>
              <a:cs typeface="Calibri"/>
            </a:rPr>
            <a:pPr algn="l"/>
            <a:t>$83</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12</xdr:row>
      <xdr:rowOff>188657</xdr:rowOff>
    </xdr:from>
    <xdr:to>
      <xdr:col>8</xdr:col>
      <xdr:colOff>43459</xdr:colOff>
      <xdr:row>14</xdr:row>
      <xdr:rowOff>24638</xdr:rowOff>
    </xdr:to>
    <xdr:sp macro="" textlink="'Pivottable - Product'!E5">
      <xdr:nvSpPr>
        <xdr:cNvPr id="82" name="TextBox 81">
          <a:extLst>
            <a:ext uri="{FF2B5EF4-FFF2-40B4-BE49-F238E27FC236}">
              <a16:creationId xmlns:a16="http://schemas.microsoft.com/office/drawing/2014/main" id="{E9D9FCBF-FCD6-430F-8F46-B4A06608FC3E}"/>
            </a:ext>
          </a:extLst>
        </xdr:cNvPr>
        <xdr:cNvSpPr txBox="1"/>
      </xdr:nvSpPr>
      <xdr:spPr>
        <a:xfrm>
          <a:off x="3988823" y="2474657"/>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3EAAC7E-8D5D-4152-9644-BEA48A6145BF}" type="TxLink">
            <a:rPr lang="en-US" sz="700" b="0" i="0" u="none" strike="noStrike">
              <a:solidFill>
                <a:srgbClr val="000000"/>
              </a:solidFill>
              <a:latin typeface="Roboto" panose="02000000000000000000" pitchFamily="2" charset="0"/>
              <a:ea typeface="Roboto" panose="02000000000000000000" pitchFamily="2" charset="0"/>
              <a:cs typeface="Calibri"/>
            </a:rPr>
            <a:pPr algn="l"/>
            <a:t>$52</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14</xdr:row>
      <xdr:rowOff>30502</xdr:rowOff>
    </xdr:from>
    <xdr:to>
      <xdr:col>8</xdr:col>
      <xdr:colOff>43459</xdr:colOff>
      <xdr:row>15</xdr:row>
      <xdr:rowOff>56983</xdr:rowOff>
    </xdr:to>
    <xdr:sp macro="" textlink="'Pivottable - Product'!E6">
      <xdr:nvSpPr>
        <xdr:cNvPr id="83" name="TextBox 82">
          <a:extLst>
            <a:ext uri="{FF2B5EF4-FFF2-40B4-BE49-F238E27FC236}">
              <a16:creationId xmlns:a16="http://schemas.microsoft.com/office/drawing/2014/main" id="{C6BC95F1-F796-464C-A3D9-72CE3AD0F81D}"/>
            </a:ext>
          </a:extLst>
        </xdr:cNvPr>
        <xdr:cNvSpPr txBox="1"/>
      </xdr:nvSpPr>
      <xdr:spPr>
        <a:xfrm>
          <a:off x="3988823" y="269750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F68FF39-C209-4A97-9C8E-462A534BCEA5}" type="TxLink">
            <a:rPr lang="en-US" sz="700" b="0" i="0" u="none" strike="noStrike">
              <a:solidFill>
                <a:srgbClr val="000000"/>
              </a:solidFill>
              <a:latin typeface="Roboto" panose="02000000000000000000" pitchFamily="2" charset="0"/>
              <a:ea typeface="Roboto" panose="02000000000000000000" pitchFamily="2" charset="0"/>
              <a:cs typeface="Calibri"/>
            </a:rPr>
            <a:pPr algn="l"/>
            <a:t>$69</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15</xdr:row>
      <xdr:rowOff>15223</xdr:rowOff>
    </xdr:from>
    <xdr:to>
      <xdr:col>8</xdr:col>
      <xdr:colOff>43459</xdr:colOff>
      <xdr:row>16</xdr:row>
      <xdr:rowOff>41704</xdr:rowOff>
    </xdr:to>
    <xdr:sp macro="" textlink="'Pivottable - Product'!E7">
      <xdr:nvSpPr>
        <xdr:cNvPr id="84" name="TextBox 83">
          <a:extLst>
            <a:ext uri="{FF2B5EF4-FFF2-40B4-BE49-F238E27FC236}">
              <a16:creationId xmlns:a16="http://schemas.microsoft.com/office/drawing/2014/main" id="{6918EDB0-22B2-4C84-9549-1C9F7DEAD3AC}"/>
            </a:ext>
          </a:extLst>
        </xdr:cNvPr>
        <xdr:cNvSpPr txBox="1"/>
      </xdr:nvSpPr>
      <xdr:spPr>
        <a:xfrm>
          <a:off x="3988823" y="2872723"/>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F4D4D82-341C-40C9-9D5A-F66BAD09529D}" type="TxLink">
            <a:rPr lang="en-US" sz="700" b="0" i="0" u="none" strike="noStrike">
              <a:solidFill>
                <a:srgbClr val="000000"/>
              </a:solidFill>
              <a:latin typeface="Roboto" panose="02000000000000000000" pitchFamily="2" charset="0"/>
              <a:ea typeface="Roboto" panose="02000000000000000000" pitchFamily="2" charset="0"/>
              <a:cs typeface="Calibri"/>
            </a:rPr>
            <a:pPr algn="l"/>
            <a:t>$45</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16</xdr:row>
      <xdr:rowOff>23756</xdr:rowOff>
    </xdr:from>
    <xdr:to>
      <xdr:col>8</xdr:col>
      <xdr:colOff>43459</xdr:colOff>
      <xdr:row>17</xdr:row>
      <xdr:rowOff>50237</xdr:rowOff>
    </xdr:to>
    <xdr:sp macro="" textlink="'Pivottable - Product'!E8">
      <xdr:nvSpPr>
        <xdr:cNvPr id="85" name="TextBox 84">
          <a:extLst>
            <a:ext uri="{FF2B5EF4-FFF2-40B4-BE49-F238E27FC236}">
              <a16:creationId xmlns:a16="http://schemas.microsoft.com/office/drawing/2014/main" id="{73D4A36A-AD2E-4A0B-B9F9-A0FF672FF614}"/>
            </a:ext>
          </a:extLst>
        </xdr:cNvPr>
        <xdr:cNvSpPr txBox="1"/>
      </xdr:nvSpPr>
      <xdr:spPr>
        <a:xfrm>
          <a:off x="3988823" y="3071756"/>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E0498C-8A5F-4075-B8B0-F6A17DA7AC82}" type="TxLink">
            <a:rPr lang="en-US" sz="700" b="0" i="0" u="none" strike="noStrike">
              <a:solidFill>
                <a:srgbClr val="000000"/>
              </a:solidFill>
              <a:latin typeface="Roboto" panose="02000000000000000000" pitchFamily="2" charset="0"/>
              <a:ea typeface="Roboto" panose="02000000000000000000" pitchFamily="2" charset="0"/>
              <a:cs typeface="Calibri"/>
            </a:rPr>
            <a:pPr algn="l"/>
            <a:t>$39</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77620</xdr:colOff>
      <xdr:row>17</xdr:row>
      <xdr:rowOff>44194</xdr:rowOff>
    </xdr:from>
    <xdr:to>
      <xdr:col>8</xdr:col>
      <xdr:colOff>43459</xdr:colOff>
      <xdr:row>18</xdr:row>
      <xdr:rowOff>70675</xdr:rowOff>
    </xdr:to>
    <xdr:sp macro="" textlink="'Pivottable - Product'!E9">
      <xdr:nvSpPr>
        <xdr:cNvPr id="86" name="TextBox 85">
          <a:extLst>
            <a:ext uri="{FF2B5EF4-FFF2-40B4-BE49-F238E27FC236}">
              <a16:creationId xmlns:a16="http://schemas.microsoft.com/office/drawing/2014/main" id="{BE11CCB5-CD55-4E47-9559-3E76964FD398}"/>
            </a:ext>
          </a:extLst>
        </xdr:cNvPr>
        <xdr:cNvSpPr txBox="1"/>
      </xdr:nvSpPr>
      <xdr:spPr>
        <a:xfrm>
          <a:off x="3988823" y="3282694"/>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8591038-EABB-4E8D-8153-917FDB41165D}" type="TxLink">
            <a:rPr lang="en-US" sz="700" b="0" i="0" u="none" strike="noStrike">
              <a:solidFill>
                <a:srgbClr val="000000"/>
              </a:solidFill>
              <a:latin typeface="Roboto" panose="02000000000000000000" pitchFamily="2" charset="0"/>
              <a:ea typeface="Roboto" panose="02000000000000000000" pitchFamily="2" charset="0"/>
              <a:cs typeface="Calibri"/>
            </a:rPr>
            <a:pPr algn="l"/>
            <a:t>$45</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12</xdr:row>
      <xdr:rowOff>2522</xdr:rowOff>
    </xdr:from>
    <xdr:to>
      <xdr:col>8</xdr:col>
      <xdr:colOff>533698</xdr:colOff>
      <xdr:row>13</xdr:row>
      <xdr:rowOff>29003</xdr:rowOff>
    </xdr:to>
    <xdr:sp macro="" textlink="'Pivottable - Product'!F4">
      <xdr:nvSpPr>
        <xdr:cNvPr id="87" name="TextBox 86">
          <a:extLst>
            <a:ext uri="{FF2B5EF4-FFF2-40B4-BE49-F238E27FC236}">
              <a16:creationId xmlns:a16="http://schemas.microsoft.com/office/drawing/2014/main" id="{F7A75713-9FC2-407E-B27D-50A3D3CE98BD}"/>
            </a:ext>
          </a:extLst>
        </xdr:cNvPr>
        <xdr:cNvSpPr txBox="1"/>
      </xdr:nvSpPr>
      <xdr:spPr>
        <a:xfrm>
          <a:off x="4479062" y="228852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C7D345-721D-45B8-9538-13C86BF911CB}" type="TxLink">
            <a:rPr lang="en-US" sz="700" b="0" i="0" u="none" strike="noStrike">
              <a:solidFill>
                <a:srgbClr val="000000"/>
              </a:solidFill>
              <a:latin typeface="Roboto" panose="02000000000000000000" pitchFamily="2" charset="0"/>
              <a:ea typeface="Roboto" panose="02000000000000000000" pitchFamily="2" charset="0"/>
              <a:cs typeface="Calibri"/>
            </a:rPr>
            <a:pPr algn="l"/>
            <a:t>$126</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12</xdr:row>
      <xdr:rowOff>179926</xdr:rowOff>
    </xdr:from>
    <xdr:to>
      <xdr:col>8</xdr:col>
      <xdr:colOff>533698</xdr:colOff>
      <xdr:row>14</xdr:row>
      <xdr:rowOff>15907</xdr:rowOff>
    </xdr:to>
    <xdr:sp macro="" textlink="'Pivottable - Product'!F5">
      <xdr:nvSpPr>
        <xdr:cNvPr id="88" name="TextBox 87">
          <a:extLst>
            <a:ext uri="{FF2B5EF4-FFF2-40B4-BE49-F238E27FC236}">
              <a16:creationId xmlns:a16="http://schemas.microsoft.com/office/drawing/2014/main" id="{539A6574-F118-453C-9192-D036D6FE2BC3}"/>
            </a:ext>
          </a:extLst>
        </xdr:cNvPr>
        <xdr:cNvSpPr txBox="1"/>
      </xdr:nvSpPr>
      <xdr:spPr>
        <a:xfrm>
          <a:off x="4479062" y="2465926"/>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1024227-81EE-4E95-A5EB-F51365321679}" type="TxLink">
            <a:rPr lang="en-US" sz="700" b="0" i="0" u="none" strike="noStrike">
              <a:solidFill>
                <a:srgbClr val="000000"/>
              </a:solidFill>
              <a:latin typeface="Roboto" panose="02000000000000000000" pitchFamily="2" charset="0"/>
              <a:ea typeface="Roboto" panose="02000000000000000000" pitchFamily="2" charset="0"/>
              <a:cs typeface="Calibri"/>
            </a:rPr>
            <a:pPr algn="l"/>
            <a:t>$102</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14</xdr:row>
      <xdr:rowOff>142</xdr:rowOff>
    </xdr:from>
    <xdr:to>
      <xdr:col>8</xdr:col>
      <xdr:colOff>533698</xdr:colOff>
      <xdr:row>15</xdr:row>
      <xdr:rowOff>26623</xdr:rowOff>
    </xdr:to>
    <xdr:sp macro="" textlink="'Pivottable - Product'!F6">
      <xdr:nvSpPr>
        <xdr:cNvPr id="89" name="TextBox 88">
          <a:extLst>
            <a:ext uri="{FF2B5EF4-FFF2-40B4-BE49-F238E27FC236}">
              <a16:creationId xmlns:a16="http://schemas.microsoft.com/office/drawing/2014/main" id="{2866BC22-FE8A-4155-BE9D-B190F43A4946}"/>
            </a:ext>
          </a:extLst>
        </xdr:cNvPr>
        <xdr:cNvSpPr txBox="1"/>
      </xdr:nvSpPr>
      <xdr:spPr>
        <a:xfrm>
          <a:off x="4479062" y="266714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C6AD9A-11AA-4DD2-9010-4566E2D28472}" type="TxLink">
            <a:rPr lang="en-US" sz="700" b="0" i="0" u="none" strike="noStrike">
              <a:solidFill>
                <a:srgbClr val="000000"/>
              </a:solidFill>
              <a:latin typeface="Roboto" panose="02000000000000000000" pitchFamily="2" charset="0"/>
              <a:ea typeface="Roboto" panose="02000000000000000000" pitchFamily="2" charset="0"/>
              <a:cs typeface="Calibri"/>
            </a:rPr>
            <a:pPr algn="l"/>
            <a:t>$110</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15</xdr:row>
      <xdr:rowOff>40623</xdr:rowOff>
    </xdr:from>
    <xdr:to>
      <xdr:col>8</xdr:col>
      <xdr:colOff>533698</xdr:colOff>
      <xdr:row>16</xdr:row>
      <xdr:rowOff>67104</xdr:rowOff>
    </xdr:to>
    <xdr:sp macro="" textlink="'Pivottable - Product'!F7">
      <xdr:nvSpPr>
        <xdr:cNvPr id="90" name="TextBox 89">
          <a:extLst>
            <a:ext uri="{FF2B5EF4-FFF2-40B4-BE49-F238E27FC236}">
              <a16:creationId xmlns:a16="http://schemas.microsoft.com/office/drawing/2014/main" id="{17F5754A-96A5-4FDB-8442-EF482915353D}"/>
            </a:ext>
          </a:extLst>
        </xdr:cNvPr>
        <xdr:cNvSpPr txBox="1"/>
      </xdr:nvSpPr>
      <xdr:spPr>
        <a:xfrm>
          <a:off x="4479062" y="2898123"/>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8378367-836E-4BA2-B4E3-3C6E99EC807D}" type="TxLink">
            <a:rPr lang="en-US" sz="700" b="0" i="0" u="none" strike="noStrike">
              <a:solidFill>
                <a:srgbClr val="000000"/>
              </a:solidFill>
              <a:latin typeface="Roboto" panose="02000000000000000000" pitchFamily="2" charset="0"/>
              <a:ea typeface="Roboto" panose="02000000000000000000" pitchFamily="2" charset="0"/>
              <a:cs typeface="Calibri"/>
            </a:rPr>
            <a:pPr algn="l"/>
            <a:t>$83</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16</xdr:row>
      <xdr:rowOff>39433</xdr:rowOff>
    </xdr:from>
    <xdr:to>
      <xdr:col>8</xdr:col>
      <xdr:colOff>533698</xdr:colOff>
      <xdr:row>17</xdr:row>
      <xdr:rowOff>65914</xdr:rowOff>
    </xdr:to>
    <xdr:sp macro="" textlink="'Pivottable - Product'!F8">
      <xdr:nvSpPr>
        <xdr:cNvPr id="91" name="TextBox 90">
          <a:extLst>
            <a:ext uri="{FF2B5EF4-FFF2-40B4-BE49-F238E27FC236}">
              <a16:creationId xmlns:a16="http://schemas.microsoft.com/office/drawing/2014/main" id="{B231C44B-3889-4058-A5C5-401020317688}"/>
            </a:ext>
          </a:extLst>
        </xdr:cNvPr>
        <xdr:cNvSpPr txBox="1"/>
      </xdr:nvSpPr>
      <xdr:spPr>
        <a:xfrm>
          <a:off x="4479062" y="3087433"/>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6BA2BD6-D148-4455-A939-C6753D566D89}" type="TxLink">
            <a:rPr lang="en-US" sz="700" b="0" i="0" u="none" strike="noStrike">
              <a:solidFill>
                <a:srgbClr val="000000"/>
              </a:solidFill>
              <a:latin typeface="Roboto" panose="02000000000000000000" pitchFamily="2" charset="0"/>
              <a:ea typeface="Roboto" panose="02000000000000000000" pitchFamily="2" charset="0"/>
              <a:cs typeface="Calibri"/>
            </a:rPr>
            <a:pPr algn="l"/>
            <a:t>$68</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567859</xdr:colOff>
      <xdr:row>17</xdr:row>
      <xdr:rowOff>56102</xdr:rowOff>
    </xdr:from>
    <xdr:to>
      <xdr:col>8</xdr:col>
      <xdr:colOff>533698</xdr:colOff>
      <xdr:row>18</xdr:row>
      <xdr:rowOff>82583</xdr:rowOff>
    </xdr:to>
    <xdr:sp macro="" textlink="'Pivottable - Product'!F9">
      <xdr:nvSpPr>
        <xdr:cNvPr id="92" name="TextBox 91">
          <a:extLst>
            <a:ext uri="{FF2B5EF4-FFF2-40B4-BE49-F238E27FC236}">
              <a16:creationId xmlns:a16="http://schemas.microsoft.com/office/drawing/2014/main" id="{648AD002-5C09-4890-876A-C861956BFA2A}"/>
            </a:ext>
          </a:extLst>
        </xdr:cNvPr>
        <xdr:cNvSpPr txBox="1"/>
      </xdr:nvSpPr>
      <xdr:spPr>
        <a:xfrm>
          <a:off x="4479062" y="3294602"/>
          <a:ext cx="57305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6F142DF-A3FD-42E1-A4E1-AD41A2849B81}" type="TxLink">
            <a:rPr lang="en-US" sz="700" b="0" i="0" u="none" strike="noStrike">
              <a:solidFill>
                <a:srgbClr val="000000"/>
              </a:solidFill>
              <a:latin typeface="Roboto" panose="02000000000000000000" pitchFamily="2" charset="0"/>
              <a:ea typeface="Roboto" panose="02000000000000000000" pitchFamily="2" charset="0"/>
              <a:cs typeface="Calibri"/>
            </a:rPr>
            <a:pPr algn="l"/>
            <a:t>$79</a:t>
          </a:fld>
          <a:endParaRPr lang="en-US" sz="7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12</xdr:row>
      <xdr:rowOff>1530</xdr:rowOff>
    </xdr:from>
    <xdr:to>
      <xdr:col>10</xdr:col>
      <xdr:colOff>101203</xdr:colOff>
      <xdr:row>13</xdr:row>
      <xdr:rowOff>28011</xdr:rowOff>
    </xdr:to>
    <xdr:sp macro="" textlink="'Pivottable - Product'!G4">
      <xdr:nvSpPr>
        <xdr:cNvPr id="93" name="TextBox 92">
          <a:extLst>
            <a:ext uri="{FF2B5EF4-FFF2-40B4-BE49-F238E27FC236}">
              <a16:creationId xmlns:a16="http://schemas.microsoft.com/office/drawing/2014/main" id="{0D4CD77E-AF5F-47B1-A7CC-0C22E826D5B7}"/>
            </a:ext>
          </a:extLst>
        </xdr:cNvPr>
        <xdr:cNvSpPr txBox="1"/>
      </xdr:nvSpPr>
      <xdr:spPr>
        <a:xfrm>
          <a:off x="5070505" y="2287530"/>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040B329-105A-4789-BA0A-C548F095DC96}" type="TxLink">
            <a:rPr lang="en-US" sz="700" b="0" i="0" u="none" strike="noStrike">
              <a:solidFill>
                <a:srgbClr val="000000"/>
              </a:solidFill>
              <a:latin typeface="Roboto" panose="02000000000000000000" pitchFamily="2" charset="0"/>
              <a:ea typeface="Roboto" panose="02000000000000000000" pitchFamily="2" charset="0"/>
              <a:cs typeface="Calibri"/>
            </a:rPr>
            <a:pPr algn="l"/>
            <a:t>45%</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12</xdr:row>
      <xdr:rowOff>182704</xdr:rowOff>
    </xdr:from>
    <xdr:to>
      <xdr:col>10</xdr:col>
      <xdr:colOff>101203</xdr:colOff>
      <xdr:row>14</xdr:row>
      <xdr:rowOff>18685</xdr:rowOff>
    </xdr:to>
    <xdr:sp macro="" textlink="'Pivottable - Product'!G5">
      <xdr:nvSpPr>
        <xdr:cNvPr id="94" name="TextBox 93">
          <a:extLst>
            <a:ext uri="{FF2B5EF4-FFF2-40B4-BE49-F238E27FC236}">
              <a16:creationId xmlns:a16="http://schemas.microsoft.com/office/drawing/2014/main" id="{405D5A8F-8E5F-49E3-AE7C-353A92BBEBB9}"/>
            </a:ext>
          </a:extLst>
        </xdr:cNvPr>
        <xdr:cNvSpPr txBox="1"/>
      </xdr:nvSpPr>
      <xdr:spPr>
        <a:xfrm>
          <a:off x="5070505" y="2468704"/>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2D06922-5A44-485E-B019-8BA2033A31F7}" type="TxLink">
            <a:rPr lang="en-US" sz="700" b="0" i="0" u="none" strike="noStrike">
              <a:solidFill>
                <a:srgbClr val="000000"/>
              </a:solidFill>
              <a:latin typeface="Roboto" panose="02000000000000000000" pitchFamily="2" charset="0"/>
              <a:ea typeface="Roboto" panose="02000000000000000000" pitchFamily="2" charset="0"/>
              <a:cs typeface="Calibri"/>
            </a:rPr>
            <a:pPr algn="l"/>
            <a:t>40%</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14</xdr:row>
      <xdr:rowOff>737</xdr:rowOff>
    </xdr:from>
    <xdr:to>
      <xdr:col>10</xdr:col>
      <xdr:colOff>101203</xdr:colOff>
      <xdr:row>15</xdr:row>
      <xdr:rowOff>27218</xdr:rowOff>
    </xdr:to>
    <xdr:sp macro="" textlink="'Pivottable - Product'!G6">
      <xdr:nvSpPr>
        <xdr:cNvPr id="95" name="TextBox 94">
          <a:extLst>
            <a:ext uri="{FF2B5EF4-FFF2-40B4-BE49-F238E27FC236}">
              <a16:creationId xmlns:a16="http://schemas.microsoft.com/office/drawing/2014/main" id="{888CC757-2CC4-454E-8A4E-E7A6B0102E78}"/>
            </a:ext>
          </a:extLst>
        </xdr:cNvPr>
        <xdr:cNvSpPr txBox="1"/>
      </xdr:nvSpPr>
      <xdr:spPr>
        <a:xfrm>
          <a:off x="5070505" y="2667737"/>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DFD9D1B-A612-443B-8F86-F7C2F8C55731}" type="TxLink">
            <a:rPr lang="en-US" sz="700" b="0" i="0" u="none" strike="noStrike">
              <a:solidFill>
                <a:srgbClr val="000000"/>
              </a:solidFill>
              <a:latin typeface="Roboto" panose="02000000000000000000" pitchFamily="2" charset="0"/>
              <a:ea typeface="Roboto" panose="02000000000000000000" pitchFamily="2" charset="0"/>
              <a:cs typeface="Calibri"/>
            </a:rPr>
            <a:pPr algn="l"/>
            <a:t>44%</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15</xdr:row>
      <xdr:rowOff>9270</xdr:rowOff>
    </xdr:from>
    <xdr:to>
      <xdr:col>10</xdr:col>
      <xdr:colOff>101203</xdr:colOff>
      <xdr:row>16</xdr:row>
      <xdr:rowOff>35751</xdr:rowOff>
    </xdr:to>
    <xdr:sp macro="" textlink="'Pivottable - Product'!G7">
      <xdr:nvSpPr>
        <xdr:cNvPr id="96" name="TextBox 95">
          <a:extLst>
            <a:ext uri="{FF2B5EF4-FFF2-40B4-BE49-F238E27FC236}">
              <a16:creationId xmlns:a16="http://schemas.microsoft.com/office/drawing/2014/main" id="{649BF759-213F-4DA3-B42E-E6A1ECB2900A}"/>
            </a:ext>
          </a:extLst>
        </xdr:cNvPr>
        <xdr:cNvSpPr txBox="1"/>
      </xdr:nvSpPr>
      <xdr:spPr>
        <a:xfrm>
          <a:off x="5070505" y="2866770"/>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E16518A-88BA-4B7F-BD47-B47E8BF26167}" type="TxLink">
            <a:rPr lang="en-US" sz="700" b="0" i="0" u="none" strike="noStrike">
              <a:solidFill>
                <a:srgbClr val="000000"/>
              </a:solidFill>
              <a:latin typeface="Roboto" panose="02000000000000000000" pitchFamily="2" charset="0"/>
              <a:ea typeface="Roboto" panose="02000000000000000000" pitchFamily="2" charset="0"/>
              <a:cs typeface="Calibri"/>
            </a:rPr>
            <a:pPr algn="l"/>
            <a:t>41%</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16</xdr:row>
      <xdr:rowOff>17803</xdr:rowOff>
    </xdr:from>
    <xdr:to>
      <xdr:col>10</xdr:col>
      <xdr:colOff>101203</xdr:colOff>
      <xdr:row>17</xdr:row>
      <xdr:rowOff>44284</xdr:rowOff>
    </xdr:to>
    <xdr:sp macro="" textlink="'Pivottable - Product'!G8">
      <xdr:nvSpPr>
        <xdr:cNvPr id="97" name="TextBox 96">
          <a:extLst>
            <a:ext uri="{FF2B5EF4-FFF2-40B4-BE49-F238E27FC236}">
              <a16:creationId xmlns:a16="http://schemas.microsoft.com/office/drawing/2014/main" id="{BC9A14CB-14C0-487E-8145-B9095A29E05C}"/>
            </a:ext>
          </a:extLst>
        </xdr:cNvPr>
        <xdr:cNvSpPr txBox="1"/>
      </xdr:nvSpPr>
      <xdr:spPr>
        <a:xfrm>
          <a:off x="5070505" y="3065803"/>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DD9169C-938A-406F-AA79-9366F0943541}" type="TxLink">
            <a:rPr lang="en-US" sz="700" b="0" i="0" u="none" strike="noStrike">
              <a:solidFill>
                <a:srgbClr val="000000"/>
              </a:solidFill>
              <a:latin typeface="Roboto" panose="02000000000000000000" pitchFamily="2" charset="0"/>
              <a:ea typeface="Roboto" panose="02000000000000000000" pitchFamily="2" charset="0"/>
              <a:cs typeface="Calibri"/>
            </a:rPr>
            <a:pPr algn="l"/>
            <a:t>42%</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8</xdr:col>
      <xdr:colOff>552083</xdr:colOff>
      <xdr:row>17</xdr:row>
      <xdr:rowOff>50148</xdr:rowOff>
    </xdr:from>
    <xdr:to>
      <xdr:col>10</xdr:col>
      <xdr:colOff>101203</xdr:colOff>
      <xdr:row>18</xdr:row>
      <xdr:rowOff>76629</xdr:rowOff>
    </xdr:to>
    <xdr:sp macro="" textlink="'Pivottable - Product'!G9">
      <xdr:nvSpPr>
        <xdr:cNvPr id="98" name="TextBox 97">
          <a:extLst>
            <a:ext uri="{FF2B5EF4-FFF2-40B4-BE49-F238E27FC236}">
              <a16:creationId xmlns:a16="http://schemas.microsoft.com/office/drawing/2014/main" id="{263B4923-8CFC-4803-A457-C8780FAC944D}"/>
            </a:ext>
          </a:extLst>
        </xdr:cNvPr>
        <xdr:cNvSpPr txBox="1"/>
      </xdr:nvSpPr>
      <xdr:spPr>
        <a:xfrm>
          <a:off x="5070505" y="3288648"/>
          <a:ext cx="7635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7A047F6-0E43-49F5-A87A-2D8178173C1D}" type="TxLink">
            <a:rPr lang="en-US" sz="700" b="0" i="0" u="none" strike="noStrike">
              <a:solidFill>
                <a:srgbClr val="000000"/>
              </a:solidFill>
              <a:latin typeface="Roboto" panose="02000000000000000000" pitchFamily="2" charset="0"/>
              <a:ea typeface="Roboto" panose="02000000000000000000" pitchFamily="2" charset="0"/>
              <a:cs typeface="Calibri"/>
            </a:rPr>
            <a:pPr algn="l"/>
            <a:t>41%</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10</xdr:col>
      <xdr:colOff>11566</xdr:colOff>
      <xdr:row>9</xdr:row>
      <xdr:rowOff>104780</xdr:rowOff>
    </xdr:from>
    <xdr:to>
      <xdr:col>14</xdr:col>
      <xdr:colOff>390812</xdr:colOff>
      <xdr:row>19</xdr:row>
      <xdr:rowOff>5953</xdr:rowOff>
    </xdr:to>
    <xdr:sp macro="" textlink="">
      <xdr:nvSpPr>
        <xdr:cNvPr id="99" name="Rectangle: Rounded Corners 98">
          <a:extLst>
            <a:ext uri="{FF2B5EF4-FFF2-40B4-BE49-F238E27FC236}">
              <a16:creationId xmlns:a16="http://schemas.microsoft.com/office/drawing/2014/main" id="{108EA0E2-B591-426D-8FCD-420B7C11DFF9}"/>
            </a:ext>
          </a:extLst>
        </xdr:cNvPr>
        <xdr:cNvSpPr/>
      </xdr:nvSpPr>
      <xdr:spPr>
        <a:xfrm>
          <a:off x="5794602" y="1819280"/>
          <a:ext cx="2828531" cy="180617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a:p>
          <a:pPr algn="l"/>
          <a:endParaRPr lang="en-US" sz="1100"/>
        </a:p>
      </xdr:txBody>
    </xdr:sp>
    <xdr:clientData/>
  </xdr:twoCellAnchor>
  <xdr:twoCellAnchor>
    <xdr:from>
      <xdr:col>9</xdr:col>
      <xdr:colOff>535781</xdr:colOff>
      <xdr:row>9</xdr:row>
      <xdr:rowOff>173606</xdr:rowOff>
    </xdr:from>
    <xdr:to>
      <xdr:col>14</xdr:col>
      <xdr:colOff>381000</xdr:colOff>
      <xdr:row>19</xdr:row>
      <xdr:rowOff>49882</xdr:rowOff>
    </xdr:to>
    <xdr:graphicFrame macro="">
      <xdr:nvGraphicFramePr>
        <xdr:cNvPr id="100" name="Chart 99">
          <a:extLst>
            <a:ext uri="{FF2B5EF4-FFF2-40B4-BE49-F238E27FC236}">
              <a16:creationId xmlns:a16="http://schemas.microsoft.com/office/drawing/2014/main" id="{B38480D2-CF90-4809-8CED-9EF94960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14231</xdr:colOff>
      <xdr:row>9</xdr:row>
      <xdr:rowOff>186744</xdr:rowOff>
    </xdr:from>
    <xdr:to>
      <xdr:col>13</xdr:col>
      <xdr:colOff>160734</xdr:colOff>
      <xdr:row>11</xdr:row>
      <xdr:rowOff>22725</xdr:rowOff>
    </xdr:to>
    <xdr:sp macro="" textlink="">
      <xdr:nvSpPr>
        <xdr:cNvPr id="101" name="TextBox 100">
          <a:extLst>
            <a:ext uri="{FF2B5EF4-FFF2-40B4-BE49-F238E27FC236}">
              <a16:creationId xmlns:a16="http://schemas.microsoft.com/office/drawing/2014/main" id="{258DFBD6-D18E-4E48-A2D7-16E622AB9306}"/>
            </a:ext>
          </a:extLst>
        </xdr:cNvPr>
        <xdr:cNvSpPr txBox="1"/>
      </xdr:nvSpPr>
      <xdr:spPr>
        <a:xfrm>
          <a:off x="5747090" y="1901244"/>
          <a:ext cx="196816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p</a:t>
          </a:r>
          <a:r>
            <a:rPr lang="en-US" sz="800" b="1" i="0" u="none" strike="noStrike">
              <a:solidFill>
                <a:srgbClr val="000000"/>
              </a:solidFill>
              <a:latin typeface="Roboto" panose="02000000000000000000" pitchFamily="2" charset="0"/>
              <a:ea typeface="Roboto" panose="02000000000000000000" pitchFamily="2" charset="0"/>
              <a:cs typeface="Calibri"/>
            </a:rPr>
            <a:t>roduct </a:t>
          </a:r>
          <a:r>
            <a:rPr lang="vi-VN" sz="800" b="1" i="0" u="none" strike="noStrike">
              <a:solidFill>
                <a:srgbClr val="000000"/>
              </a:solidFill>
              <a:latin typeface="Roboto" panose="02000000000000000000" pitchFamily="2" charset="0"/>
              <a:ea typeface="Roboto" panose="02000000000000000000" pitchFamily="2" charset="0"/>
              <a:cs typeface="Calibri"/>
            </a:rPr>
            <a:t>by</a:t>
          </a:r>
          <a:r>
            <a:rPr lang="vi-VN" sz="800" b="1" i="0" u="none" strike="noStrike" baseline="0">
              <a:solidFill>
                <a:srgbClr val="000000"/>
              </a:solidFill>
              <a:latin typeface="Roboto" panose="02000000000000000000" pitchFamily="2" charset="0"/>
              <a:ea typeface="Roboto" panose="02000000000000000000" pitchFamily="2" charset="0"/>
              <a:cs typeface="Calibri"/>
            </a:rPr>
            <a:t> year &amp; month</a:t>
          </a:r>
          <a:r>
            <a:rPr lang="vi-VN" sz="800" b="1" i="0" u="none" strike="noStrike">
              <a:solidFill>
                <a:srgbClr val="000000"/>
              </a:solidFill>
              <a:latin typeface="Roboto" panose="02000000000000000000" pitchFamily="2" charset="0"/>
              <a:ea typeface="Roboto" panose="02000000000000000000" pitchFamily="2" charset="0"/>
              <a:cs typeface="Calibri"/>
            </a:rPr>
            <a:t> </a:t>
          </a:r>
          <a:r>
            <a:rPr lang="vi-VN" sz="500" b="1" i="0" u="none" strike="noStrike">
              <a:solidFill>
                <a:srgbClr val="000000"/>
              </a:solidFill>
              <a:latin typeface="Roboto" panose="02000000000000000000" pitchFamily="2" charset="0"/>
              <a:ea typeface="Roboto" panose="02000000000000000000" pitchFamily="2" charset="0"/>
              <a:cs typeface="Calibri"/>
            </a:rPr>
            <a:t>(million)</a:t>
          </a:r>
          <a:r>
            <a:rPr lang="vi-VN" sz="800" b="1" i="0" u="none" strike="noStrike">
              <a:solidFill>
                <a:srgbClr val="000000"/>
              </a:solidFill>
              <a:latin typeface="Roboto" panose="02000000000000000000" pitchFamily="2" charset="0"/>
              <a:ea typeface="Roboto" panose="02000000000000000000" pitchFamily="2" charset="0"/>
              <a:cs typeface="Calibri"/>
            </a:rPr>
            <a:t>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14</xdr:col>
      <xdr:colOff>538449</xdr:colOff>
      <xdr:row>9</xdr:row>
      <xdr:rowOff>104780</xdr:rowOff>
    </xdr:from>
    <xdr:to>
      <xdr:col>20</xdr:col>
      <xdr:colOff>1829</xdr:colOff>
      <xdr:row>19</xdr:row>
      <xdr:rowOff>5953</xdr:rowOff>
    </xdr:to>
    <xdr:sp macro="" textlink="">
      <xdr:nvSpPr>
        <xdr:cNvPr id="102" name="Rectangle: Rounded Corners 101">
          <a:extLst>
            <a:ext uri="{FF2B5EF4-FFF2-40B4-BE49-F238E27FC236}">
              <a16:creationId xmlns:a16="http://schemas.microsoft.com/office/drawing/2014/main" id="{E57F5B92-BB4F-49C8-984E-21CBFBB1FBE2}"/>
            </a:ext>
          </a:extLst>
        </xdr:cNvPr>
        <xdr:cNvSpPr/>
      </xdr:nvSpPr>
      <xdr:spPr>
        <a:xfrm>
          <a:off x="8770770" y="1819280"/>
          <a:ext cx="2824345" cy="180617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a:p>
          <a:pPr algn="l"/>
          <a:endParaRPr lang="en-US" sz="1100"/>
        </a:p>
      </xdr:txBody>
    </xdr:sp>
    <xdr:clientData/>
  </xdr:twoCellAnchor>
  <xdr:twoCellAnchor>
    <xdr:from>
      <xdr:col>14</xdr:col>
      <xdr:colOff>500742</xdr:colOff>
      <xdr:row>10</xdr:row>
      <xdr:rowOff>161361</xdr:rowOff>
    </xdr:from>
    <xdr:to>
      <xdr:col>20</xdr:col>
      <xdr:colOff>27214</xdr:colOff>
      <xdr:row>19</xdr:row>
      <xdr:rowOff>38101</xdr:rowOff>
    </xdr:to>
    <xdr:graphicFrame macro="">
      <xdr:nvGraphicFramePr>
        <xdr:cNvPr id="103" name="Chart 102">
          <a:extLst>
            <a:ext uri="{FF2B5EF4-FFF2-40B4-BE49-F238E27FC236}">
              <a16:creationId xmlns:a16="http://schemas.microsoft.com/office/drawing/2014/main" id="{7652C247-3A67-45F6-8FFD-D351FB9CC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527390</xdr:colOff>
      <xdr:row>10</xdr:row>
      <xdr:rowOff>1687</xdr:rowOff>
    </xdr:from>
    <xdr:to>
      <xdr:col>18</xdr:col>
      <xdr:colOff>285750</xdr:colOff>
      <xdr:row>11</xdr:row>
      <xdr:rowOff>28168</xdr:rowOff>
    </xdr:to>
    <xdr:sp macro="" textlink="">
      <xdr:nvSpPr>
        <xdr:cNvPr id="104" name="TextBox 103">
          <a:extLst>
            <a:ext uri="{FF2B5EF4-FFF2-40B4-BE49-F238E27FC236}">
              <a16:creationId xmlns:a16="http://schemas.microsoft.com/office/drawing/2014/main" id="{4560457E-CE00-4987-94E7-0B94AEE94E70}"/>
            </a:ext>
          </a:extLst>
        </xdr:cNvPr>
        <xdr:cNvSpPr txBox="1"/>
      </xdr:nvSpPr>
      <xdr:spPr>
        <a:xfrm>
          <a:off x="8689124" y="1906687"/>
          <a:ext cx="1883626"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Profit % of product by year &amp;</a:t>
          </a:r>
          <a:r>
            <a:rPr lang="vi-VN" sz="800" b="1" i="0" u="none" strike="noStrike" baseline="0">
              <a:solidFill>
                <a:srgbClr val="000000"/>
              </a:solidFill>
              <a:latin typeface="Roboto" panose="02000000000000000000" pitchFamily="2" charset="0"/>
              <a:ea typeface="Roboto" panose="02000000000000000000" pitchFamily="2" charset="0"/>
              <a:cs typeface="Calibri"/>
            </a:rPr>
            <a:t> month</a:t>
          </a:r>
          <a:endParaRPr lang="en-US" sz="105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281922</xdr:colOff>
      <xdr:row>19</xdr:row>
      <xdr:rowOff>165651</xdr:rowOff>
    </xdr:from>
    <xdr:to>
      <xdr:col>12</xdr:col>
      <xdr:colOff>576976</xdr:colOff>
      <xdr:row>28</xdr:row>
      <xdr:rowOff>0</xdr:rowOff>
    </xdr:to>
    <xdr:sp macro="" textlink="">
      <xdr:nvSpPr>
        <xdr:cNvPr id="106" name="Rectangle: Rounded Corners 105">
          <a:extLst>
            <a:ext uri="{FF2B5EF4-FFF2-40B4-BE49-F238E27FC236}">
              <a16:creationId xmlns:a16="http://schemas.microsoft.com/office/drawing/2014/main" id="{0AD4C6DC-C14F-4DF9-BEB7-9912243DAF6E}"/>
            </a:ext>
          </a:extLst>
        </xdr:cNvPr>
        <xdr:cNvSpPr/>
      </xdr:nvSpPr>
      <xdr:spPr>
        <a:xfrm>
          <a:off x="4227993" y="3785151"/>
          <a:ext cx="3356662" cy="154884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186508</xdr:colOff>
      <xdr:row>19</xdr:row>
      <xdr:rowOff>147438</xdr:rowOff>
    </xdr:from>
    <xdr:to>
      <xdr:col>20</xdr:col>
      <xdr:colOff>1829</xdr:colOff>
      <xdr:row>28</xdr:row>
      <xdr:rowOff>1</xdr:rowOff>
    </xdr:to>
    <xdr:sp macro="" textlink="">
      <xdr:nvSpPr>
        <xdr:cNvPr id="107" name="Rectangle: Rounded Corners 106">
          <a:extLst>
            <a:ext uri="{FF2B5EF4-FFF2-40B4-BE49-F238E27FC236}">
              <a16:creationId xmlns:a16="http://schemas.microsoft.com/office/drawing/2014/main" id="{36F3759E-2674-4487-A1AC-FBBC0C0BB829}"/>
            </a:ext>
          </a:extLst>
        </xdr:cNvPr>
        <xdr:cNvSpPr/>
      </xdr:nvSpPr>
      <xdr:spPr>
        <a:xfrm>
          <a:off x="7719917" y="3766938"/>
          <a:ext cx="3763867" cy="156706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281922</xdr:colOff>
      <xdr:row>40</xdr:row>
      <xdr:rowOff>165653</xdr:rowOff>
    </xdr:from>
    <xdr:to>
      <xdr:col>12</xdr:col>
      <xdr:colOff>573926</xdr:colOff>
      <xdr:row>52</xdr:row>
      <xdr:rowOff>139213</xdr:rowOff>
    </xdr:to>
    <xdr:sp macro="" textlink="">
      <xdr:nvSpPr>
        <xdr:cNvPr id="111" name="Rectangle: Rounded Corners 110">
          <a:extLst>
            <a:ext uri="{FF2B5EF4-FFF2-40B4-BE49-F238E27FC236}">
              <a16:creationId xmlns:a16="http://schemas.microsoft.com/office/drawing/2014/main" id="{DCC0526E-BA7D-4C51-BA29-0DDF2A59C1C2}"/>
            </a:ext>
          </a:extLst>
        </xdr:cNvPr>
        <xdr:cNvSpPr/>
      </xdr:nvSpPr>
      <xdr:spPr>
        <a:xfrm>
          <a:off x="4194499" y="7785653"/>
          <a:ext cx="3332677" cy="225956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281922</xdr:colOff>
      <xdr:row>28</xdr:row>
      <xdr:rowOff>145075</xdr:rowOff>
    </xdr:from>
    <xdr:to>
      <xdr:col>12</xdr:col>
      <xdr:colOff>580568</xdr:colOff>
      <xdr:row>40</xdr:row>
      <xdr:rowOff>18559</xdr:rowOff>
    </xdr:to>
    <xdr:sp macro="" textlink="">
      <xdr:nvSpPr>
        <xdr:cNvPr id="112" name="Rectangle: Rounded Corners 111">
          <a:extLst>
            <a:ext uri="{FF2B5EF4-FFF2-40B4-BE49-F238E27FC236}">
              <a16:creationId xmlns:a16="http://schemas.microsoft.com/office/drawing/2014/main" id="{4608A60E-51D2-410D-A369-96777CD25A7C}"/>
            </a:ext>
          </a:extLst>
        </xdr:cNvPr>
        <xdr:cNvSpPr/>
      </xdr:nvSpPr>
      <xdr:spPr>
        <a:xfrm>
          <a:off x="4227993" y="5479075"/>
          <a:ext cx="3360254" cy="215948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96384</xdr:colOff>
      <xdr:row>19</xdr:row>
      <xdr:rowOff>186744</xdr:rowOff>
    </xdr:from>
    <xdr:to>
      <xdr:col>5</xdr:col>
      <xdr:colOff>567928</xdr:colOff>
      <xdr:row>21</xdr:row>
      <xdr:rowOff>22725</xdr:rowOff>
    </xdr:to>
    <xdr:sp macro="" textlink="">
      <xdr:nvSpPr>
        <xdr:cNvPr id="115" name="TextBox 114">
          <a:extLst>
            <a:ext uri="{FF2B5EF4-FFF2-40B4-BE49-F238E27FC236}">
              <a16:creationId xmlns:a16="http://schemas.microsoft.com/office/drawing/2014/main" id="{3E365573-9C9B-4BE9-8BB5-8E3E0C380318}"/>
            </a:ext>
          </a:extLst>
        </xdr:cNvPr>
        <xdr:cNvSpPr txBox="1"/>
      </xdr:nvSpPr>
      <xdr:spPr>
        <a:xfrm>
          <a:off x="1575560" y="3806244"/>
          <a:ext cx="168178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method (million)</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4</xdr:col>
      <xdr:colOff>204483</xdr:colOff>
      <xdr:row>20</xdr:row>
      <xdr:rowOff>149087</xdr:rowOff>
    </xdr:from>
    <xdr:to>
      <xdr:col>6</xdr:col>
      <xdr:colOff>397565</xdr:colOff>
      <xdr:row>27</xdr:row>
      <xdr:rowOff>146150</xdr:rowOff>
    </xdr:to>
    <xdr:graphicFrame macro="">
      <xdr:nvGraphicFramePr>
        <xdr:cNvPr id="118" name="Chart 117">
          <a:extLst>
            <a:ext uri="{FF2B5EF4-FFF2-40B4-BE49-F238E27FC236}">
              <a16:creationId xmlns:a16="http://schemas.microsoft.com/office/drawing/2014/main" id="{260B30BE-9DB5-4F15-BC61-6736FA1DE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285412</xdr:colOff>
      <xdr:row>23</xdr:row>
      <xdr:rowOff>33367</xdr:rowOff>
    </xdr:from>
    <xdr:to>
      <xdr:col>4</xdr:col>
      <xdr:colOff>251252</xdr:colOff>
      <xdr:row>24</xdr:row>
      <xdr:rowOff>59848</xdr:rowOff>
    </xdr:to>
    <xdr:sp macro="" textlink="'Pivottable - Product'!Y5">
      <xdr:nvSpPr>
        <xdr:cNvPr id="120" name="TextBox 119">
          <a:extLst>
            <a:ext uri="{FF2B5EF4-FFF2-40B4-BE49-F238E27FC236}">
              <a16:creationId xmlns:a16="http://schemas.microsoft.com/office/drawing/2014/main" id="{47618F0D-4B40-428E-A882-B7CE756CF5B9}"/>
            </a:ext>
          </a:extLst>
        </xdr:cNvPr>
        <xdr:cNvSpPr txBox="1"/>
      </xdr:nvSpPr>
      <xdr:spPr>
        <a:xfrm>
          <a:off x="1771312" y="4414867"/>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22C111D-E53F-46F4-8DBF-514B7A7DE35E}" type="TxLink">
            <a:rPr lang="en-US" sz="800" b="1" i="0" u="none" strike="noStrike">
              <a:solidFill>
                <a:srgbClr val="000000"/>
              </a:solidFill>
              <a:latin typeface="Roboto" panose="02000000000000000000" pitchFamily="2" charset="0"/>
              <a:ea typeface="Roboto" panose="02000000000000000000" pitchFamily="2" charset="0"/>
              <a:cs typeface="Calibri"/>
            </a:rPr>
            <a:pPr algn="l"/>
            <a:t>Online</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285412</xdr:colOff>
      <xdr:row>25</xdr:row>
      <xdr:rowOff>58790</xdr:rowOff>
    </xdr:from>
    <xdr:to>
      <xdr:col>4</xdr:col>
      <xdr:colOff>251252</xdr:colOff>
      <xdr:row>26</xdr:row>
      <xdr:rowOff>85271</xdr:rowOff>
    </xdr:to>
    <xdr:sp macro="" textlink="'Pivottable - Product'!Y6">
      <xdr:nvSpPr>
        <xdr:cNvPr id="121" name="TextBox 120">
          <a:extLst>
            <a:ext uri="{FF2B5EF4-FFF2-40B4-BE49-F238E27FC236}">
              <a16:creationId xmlns:a16="http://schemas.microsoft.com/office/drawing/2014/main" id="{21C059DB-CF38-4B1B-8722-F42CBE77EA61}"/>
            </a:ext>
          </a:extLst>
        </xdr:cNvPr>
        <xdr:cNvSpPr txBox="1"/>
      </xdr:nvSpPr>
      <xdr:spPr>
        <a:xfrm>
          <a:off x="1771312" y="4821290"/>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CC05A54-60BC-4A8C-BF85-EC5817411732}" type="TxLink">
            <a:rPr lang="en-US" sz="800" b="1" i="0" u="none" strike="noStrike">
              <a:solidFill>
                <a:srgbClr val="000000"/>
              </a:solidFill>
              <a:latin typeface="Roboto" panose="02000000000000000000" pitchFamily="2" charset="0"/>
              <a:ea typeface="Roboto" panose="02000000000000000000" pitchFamily="2" charset="0"/>
              <a:cs typeface="Calibri"/>
            </a:rPr>
            <a:pPr algn="l"/>
            <a:t>Outlet</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241610</xdr:colOff>
      <xdr:row>21</xdr:row>
      <xdr:rowOff>144037</xdr:rowOff>
    </xdr:from>
    <xdr:to>
      <xdr:col>3</xdr:col>
      <xdr:colOff>329890</xdr:colOff>
      <xdr:row>22</xdr:row>
      <xdr:rowOff>32525</xdr:rowOff>
    </xdr:to>
    <xdr:sp macro="" textlink="">
      <xdr:nvSpPr>
        <xdr:cNvPr id="122" name="Rectangle: Rounded Corners 121">
          <a:extLst>
            <a:ext uri="{FF2B5EF4-FFF2-40B4-BE49-F238E27FC236}">
              <a16:creationId xmlns:a16="http://schemas.microsoft.com/office/drawing/2014/main" id="{A8FED5B2-09B1-7423-69B0-CDD778E43E69}"/>
            </a:ext>
          </a:extLst>
        </xdr:cNvPr>
        <xdr:cNvSpPr/>
      </xdr:nvSpPr>
      <xdr:spPr>
        <a:xfrm>
          <a:off x="1723793" y="4144537"/>
          <a:ext cx="88280" cy="78988"/>
        </a:xfrm>
        <a:prstGeom prst="roundRect">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241610</xdr:colOff>
      <xdr:row>23</xdr:row>
      <xdr:rowOff>157046</xdr:rowOff>
    </xdr:from>
    <xdr:to>
      <xdr:col>3</xdr:col>
      <xdr:colOff>329890</xdr:colOff>
      <xdr:row>24</xdr:row>
      <xdr:rowOff>45534</xdr:rowOff>
    </xdr:to>
    <xdr:sp macro="" textlink="">
      <xdr:nvSpPr>
        <xdr:cNvPr id="123" name="Rectangle: Rounded Corners 122">
          <a:extLst>
            <a:ext uri="{FF2B5EF4-FFF2-40B4-BE49-F238E27FC236}">
              <a16:creationId xmlns:a16="http://schemas.microsoft.com/office/drawing/2014/main" id="{CD126741-D828-4BB9-B208-6C789666B8B5}"/>
            </a:ext>
          </a:extLst>
        </xdr:cNvPr>
        <xdr:cNvSpPr/>
      </xdr:nvSpPr>
      <xdr:spPr>
        <a:xfrm>
          <a:off x="1723793" y="4538546"/>
          <a:ext cx="88280" cy="78988"/>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241610</xdr:colOff>
      <xdr:row>25</xdr:row>
      <xdr:rowOff>170055</xdr:rowOff>
    </xdr:from>
    <xdr:to>
      <xdr:col>3</xdr:col>
      <xdr:colOff>329890</xdr:colOff>
      <xdr:row>26</xdr:row>
      <xdr:rowOff>58543</xdr:rowOff>
    </xdr:to>
    <xdr:sp macro="" textlink="">
      <xdr:nvSpPr>
        <xdr:cNvPr id="124" name="Rectangle: Rounded Corners 123">
          <a:extLst>
            <a:ext uri="{FF2B5EF4-FFF2-40B4-BE49-F238E27FC236}">
              <a16:creationId xmlns:a16="http://schemas.microsoft.com/office/drawing/2014/main" id="{4C037B50-CE56-4EFC-A67A-94D0DFC2B502}"/>
            </a:ext>
          </a:extLst>
        </xdr:cNvPr>
        <xdr:cNvSpPr/>
      </xdr:nvSpPr>
      <xdr:spPr>
        <a:xfrm>
          <a:off x="1723793" y="4932555"/>
          <a:ext cx="88280" cy="78988"/>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291730</xdr:colOff>
      <xdr:row>21</xdr:row>
      <xdr:rowOff>18149</xdr:rowOff>
    </xdr:from>
    <xdr:to>
      <xdr:col>4</xdr:col>
      <xdr:colOff>257570</xdr:colOff>
      <xdr:row>22</xdr:row>
      <xdr:rowOff>44630</xdr:rowOff>
    </xdr:to>
    <xdr:sp macro="" textlink="'Pivottable - Product'!Y4">
      <xdr:nvSpPr>
        <xdr:cNvPr id="125" name="TextBox 124">
          <a:extLst>
            <a:ext uri="{FF2B5EF4-FFF2-40B4-BE49-F238E27FC236}">
              <a16:creationId xmlns:a16="http://schemas.microsoft.com/office/drawing/2014/main" id="{16A553B4-C7E8-41D6-A483-301D125D84BD}"/>
            </a:ext>
          </a:extLst>
        </xdr:cNvPr>
        <xdr:cNvSpPr txBox="1"/>
      </xdr:nvSpPr>
      <xdr:spPr>
        <a:xfrm>
          <a:off x="1777630" y="4018649"/>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C89E789-FC8B-4638-9CC7-F927756B8462}" type="TxLink">
            <a:rPr lang="en-US" sz="800" b="1" i="0" u="none" strike="noStrike">
              <a:solidFill>
                <a:srgbClr val="000000"/>
              </a:solidFill>
              <a:latin typeface="Roboto" panose="02000000000000000000" pitchFamily="2" charset="0"/>
              <a:ea typeface="Roboto" panose="02000000000000000000" pitchFamily="2" charset="0"/>
              <a:cs typeface="Calibri"/>
            </a:rPr>
            <a:pPr algn="l"/>
            <a:t>In-store</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288328</xdr:colOff>
      <xdr:row>21</xdr:row>
      <xdr:rowOff>141975</xdr:rowOff>
    </xdr:from>
    <xdr:to>
      <xdr:col>4</xdr:col>
      <xdr:colOff>254168</xdr:colOff>
      <xdr:row>22</xdr:row>
      <xdr:rowOff>168456</xdr:rowOff>
    </xdr:to>
    <xdr:sp macro="" textlink="'Pivottable - Product'!Z4">
      <xdr:nvSpPr>
        <xdr:cNvPr id="126" name="TextBox 125">
          <a:extLst>
            <a:ext uri="{FF2B5EF4-FFF2-40B4-BE49-F238E27FC236}">
              <a16:creationId xmlns:a16="http://schemas.microsoft.com/office/drawing/2014/main" id="{2C262855-2C81-45B8-BDC2-6D138B1448F8}"/>
            </a:ext>
          </a:extLst>
        </xdr:cNvPr>
        <xdr:cNvSpPr txBox="1"/>
      </xdr:nvSpPr>
      <xdr:spPr>
        <a:xfrm>
          <a:off x="1774228" y="4142475"/>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6DD437E-BAC6-4BD7-884C-418423B6EC17}" type="TxLink">
            <a:rPr lang="en-US" sz="800" b="1" i="0" u="none" strike="noStrike">
              <a:solidFill>
                <a:srgbClr val="000000"/>
              </a:solidFill>
              <a:latin typeface="Roboto" panose="02000000000000000000" pitchFamily="2" charset="0"/>
              <a:ea typeface="Roboto" panose="02000000000000000000" pitchFamily="2" charset="0"/>
              <a:cs typeface="Calibri"/>
            </a:rPr>
            <a:pPr algn="l"/>
            <a:t>$357</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285267</xdr:colOff>
      <xdr:row>23</xdr:row>
      <xdr:rowOff>153450</xdr:rowOff>
    </xdr:from>
    <xdr:to>
      <xdr:col>4</xdr:col>
      <xdr:colOff>251107</xdr:colOff>
      <xdr:row>24</xdr:row>
      <xdr:rowOff>179931</xdr:rowOff>
    </xdr:to>
    <xdr:sp macro="" textlink="'Pivottable - Product'!Z5">
      <xdr:nvSpPr>
        <xdr:cNvPr id="127" name="TextBox 126">
          <a:extLst>
            <a:ext uri="{FF2B5EF4-FFF2-40B4-BE49-F238E27FC236}">
              <a16:creationId xmlns:a16="http://schemas.microsoft.com/office/drawing/2014/main" id="{77CF8D79-C05D-492A-96E1-9932E813CE6F}"/>
            </a:ext>
          </a:extLst>
        </xdr:cNvPr>
        <xdr:cNvSpPr txBox="1"/>
      </xdr:nvSpPr>
      <xdr:spPr>
        <a:xfrm>
          <a:off x="1771167" y="4534950"/>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84E3D9D-346B-434C-BB06-C2A22575483A}" type="TxLink">
            <a:rPr lang="en-US" sz="800" b="1" i="0" u="none" strike="noStrike">
              <a:solidFill>
                <a:srgbClr val="000000"/>
              </a:solidFill>
              <a:latin typeface="Roboto" panose="02000000000000000000" pitchFamily="2" charset="0"/>
              <a:ea typeface="Roboto" panose="02000000000000000000" pitchFamily="2" charset="0"/>
              <a:cs typeface="Calibri"/>
            </a:rPr>
            <a:pPr algn="l"/>
            <a:t>$248</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285267</xdr:colOff>
      <xdr:row>25</xdr:row>
      <xdr:rowOff>178874</xdr:rowOff>
    </xdr:from>
    <xdr:to>
      <xdr:col>4</xdr:col>
      <xdr:colOff>251107</xdr:colOff>
      <xdr:row>27</xdr:row>
      <xdr:rowOff>14855</xdr:rowOff>
    </xdr:to>
    <xdr:sp macro="" textlink="'Pivottable - Product'!Z6">
      <xdr:nvSpPr>
        <xdr:cNvPr id="128" name="TextBox 127">
          <a:extLst>
            <a:ext uri="{FF2B5EF4-FFF2-40B4-BE49-F238E27FC236}">
              <a16:creationId xmlns:a16="http://schemas.microsoft.com/office/drawing/2014/main" id="{5E22B012-18B9-49C6-BF8F-723066BA65B7}"/>
            </a:ext>
          </a:extLst>
        </xdr:cNvPr>
        <xdr:cNvSpPr txBox="1"/>
      </xdr:nvSpPr>
      <xdr:spPr>
        <a:xfrm>
          <a:off x="1771167" y="4941374"/>
          <a:ext cx="57544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D2F98E6-E5FB-4F9E-9DF4-73D5CB64A09A}" type="TxLink">
            <a:rPr lang="en-US" sz="800" b="1" i="0" u="none" strike="noStrike">
              <a:solidFill>
                <a:srgbClr val="000000"/>
              </a:solidFill>
              <a:latin typeface="Roboto" panose="02000000000000000000" pitchFamily="2" charset="0"/>
              <a:ea typeface="Roboto" panose="02000000000000000000" pitchFamily="2" charset="0"/>
              <a:cs typeface="Calibri"/>
            </a:rPr>
            <a:pPr algn="l"/>
            <a:t>$296</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3</xdr:col>
      <xdr:colOff>63561</xdr:colOff>
      <xdr:row>40</xdr:row>
      <xdr:rowOff>165651</xdr:rowOff>
    </xdr:from>
    <xdr:to>
      <xdr:col>7</xdr:col>
      <xdr:colOff>121033</xdr:colOff>
      <xdr:row>52</xdr:row>
      <xdr:rowOff>119062</xdr:rowOff>
    </xdr:to>
    <xdr:sp macro="" textlink="">
      <xdr:nvSpPr>
        <xdr:cNvPr id="108" name="Rectangle: Rounded Corners 107">
          <a:extLst>
            <a:ext uri="{FF2B5EF4-FFF2-40B4-BE49-F238E27FC236}">
              <a16:creationId xmlns:a16="http://schemas.microsoft.com/office/drawing/2014/main" id="{A7585C0D-DFB3-4E91-9ECE-D81B4FC22F34}"/>
            </a:ext>
          </a:extLst>
        </xdr:cNvPr>
        <xdr:cNvSpPr/>
      </xdr:nvSpPr>
      <xdr:spPr>
        <a:xfrm>
          <a:off x="1545889" y="7785651"/>
          <a:ext cx="2486347" cy="2239411"/>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184438</xdr:colOff>
      <xdr:row>41</xdr:row>
      <xdr:rowOff>22338</xdr:rowOff>
    </xdr:from>
    <xdr:to>
      <xdr:col>7</xdr:col>
      <xdr:colOff>98136</xdr:colOff>
      <xdr:row>52</xdr:row>
      <xdr:rowOff>130969</xdr:rowOff>
    </xdr:to>
    <xdr:grpSp>
      <xdr:nvGrpSpPr>
        <xdr:cNvPr id="61" name="Group 60">
          <a:extLst>
            <a:ext uri="{FF2B5EF4-FFF2-40B4-BE49-F238E27FC236}">
              <a16:creationId xmlns:a16="http://schemas.microsoft.com/office/drawing/2014/main" id="{00534160-441F-C291-649B-C3606D19FD1A}"/>
            </a:ext>
          </a:extLst>
        </xdr:cNvPr>
        <xdr:cNvGrpSpPr/>
      </xdr:nvGrpSpPr>
      <xdr:grpSpPr>
        <a:xfrm>
          <a:off x="1656483" y="7832838"/>
          <a:ext cx="2338244" cy="2204131"/>
          <a:chOff x="1628505" y="5516862"/>
          <a:chExt cx="2240847" cy="2482595"/>
        </a:xfrm>
      </xdr:grpSpPr>
      <xdr:sp macro="" textlink="">
        <xdr:nvSpPr>
          <xdr:cNvPr id="116" name="TextBox 115">
            <a:extLst>
              <a:ext uri="{FF2B5EF4-FFF2-40B4-BE49-F238E27FC236}">
                <a16:creationId xmlns:a16="http://schemas.microsoft.com/office/drawing/2014/main" id="{0557E34E-B1B0-4FF6-9874-AE5EEAC7C4BC}"/>
              </a:ext>
            </a:extLst>
          </xdr:cNvPr>
          <xdr:cNvSpPr txBox="1"/>
        </xdr:nvSpPr>
        <xdr:spPr>
          <a:xfrm>
            <a:off x="1628505" y="5516862"/>
            <a:ext cx="1687814"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retailer (million)</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4">
        <xdr:nvSpPr>
          <xdr:cNvPr id="7" name="TextBox 6">
            <a:extLst>
              <a:ext uri="{FF2B5EF4-FFF2-40B4-BE49-F238E27FC236}">
                <a16:creationId xmlns:a16="http://schemas.microsoft.com/office/drawing/2014/main" id="{F69B649B-9F26-433F-81D2-1EC4B60BB5A3}"/>
              </a:ext>
            </a:extLst>
          </xdr:cNvPr>
          <xdr:cNvSpPr txBox="1"/>
        </xdr:nvSpPr>
        <xdr:spPr>
          <a:xfrm>
            <a:off x="1725664" y="5676906"/>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D7993DA-6B1A-4C1A-955F-6CDC4CB3D6D9}" type="TxLink">
              <a:rPr lang="en-US" sz="800" b="1" i="0" u="none" strike="noStrike">
                <a:solidFill>
                  <a:srgbClr val="000000"/>
                </a:solidFill>
                <a:latin typeface="Roboto" panose="02000000000000000000" pitchFamily="2" charset="0"/>
                <a:ea typeface="Roboto" panose="02000000000000000000" pitchFamily="2" charset="0"/>
                <a:cs typeface="Calibri"/>
              </a:rPr>
              <a:pPr algn="l"/>
              <a:t>Amazon</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9">
        <xdr:nvSpPr>
          <xdr:cNvPr id="8" name="TextBox 7">
            <a:extLst>
              <a:ext uri="{FF2B5EF4-FFF2-40B4-BE49-F238E27FC236}">
                <a16:creationId xmlns:a16="http://schemas.microsoft.com/office/drawing/2014/main" id="{95244936-2CAE-4F0F-8942-A1C7DA794391}"/>
              </a:ext>
            </a:extLst>
          </xdr:cNvPr>
          <xdr:cNvSpPr txBox="1"/>
        </xdr:nvSpPr>
        <xdr:spPr>
          <a:xfrm>
            <a:off x="2389902" y="5676906"/>
            <a:ext cx="746757"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08EBF11-D1C0-4481-9E0E-7BACA79825D2}" type="TxLink">
              <a:rPr lang="en-US" sz="800" b="1" i="0" u="none" strike="noStrike">
                <a:solidFill>
                  <a:srgbClr val="000000"/>
                </a:solidFill>
                <a:latin typeface="Roboto" panose="02000000000000000000" pitchFamily="2" charset="0"/>
                <a:ea typeface="Roboto" panose="02000000000000000000" pitchFamily="2" charset="0"/>
                <a:cs typeface="Calibri"/>
              </a:rPr>
              <a:pPr algn="l"/>
              <a:t>West Gear</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9">
        <xdr:nvSpPr>
          <xdr:cNvPr id="21" name="TextBox 20">
            <a:extLst>
              <a:ext uri="{FF2B5EF4-FFF2-40B4-BE49-F238E27FC236}">
                <a16:creationId xmlns:a16="http://schemas.microsoft.com/office/drawing/2014/main" id="{46585F22-8E1B-4369-BC45-92639B197D0E}"/>
              </a:ext>
            </a:extLst>
          </xdr:cNvPr>
          <xdr:cNvSpPr txBox="1"/>
        </xdr:nvSpPr>
        <xdr:spPr>
          <a:xfrm>
            <a:off x="2382813" y="5803040"/>
            <a:ext cx="573976"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1FB9AEA-F424-449B-8955-B03F83BB20F9}" type="TxLink">
              <a:rPr lang="en-US" sz="800" b="1" i="0" u="none" strike="noStrike">
                <a:solidFill>
                  <a:srgbClr val="000000"/>
                </a:solidFill>
                <a:latin typeface="Roboto" panose="02000000000000000000" pitchFamily="2" charset="0"/>
                <a:ea typeface="Roboto" panose="02000000000000000000" pitchFamily="2" charset="0"/>
                <a:cs typeface="Calibri"/>
              </a:rPr>
              <a:pPr algn="l"/>
              <a:t>$243</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6">
        <xdr:nvSpPr>
          <xdr:cNvPr id="22" name="TextBox 21">
            <a:extLst>
              <a:ext uri="{FF2B5EF4-FFF2-40B4-BE49-F238E27FC236}">
                <a16:creationId xmlns:a16="http://schemas.microsoft.com/office/drawing/2014/main" id="{3789EB6A-5969-4A53-8ADA-052D7948B78B}"/>
              </a:ext>
            </a:extLst>
          </xdr:cNvPr>
          <xdr:cNvSpPr txBox="1"/>
        </xdr:nvSpPr>
        <xdr:spPr>
          <a:xfrm>
            <a:off x="1725665" y="6059131"/>
            <a:ext cx="51711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2FA983D-FB15-42DB-8C65-8C25849A688F}" type="TxLink">
              <a:rPr lang="en-US" sz="800" b="1" i="0" u="none" strike="noStrike">
                <a:solidFill>
                  <a:srgbClr val="000000"/>
                </a:solidFill>
                <a:latin typeface="Roboto" panose="02000000000000000000" pitchFamily="2" charset="0"/>
                <a:ea typeface="Roboto" panose="02000000000000000000" pitchFamily="2" charset="0"/>
                <a:cs typeface="Calibri"/>
              </a:rPr>
              <a:pPr algn="l"/>
              <a:t>Kohl's</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6">
        <xdr:nvSpPr>
          <xdr:cNvPr id="23" name="TextBox 22">
            <a:extLst>
              <a:ext uri="{FF2B5EF4-FFF2-40B4-BE49-F238E27FC236}">
                <a16:creationId xmlns:a16="http://schemas.microsoft.com/office/drawing/2014/main" id="{B9F8B2E5-B4AE-451D-970C-E07FA5997A8A}"/>
              </a:ext>
            </a:extLst>
          </xdr:cNvPr>
          <xdr:cNvSpPr txBox="1"/>
        </xdr:nvSpPr>
        <xdr:spPr>
          <a:xfrm>
            <a:off x="1725664" y="6196343"/>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EFD6B12-FAA4-44C3-A87B-531288B365DE}" type="TxLink">
              <a:rPr lang="en-US" sz="800" b="1" i="0" u="none" strike="noStrike">
                <a:solidFill>
                  <a:srgbClr val="000000"/>
                </a:solidFill>
                <a:latin typeface="Roboto" panose="02000000000000000000" pitchFamily="2" charset="0"/>
                <a:ea typeface="Roboto" panose="02000000000000000000" pitchFamily="2" charset="0"/>
                <a:cs typeface="Calibri"/>
              </a:rPr>
              <a:pPr algn="l"/>
              <a:t>$102</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4">
        <xdr:nvSpPr>
          <xdr:cNvPr id="24" name="TextBox 23">
            <a:extLst>
              <a:ext uri="{FF2B5EF4-FFF2-40B4-BE49-F238E27FC236}">
                <a16:creationId xmlns:a16="http://schemas.microsoft.com/office/drawing/2014/main" id="{371A5FB1-7D89-499E-B2D3-D9823A7BD6F7}"/>
              </a:ext>
            </a:extLst>
          </xdr:cNvPr>
          <xdr:cNvSpPr txBox="1"/>
        </xdr:nvSpPr>
        <xdr:spPr>
          <a:xfrm>
            <a:off x="1725664" y="5802133"/>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DDEB59-5BBD-4088-9D77-37CD13C3F718}" type="TxLink">
              <a:rPr lang="en-US" sz="800" b="1" i="0" u="none" strike="noStrike">
                <a:solidFill>
                  <a:srgbClr val="000000"/>
                </a:solidFill>
                <a:latin typeface="Roboto" panose="02000000000000000000" pitchFamily="2" charset="0"/>
                <a:ea typeface="Roboto" panose="02000000000000000000" pitchFamily="2" charset="0"/>
                <a:cs typeface="Calibri"/>
              </a:rPr>
              <a:pPr algn="l"/>
              <a:t>$78</a:t>
            </a:fld>
            <a:endParaRPr lang="en-US" sz="1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7">
        <xdr:nvSpPr>
          <xdr:cNvPr id="25" name="TextBox 24">
            <a:extLst>
              <a:ext uri="{FF2B5EF4-FFF2-40B4-BE49-F238E27FC236}">
                <a16:creationId xmlns:a16="http://schemas.microsoft.com/office/drawing/2014/main" id="{6968275B-10CE-4108-B21E-FCD25DF32BE4}"/>
              </a:ext>
            </a:extLst>
          </xdr:cNvPr>
          <xdr:cNvSpPr txBox="1"/>
        </xdr:nvSpPr>
        <xdr:spPr>
          <a:xfrm>
            <a:off x="3054143" y="5676906"/>
            <a:ext cx="80788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359ACFF-35F0-45D1-86CB-80BF40E2800F}" type="TxLink">
              <a:rPr lang="en-US" sz="800" b="1" i="0" u="none" strike="noStrike">
                <a:solidFill>
                  <a:srgbClr val="000000"/>
                </a:solidFill>
                <a:latin typeface="Roboto" panose="02000000000000000000" pitchFamily="2" charset="0"/>
                <a:ea typeface="Roboto" panose="02000000000000000000" pitchFamily="2" charset="0"/>
                <a:cs typeface="Calibri"/>
              </a:rPr>
              <a:pPr algn="l"/>
              <a:t>Sports Direct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7">
        <xdr:nvSpPr>
          <xdr:cNvPr id="26" name="TextBox 25">
            <a:extLst>
              <a:ext uri="{FF2B5EF4-FFF2-40B4-BE49-F238E27FC236}">
                <a16:creationId xmlns:a16="http://schemas.microsoft.com/office/drawing/2014/main" id="{C95967FD-ED7D-4AB7-9F03-D578A748E5AB}"/>
              </a:ext>
            </a:extLst>
          </xdr:cNvPr>
          <xdr:cNvSpPr txBox="1"/>
        </xdr:nvSpPr>
        <xdr:spPr>
          <a:xfrm>
            <a:off x="3049288" y="5810231"/>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F01F7CB-E716-4FF7-9F5D-A3D0C57FD742}" type="TxLink">
              <a:rPr lang="en-US" sz="800" b="1" i="0" u="none" strike="noStrike">
                <a:solidFill>
                  <a:srgbClr val="000000"/>
                </a:solidFill>
                <a:latin typeface="Roboto" panose="02000000000000000000" pitchFamily="2" charset="0"/>
                <a:ea typeface="Roboto" panose="02000000000000000000" pitchFamily="2" charset="0"/>
                <a:cs typeface="Calibri"/>
              </a:rPr>
              <a:pPr algn="l"/>
              <a:t>$182</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8">
        <xdr:nvSpPr>
          <xdr:cNvPr id="27" name="TextBox 26">
            <a:extLst>
              <a:ext uri="{FF2B5EF4-FFF2-40B4-BE49-F238E27FC236}">
                <a16:creationId xmlns:a16="http://schemas.microsoft.com/office/drawing/2014/main" id="{27753993-2773-4FB3-8652-C81840CE1131}"/>
              </a:ext>
            </a:extLst>
          </xdr:cNvPr>
          <xdr:cNvSpPr txBox="1"/>
        </xdr:nvSpPr>
        <xdr:spPr>
          <a:xfrm>
            <a:off x="2402898" y="6059131"/>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804B40-5F47-430B-8242-AA8FF5E523C4}" type="TxLink">
              <a:rPr lang="en-US" sz="800" b="1" i="0" u="none" strike="noStrike">
                <a:solidFill>
                  <a:srgbClr val="000000"/>
                </a:solidFill>
                <a:latin typeface="Roboto" panose="02000000000000000000" pitchFamily="2" charset="0"/>
                <a:ea typeface="Roboto" panose="02000000000000000000" pitchFamily="2" charset="0"/>
                <a:cs typeface="Calibri"/>
              </a:rPr>
              <a:pPr algn="l"/>
              <a:t>Walmart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8">
        <xdr:nvSpPr>
          <xdr:cNvPr id="28" name="TextBox 27">
            <a:extLst>
              <a:ext uri="{FF2B5EF4-FFF2-40B4-BE49-F238E27FC236}">
                <a16:creationId xmlns:a16="http://schemas.microsoft.com/office/drawing/2014/main" id="{B837D193-79C4-4E02-897E-9B675CD0B5C3}"/>
              </a:ext>
            </a:extLst>
          </xdr:cNvPr>
          <xdr:cNvSpPr txBox="1"/>
        </xdr:nvSpPr>
        <xdr:spPr>
          <a:xfrm>
            <a:off x="2406182" y="6196343"/>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056B35E-9F27-49E5-82DC-4AB6F916C2B2}" type="TxLink">
              <a:rPr lang="en-US" sz="800" b="1" i="0" u="none" strike="noStrike">
                <a:solidFill>
                  <a:srgbClr val="000000"/>
                </a:solidFill>
                <a:latin typeface="Roboto" panose="02000000000000000000" pitchFamily="2" charset="0"/>
                <a:ea typeface="Roboto" panose="02000000000000000000" pitchFamily="2" charset="0"/>
                <a:cs typeface="Calibri"/>
              </a:rPr>
              <a:pPr algn="l"/>
              <a:t>$75</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B5">
        <xdr:nvSpPr>
          <xdr:cNvPr id="29" name="TextBox 28">
            <a:extLst>
              <a:ext uri="{FF2B5EF4-FFF2-40B4-BE49-F238E27FC236}">
                <a16:creationId xmlns:a16="http://schemas.microsoft.com/office/drawing/2014/main" id="{405736B8-C7AA-4C82-A85F-289328C44F6E}"/>
              </a:ext>
            </a:extLst>
          </xdr:cNvPr>
          <xdr:cNvSpPr txBox="1"/>
        </xdr:nvSpPr>
        <xdr:spPr>
          <a:xfrm>
            <a:off x="3080133" y="6059131"/>
            <a:ext cx="78921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4FAF53-69A7-4E6F-8215-D13F248D7D98}" type="TxLink">
              <a:rPr lang="en-US" sz="800" b="1" i="0" u="none" strike="noStrike">
                <a:solidFill>
                  <a:srgbClr val="000000"/>
                </a:solidFill>
                <a:latin typeface="Roboto" panose="02000000000000000000" pitchFamily="2" charset="0"/>
                <a:ea typeface="Roboto" panose="02000000000000000000" pitchFamily="2" charset="0"/>
                <a:cs typeface="Calibri"/>
              </a:rPr>
              <a:pPr algn="l"/>
              <a:t>Foot Locker</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C5">
        <xdr:nvSpPr>
          <xdr:cNvPr id="30" name="TextBox 29">
            <a:extLst>
              <a:ext uri="{FF2B5EF4-FFF2-40B4-BE49-F238E27FC236}">
                <a16:creationId xmlns:a16="http://schemas.microsoft.com/office/drawing/2014/main" id="{FFBD865D-9CE9-4E19-8533-A4720943C3FA}"/>
              </a:ext>
            </a:extLst>
          </xdr:cNvPr>
          <xdr:cNvSpPr txBox="1"/>
        </xdr:nvSpPr>
        <xdr:spPr>
          <a:xfrm>
            <a:off x="3086702" y="6196343"/>
            <a:ext cx="573975"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A9638FF-625B-4ECC-BBA0-3BEE70AFEEDB}" type="TxLink">
              <a:rPr lang="en-US" sz="800" b="1" i="0" u="none" strike="noStrike">
                <a:solidFill>
                  <a:srgbClr val="000000"/>
                </a:solidFill>
                <a:latin typeface="Roboto" panose="02000000000000000000" pitchFamily="2" charset="0"/>
                <a:ea typeface="Roboto" panose="02000000000000000000" pitchFamily="2" charset="0"/>
                <a:cs typeface="Calibri"/>
              </a:rPr>
              <a:pPr algn="l"/>
              <a:t>$220</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
        <xdr:nvSpPr>
          <xdr:cNvPr id="31" name="Rectangle: Rounded Corners 30">
            <a:extLst>
              <a:ext uri="{FF2B5EF4-FFF2-40B4-BE49-F238E27FC236}">
                <a16:creationId xmlns:a16="http://schemas.microsoft.com/office/drawing/2014/main" id="{447EC0D8-9076-45D5-895A-89075EECD679}"/>
              </a:ext>
            </a:extLst>
          </xdr:cNvPr>
          <xdr:cNvSpPr/>
        </xdr:nvSpPr>
        <xdr:spPr>
          <a:xfrm>
            <a:off x="1679101" y="5791655"/>
            <a:ext cx="88280" cy="78988"/>
          </a:xfrm>
          <a:prstGeom prst="roundRect">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04BDE68F-9446-431F-9F9C-10F8617A3DFD}"/>
              </a:ext>
            </a:extLst>
          </xdr:cNvPr>
          <xdr:cNvSpPr/>
        </xdr:nvSpPr>
        <xdr:spPr>
          <a:xfrm>
            <a:off x="2353706" y="5791655"/>
            <a:ext cx="88280" cy="78988"/>
          </a:xfrm>
          <a:prstGeom prst="roundRect">
            <a:avLst/>
          </a:prstGeom>
          <a:solidFill>
            <a:srgbClr val="76D4D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0798FDF1-0A79-4DCB-8C6F-F7B0EECF3791}"/>
              </a:ext>
            </a:extLst>
          </xdr:cNvPr>
          <xdr:cNvSpPr/>
        </xdr:nvSpPr>
        <xdr:spPr>
          <a:xfrm>
            <a:off x="1679101" y="6169882"/>
            <a:ext cx="88280" cy="78988"/>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EAEEDD12-D8BC-42BE-AF78-590DCD2B1D1F}"/>
              </a:ext>
            </a:extLst>
          </xdr:cNvPr>
          <xdr:cNvSpPr/>
        </xdr:nvSpPr>
        <xdr:spPr>
          <a:xfrm>
            <a:off x="3028310" y="5791655"/>
            <a:ext cx="88280" cy="78988"/>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Rounded Corners 50">
            <a:extLst>
              <a:ext uri="{FF2B5EF4-FFF2-40B4-BE49-F238E27FC236}">
                <a16:creationId xmlns:a16="http://schemas.microsoft.com/office/drawing/2014/main" id="{E289C97A-7B21-464E-8C49-29E3B5A92153}"/>
              </a:ext>
            </a:extLst>
          </xdr:cNvPr>
          <xdr:cNvSpPr/>
        </xdr:nvSpPr>
        <xdr:spPr>
          <a:xfrm>
            <a:off x="2353706" y="6169882"/>
            <a:ext cx="88280" cy="7898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Rounded Corners 51">
            <a:extLst>
              <a:ext uri="{FF2B5EF4-FFF2-40B4-BE49-F238E27FC236}">
                <a16:creationId xmlns:a16="http://schemas.microsoft.com/office/drawing/2014/main" id="{ABECC9EA-618C-4627-9242-32DAB6279444}"/>
              </a:ext>
            </a:extLst>
          </xdr:cNvPr>
          <xdr:cNvSpPr/>
        </xdr:nvSpPr>
        <xdr:spPr>
          <a:xfrm>
            <a:off x="3028310" y="6169882"/>
            <a:ext cx="88280" cy="78988"/>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B7801CF0-EC4E-44F2-95D7-17EE40C6D126}"/>
              </a:ext>
            </a:extLst>
          </xdr:cNvPr>
          <xdr:cNvGraphicFramePr>
            <a:graphicFrameLocks/>
          </xdr:cNvGraphicFramePr>
        </xdr:nvGraphicFramePr>
        <xdr:xfrm>
          <a:off x="1929826" y="6409516"/>
          <a:ext cx="1682347" cy="158994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78214</xdr:colOff>
      <xdr:row>28</xdr:row>
      <xdr:rowOff>120281</xdr:rowOff>
    </xdr:from>
    <xdr:to>
      <xdr:col>7</xdr:col>
      <xdr:colOff>143760</xdr:colOff>
      <xdr:row>39</xdr:row>
      <xdr:rowOff>173298</xdr:rowOff>
    </xdr:to>
    <xdr:grpSp>
      <xdr:nvGrpSpPr>
        <xdr:cNvPr id="189" name="Group 188">
          <a:extLst>
            <a:ext uri="{FF2B5EF4-FFF2-40B4-BE49-F238E27FC236}">
              <a16:creationId xmlns:a16="http://schemas.microsoft.com/office/drawing/2014/main" id="{1C80188A-7C04-050B-86A1-E4EC04F1DAA2}"/>
            </a:ext>
          </a:extLst>
        </xdr:cNvPr>
        <xdr:cNvGrpSpPr/>
      </xdr:nvGrpSpPr>
      <xdr:grpSpPr>
        <a:xfrm>
          <a:off x="1550259" y="5454281"/>
          <a:ext cx="2490092" cy="2148517"/>
          <a:chOff x="1554714" y="8370396"/>
          <a:chExt cx="2386438" cy="2148517"/>
        </a:xfrm>
      </xdr:grpSpPr>
      <xdr:sp macro="" textlink="">
        <xdr:nvSpPr>
          <xdr:cNvPr id="109" name="Rectangle: Rounded Corners 108">
            <a:extLst>
              <a:ext uri="{FF2B5EF4-FFF2-40B4-BE49-F238E27FC236}">
                <a16:creationId xmlns:a16="http://schemas.microsoft.com/office/drawing/2014/main" id="{729DE6DA-610C-4284-AE97-8B5C570AF24A}"/>
              </a:ext>
            </a:extLst>
          </xdr:cNvPr>
          <xdr:cNvSpPr/>
        </xdr:nvSpPr>
        <xdr:spPr>
          <a:xfrm>
            <a:off x="1554714" y="8370396"/>
            <a:ext cx="2386438" cy="214851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TextBox 116">
            <a:extLst>
              <a:ext uri="{FF2B5EF4-FFF2-40B4-BE49-F238E27FC236}">
                <a16:creationId xmlns:a16="http://schemas.microsoft.com/office/drawing/2014/main" id="{A9F0B945-6945-4D7B-9E43-02040B28849C}"/>
              </a:ext>
            </a:extLst>
          </xdr:cNvPr>
          <xdr:cNvSpPr txBox="1"/>
        </xdr:nvSpPr>
        <xdr:spPr>
          <a:xfrm>
            <a:off x="1631374" y="8468274"/>
            <a:ext cx="1686348"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Location (million)</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graphicFrame macro="">
        <xdr:nvGraphicFramePr>
          <xdr:cNvPr id="130" name="Chart 129">
            <a:extLst>
              <a:ext uri="{FF2B5EF4-FFF2-40B4-BE49-F238E27FC236}">
                <a16:creationId xmlns:a16="http://schemas.microsoft.com/office/drawing/2014/main" id="{87881ED2-5F97-44A4-B550-971DA9CB0D16}"/>
              </a:ext>
            </a:extLst>
          </xdr:cNvPr>
          <xdr:cNvGraphicFramePr>
            <a:graphicFrameLocks/>
          </xdr:cNvGraphicFramePr>
        </xdr:nvGraphicFramePr>
        <xdr:xfrm>
          <a:off x="2270340" y="8739187"/>
          <a:ext cx="1479027" cy="1527987"/>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180" name="Group 179">
            <a:extLst>
              <a:ext uri="{FF2B5EF4-FFF2-40B4-BE49-F238E27FC236}">
                <a16:creationId xmlns:a16="http://schemas.microsoft.com/office/drawing/2014/main" id="{5477DDEA-1751-3B9E-DD8E-15F0BF0EB222}"/>
              </a:ext>
            </a:extLst>
          </xdr:cNvPr>
          <xdr:cNvGrpSpPr/>
        </xdr:nvGrpSpPr>
        <xdr:grpSpPr>
          <a:xfrm>
            <a:off x="1678539" y="8647799"/>
            <a:ext cx="621985" cy="340807"/>
            <a:chOff x="1680829" y="8647799"/>
            <a:chExt cx="621069" cy="340807"/>
          </a:xfrm>
        </xdr:grpSpPr>
        <xdr:sp macro="" textlink="">
          <xdr:nvSpPr>
            <xdr:cNvPr id="159" name="Rectangle: Rounded Corners 158">
              <a:extLst>
                <a:ext uri="{FF2B5EF4-FFF2-40B4-BE49-F238E27FC236}">
                  <a16:creationId xmlns:a16="http://schemas.microsoft.com/office/drawing/2014/main" id="{4C384AD3-18FD-48D0-8601-BBCE668D58AC}"/>
                </a:ext>
              </a:extLst>
            </xdr:cNvPr>
            <xdr:cNvSpPr/>
          </xdr:nvSpPr>
          <xdr:spPr>
            <a:xfrm>
              <a:off x="1680829" y="8773687"/>
              <a:ext cx="88280" cy="78988"/>
            </a:xfrm>
            <a:prstGeom prst="roundRect">
              <a:avLst/>
            </a:prstGeom>
            <a:solidFill>
              <a:srgbClr val="00CC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 - Product'!AE4">
          <xdr:nvSpPr>
            <xdr:cNvPr id="160" name="TextBox 159">
              <a:extLst>
                <a:ext uri="{FF2B5EF4-FFF2-40B4-BE49-F238E27FC236}">
                  <a16:creationId xmlns:a16="http://schemas.microsoft.com/office/drawing/2014/main" id="{21301F4A-BA73-4361-82AF-8F2B885DAC41}"/>
                </a:ext>
              </a:extLst>
            </xdr:cNvPr>
            <xdr:cNvSpPr txBox="1"/>
          </xdr:nvSpPr>
          <xdr:spPr>
            <a:xfrm>
              <a:off x="1728839" y="8647799"/>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4A7AEDB-A758-4DEC-9FAA-EB179627E289}" type="TxLink">
                <a:rPr lang="en-US" sz="800" b="1" i="0" u="none" strike="noStrike">
                  <a:solidFill>
                    <a:srgbClr val="000000"/>
                  </a:solidFill>
                  <a:latin typeface="Roboto" panose="02000000000000000000" pitchFamily="2" charset="0"/>
                  <a:ea typeface="Roboto" panose="02000000000000000000" pitchFamily="2" charset="0"/>
                  <a:cs typeface="Calibri"/>
                </a:rPr>
                <a:pPr algn="l"/>
                <a:t>Midwest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F4">
          <xdr:nvSpPr>
            <xdr:cNvPr id="161" name="TextBox 160">
              <a:extLst>
                <a:ext uri="{FF2B5EF4-FFF2-40B4-BE49-F238E27FC236}">
                  <a16:creationId xmlns:a16="http://schemas.microsoft.com/office/drawing/2014/main" id="{168C9E24-23B8-4ED4-ACA7-59ED19F91FFE}"/>
                </a:ext>
              </a:extLst>
            </xdr:cNvPr>
            <xdr:cNvSpPr txBox="1"/>
          </xdr:nvSpPr>
          <xdr:spPr>
            <a:xfrm>
              <a:off x="1728839" y="8771625"/>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05ADEE9-D668-4A0B-A8F9-AE12C7F18143}" type="TxLink">
                <a:rPr lang="en-US" sz="800" b="1" i="0" u="none" strike="noStrike">
                  <a:solidFill>
                    <a:srgbClr val="000000"/>
                  </a:solidFill>
                  <a:latin typeface="Roboto" panose="02000000000000000000" pitchFamily="2" charset="0"/>
                  <a:ea typeface="Roboto" panose="02000000000000000000" pitchFamily="2" charset="0"/>
                  <a:cs typeface="Calibri"/>
                </a:rPr>
                <a:pPr algn="l"/>
                <a:t>$136</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grpSp>
      <xdr:grpSp>
        <xdr:nvGrpSpPr>
          <xdr:cNvPr id="179" name="Group 178">
            <a:extLst>
              <a:ext uri="{FF2B5EF4-FFF2-40B4-BE49-F238E27FC236}">
                <a16:creationId xmlns:a16="http://schemas.microsoft.com/office/drawing/2014/main" id="{EC8D0FCD-DBBD-493C-942C-18BD2E633193}"/>
              </a:ext>
            </a:extLst>
          </xdr:cNvPr>
          <xdr:cNvGrpSpPr/>
        </xdr:nvGrpSpPr>
        <xdr:grpSpPr>
          <a:xfrm>
            <a:off x="1678540" y="8999431"/>
            <a:ext cx="661164" cy="338801"/>
            <a:chOff x="1680829" y="9154630"/>
            <a:chExt cx="660190" cy="338801"/>
          </a:xfrm>
        </xdr:grpSpPr>
        <xdr:sp macro="" textlink="'Pivottable - Product'!AE5">
          <xdr:nvSpPr>
            <xdr:cNvPr id="166" name="TextBox 165">
              <a:extLst>
                <a:ext uri="{FF2B5EF4-FFF2-40B4-BE49-F238E27FC236}">
                  <a16:creationId xmlns:a16="http://schemas.microsoft.com/office/drawing/2014/main" id="{AA764ACE-6B16-4F89-8803-5F9AB12EE9D5}"/>
                </a:ext>
              </a:extLst>
            </xdr:cNvPr>
            <xdr:cNvSpPr txBox="1"/>
          </xdr:nvSpPr>
          <xdr:spPr>
            <a:xfrm>
              <a:off x="1728839" y="9154630"/>
              <a:ext cx="61218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6FDE372-CEE1-4EC4-BE82-7AF4688E8745}" type="TxLink">
                <a:rPr lang="en-US" sz="800" b="1" i="0" u="none" strike="noStrike">
                  <a:solidFill>
                    <a:srgbClr val="000000"/>
                  </a:solidFill>
                  <a:latin typeface="Roboto" panose="02000000000000000000" pitchFamily="2" charset="0"/>
                  <a:ea typeface="Roboto" panose="02000000000000000000" pitchFamily="2" charset="0"/>
                  <a:cs typeface="Calibri"/>
                </a:rPr>
                <a:pPr algn="l"/>
                <a:t>Northeast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F5">
          <xdr:nvSpPr>
            <xdr:cNvPr id="167" name="TextBox 166">
              <a:extLst>
                <a:ext uri="{FF2B5EF4-FFF2-40B4-BE49-F238E27FC236}">
                  <a16:creationId xmlns:a16="http://schemas.microsoft.com/office/drawing/2014/main" id="{492855D1-43ED-4912-A0F6-8F9107AD797C}"/>
                </a:ext>
              </a:extLst>
            </xdr:cNvPr>
            <xdr:cNvSpPr txBox="1"/>
          </xdr:nvSpPr>
          <xdr:spPr>
            <a:xfrm>
              <a:off x="1728839" y="9276450"/>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290470-E84A-4118-A36D-421781D21BE9}" type="TxLink">
                <a:rPr lang="en-US" sz="800" b="1" i="0" u="none" strike="noStrike">
                  <a:solidFill>
                    <a:srgbClr val="000000"/>
                  </a:solidFill>
                  <a:latin typeface="Roboto" panose="02000000000000000000" pitchFamily="2" charset="0"/>
                  <a:ea typeface="Roboto" panose="02000000000000000000" pitchFamily="2" charset="0"/>
                  <a:cs typeface="Calibri"/>
                </a:rPr>
                <a:pPr algn="l"/>
                <a:t>$186</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
          <xdr:nvSpPr>
            <xdr:cNvPr id="174" name="Rectangle: Rounded Corners 173">
              <a:extLst>
                <a:ext uri="{FF2B5EF4-FFF2-40B4-BE49-F238E27FC236}">
                  <a16:creationId xmlns:a16="http://schemas.microsoft.com/office/drawing/2014/main" id="{4C56A9CA-25D1-4973-954C-F48FC2F0DFCF}"/>
                </a:ext>
              </a:extLst>
            </xdr:cNvPr>
            <xdr:cNvSpPr/>
          </xdr:nvSpPr>
          <xdr:spPr>
            <a:xfrm>
              <a:off x="1680829" y="9278512"/>
              <a:ext cx="88280" cy="78988"/>
            </a:xfrm>
            <a:prstGeom prst="roundRect">
              <a:avLst/>
            </a:prstGeom>
            <a:solidFill>
              <a:srgbClr val="76D4D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82" name="Group 181">
            <a:extLst>
              <a:ext uri="{FF2B5EF4-FFF2-40B4-BE49-F238E27FC236}">
                <a16:creationId xmlns:a16="http://schemas.microsoft.com/office/drawing/2014/main" id="{894728BE-2B0E-8358-525A-FB6412F7CE04}"/>
              </a:ext>
            </a:extLst>
          </xdr:cNvPr>
          <xdr:cNvGrpSpPr/>
        </xdr:nvGrpSpPr>
        <xdr:grpSpPr>
          <a:xfrm>
            <a:off x="1678539" y="9349057"/>
            <a:ext cx="621985" cy="334790"/>
            <a:chOff x="1680829" y="9606316"/>
            <a:chExt cx="621069" cy="334790"/>
          </a:xfrm>
        </xdr:grpSpPr>
        <xdr:sp macro="" textlink="'Pivottable - Product'!AE6">
          <xdr:nvSpPr>
            <xdr:cNvPr id="168" name="TextBox 167">
              <a:extLst>
                <a:ext uri="{FF2B5EF4-FFF2-40B4-BE49-F238E27FC236}">
                  <a16:creationId xmlns:a16="http://schemas.microsoft.com/office/drawing/2014/main" id="{6DC46FD5-58BF-4E93-B32A-87F9D2A3247A}"/>
                </a:ext>
              </a:extLst>
            </xdr:cNvPr>
            <xdr:cNvSpPr txBox="1"/>
          </xdr:nvSpPr>
          <xdr:spPr>
            <a:xfrm>
              <a:off x="1728839" y="9606316"/>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5F184D-8F40-47E7-85A3-CF9D00AA648C}" type="TxLink">
                <a:rPr lang="en-US" sz="800" b="1" i="0" u="none" strike="noStrike">
                  <a:solidFill>
                    <a:srgbClr val="000000"/>
                  </a:solidFill>
                  <a:latin typeface="Roboto" panose="02000000000000000000" pitchFamily="2" charset="0"/>
                  <a:ea typeface="Roboto" panose="02000000000000000000" pitchFamily="2" charset="0"/>
                  <a:cs typeface="Calibri"/>
                </a:rPr>
                <a:pPr algn="l"/>
                <a:t>South</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F6">
          <xdr:nvSpPr>
            <xdr:cNvPr id="169" name="TextBox 168">
              <a:extLst>
                <a:ext uri="{FF2B5EF4-FFF2-40B4-BE49-F238E27FC236}">
                  <a16:creationId xmlns:a16="http://schemas.microsoft.com/office/drawing/2014/main" id="{1974D025-9C31-4FB2-9B86-8CE2E112D933}"/>
                </a:ext>
              </a:extLst>
            </xdr:cNvPr>
            <xdr:cNvSpPr txBox="1"/>
          </xdr:nvSpPr>
          <xdr:spPr>
            <a:xfrm>
              <a:off x="1728839" y="9724125"/>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4A735E4-4A81-4C13-86AB-0EE6A20E99B9}" type="TxLink">
                <a:rPr lang="en-US" sz="800" b="1" i="0" u="none" strike="noStrike">
                  <a:solidFill>
                    <a:srgbClr val="000000"/>
                  </a:solidFill>
                  <a:latin typeface="Roboto" panose="02000000000000000000" pitchFamily="2" charset="0"/>
                  <a:ea typeface="Roboto" panose="02000000000000000000" pitchFamily="2" charset="0"/>
                  <a:cs typeface="Calibri"/>
                </a:rPr>
                <a:pPr algn="l"/>
                <a:t>$145</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
          <xdr:nvSpPr>
            <xdr:cNvPr id="175" name="Rectangle: Rounded Corners 174">
              <a:extLst>
                <a:ext uri="{FF2B5EF4-FFF2-40B4-BE49-F238E27FC236}">
                  <a16:creationId xmlns:a16="http://schemas.microsoft.com/office/drawing/2014/main" id="{BB191699-ABF0-4940-93E5-D22251726C22}"/>
                </a:ext>
              </a:extLst>
            </xdr:cNvPr>
            <xdr:cNvSpPr/>
          </xdr:nvSpPr>
          <xdr:spPr>
            <a:xfrm>
              <a:off x="1680829" y="9722946"/>
              <a:ext cx="88280" cy="78988"/>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84" name="Group 183">
            <a:extLst>
              <a:ext uri="{FF2B5EF4-FFF2-40B4-BE49-F238E27FC236}">
                <a16:creationId xmlns:a16="http://schemas.microsoft.com/office/drawing/2014/main" id="{26F02883-F6F9-8502-9DF2-9918A19552F6}"/>
              </a:ext>
            </a:extLst>
          </xdr:cNvPr>
          <xdr:cNvGrpSpPr/>
        </xdr:nvGrpSpPr>
        <xdr:grpSpPr>
          <a:xfrm>
            <a:off x="1678539" y="9694672"/>
            <a:ext cx="687773" cy="340806"/>
            <a:chOff x="1680829" y="10076550"/>
            <a:chExt cx="686760" cy="340806"/>
          </a:xfrm>
        </xdr:grpSpPr>
        <xdr:sp macro="" textlink="'Pivottable - Product'!AE7">
          <xdr:nvSpPr>
            <xdr:cNvPr id="170" name="TextBox 169">
              <a:extLst>
                <a:ext uri="{FF2B5EF4-FFF2-40B4-BE49-F238E27FC236}">
                  <a16:creationId xmlns:a16="http://schemas.microsoft.com/office/drawing/2014/main" id="{EE8E000B-5DDE-4C4D-BF53-B870CE92A9A4}"/>
                </a:ext>
              </a:extLst>
            </xdr:cNvPr>
            <xdr:cNvSpPr txBox="1"/>
          </xdr:nvSpPr>
          <xdr:spPr>
            <a:xfrm>
              <a:off x="1728839" y="10076550"/>
              <a:ext cx="638750"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56F3E2-431D-42AF-AA9C-F34D2CA260AE}" type="TxLink">
                <a:rPr lang="en-US" sz="800" b="1" i="0" u="none" strike="noStrike">
                  <a:solidFill>
                    <a:srgbClr val="000000"/>
                  </a:solidFill>
                  <a:latin typeface="Roboto" panose="02000000000000000000" pitchFamily="2" charset="0"/>
                  <a:ea typeface="Roboto" panose="02000000000000000000" pitchFamily="2" charset="0"/>
                  <a:cs typeface="Calibri"/>
                </a:rPr>
                <a:pPr algn="l"/>
                <a:t>Southeast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F7">
          <xdr:nvSpPr>
            <xdr:cNvPr id="171" name="TextBox 170">
              <a:extLst>
                <a:ext uri="{FF2B5EF4-FFF2-40B4-BE49-F238E27FC236}">
                  <a16:creationId xmlns:a16="http://schemas.microsoft.com/office/drawing/2014/main" id="{899F5024-210F-46B0-BF6F-4EECC0E81C6A}"/>
                </a:ext>
              </a:extLst>
            </xdr:cNvPr>
            <xdr:cNvSpPr txBox="1"/>
          </xdr:nvSpPr>
          <xdr:spPr>
            <a:xfrm>
              <a:off x="1728839" y="10200375"/>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56DC22C-FFDA-402E-82CE-60CF3938E181}" type="TxLink">
                <a:rPr lang="en-US" sz="800" b="1" i="0" u="none" strike="noStrike">
                  <a:solidFill>
                    <a:srgbClr val="000000"/>
                  </a:solidFill>
                  <a:latin typeface="Roboto" panose="02000000000000000000" pitchFamily="2" charset="0"/>
                  <a:ea typeface="Roboto" panose="02000000000000000000" pitchFamily="2" charset="0"/>
                  <a:cs typeface="Calibri"/>
                </a:rPr>
                <a:pPr algn="l"/>
                <a:t>$163</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
          <xdr:nvSpPr>
            <xdr:cNvPr id="176" name="Rectangle: Rounded Corners 175">
              <a:extLst>
                <a:ext uri="{FF2B5EF4-FFF2-40B4-BE49-F238E27FC236}">
                  <a16:creationId xmlns:a16="http://schemas.microsoft.com/office/drawing/2014/main" id="{C70D424B-154E-4DBB-8343-E701A2CBCD1E}"/>
                </a:ext>
              </a:extLst>
            </xdr:cNvPr>
            <xdr:cNvSpPr/>
          </xdr:nvSpPr>
          <xdr:spPr>
            <a:xfrm>
              <a:off x="1680829" y="10202768"/>
              <a:ext cx="88280" cy="7898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85" name="Group 184">
            <a:extLst>
              <a:ext uri="{FF2B5EF4-FFF2-40B4-BE49-F238E27FC236}">
                <a16:creationId xmlns:a16="http://schemas.microsoft.com/office/drawing/2014/main" id="{19291177-56A3-8FD8-2EFE-974B8EF499B5}"/>
              </a:ext>
            </a:extLst>
          </xdr:cNvPr>
          <xdr:cNvGrpSpPr/>
        </xdr:nvGrpSpPr>
        <xdr:grpSpPr>
          <a:xfrm>
            <a:off x="1678539" y="10046305"/>
            <a:ext cx="621985" cy="349329"/>
            <a:chOff x="1680829" y="10516602"/>
            <a:chExt cx="621069" cy="349329"/>
          </a:xfrm>
        </xdr:grpSpPr>
        <xdr:sp macro="" textlink="'Pivottable - Product'!AE8">
          <xdr:nvSpPr>
            <xdr:cNvPr id="172" name="TextBox 171">
              <a:extLst>
                <a:ext uri="{FF2B5EF4-FFF2-40B4-BE49-F238E27FC236}">
                  <a16:creationId xmlns:a16="http://schemas.microsoft.com/office/drawing/2014/main" id="{9912EA30-A7A2-4DBC-BF41-B24DA71B4DF2}"/>
                </a:ext>
              </a:extLst>
            </xdr:cNvPr>
            <xdr:cNvSpPr txBox="1"/>
          </xdr:nvSpPr>
          <xdr:spPr>
            <a:xfrm>
              <a:off x="1728839" y="10516602"/>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3D3474F-1B96-4825-BA7C-5D52D6CA8EB8}" type="TxLink">
                <a:rPr lang="en-US" sz="800" b="1" i="0" u="none" strike="noStrike">
                  <a:solidFill>
                    <a:srgbClr val="000000"/>
                  </a:solidFill>
                  <a:latin typeface="Roboto" panose="02000000000000000000" pitchFamily="2" charset="0"/>
                  <a:ea typeface="Roboto" panose="02000000000000000000" pitchFamily="2" charset="0"/>
                  <a:cs typeface="Calibri"/>
                </a:rPr>
                <a:pPr algn="l"/>
                <a:t>West</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Pivottable - Product'!AF8">
          <xdr:nvSpPr>
            <xdr:cNvPr id="173" name="TextBox 172">
              <a:extLst>
                <a:ext uri="{FF2B5EF4-FFF2-40B4-BE49-F238E27FC236}">
                  <a16:creationId xmlns:a16="http://schemas.microsoft.com/office/drawing/2014/main" id="{81C6BC16-8AB0-4BD5-BF13-D6B8104898B8}"/>
                </a:ext>
              </a:extLst>
            </xdr:cNvPr>
            <xdr:cNvSpPr txBox="1"/>
          </xdr:nvSpPr>
          <xdr:spPr>
            <a:xfrm>
              <a:off x="1728839" y="10648950"/>
              <a:ext cx="573059"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8A7E04B-1229-44A2-95EE-4B8E7AC8E836}" type="TxLink">
                <a:rPr lang="en-US" sz="800" b="1" i="0" u="none" strike="noStrike">
                  <a:solidFill>
                    <a:srgbClr val="000000"/>
                  </a:solidFill>
                  <a:latin typeface="Roboto" panose="02000000000000000000" pitchFamily="2" charset="0"/>
                  <a:ea typeface="Roboto" panose="02000000000000000000" pitchFamily="2" charset="0"/>
                  <a:cs typeface="Calibri"/>
                </a:rPr>
                <a:pPr algn="l"/>
                <a:t>$270</a:t>
              </a:fld>
              <a:endParaRPr lang="en-US" sz="200" b="1" i="0" u="none" strike="noStrike">
                <a:solidFill>
                  <a:srgbClr val="000000"/>
                </a:solidFill>
                <a:latin typeface="Roboto" panose="02000000000000000000" pitchFamily="2" charset="0"/>
                <a:ea typeface="Roboto" panose="02000000000000000000" pitchFamily="2" charset="0"/>
                <a:cs typeface="Calibri"/>
              </a:endParaRPr>
            </a:p>
          </xdr:txBody>
        </xdr:sp>
        <xdr:sp macro="" textlink="">
          <xdr:nvSpPr>
            <xdr:cNvPr id="177" name="Rectangle: Rounded Corners 176">
              <a:extLst>
                <a:ext uri="{FF2B5EF4-FFF2-40B4-BE49-F238E27FC236}">
                  <a16:creationId xmlns:a16="http://schemas.microsoft.com/office/drawing/2014/main" id="{BC984A97-03E6-4CAA-9313-0F458F88D7F2}"/>
                </a:ext>
              </a:extLst>
            </xdr:cNvPr>
            <xdr:cNvSpPr/>
          </xdr:nvSpPr>
          <xdr:spPr>
            <a:xfrm>
              <a:off x="1680829" y="10629012"/>
              <a:ext cx="88280" cy="78988"/>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7</xdr:col>
      <xdr:colOff>297656</xdr:colOff>
      <xdr:row>21</xdr:row>
      <xdr:rowOff>23811</xdr:rowOff>
    </xdr:from>
    <xdr:to>
      <xdr:col>12</xdr:col>
      <xdr:colOff>559594</xdr:colOff>
      <xdr:row>28</xdr:row>
      <xdr:rowOff>37418</xdr:rowOff>
    </xdr:to>
    <xdr:graphicFrame macro="">
      <xdr:nvGraphicFramePr>
        <xdr:cNvPr id="190" name="Chart 189">
          <a:extLst>
            <a:ext uri="{FF2B5EF4-FFF2-40B4-BE49-F238E27FC236}">
              <a16:creationId xmlns:a16="http://schemas.microsoft.com/office/drawing/2014/main" id="{2DE7ACDD-CEB4-42C3-8431-55C3D9F4E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342481</xdr:colOff>
      <xdr:row>19</xdr:row>
      <xdr:rowOff>186744</xdr:rowOff>
    </xdr:from>
    <xdr:to>
      <xdr:col>11</xdr:col>
      <xdr:colOff>28472</xdr:colOff>
      <xdr:row>21</xdr:row>
      <xdr:rowOff>22725</xdr:rowOff>
    </xdr:to>
    <xdr:sp macro="" textlink="">
      <xdr:nvSpPr>
        <xdr:cNvPr id="191" name="TextBox 190">
          <a:extLst>
            <a:ext uri="{FF2B5EF4-FFF2-40B4-BE49-F238E27FC236}">
              <a16:creationId xmlns:a16="http://schemas.microsoft.com/office/drawing/2014/main" id="{5B84CBED-330B-43AA-8804-5DAF83AEBAF6}"/>
            </a:ext>
          </a:extLst>
        </xdr:cNvPr>
        <xdr:cNvSpPr txBox="1"/>
      </xdr:nvSpPr>
      <xdr:spPr>
        <a:xfrm>
          <a:off x="4242128" y="3806244"/>
          <a:ext cx="210646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method by year and month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233824</xdr:colOff>
      <xdr:row>42</xdr:row>
      <xdr:rowOff>102578</xdr:rowOff>
    </xdr:from>
    <xdr:to>
      <xdr:col>12</xdr:col>
      <xdr:colOff>527538</xdr:colOff>
      <xdr:row>52</xdr:row>
      <xdr:rowOff>146540</xdr:rowOff>
    </xdr:to>
    <xdr:graphicFrame macro="">
      <xdr:nvGraphicFramePr>
        <xdr:cNvPr id="216" name="Chart 215">
          <a:extLst>
            <a:ext uri="{FF2B5EF4-FFF2-40B4-BE49-F238E27FC236}">
              <a16:creationId xmlns:a16="http://schemas.microsoft.com/office/drawing/2014/main" id="{652BAD99-EEFB-4A5B-89FA-9870299EF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319409</xdr:colOff>
      <xdr:row>41</xdr:row>
      <xdr:rowOff>101921</xdr:rowOff>
    </xdr:from>
    <xdr:to>
      <xdr:col>11</xdr:col>
      <xdr:colOff>5400</xdr:colOff>
      <xdr:row>42</xdr:row>
      <xdr:rowOff>128402</xdr:rowOff>
    </xdr:to>
    <xdr:sp macro="" textlink="">
      <xdr:nvSpPr>
        <xdr:cNvPr id="218" name="TextBox 217">
          <a:extLst>
            <a:ext uri="{FF2B5EF4-FFF2-40B4-BE49-F238E27FC236}">
              <a16:creationId xmlns:a16="http://schemas.microsoft.com/office/drawing/2014/main" id="{35615F8C-35B3-45EF-9EF4-2C88B1B02401}"/>
            </a:ext>
          </a:extLst>
        </xdr:cNvPr>
        <xdr:cNvSpPr txBox="1"/>
      </xdr:nvSpPr>
      <xdr:spPr>
        <a:xfrm>
          <a:off x="4261931" y="7912421"/>
          <a:ext cx="2137643"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retailer by year and month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7</xdr:col>
      <xdr:colOff>315516</xdr:colOff>
      <xdr:row>29</xdr:row>
      <xdr:rowOff>142174</xdr:rowOff>
    </xdr:from>
    <xdr:to>
      <xdr:col>13</xdr:col>
      <xdr:colOff>17857</xdr:colOff>
      <xdr:row>40</xdr:row>
      <xdr:rowOff>74939</xdr:rowOff>
    </xdr:to>
    <xdr:graphicFrame macro="">
      <xdr:nvGraphicFramePr>
        <xdr:cNvPr id="219" name="Chart 218">
          <a:extLst>
            <a:ext uri="{FF2B5EF4-FFF2-40B4-BE49-F238E27FC236}">
              <a16:creationId xmlns:a16="http://schemas.microsoft.com/office/drawing/2014/main" id="{F88707AB-23EE-4527-92B6-136E82499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379753</xdr:colOff>
      <xdr:row>28</xdr:row>
      <xdr:rowOff>176311</xdr:rowOff>
    </xdr:from>
    <xdr:to>
      <xdr:col>11</xdr:col>
      <xdr:colOff>65744</xdr:colOff>
      <xdr:row>30</xdr:row>
      <xdr:rowOff>12292</xdr:rowOff>
    </xdr:to>
    <xdr:sp macro="" textlink="">
      <xdr:nvSpPr>
        <xdr:cNvPr id="220" name="TextBox 219">
          <a:extLst>
            <a:ext uri="{FF2B5EF4-FFF2-40B4-BE49-F238E27FC236}">
              <a16:creationId xmlns:a16="http://schemas.microsoft.com/office/drawing/2014/main" id="{B2180777-39D8-4135-8F0A-F93E327D04CC}"/>
            </a:ext>
          </a:extLst>
        </xdr:cNvPr>
        <xdr:cNvSpPr txBox="1"/>
      </xdr:nvSpPr>
      <xdr:spPr>
        <a:xfrm>
          <a:off x="4279400" y="5510311"/>
          <a:ext cx="210646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location by year and month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143834</xdr:colOff>
      <xdr:row>28</xdr:row>
      <xdr:rowOff>90645</xdr:rowOff>
    </xdr:from>
    <xdr:to>
      <xdr:col>19</xdr:col>
      <xdr:colOff>557893</xdr:colOff>
      <xdr:row>39</xdr:row>
      <xdr:rowOff>154629</xdr:rowOff>
    </xdr:to>
    <xdr:sp macro="" textlink="">
      <xdr:nvSpPr>
        <xdr:cNvPr id="221" name="Rectangle: Rounded Corners 220">
          <a:extLst>
            <a:ext uri="{FF2B5EF4-FFF2-40B4-BE49-F238E27FC236}">
              <a16:creationId xmlns:a16="http://schemas.microsoft.com/office/drawing/2014/main" id="{DFCCC4F5-6370-4323-8DD2-52E1078AE091}"/>
            </a:ext>
          </a:extLst>
        </xdr:cNvPr>
        <xdr:cNvSpPr/>
      </xdr:nvSpPr>
      <xdr:spPr>
        <a:xfrm>
          <a:off x="7763834" y="5424645"/>
          <a:ext cx="3775023" cy="215948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84069</xdr:colOff>
      <xdr:row>40</xdr:row>
      <xdr:rowOff>143671</xdr:rowOff>
    </xdr:from>
    <xdr:to>
      <xdr:col>19</xdr:col>
      <xdr:colOff>502417</xdr:colOff>
      <xdr:row>52</xdr:row>
      <xdr:rowOff>139213</xdr:rowOff>
    </xdr:to>
    <xdr:sp macro="" textlink="">
      <xdr:nvSpPr>
        <xdr:cNvPr id="222" name="Rectangle: Rounded Corners 221">
          <a:extLst>
            <a:ext uri="{FF2B5EF4-FFF2-40B4-BE49-F238E27FC236}">
              <a16:creationId xmlns:a16="http://schemas.microsoft.com/office/drawing/2014/main" id="{88CA1562-B256-46AA-A13E-0357E8E3421F}"/>
            </a:ext>
          </a:extLst>
        </xdr:cNvPr>
        <xdr:cNvSpPr/>
      </xdr:nvSpPr>
      <xdr:spPr>
        <a:xfrm>
          <a:off x="7645454" y="7763671"/>
          <a:ext cx="3766751" cy="228154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200092</xdr:colOff>
      <xdr:row>28</xdr:row>
      <xdr:rowOff>125674</xdr:rowOff>
    </xdr:from>
    <xdr:to>
      <xdr:col>20</xdr:col>
      <xdr:colOff>1829</xdr:colOff>
      <xdr:row>39</xdr:row>
      <xdr:rowOff>189658</xdr:rowOff>
    </xdr:to>
    <xdr:sp macro="" textlink="">
      <xdr:nvSpPr>
        <xdr:cNvPr id="223" name="Rectangle: Rounded Corners 222">
          <a:extLst>
            <a:ext uri="{FF2B5EF4-FFF2-40B4-BE49-F238E27FC236}">
              <a16:creationId xmlns:a16="http://schemas.microsoft.com/office/drawing/2014/main" id="{1056FE9D-40BE-B426-0AD1-6C5730AAF5CD}"/>
            </a:ext>
          </a:extLst>
        </xdr:cNvPr>
        <xdr:cNvSpPr/>
      </xdr:nvSpPr>
      <xdr:spPr>
        <a:xfrm>
          <a:off x="7820092" y="5459674"/>
          <a:ext cx="3775023" cy="215948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195803</xdr:colOff>
      <xdr:row>40</xdr:row>
      <xdr:rowOff>124830</xdr:rowOff>
    </xdr:from>
    <xdr:to>
      <xdr:col>20</xdr:col>
      <xdr:colOff>1829</xdr:colOff>
      <xdr:row>51</xdr:row>
      <xdr:rowOff>73269</xdr:rowOff>
    </xdr:to>
    <xdr:sp macro="" textlink="">
      <xdr:nvSpPr>
        <xdr:cNvPr id="224" name="Rectangle: Rounded Corners 223">
          <a:extLst>
            <a:ext uri="{FF2B5EF4-FFF2-40B4-BE49-F238E27FC236}">
              <a16:creationId xmlns:a16="http://schemas.microsoft.com/office/drawing/2014/main" id="{158E8856-EA9F-CB25-8B81-7939F35B030C}"/>
            </a:ext>
          </a:extLst>
        </xdr:cNvPr>
        <xdr:cNvSpPr/>
      </xdr:nvSpPr>
      <xdr:spPr>
        <a:xfrm>
          <a:off x="7757188" y="7744830"/>
          <a:ext cx="3762564" cy="204393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228473</xdr:colOff>
      <xdr:row>19</xdr:row>
      <xdr:rowOff>186744</xdr:rowOff>
    </xdr:from>
    <xdr:to>
      <xdr:col>16</xdr:col>
      <xdr:colOff>519582</xdr:colOff>
      <xdr:row>21</xdr:row>
      <xdr:rowOff>22725</xdr:rowOff>
    </xdr:to>
    <xdr:sp macro="" textlink="">
      <xdr:nvSpPr>
        <xdr:cNvPr id="227" name="TextBox 226">
          <a:extLst>
            <a:ext uri="{FF2B5EF4-FFF2-40B4-BE49-F238E27FC236}">
              <a16:creationId xmlns:a16="http://schemas.microsoft.com/office/drawing/2014/main" id="{E55ACAF7-8281-4FC8-BB7A-56ECE7A4532F}"/>
            </a:ext>
          </a:extLst>
        </xdr:cNvPr>
        <xdr:cNvSpPr txBox="1"/>
      </xdr:nvSpPr>
      <xdr:spPr>
        <a:xfrm>
          <a:off x="7758826" y="3806244"/>
          <a:ext cx="210646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Profit % of method by year and month</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291226</xdr:colOff>
      <xdr:row>28</xdr:row>
      <xdr:rowOff>120281</xdr:rowOff>
    </xdr:from>
    <xdr:to>
      <xdr:col>16</xdr:col>
      <xdr:colOff>582335</xdr:colOff>
      <xdr:row>29</xdr:row>
      <xdr:rowOff>146762</xdr:rowOff>
    </xdr:to>
    <xdr:sp macro="" textlink="">
      <xdr:nvSpPr>
        <xdr:cNvPr id="228" name="TextBox 227">
          <a:extLst>
            <a:ext uri="{FF2B5EF4-FFF2-40B4-BE49-F238E27FC236}">
              <a16:creationId xmlns:a16="http://schemas.microsoft.com/office/drawing/2014/main" id="{9667561C-0B34-4579-A832-DFB0F87A030B}"/>
            </a:ext>
          </a:extLst>
        </xdr:cNvPr>
        <xdr:cNvSpPr txBox="1"/>
      </xdr:nvSpPr>
      <xdr:spPr>
        <a:xfrm>
          <a:off x="7821579" y="5454281"/>
          <a:ext cx="210646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method by year and month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208303</xdr:colOff>
      <xdr:row>41</xdr:row>
      <xdr:rowOff>113316</xdr:rowOff>
    </xdr:from>
    <xdr:to>
      <xdr:col>16</xdr:col>
      <xdr:colOff>499412</xdr:colOff>
      <xdr:row>42</xdr:row>
      <xdr:rowOff>139797</xdr:rowOff>
    </xdr:to>
    <xdr:sp macro="" textlink="">
      <xdr:nvSpPr>
        <xdr:cNvPr id="229" name="TextBox 228">
          <a:extLst>
            <a:ext uri="{FF2B5EF4-FFF2-40B4-BE49-F238E27FC236}">
              <a16:creationId xmlns:a16="http://schemas.microsoft.com/office/drawing/2014/main" id="{F4EDE914-1D09-4313-AF1B-5E41619D266C}"/>
            </a:ext>
          </a:extLst>
        </xdr:cNvPr>
        <xdr:cNvSpPr txBox="1"/>
      </xdr:nvSpPr>
      <xdr:spPr>
        <a:xfrm>
          <a:off x="7738656" y="7923816"/>
          <a:ext cx="2106462" cy="21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800" b="1" i="0" u="none" strike="noStrike">
              <a:solidFill>
                <a:srgbClr val="000000"/>
              </a:solidFill>
              <a:latin typeface="Roboto" panose="02000000000000000000" pitchFamily="2" charset="0"/>
              <a:ea typeface="Roboto" panose="02000000000000000000" pitchFamily="2" charset="0"/>
              <a:cs typeface="Calibri"/>
            </a:rPr>
            <a:t>Sales of method by year and month (%)</a:t>
          </a:r>
          <a:endParaRPr lang="en-US" sz="800" b="1" i="0" u="none" strike="noStrike">
            <a:solidFill>
              <a:srgbClr val="000000"/>
            </a:solidFill>
            <a:latin typeface="Roboto" panose="02000000000000000000" pitchFamily="2" charset="0"/>
            <a:ea typeface="Roboto" panose="02000000000000000000" pitchFamily="2" charset="0"/>
            <a:cs typeface="Calibri"/>
          </a:endParaRPr>
        </a:p>
      </xdr:txBody>
    </xdr:sp>
    <xdr:clientData/>
  </xdr:twoCellAnchor>
  <xdr:twoCellAnchor>
    <xdr:from>
      <xdr:col>13</xdr:col>
      <xdr:colOff>176646</xdr:colOff>
      <xdr:row>21</xdr:row>
      <xdr:rowOff>28574</xdr:rowOff>
    </xdr:from>
    <xdr:to>
      <xdr:col>20</xdr:col>
      <xdr:colOff>11226</xdr:colOff>
      <xdr:row>28</xdr:row>
      <xdr:rowOff>38100</xdr:rowOff>
    </xdr:to>
    <xdr:graphicFrame macro="">
      <xdr:nvGraphicFramePr>
        <xdr:cNvPr id="234" name="Chart 233">
          <a:extLst>
            <a:ext uri="{FF2B5EF4-FFF2-40B4-BE49-F238E27FC236}">
              <a16:creationId xmlns:a16="http://schemas.microsoft.com/office/drawing/2014/main" id="{CE9FC5CF-2F70-4B00-936C-4BE0D07F6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77875</xdr:colOff>
      <xdr:row>42</xdr:row>
      <xdr:rowOff>95251</xdr:rowOff>
    </xdr:from>
    <xdr:to>
      <xdr:col>19</xdr:col>
      <xdr:colOff>584060</xdr:colOff>
      <xdr:row>52</xdr:row>
      <xdr:rowOff>95251</xdr:rowOff>
    </xdr:to>
    <xdr:graphicFrame macro="">
      <xdr:nvGraphicFramePr>
        <xdr:cNvPr id="235" name="Chart 234">
          <a:extLst>
            <a:ext uri="{FF2B5EF4-FFF2-40B4-BE49-F238E27FC236}">
              <a16:creationId xmlns:a16="http://schemas.microsoft.com/office/drawing/2014/main" id="{CC73122B-32FE-4493-ACE1-60C72E2F7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164437</xdr:colOff>
      <xdr:row>29</xdr:row>
      <xdr:rowOff>104775</xdr:rowOff>
    </xdr:from>
    <xdr:to>
      <xdr:col>19</xdr:col>
      <xdr:colOff>593481</xdr:colOff>
      <xdr:row>39</xdr:row>
      <xdr:rowOff>183906</xdr:rowOff>
    </xdr:to>
    <xdr:graphicFrame macro="">
      <xdr:nvGraphicFramePr>
        <xdr:cNvPr id="236" name="Chart 235">
          <a:extLst>
            <a:ext uri="{FF2B5EF4-FFF2-40B4-BE49-F238E27FC236}">
              <a16:creationId xmlns:a16="http://schemas.microsoft.com/office/drawing/2014/main" id="{7505979F-4BB4-4C37-A791-779557CEF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0</xdr:colOff>
      <xdr:row>27</xdr:row>
      <xdr:rowOff>1</xdr:rowOff>
    </xdr:from>
    <xdr:to>
      <xdr:col>2</xdr:col>
      <xdr:colOff>552450</xdr:colOff>
      <xdr:row>37</xdr:row>
      <xdr:rowOff>173183</xdr:rowOff>
    </xdr:to>
    <mc:AlternateContent xmlns:mc="http://schemas.openxmlformats.org/markup-compatibility/2006" xmlns:a14="http://schemas.microsoft.com/office/drawing/2010/main">
      <mc:Choice Requires="a14">
        <xdr:graphicFrame macro="">
          <xdr:nvGraphicFramePr>
            <xdr:cNvPr id="238" name="Retailer">
              <a:extLst>
                <a:ext uri="{FF2B5EF4-FFF2-40B4-BE49-F238E27FC236}">
                  <a16:creationId xmlns:a16="http://schemas.microsoft.com/office/drawing/2014/main" id="{A6970AC5-87D4-3035-5905-2904C92E741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72143" y="5143501"/>
              <a:ext cx="1164771"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216776</xdr:colOff>
      <xdr:row>5</xdr:row>
      <xdr:rowOff>17915</xdr:rowOff>
    </xdr:from>
    <xdr:to>
      <xdr:col>4</xdr:col>
      <xdr:colOff>179883</xdr:colOff>
      <xdr:row>8</xdr:row>
      <xdr:rowOff>19706</xdr:rowOff>
    </xdr:to>
    <xdr:pic>
      <xdr:nvPicPr>
        <xdr:cNvPr id="33" name="Graphic 32" descr="Money with solid fill">
          <a:extLst>
            <a:ext uri="{FF2B5EF4-FFF2-40B4-BE49-F238E27FC236}">
              <a16:creationId xmlns:a16="http://schemas.microsoft.com/office/drawing/2014/main" id="{59893422-B340-4880-B233-B59ECD36A9B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07931" y="970415"/>
          <a:ext cx="574021" cy="573291"/>
        </a:xfrm>
        <a:prstGeom prst="rect">
          <a:avLst/>
        </a:prstGeom>
      </xdr:spPr>
    </xdr:pic>
    <xdr:clientData/>
  </xdr:twoCellAnchor>
  <xdr:twoCellAnchor editAs="oneCell">
    <xdr:from>
      <xdr:col>7</xdr:col>
      <xdr:colOff>300977</xdr:colOff>
      <xdr:row>5</xdr:row>
      <xdr:rowOff>60912</xdr:rowOff>
    </xdr:from>
    <xdr:to>
      <xdr:col>8</xdr:col>
      <xdr:colOff>244738</xdr:colOff>
      <xdr:row>8</xdr:row>
      <xdr:rowOff>39413</xdr:rowOff>
    </xdr:to>
    <xdr:pic>
      <xdr:nvPicPr>
        <xdr:cNvPr id="54" name="Graphic 53" descr="Coins with solid fill">
          <a:extLst>
            <a:ext uri="{FF2B5EF4-FFF2-40B4-BE49-F238E27FC236}">
              <a16:creationId xmlns:a16="http://schemas.microsoft.com/office/drawing/2014/main" id="{064E0EE1-24F6-4A97-8BD5-07CA869985C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235787" y="1013412"/>
          <a:ext cx="554675" cy="5500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10" refreshedDate="45443.722443634259" createdVersion="7" refreshedVersion="8" minRefreshableVersion="3" recordCount="9648" xr:uid="{43835E29-EE10-44FB-9ED7-944EB335C2D4}">
  <cacheSource type="worksheet">
    <worksheetSource name="adi"/>
  </cacheSource>
  <cacheFields count="18">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6" base="2">
        <rangePr groupBy="months" startDate="2020-01-01T00:00:00" endDate="2022-01-01T00:00:00"/>
        <groupItems count="14">
          <s v="&lt;1/1/2020"/>
          <s v="Jan"/>
          <s v="Feb"/>
          <s v="Mar"/>
          <s v="Apr"/>
          <s v="May"/>
          <s v="Jun"/>
          <s v="Jul"/>
          <s v="Aug"/>
          <s v="Sep"/>
          <s v="Oct"/>
          <s v="Nov"/>
          <s v="Dec"/>
          <s v="&gt;1/1/20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Cost" numFmtId="0" formula="'Total Sales'-'Operating Profit'" databaseField="0"/>
    <cacheField name="Total Cost" numFmtId="0" formula="'Total Sales'-'Operating Profit'" databaseField="0"/>
    <cacheField name="Quarters" numFmtId="0" databaseField="0">
      <fieldGroup base="2">
        <rangePr groupBy="quarters" startDate="2020-01-01T00:00:00" endDate="2022-01-01T00:00:00"/>
        <groupItems count="6">
          <s v="&lt;1/1/2020"/>
          <s v="Qtr1"/>
          <s v="Qtr2"/>
          <s v="Qtr3"/>
          <s v="Qtr4"/>
          <s v="&gt;1/1/2022"/>
        </groupItems>
      </fieldGroup>
    </cacheField>
    <cacheField name="Years" numFmtId="0" databaseField="0">
      <fieldGroup base="2">
        <rangePr groupBy="years" startDate="2020-01-01T00:00:00" endDate="2022-01-01T00:00:00"/>
        <groupItems count="5">
          <s v="&lt;1/1/2020"/>
          <s v="2020"/>
          <s v="2021"/>
          <s v="2022"/>
          <s v="&gt;1/1/2022"/>
        </groupItems>
      </fieldGroup>
    </cacheField>
    <cacheField name="% Profit margin" numFmtId="0" formula="'Operating Profit'/'Total Sales'" databaseField="0"/>
  </cacheFields>
  <extLst>
    <ext xmlns:x14="http://schemas.microsoft.com/office/spreadsheetml/2009/9/main" uri="{725AE2AE-9491-48be-B2B4-4EB974FC3084}">
      <x14:pivotCacheDefinition pivotCacheId="889630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s v="New York"/>
    <x v="0"/>
    <n v="50"/>
    <n v="1200"/>
    <n v="600000"/>
    <n v="300000"/>
    <n v="0.5"/>
    <x v="0"/>
  </r>
  <r>
    <x v="0"/>
    <n v="1185732"/>
    <x v="1"/>
    <x v="0"/>
    <x v="0"/>
    <s v="New York"/>
    <x v="1"/>
    <n v="50"/>
    <n v="1000"/>
    <n v="500000"/>
    <n v="150000"/>
    <n v="0.3"/>
    <x v="0"/>
  </r>
  <r>
    <x v="0"/>
    <n v="1185732"/>
    <x v="2"/>
    <x v="0"/>
    <x v="0"/>
    <s v="New York"/>
    <x v="2"/>
    <n v="40"/>
    <n v="1000"/>
    <n v="400000"/>
    <n v="140000"/>
    <n v="0.35"/>
    <x v="0"/>
  </r>
  <r>
    <x v="0"/>
    <n v="1185732"/>
    <x v="3"/>
    <x v="0"/>
    <x v="0"/>
    <s v="New York"/>
    <x v="3"/>
    <n v="45"/>
    <n v="850"/>
    <n v="382500"/>
    <n v="133875"/>
    <n v="0.35"/>
    <x v="0"/>
  </r>
  <r>
    <x v="0"/>
    <n v="1185732"/>
    <x v="4"/>
    <x v="0"/>
    <x v="0"/>
    <s v="New York"/>
    <x v="4"/>
    <n v="60"/>
    <n v="900"/>
    <n v="540000"/>
    <n v="162000"/>
    <n v="0.3"/>
    <x v="0"/>
  </r>
  <r>
    <x v="0"/>
    <n v="1185732"/>
    <x v="5"/>
    <x v="0"/>
    <x v="0"/>
    <s v="New York"/>
    <x v="5"/>
    <n v="50"/>
    <n v="1000"/>
    <n v="500000"/>
    <n v="125000"/>
    <n v="0.25"/>
    <x v="0"/>
  </r>
  <r>
    <x v="0"/>
    <n v="1185732"/>
    <x v="6"/>
    <x v="0"/>
    <x v="0"/>
    <s v="New York"/>
    <x v="0"/>
    <n v="50"/>
    <n v="1250"/>
    <n v="625000"/>
    <n v="312500"/>
    <n v="0.5"/>
    <x v="0"/>
  </r>
  <r>
    <x v="0"/>
    <n v="1185732"/>
    <x v="7"/>
    <x v="0"/>
    <x v="0"/>
    <s v="New York"/>
    <x v="1"/>
    <n v="50"/>
    <n v="900"/>
    <n v="450000"/>
    <n v="135000"/>
    <n v="0.3"/>
    <x v="1"/>
  </r>
  <r>
    <x v="0"/>
    <n v="1185732"/>
    <x v="8"/>
    <x v="0"/>
    <x v="0"/>
    <s v="New York"/>
    <x v="2"/>
    <n v="40"/>
    <n v="950"/>
    <n v="380000"/>
    <n v="133000"/>
    <n v="0.35"/>
    <x v="1"/>
  </r>
  <r>
    <x v="0"/>
    <n v="1185732"/>
    <x v="9"/>
    <x v="0"/>
    <x v="0"/>
    <s v="New York"/>
    <x v="3"/>
    <n v="45"/>
    <n v="825"/>
    <n v="371250"/>
    <n v="129937.49999999999"/>
    <n v="0.35"/>
    <x v="1"/>
  </r>
  <r>
    <x v="0"/>
    <n v="1185732"/>
    <x v="10"/>
    <x v="0"/>
    <x v="0"/>
    <s v="New York"/>
    <x v="4"/>
    <n v="60"/>
    <n v="900"/>
    <n v="540000"/>
    <n v="162000"/>
    <n v="0.3"/>
    <x v="1"/>
  </r>
  <r>
    <x v="0"/>
    <n v="1185732"/>
    <x v="11"/>
    <x v="0"/>
    <x v="0"/>
    <s v="New York"/>
    <x v="5"/>
    <n v="50"/>
    <n v="1000"/>
    <n v="500000"/>
    <n v="125000"/>
    <n v="0.25"/>
    <x v="1"/>
  </r>
  <r>
    <x v="0"/>
    <n v="1185732"/>
    <x v="12"/>
    <x v="0"/>
    <x v="0"/>
    <s v="New York"/>
    <x v="0"/>
    <n v="50"/>
    <n v="1220"/>
    <n v="610000"/>
    <n v="305000"/>
    <n v="0.5"/>
    <x v="1"/>
  </r>
  <r>
    <x v="0"/>
    <n v="1185732"/>
    <x v="13"/>
    <x v="0"/>
    <x v="0"/>
    <s v="New York"/>
    <x v="1"/>
    <n v="50"/>
    <n v="925"/>
    <n v="462500"/>
    <n v="138750"/>
    <n v="0.3"/>
    <x v="1"/>
  </r>
  <r>
    <x v="0"/>
    <n v="1185732"/>
    <x v="14"/>
    <x v="0"/>
    <x v="0"/>
    <s v="New York"/>
    <x v="2"/>
    <n v="40"/>
    <n v="950"/>
    <n v="380000"/>
    <n v="133000"/>
    <n v="0.35"/>
    <x v="1"/>
  </r>
  <r>
    <x v="0"/>
    <n v="1185732"/>
    <x v="15"/>
    <x v="0"/>
    <x v="0"/>
    <s v="New York"/>
    <x v="3"/>
    <n v="45"/>
    <n v="800"/>
    <n v="360000"/>
    <n v="125999.99999999999"/>
    <n v="0.35"/>
    <x v="1"/>
  </r>
  <r>
    <x v="0"/>
    <n v="1185732"/>
    <x v="16"/>
    <x v="0"/>
    <x v="0"/>
    <s v="New York"/>
    <x v="4"/>
    <n v="60"/>
    <n v="850"/>
    <n v="510000"/>
    <n v="153000"/>
    <n v="0.3"/>
    <x v="1"/>
  </r>
  <r>
    <x v="0"/>
    <n v="1185732"/>
    <x v="17"/>
    <x v="0"/>
    <x v="0"/>
    <s v="New York"/>
    <x v="5"/>
    <n v="50"/>
    <n v="950"/>
    <n v="475000"/>
    <n v="118750"/>
    <n v="0.25"/>
    <x v="1"/>
  </r>
  <r>
    <x v="0"/>
    <n v="1185732"/>
    <x v="18"/>
    <x v="0"/>
    <x v="0"/>
    <s v="New York"/>
    <x v="0"/>
    <n v="50"/>
    <n v="1200"/>
    <n v="600000"/>
    <n v="300000"/>
    <n v="0.5"/>
    <x v="1"/>
  </r>
  <r>
    <x v="0"/>
    <n v="1185732"/>
    <x v="19"/>
    <x v="0"/>
    <x v="0"/>
    <s v="New York"/>
    <x v="1"/>
    <n v="50"/>
    <n v="900"/>
    <n v="450000"/>
    <n v="135000"/>
    <n v="0.3"/>
    <x v="1"/>
  </r>
  <r>
    <x v="0"/>
    <n v="1185732"/>
    <x v="20"/>
    <x v="0"/>
    <x v="0"/>
    <s v="New York"/>
    <x v="2"/>
    <n v="40"/>
    <n v="900"/>
    <n v="360000"/>
    <n v="125999.99999999999"/>
    <n v="0.35"/>
    <x v="1"/>
  </r>
  <r>
    <x v="0"/>
    <n v="1185732"/>
    <x v="21"/>
    <x v="0"/>
    <x v="0"/>
    <s v="New York"/>
    <x v="3"/>
    <n v="45"/>
    <n v="825"/>
    <n v="371250"/>
    <n v="129937.49999999999"/>
    <n v="0.35"/>
    <x v="1"/>
  </r>
  <r>
    <x v="0"/>
    <n v="1185732"/>
    <x v="22"/>
    <x v="0"/>
    <x v="0"/>
    <s v="New York"/>
    <x v="4"/>
    <n v="60"/>
    <n v="825"/>
    <n v="495000"/>
    <n v="148500"/>
    <n v="0.3"/>
    <x v="1"/>
  </r>
  <r>
    <x v="0"/>
    <n v="1185732"/>
    <x v="23"/>
    <x v="0"/>
    <x v="0"/>
    <s v="New York"/>
    <x v="5"/>
    <n v="50"/>
    <n v="950"/>
    <n v="475000"/>
    <n v="118750"/>
    <n v="0.25"/>
    <x v="1"/>
  </r>
  <r>
    <x v="0"/>
    <n v="1185732"/>
    <x v="24"/>
    <x v="0"/>
    <x v="0"/>
    <s v="New York"/>
    <x v="0"/>
    <n v="60"/>
    <n v="1220"/>
    <n v="732000"/>
    <n v="366000"/>
    <n v="0.5"/>
    <x v="1"/>
  </r>
  <r>
    <x v="0"/>
    <n v="1185732"/>
    <x v="25"/>
    <x v="0"/>
    <x v="0"/>
    <s v="New York"/>
    <x v="1"/>
    <n v="55.000000000000007"/>
    <n v="925"/>
    <n v="508750.00000000006"/>
    <n v="152625"/>
    <n v="0.3"/>
    <x v="1"/>
  </r>
  <r>
    <x v="0"/>
    <n v="1185732"/>
    <x v="26"/>
    <x v="0"/>
    <x v="0"/>
    <s v="New York"/>
    <x v="2"/>
    <n v="50"/>
    <n v="900"/>
    <n v="450000"/>
    <n v="157500"/>
    <n v="0.35"/>
    <x v="1"/>
  </r>
  <r>
    <x v="0"/>
    <n v="1185732"/>
    <x v="27"/>
    <x v="0"/>
    <x v="0"/>
    <s v="New York"/>
    <x v="3"/>
    <n v="50"/>
    <n v="850"/>
    <n v="425000"/>
    <n v="148750"/>
    <n v="0.35"/>
    <x v="1"/>
  </r>
  <r>
    <x v="0"/>
    <n v="1185732"/>
    <x v="28"/>
    <x v="0"/>
    <x v="0"/>
    <s v="New York"/>
    <x v="4"/>
    <n v="60"/>
    <n v="875"/>
    <n v="525000"/>
    <n v="157500"/>
    <n v="0.3"/>
    <x v="1"/>
  </r>
  <r>
    <x v="0"/>
    <n v="1185732"/>
    <x v="29"/>
    <x v="0"/>
    <x v="0"/>
    <s v="New York"/>
    <x v="5"/>
    <n v="65"/>
    <n v="1000"/>
    <n v="650000"/>
    <n v="162500"/>
    <n v="0.25"/>
    <x v="1"/>
  </r>
  <r>
    <x v="0"/>
    <n v="1185732"/>
    <x v="30"/>
    <x v="0"/>
    <x v="0"/>
    <s v="New York"/>
    <x v="0"/>
    <n v="60"/>
    <n v="1250"/>
    <n v="750000"/>
    <n v="375000"/>
    <n v="0.5"/>
    <x v="1"/>
  </r>
  <r>
    <x v="0"/>
    <n v="1185732"/>
    <x v="31"/>
    <x v="0"/>
    <x v="0"/>
    <s v="New York"/>
    <x v="1"/>
    <n v="55.000000000000007"/>
    <n v="1000"/>
    <n v="550000.00000000012"/>
    <n v="165000.00000000003"/>
    <n v="0.3"/>
    <x v="1"/>
  </r>
  <r>
    <x v="0"/>
    <n v="1185732"/>
    <x v="32"/>
    <x v="0"/>
    <x v="0"/>
    <s v="New York"/>
    <x v="2"/>
    <n v="50"/>
    <n v="925"/>
    <n v="462500"/>
    <n v="161875"/>
    <n v="0.35"/>
    <x v="1"/>
  </r>
  <r>
    <x v="0"/>
    <n v="1185732"/>
    <x v="33"/>
    <x v="0"/>
    <x v="0"/>
    <s v="New York"/>
    <x v="3"/>
    <n v="50"/>
    <n v="900"/>
    <n v="450000"/>
    <n v="157500"/>
    <n v="0.35"/>
    <x v="1"/>
  </r>
  <r>
    <x v="0"/>
    <n v="1185732"/>
    <x v="34"/>
    <x v="0"/>
    <x v="0"/>
    <s v="New York"/>
    <x v="4"/>
    <n v="60"/>
    <n v="900"/>
    <n v="540000"/>
    <n v="162000"/>
    <n v="0.3"/>
    <x v="1"/>
  </r>
  <r>
    <x v="0"/>
    <n v="1185732"/>
    <x v="35"/>
    <x v="0"/>
    <x v="0"/>
    <s v="New York"/>
    <x v="5"/>
    <n v="65"/>
    <n v="1050"/>
    <n v="682500"/>
    <n v="170625"/>
    <n v="0.25"/>
    <x v="1"/>
  </r>
  <r>
    <x v="0"/>
    <n v="1185732"/>
    <x v="36"/>
    <x v="0"/>
    <x v="0"/>
    <s v="New York"/>
    <x v="0"/>
    <n v="60"/>
    <n v="1275"/>
    <n v="765000"/>
    <n v="382500"/>
    <n v="0.5"/>
    <x v="1"/>
  </r>
  <r>
    <x v="0"/>
    <n v="1185732"/>
    <x v="37"/>
    <x v="0"/>
    <x v="0"/>
    <s v="New York"/>
    <x v="1"/>
    <n v="55.000000000000007"/>
    <n v="1025"/>
    <n v="563750.00000000012"/>
    <n v="169125.00000000003"/>
    <n v="0.3"/>
    <x v="1"/>
  </r>
  <r>
    <x v="0"/>
    <n v="1185732"/>
    <x v="38"/>
    <x v="0"/>
    <x v="0"/>
    <s v="New York"/>
    <x v="2"/>
    <n v="50"/>
    <n v="950"/>
    <n v="475000"/>
    <n v="166250"/>
    <n v="0.35"/>
    <x v="1"/>
  </r>
  <r>
    <x v="0"/>
    <n v="1185732"/>
    <x v="39"/>
    <x v="0"/>
    <x v="0"/>
    <s v="New York"/>
    <x v="3"/>
    <n v="50"/>
    <n v="900"/>
    <n v="450000"/>
    <n v="157500"/>
    <n v="0.35"/>
    <x v="1"/>
  </r>
  <r>
    <x v="0"/>
    <n v="1185732"/>
    <x v="40"/>
    <x v="0"/>
    <x v="0"/>
    <s v="New York"/>
    <x v="4"/>
    <n v="60"/>
    <n v="925"/>
    <n v="555000"/>
    <n v="166500"/>
    <n v="0.3"/>
    <x v="1"/>
  </r>
  <r>
    <x v="0"/>
    <n v="1185732"/>
    <x v="41"/>
    <x v="0"/>
    <x v="0"/>
    <s v="New York"/>
    <x v="5"/>
    <n v="65"/>
    <n v="1100"/>
    <n v="715000"/>
    <n v="178750"/>
    <n v="0.25"/>
    <x v="1"/>
  </r>
  <r>
    <x v="0"/>
    <n v="1185732"/>
    <x v="42"/>
    <x v="0"/>
    <x v="0"/>
    <s v="New York"/>
    <x v="0"/>
    <n v="60"/>
    <n v="1250"/>
    <n v="750000"/>
    <n v="375000"/>
    <n v="0.5"/>
    <x v="1"/>
  </r>
  <r>
    <x v="0"/>
    <n v="1185732"/>
    <x v="43"/>
    <x v="0"/>
    <x v="0"/>
    <s v="New York"/>
    <x v="1"/>
    <n v="55.000000000000007"/>
    <n v="1025"/>
    <n v="563750.00000000012"/>
    <n v="169125.00000000003"/>
    <n v="0.3"/>
    <x v="1"/>
  </r>
  <r>
    <x v="0"/>
    <n v="1185732"/>
    <x v="44"/>
    <x v="0"/>
    <x v="0"/>
    <s v="New York"/>
    <x v="2"/>
    <n v="50"/>
    <n v="950"/>
    <n v="475000"/>
    <n v="166250"/>
    <n v="0.35"/>
    <x v="1"/>
  </r>
  <r>
    <x v="0"/>
    <n v="1185732"/>
    <x v="45"/>
    <x v="0"/>
    <x v="0"/>
    <s v="New York"/>
    <x v="3"/>
    <n v="50"/>
    <n v="925"/>
    <n v="462500"/>
    <n v="161875"/>
    <n v="0.35"/>
    <x v="1"/>
  </r>
  <r>
    <x v="1"/>
    <n v="1185732"/>
    <x v="46"/>
    <x v="0"/>
    <x v="0"/>
    <s v="New York"/>
    <x v="4"/>
    <n v="60"/>
    <n v="900"/>
    <n v="540000"/>
    <n v="162000"/>
    <n v="0.3"/>
    <x v="1"/>
  </r>
  <r>
    <x v="1"/>
    <n v="1185732"/>
    <x v="47"/>
    <x v="0"/>
    <x v="0"/>
    <s v="New York"/>
    <x v="5"/>
    <n v="65"/>
    <n v="1075"/>
    <n v="698750"/>
    <n v="174687.5"/>
    <n v="0.25"/>
    <x v="1"/>
  </r>
  <r>
    <x v="1"/>
    <n v="1185732"/>
    <x v="48"/>
    <x v="0"/>
    <x v="0"/>
    <s v="New York"/>
    <x v="0"/>
    <n v="60"/>
    <n v="1200"/>
    <n v="720000"/>
    <n v="360000"/>
    <n v="0.5"/>
    <x v="1"/>
  </r>
  <r>
    <x v="1"/>
    <n v="1185732"/>
    <x v="49"/>
    <x v="0"/>
    <x v="0"/>
    <s v="New York"/>
    <x v="1"/>
    <n v="55.000000000000007"/>
    <n v="1000"/>
    <n v="550000.00000000012"/>
    <n v="165000.00000000003"/>
    <n v="0.3"/>
    <x v="1"/>
  </r>
  <r>
    <x v="1"/>
    <n v="1185732"/>
    <x v="50"/>
    <x v="0"/>
    <x v="0"/>
    <s v="New York"/>
    <x v="2"/>
    <n v="50"/>
    <n v="925"/>
    <n v="462500"/>
    <n v="161875"/>
    <n v="0.35"/>
    <x v="1"/>
  </r>
  <r>
    <x v="1"/>
    <n v="1185732"/>
    <x v="51"/>
    <x v="0"/>
    <x v="0"/>
    <s v="New York"/>
    <x v="3"/>
    <n v="50"/>
    <n v="900"/>
    <n v="450000"/>
    <n v="157500"/>
    <n v="0.35"/>
    <x v="1"/>
  </r>
  <r>
    <x v="1"/>
    <n v="1185732"/>
    <x v="52"/>
    <x v="0"/>
    <x v="0"/>
    <s v="New York"/>
    <x v="4"/>
    <n v="60"/>
    <n v="900"/>
    <n v="540000"/>
    <n v="162000"/>
    <n v="0.3"/>
    <x v="1"/>
  </r>
  <r>
    <x v="1"/>
    <n v="1185732"/>
    <x v="53"/>
    <x v="0"/>
    <x v="0"/>
    <s v="New York"/>
    <x v="5"/>
    <n v="65"/>
    <n v="1000"/>
    <n v="650000"/>
    <n v="162500"/>
    <n v="0.25"/>
    <x v="1"/>
  </r>
  <r>
    <x v="1"/>
    <n v="1185732"/>
    <x v="54"/>
    <x v="0"/>
    <x v="0"/>
    <s v="New York"/>
    <x v="4"/>
    <n v="65"/>
    <n v="875"/>
    <n v="568750"/>
    <n v="170625"/>
    <n v="0.3"/>
    <x v="1"/>
  </r>
  <r>
    <x v="1"/>
    <n v="1185732"/>
    <x v="55"/>
    <x v="0"/>
    <x v="0"/>
    <s v="New York"/>
    <x v="5"/>
    <n v="70"/>
    <n v="1000"/>
    <n v="700000"/>
    <n v="175000"/>
    <n v="0.25"/>
    <x v="1"/>
  </r>
  <r>
    <x v="1"/>
    <n v="1185732"/>
    <x v="56"/>
    <x v="0"/>
    <x v="0"/>
    <s v="New York"/>
    <x v="0"/>
    <n v="65"/>
    <n v="1150"/>
    <n v="747500"/>
    <n v="373750"/>
    <n v="0.5"/>
    <x v="1"/>
  </r>
  <r>
    <x v="1"/>
    <n v="1185732"/>
    <x v="57"/>
    <x v="0"/>
    <x v="0"/>
    <s v="New York"/>
    <x v="1"/>
    <n v="55.000000000000007"/>
    <n v="975"/>
    <n v="536250.00000000012"/>
    <n v="160875.00000000003"/>
    <n v="0.3"/>
    <x v="1"/>
  </r>
  <r>
    <x v="1"/>
    <n v="1185732"/>
    <x v="58"/>
    <x v="0"/>
    <x v="0"/>
    <s v="New York"/>
    <x v="2"/>
    <n v="55.000000000000007"/>
    <n v="920"/>
    <n v="506000.00000000006"/>
    <n v="177100"/>
    <n v="0.35"/>
    <x v="1"/>
  </r>
  <r>
    <x v="1"/>
    <n v="1185732"/>
    <x v="59"/>
    <x v="0"/>
    <x v="0"/>
    <s v="New York"/>
    <x v="3"/>
    <n v="55.000000000000007"/>
    <n v="900"/>
    <n v="495000.00000000006"/>
    <n v="173250"/>
    <n v="0.35"/>
    <x v="1"/>
  </r>
  <r>
    <x v="1"/>
    <n v="1185732"/>
    <x v="60"/>
    <x v="0"/>
    <x v="0"/>
    <s v="New York"/>
    <x v="4"/>
    <n v="65"/>
    <n v="875"/>
    <n v="568750"/>
    <n v="170625"/>
    <n v="0.3"/>
    <x v="1"/>
  </r>
  <r>
    <x v="1"/>
    <n v="1185732"/>
    <x v="61"/>
    <x v="0"/>
    <x v="0"/>
    <s v="New York"/>
    <x v="5"/>
    <n v="70"/>
    <n v="975"/>
    <n v="682500"/>
    <n v="170625"/>
    <n v="0.25"/>
    <x v="1"/>
  </r>
  <r>
    <x v="1"/>
    <n v="1185732"/>
    <x v="62"/>
    <x v="0"/>
    <x v="0"/>
    <s v="New York"/>
    <x v="0"/>
    <n v="65"/>
    <n v="1200"/>
    <n v="780000"/>
    <n v="390000"/>
    <n v="0.5"/>
    <x v="1"/>
  </r>
  <r>
    <x v="1"/>
    <n v="1185732"/>
    <x v="63"/>
    <x v="0"/>
    <x v="0"/>
    <s v="New York"/>
    <x v="1"/>
    <n v="55.000000000000007"/>
    <n v="1000"/>
    <n v="550000.00000000012"/>
    <n v="165000.00000000003"/>
    <n v="0.3"/>
    <x v="1"/>
  </r>
  <r>
    <x v="1"/>
    <n v="1185732"/>
    <x v="64"/>
    <x v="0"/>
    <x v="0"/>
    <s v="New York"/>
    <x v="2"/>
    <n v="55.000000000000007"/>
    <n v="950"/>
    <n v="522500.00000000006"/>
    <n v="182875"/>
    <n v="0.35"/>
    <x v="1"/>
  </r>
  <r>
    <x v="1"/>
    <n v="1185732"/>
    <x v="65"/>
    <x v="0"/>
    <x v="0"/>
    <s v="New York"/>
    <x v="3"/>
    <n v="55.000000000000007"/>
    <n v="900"/>
    <n v="495000.00000000006"/>
    <n v="173250"/>
    <n v="0.35"/>
    <x v="1"/>
  </r>
  <r>
    <x v="1"/>
    <n v="1185732"/>
    <x v="66"/>
    <x v="0"/>
    <x v="0"/>
    <s v="New York"/>
    <x v="4"/>
    <n v="65"/>
    <n v="900"/>
    <n v="585000"/>
    <n v="175500"/>
    <n v="0.3"/>
    <x v="1"/>
  </r>
  <r>
    <x v="1"/>
    <n v="1185732"/>
    <x v="67"/>
    <x v="0"/>
    <x v="0"/>
    <s v="New York"/>
    <x v="5"/>
    <n v="70"/>
    <n v="1000"/>
    <n v="700000"/>
    <n v="175000"/>
    <n v="0.25"/>
    <x v="1"/>
  </r>
  <r>
    <x v="2"/>
    <n v="1197831"/>
    <x v="68"/>
    <x v="0"/>
    <x v="0"/>
    <s v="New York"/>
    <x v="0"/>
    <n v="25"/>
    <n v="900"/>
    <n v="225000"/>
    <n v="78750"/>
    <n v="0.35"/>
    <x v="1"/>
  </r>
  <r>
    <x v="2"/>
    <n v="1197831"/>
    <x v="69"/>
    <x v="0"/>
    <x v="0"/>
    <s v="New York"/>
    <x v="1"/>
    <n v="35"/>
    <n v="900"/>
    <n v="315000"/>
    <n v="110250"/>
    <n v="0.35"/>
    <x v="1"/>
  </r>
  <r>
    <x v="2"/>
    <n v="1197831"/>
    <x v="70"/>
    <x v="0"/>
    <x v="0"/>
    <s v="New York"/>
    <x v="2"/>
    <n v="35"/>
    <n v="700"/>
    <n v="245000"/>
    <n v="85750"/>
    <n v="0.35"/>
    <x v="1"/>
  </r>
  <r>
    <x v="2"/>
    <n v="1197831"/>
    <x v="71"/>
    <x v="0"/>
    <x v="0"/>
    <s v="New York"/>
    <x v="3"/>
    <n v="35"/>
    <n v="700"/>
    <n v="245000"/>
    <n v="110250"/>
    <n v="0.45"/>
    <x v="1"/>
  </r>
  <r>
    <x v="2"/>
    <n v="1197831"/>
    <x v="72"/>
    <x v="1"/>
    <x v="1"/>
    <s v="Houston"/>
    <x v="4"/>
    <n v="40"/>
    <n v="550"/>
    <n v="220000"/>
    <n v="66000"/>
    <n v="0.3"/>
    <x v="1"/>
  </r>
  <r>
    <x v="2"/>
    <n v="1197831"/>
    <x v="73"/>
    <x v="1"/>
    <x v="1"/>
    <s v="Houston"/>
    <x v="5"/>
    <n v="35"/>
    <n v="700"/>
    <n v="245000"/>
    <n v="122500"/>
    <n v="0.5"/>
    <x v="1"/>
  </r>
  <r>
    <x v="2"/>
    <n v="1197831"/>
    <x v="74"/>
    <x v="1"/>
    <x v="1"/>
    <s v="Houston"/>
    <x v="0"/>
    <n v="25"/>
    <n v="850"/>
    <n v="212500"/>
    <n v="74375"/>
    <n v="0.35"/>
    <x v="1"/>
  </r>
  <r>
    <x v="2"/>
    <n v="1197831"/>
    <x v="75"/>
    <x v="1"/>
    <x v="1"/>
    <s v="Houston"/>
    <x v="1"/>
    <n v="35"/>
    <n v="850"/>
    <n v="297500"/>
    <n v="104125"/>
    <n v="0.35"/>
    <x v="1"/>
  </r>
  <r>
    <x v="2"/>
    <n v="1197831"/>
    <x v="76"/>
    <x v="1"/>
    <x v="1"/>
    <s v="Houston"/>
    <x v="2"/>
    <n v="35"/>
    <n v="675"/>
    <n v="236250"/>
    <n v="82687.5"/>
    <n v="0.35"/>
    <x v="1"/>
  </r>
  <r>
    <x v="2"/>
    <n v="1197831"/>
    <x v="77"/>
    <x v="1"/>
    <x v="1"/>
    <s v="Houston"/>
    <x v="3"/>
    <n v="35"/>
    <n v="625"/>
    <n v="218750"/>
    <n v="98437.5"/>
    <n v="0.45"/>
    <x v="1"/>
  </r>
  <r>
    <x v="2"/>
    <n v="1197831"/>
    <x v="78"/>
    <x v="1"/>
    <x v="1"/>
    <s v="Houston"/>
    <x v="4"/>
    <n v="40"/>
    <n v="500"/>
    <n v="200000"/>
    <n v="60000"/>
    <n v="0.3"/>
    <x v="1"/>
  </r>
  <r>
    <x v="2"/>
    <n v="1197831"/>
    <x v="79"/>
    <x v="1"/>
    <x v="1"/>
    <s v="Houston"/>
    <x v="5"/>
    <n v="35"/>
    <n v="700"/>
    <n v="245000"/>
    <n v="122500"/>
    <n v="0.5"/>
    <x v="1"/>
  </r>
  <r>
    <x v="2"/>
    <n v="1197831"/>
    <x v="80"/>
    <x v="1"/>
    <x v="1"/>
    <s v="Houston"/>
    <x v="0"/>
    <n v="30"/>
    <n v="875"/>
    <n v="262500"/>
    <n v="91875"/>
    <n v="0.35"/>
    <x v="1"/>
  </r>
  <r>
    <x v="2"/>
    <n v="1197831"/>
    <x v="81"/>
    <x v="1"/>
    <x v="1"/>
    <s v="Houston"/>
    <x v="1"/>
    <n v="40"/>
    <n v="875"/>
    <n v="350000"/>
    <n v="122499.99999999999"/>
    <n v="0.35"/>
    <x v="1"/>
  </r>
  <r>
    <x v="2"/>
    <n v="1197831"/>
    <x v="82"/>
    <x v="1"/>
    <x v="1"/>
    <s v="Houston"/>
    <x v="2"/>
    <n v="35"/>
    <n v="700"/>
    <n v="245000"/>
    <n v="85750"/>
    <n v="0.35"/>
    <x v="1"/>
  </r>
  <r>
    <x v="2"/>
    <n v="1197831"/>
    <x v="83"/>
    <x v="1"/>
    <x v="1"/>
    <s v="Houston"/>
    <x v="3"/>
    <n v="40"/>
    <n v="600"/>
    <n v="240000"/>
    <n v="108000"/>
    <n v="0.45"/>
    <x v="1"/>
  </r>
  <r>
    <x v="2"/>
    <n v="1197831"/>
    <x v="84"/>
    <x v="1"/>
    <x v="1"/>
    <s v="Houston"/>
    <x v="4"/>
    <n v="45"/>
    <n v="500"/>
    <n v="225000"/>
    <n v="67500"/>
    <n v="0.3"/>
    <x v="1"/>
  </r>
  <r>
    <x v="2"/>
    <n v="1197831"/>
    <x v="85"/>
    <x v="1"/>
    <x v="1"/>
    <s v="Houston"/>
    <x v="5"/>
    <n v="40"/>
    <n v="650"/>
    <n v="260000"/>
    <n v="130000"/>
    <n v="0.5"/>
    <x v="1"/>
  </r>
  <r>
    <x v="2"/>
    <n v="1197831"/>
    <x v="86"/>
    <x v="1"/>
    <x v="1"/>
    <s v="Houston"/>
    <x v="0"/>
    <n v="30"/>
    <n v="900"/>
    <n v="270000"/>
    <n v="94500"/>
    <n v="0.35"/>
    <x v="1"/>
  </r>
  <r>
    <x v="2"/>
    <n v="1197831"/>
    <x v="87"/>
    <x v="1"/>
    <x v="1"/>
    <s v="Houston"/>
    <x v="1"/>
    <n v="40"/>
    <n v="900"/>
    <n v="360000"/>
    <n v="125999.99999999999"/>
    <n v="0.35"/>
    <x v="1"/>
  </r>
  <r>
    <x v="2"/>
    <n v="1197831"/>
    <x v="88"/>
    <x v="1"/>
    <x v="1"/>
    <s v="Houston"/>
    <x v="2"/>
    <n v="35"/>
    <n v="725"/>
    <n v="253750"/>
    <n v="88812.5"/>
    <n v="0.35"/>
    <x v="1"/>
  </r>
  <r>
    <x v="2"/>
    <n v="1197831"/>
    <x v="89"/>
    <x v="1"/>
    <x v="1"/>
    <s v="Houston"/>
    <x v="3"/>
    <n v="40"/>
    <n v="625"/>
    <n v="250000"/>
    <n v="112500"/>
    <n v="0.45"/>
    <x v="1"/>
  </r>
  <r>
    <x v="1"/>
    <n v="1197831"/>
    <x v="90"/>
    <x v="1"/>
    <x v="1"/>
    <s v="Houston"/>
    <x v="4"/>
    <n v="45"/>
    <n v="525"/>
    <n v="236250"/>
    <n v="70875"/>
    <n v="0.3"/>
    <x v="1"/>
  </r>
  <r>
    <x v="1"/>
    <n v="1197831"/>
    <x v="91"/>
    <x v="1"/>
    <x v="1"/>
    <s v="Houston"/>
    <x v="5"/>
    <n v="40"/>
    <n v="800"/>
    <n v="320000"/>
    <n v="160000"/>
    <n v="0.5"/>
    <x v="1"/>
  </r>
  <r>
    <x v="1"/>
    <n v="1197831"/>
    <x v="92"/>
    <x v="1"/>
    <x v="1"/>
    <s v="Houston"/>
    <x v="0"/>
    <n v="30"/>
    <n v="925"/>
    <n v="277500"/>
    <n v="97125"/>
    <n v="0.35"/>
    <x v="1"/>
  </r>
  <r>
    <x v="1"/>
    <n v="1197831"/>
    <x v="93"/>
    <x v="1"/>
    <x v="1"/>
    <s v="Houston"/>
    <x v="1"/>
    <n v="40"/>
    <n v="925"/>
    <n v="370000"/>
    <n v="129499.99999999999"/>
    <n v="0.35"/>
    <x v="1"/>
  </r>
  <r>
    <x v="1"/>
    <n v="1197831"/>
    <x v="94"/>
    <x v="1"/>
    <x v="1"/>
    <s v="Houston"/>
    <x v="2"/>
    <n v="35"/>
    <n v="775"/>
    <n v="271250"/>
    <n v="94937.5"/>
    <n v="0.35"/>
    <x v="1"/>
  </r>
  <r>
    <x v="1"/>
    <n v="1197831"/>
    <x v="95"/>
    <x v="1"/>
    <x v="1"/>
    <s v="Houston"/>
    <x v="3"/>
    <n v="40"/>
    <n v="700"/>
    <n v="280000"/>
    <n v="126000"/>
    <n v="0.45"/>
    <x v="1"/>
  </r>
  <r>
    <x v="1"/>
    <n v="1197831"/>
    <x v="96"/>
    <x v="1"/>
    <x v="1"/>
    <s v="Houston"/>
    <x v="4"/>
    <n v="45"/>
    <n v="600"/>
    <n v="270000"/>
    <n v="81000"/>
    <n v="0.3"/>
    <x v="1"/>
  </r>
  <r>
    <x v="1"/>
    <n v="1197831"/>
    <x v="97"/>
    <x v="1"/>
    <x v="1"/>
    <s v="Houston"/>
    <x v="5"/>
    <n v="40"/>
    <n v="950"/>
    <n v="380000"/>
    <n v="190000"/>
    <n v="0.5"/>
    <x v="1"/>
  </r>
  <r>
    <x v="1"/>
    <n v="1197831"/>
    <x v="98"/>
    <x v="1"/>
    <x v="1"/>
    <s v="Houston"/>
    <x v="0"/>
    <n v="40"/>
    <n v="950"/>
    <n v="380000"/>
    <n v="133000"/>
    <n v="0.35"/>
    <x v="1"/>
  </r>
  <r>
    <x v="1"/>
    <n v="1197831"/>
    <x v="99"/>
    <x v="1"/>
    <x v="1"/>
    <s v="Houston"/>
    <x v="1"/>
    <n v="45"/>
    <n v="950"/>
    <n v="427500"/>
    <n v="149625"/>
    <n v="0.35"/>
    <x v="1"/>
  </r>
  <r>
    <x v="1"/>
    <n v="1197831"/>
    <x v="100"/>
    <x v="1"/>
    <x v="1"/>
    <s v="Houston"/>
    <x v="2"/>
    <n v="40"/>
    <n v="800"/>
    <n v="320000"/>
    <n v="112000"/>
    <n v="0.35"/>
    <x v="1"/>
  </r>
  <r>
    <x v="1"/>
    <n v="1197831"/>
    <x v="101"/>
    <x v="1"/>
    <x v="1"/>
    <s v="Houston"/>
    <x v="3"/>
    <n v="40"/>
    <n v="750"/>
    <n v="300000"/>
    <n v="135000"/>
    <n v="0.45"/>
    <x v="1"/>
  </r>
  <r>
    <x v="1"/>
    <n v="1197831"/>
    <x v="102"/>
    <x v="1"/>
    <x v="1"/>
    <s v="Houston"/>
    <x v="4"/>
    <n v="45"/>
    <n v="650"/>
    <n v="292500"/>
    <n v="87750"/>
    <n v="0.3"/>
    <x v="1"/>
  </r>
  <r>
    <x v="1"/>
    <n v="1197831"/>
    <x v="103"/>
    <x v="1"/>
    <x v="1"/>
    <s v="Houston"/>
    <x v="5"/>
    <n v="50"/>
    <n v="1000"/>
    <n v="500000"/>
    <n v="250000"/>
    <n v="0.5"/>
    <x v="1"/>
  </r>
  <r>
    <x v="1"/>
    <n v="1197831"/>
    <x v="104"/>
    <x v="1"/>
    <x v="1"/>
    <s v="Houston"/>
    <x v="0"/>
    <n v="40"/>
    <n v="950"/>
    <n v="380000"/>
    <n v="133000"/>
    <n v="0.35"/>
    <x v="1"/>
  </r>
  <r>
    <x v="1"/>
    <n v="1197831"/>
    <x v="105"/>
    <x v="1"/>
    <x v="1"/>
    <s v="Houston"/>
    <x v="1"/>
    <n v="45"/>
    <n v="950"/>
    <n v="427500"/>
    <n v="149625"/>
    <n v="0.35"/>
    <x v="1"/>
  </r>
  <r>
    <x v="1"/>
    <n v="1197831"/>
    <x v="106"/>
    <x v="1"/>
    <x v="1"/>
    <s v="Houston"/>
    <x v="2"/>
    <n v="40"/>
    <n v="1100"/>
    <n v="440000"/>
    <n v="154000"/>
    <n v="0.35"/>
    <x v="1"/>
  </r>
  <r>
    <x v="1"/>
    <n v="1197831"/>
    <x v="107"/>
    <x v="1"/>
    <x v="1"/>
    <s v="Houston"/>
    <x v="3"/>
    <n v="40"/>
    <n v="700"/>
    <n v="280000"/>
    <n v="126000"/>
    <n v="0.45"/>
    <x v="1"/>
  </r>
  <r>
    <x v="1"/>
    <n v="1197831"/>
    <x v="108"/>
    <x v="1"/>
    <x v="1"/>
    <s v="Houston"/>
    <x v="4"/>
    <n v="45"/>
    <n v="700"/>
    <n v="315000"/>
    <n v="94500"/>
    <n v="0.3"/>
    <x v="1"/>
  </r>
  <r>
    <x v="1"/>
    <n v="1197831"/>
    <x v="109"/>
    <x v="1"/>
    <x v="1"/>
    <s v="Houston"/>
    <x v="5"/>
    <n v="50"/>
    <n v="975"/>
    <n v="487500"/>
    <n v="243750"/>
    <n v="0.5"/>
    <x v="1"/>
  </r>
  <r>
    <x v="1"/>
    <n v="1197831"/>
    <x v="110"/>
    <x v="1"/>
    <x v="1"/>
    <s v="Houston"/>
    <x v="0"/>
    <n v="40"/>
    <n v="925"/>
    <n v="370000"/>
    <n v="129499.99999999999"/>
    <n v="0.35"/>
    <x v="1"/>
  </r>
  <r>
    <x v="1"/>
    <n v="1197831"/>
    <x v="111"/>
    <x v="1"/>
    <x v="1"/>
    <s v="Houston"/>
    <x v="1"/>
    <n v="45"/>
    <n v="925"/>
    <n v="416250"/>
    <n v="145687.5"/>
    <n v="0.35"/>
    <x v="1"/>
  </r>
  <r>
    <x v="1"/>
    <n v="1197831"/>
    <x v="112"/>
    <x v="1"/>
    <x v="1"/>
    <s v="Houston"/>
    <x v="2"/>
    <n v="40"/>
    <n v="1100"/>
    <n v="440000"/>
    <n v="154000"/>
    <n v="0.35"/>
    <x v="1"/>
  </r>
  <r>
    <x v="1"/>
    <n v="1197831"/>
    <x v="113"/>
    <x v="1"/>
    <x v="1"/>
    <s v="Houston"/>
    <x v="3"/>
    <n v="40"/>
    <n v="650"/>
    <n v="260000"/>
    <n v="117000"/>
    <n v="0.45"/>
    <x v="1"/>
  </r>
  <r>
    <x v="1"/>
    <n v="1197831"/>
    <x v="114"/>
    <x v="1"/>
    <x v="1"/>
    <s v="Houston"/>
    <x v="4"/>
    <n v="45"/>
    <n v="650"/>
    <n v="292500"/>
    <n v="87750"/>
    <n v="0.3"/>
    <x v="1"/>
  </r>
  <r>
    <x v="1"/>
    <n v="1197831"/>
    <x v="115"/>
    <x v="1"/>
    <x v="1"/>
    <s v="Houston"/>
    <x v="5"/>
    <n v="50"/>
    <n v="900"/>
    <n v="450000"/>
    <n v="225000"/>
    <n v="0.5"/>
    <x v="1"/>
  </r>
  <r>
    <x v="1"/>
    <n v="1197831"/>
    <x v="116"/>
    <x v="1"/>
    <x v="1"/>
    <s v="Houston"/>
    <x v="0"/>
    <n v="45"/>
    <n v="850"/>
    <n v="382500"/>
    <n v="133875"/>
    <n v="0.35"/>
    <x v="1"/>
  </r>
  <r>
    <x v="1"/>
    <n v="1197831"/>
    <x v="117"/>
    <x v="1"/>
    <x v="1"/>
    <s v="Houston"/>
    <x v="1"/>
    <n v="45"/>
    <n v="850"/>
    <n v="382500"/>
    <n v="133875"/>
    <n v="0.35"/>
    <x v="1"/>
  </r>
  <r>
    <x v="1"/>
    <n v="1197831"/>
    <x v="118"/>
    <x v="1"/>
    <x v="1"/>
    <s v="Houston"/>
    <x v="2"/>
    <n v="50"/>
    <n v="900"/>
    <n v="450000"/>
    <n v="157500"/>
    <n v="0.35"/>
    <x v="1"/>
  </r>
  <r>
    <x v="1"/>
    <n v="1197831"/>
    <x v="119"/>
    <x v="1"/>
    <x v="1"/>
    <s v="Houston"/>
    <x v="3"/>
    <n v="50"/>
    <n v="625"/>
    <n v="312500"/>
    <n v="140625"/>
    <n v="0.45"/>
    <x v="1"/>
  </r>
  <r>
    <x v="1"/>
    <n v="1197831"/>
    <x v="120"/>
    <x v="1"/>
    <x v="1"/>
    <s v="Houston"/>
    <x v="4"/>
    <n v="45"/>
    <n v="625"/>
    <n v="281250"/>
    <n v="84375"/>
    <n v="0.3"/>
    <x v="1"/>
  </r>
  <r>
    <x v="1"/>
    <n v="1197831"/>
    <x v="121"/>
    <x v="1"/>
    <x v="1"/>
    <s v="Houston"/>
    <x v="5"/>
    <n v="55.000000000000007"/>
    <n v="850"/>
    <n v="467500.00000000006"/>
    <n v="233750.00000000003"/>
    <n v="0.5"/>
    <x v="1"/>
  </r>
  <r>
    <x v="1"/>
    <n v="1197831"/>
    <x v="122"/>
    <x v="1"/>
    <x v="1"/>
    <s v="Houston"/>
    <x v="0"/>
    <n v="45"/>
    <n v="800"/>
    <n v="360000"/>
    <n v="125999.99999999999"/>
    <n v="0.35"/>
    <x v="1"/>
  </r>
  <r>
    <x v="1"/>
    <n v="1197831"/>
    <x v="123"/>
    <x v="1"/>
    <x v="1"/>
    <s v="Houston"/>
    <x v="1"/>
    <n v="45"/>
    <n v="800"/>
    <n v="360000"/>
    <n v="125999.99999999999"/>
    <n v="0.35"/>
    <x v="1"/>
  </r>
  <r>
    <x v="1"/>
    <n v="1197831"/>
    <x v="124"/>
    <x v="1"/>
    <x v="1"/>
    <s v="Houston"/>
    <x v="2"/>
    <n v="50"/>
    <n v="750"/>
    <n v="375000"/>
    <n v="131250"/>
    <n v="0.35"/>
    <x v="1"/>
  </r>
  <r>
    <x v="1"/>
    <n v="1197831"/>
    <x v="125"/>
    <x v="1"/>
    <x v="1"/>
    <s v="Houston"/>
    <x v="3"/>
    <n v="50"/>
    <n v="600"/>
    <n v="300000"/>
    <n v="135000"/>
    <n v="0.45"/>
    <x v="1"/>
  </r>
  <r>
    <x v="1"/>
    <n v="1197831"/>
    <x v="126"/>
    <x v="1"/>
    <x v="1"/>
    <s v="Houston"/>
    <x v="4"/>
    <n v="45"/>
    <n v="575"/>
    <n v="258750"/>
    <n v="77625"/>
    <n v="0.3"/>
    <x v="1"/>
  </r>
  <r>
    <x v="1"/>
    <n v="1197831"/>
    <x v="127"/>
    <x v="1"/>
    <x v="1"/>
    <s v="Houston"/>
    <x v="5"/>
    <n v="55.000000000000007"/>
    <n v="750"/>
    <n v="412500.00000000006"/>
    <n v="206250.00000000003"/>
    <n v="0.5"/>
    <x v="1"/>
  </r>
  <r>
    <x v="1"/>
    <n v="1197831"/>
    <x v="128"/>
    <x v="1"/>
    <x v="1"/>
    <s v="Houston"/>
    <x v="0"/>
    <n v="45"/>
    <n v="900"/>
    <n v="405000"/>
    <n v="141750"/>
    <n v="0.35"/>
    <x v="1"/>
  </r>
  <r>
    <x v="1"/>
    <n v="1197831"/>
    <x v="129"/>
    <x v="1"/>
    <x v="1"/>
    <s v="Houston"/>
    <x v="1"/>
    <n v="45"/>
    <n v="900"/>
    <n v="405000"/>
    <n v="141750"/>
    <n v="0.35"/>
    <x v="1"/>
  </r>
  <r>
    <x v="1"/>
    <n v="1197831"/>
    <x v="130"/>
    <x v="1"/>
    <x v="1"/>
    <s v="Houston"/>
    <x v="2"/>
    <n v="50"/>
    <n v="825"/>
    <n v="412500"/>
    <n v="144375"/>
    <n v="0.35"/>
    <x v="1"/>
  </r>
  <r>
    <x v="1"/>
    <n v="1197831"/>
    <x v="131"/>
    <x v="1"/>
    <x v="1"/>
    <s v="Houston"/>
    <x v="3"/>
    <n v="50"/>
    <n v="675"/>
    <n v="337500"/>
    <n v="151875"/>
    <n v="0.45"/>
    <x v="1"/>
  </r>
  <r>
    <x v="1"/>
    <n v="1197831"/>
    <x v="132"/>
    <x v="1"/>
    <x v="1"/>
    <s v="Houston"/>
    <x v="4"/>
    <n v="45"/>
    <n v="650"/>
    <n v="292500"/>
    <n v="87750"/>
    <n v="0.3"/>
    <x v="1"/>
  </r>
  <r>
    <x v="1"/>
    <n v="1197831"/>
    <x v="133"/>
    <x v="1"/>
    <x v="1"/>
    <s v="Houston"/>
    <x v="5"/>
    <n v="55.000000000000007"/>
    <n v="850"/>
    <n v="467500.00000000006"/>
    <n v="233750.00000000003"/>
    <n v="0.5"/>
    <x v="1"/>
  </r>
  <r>
    <x v="1"/>
    <n v="1197831"/>
    <x v="134"/>
    <x v="1"/>
    <x v="1"/>
    <s v="Houston"/>
    <x v="0"/>
    <n v="45"/>
    <n v="950"/>
    <n v="427500"/>
    <n v="149625"/>
    <n v="0.35"/>
    <x v="1"/>
  </r>
  <r>
    <x v="1"/>
    <n v="1197831"/>
    <x v="135"/>
    <x v="1"/>
    <x v="1"/>
    <s v="Houston"/>
    <x v="1"/>
    <n v="45"/>
    <n v="950"/>
    <n v="427500"/>
    <n v="149625"/>
    <n v="0.35"/>
    <x v="1"/>
  </r>
  <r>
    <x v="1"/>
    <n v="1197831"/>
    <x v="136"/>
    <x v="1"/>
    <x v="1"/>
    <s v="Houston"/>
    <x v="2"/>
    <n v="50"/>
    <n v="850"/>
    <n v="425000"/>
    <n v="148750"/>
    <n v="0.35"/>
    <x v="1"/>
  </r>
  <r>
    <x v="1"/>
    <n v="1197831"/>
    <x v="137"/>
    <x v="1"/>
    <x v="1"/>
    <s v="Houston"/>
    <x v="3"/>
    <n v="50"/>
    <n v="700"/>
    <n v="350000"/>
    <n v="157500"/>
    <n v="0.45"/>
    <x v="1"/>
  </r>
  <r>
    <x v="1"/>
    <n v="1197831"/>
    <x v="138"/>
    <x v="1"/>
    <x v="1"/>
    <s v="Houston"/>
    <x v="4"/>
    <n v="45"/>
    <n v="650"/>
    <n v="292500"/>
    <n v="87750"/>
    <n v="0.3"/>
    <x v="1"/>
  </r>
  <r>
    <x v="1"/>
    <n v="1197831"/>
    <x v="139"/>
    <x v="1"/>
    <x v="1"/>
    <s v="Houston"/>
    <x v="5"/>
    <n v="55.000000000000007"/>
    <n v="900"/>
    <n v="495000.00000000006"/>
    <n v="247500.00000000003"/>
    <n v="0.5"/>
    <x v="1"/>
  </r>
  <r>
    <x v="3"/>
    <n v="1128299"/>
    <x v="140"/>
    <x v="1"/>
    <x v="1"/>
    <s v="Houston"/>
    <x v="0"/>
    <n v="40"/>
    <n v="775"/>
    <n v="310000"/>
    <n v="108500.00000000001"/>
    <n v="0.35000000000000003"/>
    <x v="1"/>
  </r>
  <r>
    <x v="3"/>
    <n v="1128299"/>
    <x v="141"/>
    <x v="1"/>
    <x v="1"/>
    <s v="Houston"/>
    <x v="1"/>
    <n v="50"/>
    <n v="775"/>
    <n v="387500"/>
    <n v="77500"/>
    <n v="0.2"/>
    <x v="1"/>
  </r>
  <r>
    <x v="3"/>
    <n v="1128299"/>
    <x v="142"/>
    <x v="1"/>
    <x v="1"/>
    <s v="Houston"/>
    <x v="2"/>
    <n v="50"/>
    <n v="775"/>
    <n v="387500"/>
    <n v="135625"/>
    <n v="0.35000000000000003"/>
    <x v="1"/>
  </r>
  <r>
    <x v="3"/>
    <n v="1128299"/>
    <x v="143"/>
    <x v="1"/>
    <x v="1"/>
    <s v="Houston"/>
    <x v="3"/>
    <n v="50"/>
    <n v="625"/>
    <n v="312500"/>
    <n v="93750"/>
    <n v="0.3"/>
    <x v="1"/>
  </r>
  <r>
    <x v="3"/>
    <n v="1128299"/>
    <x v="144"/>
    <x v="2"/>
    <x v="2"/>
    <s v="San Francisco"/>
    <x v="4"/>
    <n v="55.000000000000007"/>
    <n v="575"/>
    <n v="316250.00000000006"/>
    <n v="158125.00000000003"/>
    <n v="0.5"/>
    <x v="1"/>
  </r>
  <r>
    <x v="3"/>
    <n v="1128299"/>
    <x v="145"/>
    <x v="2"/>
    <x v="2"/>
    <s v="San Francisco"/>
    <x v="5"/>
    <n v="50"/>
    <n v="775"/>
    <n v="387500"/>
    <n v="58125.000000000007"/>
    <n v="0.15000000000000002"/>
    <x v="1"/>
  </r>
  <r>
    <x v="3"/>
    <n v="1128299"/>
    <x v="146"/>
    <x v="2"/>
    <x v="2"/>
    <s v="San Francisco"/>
    <x v="0"/>
    <n v="40"/>
    <n v="825"/>
    <n v="330000"/>
    <n v="115500.00000000001"/>
    <n v="0.35000000000000003"/>
    <x v="1"/>
  </r>
  <r>
    <x v="3"/>
    <n v="1128299"/>
    <x v="147"/>
    <x v="2"/>
    <x v="2"/>
    <s v="San Francisco"/>
    <x v="1"/>
    <n v="50"/>
    <n v="725"/>
    <n v="362500"/>
    <n v="72500"/>
    <n v="0.2"/>
    <x v="1"/>
  </r>
  <r>
    <x v="3"/>
    <n v="1128299"/>
    <x v="148"/>
    <x v="2"/>
    <x v="2"/>
    <s v="San Francisco"/>
    <x v="2"/>
    <n v="50"/>
    <n v="725"/>
    <n v="362500"/>
    <n v="126875.00000000001"/>
    <n v="0.35000000000000003"/>
    <x v="1"/>
  </r>
  <r>
    <x v="3"/>
    <n v="1128299"/>
    <x v="149"/>
    <x v="2"/>
    <x v="2"/>
    <s v="San Francisco"/>
    <x v="3"/>
    <n v="50"/>
    <n v="575"/>
    <n v="287500"/>
    <n v="86250"/>
    <n v="0.3"/>
    <x v="1"/>
  </r>
  <r>
    <x v="3"/>
    <n v="1128299"/>
    <x v="150"/>
    <x v="2"/>
    <x v="2"/>
    <s v="San Francisco"/>
    <x v="4"/>
    <n v="55.000000000000007"/>
    <n v="500"/>
    <n v="275000.00000000006"/>
    <n v="137500.00000000003"/>
    <n v="0.5"/>
    <x v="1"/>
  </r>
  <r>
    <x v="3"/>
    <n v="1128299"/>
    <x v="151"/>
    <x v="2"/>
    <x v="2"/>
    <s v="San Francisco"/>
    <x v="5"/>
    <n v="50"/>
    <n v="700"/>
    <n v="350000"/>
    <n v="52500.000000000007"/>
    <n v="0.15000000000000002"/>
    <x v="1"/>
  </r>
  <r>
    <x v="3"/>
    <n v="1128299"/>
    <x v="152"/>
    <x v="2"/>
    <x v="2"/>
    <s v="San Francisco"/>
    <x v="0"/>
    <n v="50"/>
    <n v="850"/>
    <n v="425000"/>
    <n v="148750"/>
    <n v="0.35000000000000003"/>
    <x v="1"/>
  </r>
  <r>
    <x v="3"/>
    <n v="1128299"/>
    <x v="153"/>
    <x v="2"/>
    <x v="2"/>
    <s v="San Francisco"/>
    <x v="1"/>
    <n v="60"/>
    <n v="700"/>
    <n v="420000"/>
    <n v="84000"/>
    <n v="0.2"/>
    <x v="1"/>
  </r>
  <r>
    <x v="3"/>
    <n v="1128299"/>
    <x v="154"/>
    <x v="2"/>
    <x v="2"/>
    <s v="San Francisco"/>
    <x v="2"/>
    <n v="60"/>
    <n v="700"/>
    <n v="420000"/>
    <n v="147000"/>
    <n v="0.35000000000000003"/>
    <x v="1"/>
  </r>
  <r>
    <x v="3"/>
    <n v="1128299"/>
    <x v="155"/>
    <x v="2"/>
    <x v="2"/>
    <s v="San Francisco"/>
    <x v="3"/>
    <n v="60"/>
    <n v="600"/>
    <n v="360000"/>
    <n v="108000"/>
    <n v="0.3"/>
    <x v="1"/>
  </r>
  <r>
    <x v="3"/>
    <n v="1128299"/>
    <x v="156"/>
    <x v="2"/>
    <x v="2"/>
    <s v="San Francisco"/>
    <x v="4"/>
    <n v="65"/>
    <n v="500"/>
    <n v="325000"/>
    <n v="162500"/>
    <n v="0.5"/>
    <x v="1"/>
  </r>
  <r>
    <x v="3"/>
    <n v="1128299"/>
    <x v="157"/>
    <x v="2"/>
    <x v="2"/>
    <s v="San Francisco"/>
    <x v="5"/>
    <n v="60"/>
    <n v="700"/>
    <n v="420000"/>
    <n v="63000.000000000007"/>
    <n v="0.15000000000000002"/>
    <x v="1"/>
  </r>
  <r>
    <x v="3"/>
    <n v="1128299"/>
    <x v="158"/>
    <x v="2"/>
    <x v="2"/>
    <s v="San Francisco"/>
    <x v="0"/>
    <n v="60"/>
    <n v="875"/>
    <n v="525000"/>
    <n v="183750.00000000003"/>
    <n v="0.35000000000000003"/>
    <x v="1"/>
  </r>
  <r>
    <x v="3"/>
    <n v="1128299"/>
    <x v="159"/>
    <x v="2"/>
    <x v="2"/>
    <s v="San Francisco"/>
    <x v="1"/>
    <n v="65"/>
    <n v="675"/>
    <n v="438750"/>
    <n v="87750"/>
    <n v="0.2"/>
    <x v="1"/>
  </r>
  <r>
    <x v="3"/>
    <n v="1128299"/>
    <x v="160"/>
    <x v="2"/>
    <x v="2"/>
    <s v="San Francisco"/>
    <x v="2"/>
    <n v="65"/>
    <n v="725"/>
    <n v="471250"/>
    <n v="164937.50000000003"/>
    <n v="0.35000000000000003"/>
    <x v="1"/>
  </r>
  <r>
    <x v="3"/>
    <n v="1128299"/>
    <x v="161"/>
    <x v="2"/>
    <x v="2"/>
    <s v="San Francisco"/>
    <x v="3"/>
    <n v="60"/>
    <n v="625"/>
    <n v="375000"/>
    <n v="112500"/>
    <n v="0.3"/>
    <x v="1"/>
  </r>
  <r>
    <x v="3"/>
    <n v="1128299"/>
    <x v="162"/>
    <x v="2"/>
    <x v="2"/>
    <s v="San Francisco"/>
    <x v="4"/>
    <n v="65"/>
    <n v="525"/>
    <n v="341250"/>
    <n v="170625"/>
    <n v="0.5"/>
    <x v="1"/>
  </r>
  <r>
    <x v="3"/>
    <n v="1128299"/>
    <x v="163"/>
    <x v="2"/>
    <x v="2"/>
    <s v="San Francisco"/>
    <x v="5"/>
    <n v="80"/>
    <n v="700"/>
    <n v="560000"/>
    <n v="84000.000000000015"/>
    <n v="0.15000000000000002"/>
    <x v="1"/>
  </r>
  <r>
    <x v="3"/>
    <n v="1128299"/>
    <x v="164"/>
    <x v="2"/>
    <x v="2"/>
    <s v="San Francisco"/>
    <x v="0"/>
    <n v="60"/>
    <n v="900"/>
    <n v="540000"/>
    <n v="216000"/>
    <n v="0.4"/>
    <x v="1"/>
  </r>
  <r>
    <x v="3"/>
    <n v="1128299"/>
    <x v="165"/>
    <x v="2"/>
    <x v="2"/>
    <s v="San Francisco"/>
    <x v="1"/>
    <n v="65"/>
    <n v="750"/>
    <n v="487500"/>
    <n v="121875"/>
    <n v="0.25"/>
    <x v="1"/>
  </r>
  <r>
    <x v="3"/>
    <n v="1128299"/>
    <x v="166"/>
    <x v="2"/>
    <x v="2"/>
    <s v="San Francisco"/>
    <x v="2"/>
    <n v="65"/>
    <n v="750"/>
    <n v="487500"/>
    <n v="195000"/>
    <n v="0.4"/>
    <x v="1"/>
  </r>
  <r>
    <x v="3"/>
    <n v="1128299"/>
    <x v="167"/>
    <x v="2"/>
    <x v="2"/>
    <s v="San Francisco"/>
    <x v="3"/>
    <n v="60"/>
    <n v="650"/>
    <n v="390000"/>
    <n v="136500"/>
    <n v="0.35"/>
    <x v="1"/>
  </r>
  <r>
    <x v="3"/>
    <n v="1128299"/>
    <x v="168"/>
    <x v="2"/>
    <x v="2"/>
    <s v="San Francisco"/>
    <x v="4"/>
    <n v="65"/>
    <n v="550"/>
    <n v="357500"/>
    <n v="196625.00000000003"/>
    <n v="0.55000000000000004"/>
    <x v="1"/>
  </r>
  <r>
    <x v="3"/>
    <n v="1128299"/>
    <x v="169"/>
    <x v="2"/>
    <x v="2"/>
    <s v="San Francisco"/>
    <x v="5"/>
    <n v="80"/>
    <n v="725"/>
    <n v="580000"/>
    <n v="116000"/>
    <n v="0.2"/>
    <x v="1"/>
  </r>
  <r>
    <x v="3"/>
    <n v="1128299"/>
    <x v="170"/>
    <x v="2"/>
    <x v="2"/>
    <s v="San Francisco"/>
    <x v="0"/>
    <n v="60"/>
    <n v="975"/>
    <n v="585000"/>
    <n v="234000"/>
    <n v="0.4"/>
    <x v="1"/>
  </r>
  <r>
    <x v="3"/>
    <n v="1128299"/>
    <x v="171"/>
    <x v="2"/>
    <x v="2"/>
    <s v="San Francisco"/>
    <x v="1"/>
    <n v="65"/>
    <n v="825"/>
    <n v="536250"/>
    <n v="134062.5"/>
    <n v="0.25"/>
    <x v="1"/>
  </r>
  <r>
    <x v="3"/>
    <n v="1128299"/>
    <x v="172"/>
    <x v="2"/>
    <x v="2"/>
    <s v="San Francisco"/>
    <x v="2"/>
    <n v="65"/>
    <n v="825"/>
    <n v="536250"/>
    <n v="214500"/>
    <n v="0.4"/>
    <x v="1"/>
  </r>
  <r>
    <x v="3"/>
    <n v="1128299"/>
    <x v="173"/>
    <x v="2"/>
    <x v="2"/>
    <s v="San Francisco"/>
    <x v="3"/>
    <n v="60"/>
    <n v="700"/>
    <n v="420000"/>
    <n v="147000"/>
    <n v="0.35"/>
    <x v="1"/>
  </r>
  <r>
    <x v="3"/>
    <n v="1128299"/>
    <x v="174"/>
    <x v="2"/>
    <x v="2"/>
    <s v="San Francisco"/>
    <x v="4"/>
    <n v="65"/>
    <n v="575"/>
    <n v="373750"/>
    <n v="205562.50000000003"/>
    <n v="0.55000000000000004"/>
    <x v="1"/>
  </r>
  <r>
    <x v="3"/>
    <n v="1128299"/>
    <x v="175"/>
    <x v="2"/>
    <x v="2"/>
    <s v="San Francisco"/>
    <x v="5"/>
    <n v="80"/>
    <n v="875"/>
    <n v="700000"/>
    <n v="140000"/>
    <n v="0.2"/>
    <x v="1"/>
  </r>
  <r>
    <x v="3"/>
    <n v="1128299"/>
    <x v="176"/>
    <x v="2"/>
    <x v="2"/>
    <s v="San Francisco"/>
    <x v="0"/>
    <n v="60"/>
    <n v="1025"/>
    <n v="615000"/>
    <n v="215250.00000000003"/>
    <n v="0.35000000000000003"/>
    <x v="1"/>
  </r>
  <r>
    <x v="3"/>
    <n v="1128299"/>
    <x v="177"/>
    <x v="2"/>
    <x v="2"/>
    <s v="San Francisco"/>
    <x v="1"/>
    <n v="65"/>
    <n v="875"/>
    <n v="568750"/>
    <n v="113750"/>
    <n v="0.2"/>
    <x v="1"/>
  </r>
  <r>
    <x v="3"/>
    <n v="1128299"/>
    <x v="178"/>
    <x v="2"/>
    <x v="2"/>
    <s v="San Francisco"/>
    <x v="2"/>
    <n v="65"/>
    <n v="825"/>
    <n v="536250"/>
    <n v="187687.50000000003"/>
    <n v="0.35000000000000003"/>
    <x v="1"/>
  </r>
  <r>
    <x v="3"/>
    <n v="1128299"/>
    <x v="179"/>
    <x v="2"/>
    <x v="2"/>
    <s v="San Francisco"/>
    <x v="3"/>
    <n v="60"/>
    <n v="725"/>
    <n v="435000"/>
    <n v="130500"/>
    <n v="0.3"/>
    <x v="1"/>
  </r>
  <r>
    <x v="3"/>
    <n v="1128299"/>
    <x v="180"/>
    <x v="2"/>
    <x v="2"/>
    <s v="San Francisco"/>
    <x v="4"/>
    <n v="65"/>
    <n v="775"/>
    <n v="503750"/>
    <n v="251875"/>
    <n v="0.5"/>
    <x v="1"/>
  </r>
  <r>
    <x v="3"/>
    <n v="1128299"/>
    <x v="181"/>
    <x v="2"/>
    <x v="2"/>
    <s v="San Francisco"/>
    <x v="5"/>
    <n v="80"/>
    <n v="775"/>
    <n v="620000"/>
    <n v="93000.000000000015"/>
    <n v="0.15000000000000002"/>
    <x v="1"/>
  </r>
  <r>
    <x v="3"/>
    <n v="1128299"/>
    <x v="182"/>
    <x v="2"/>
    <x v="2"/>
    <s v="San Francisco"/>
    <x v="0"/>
    <n v="65"/>
    <n v="975"/>
    <n v="633750"/>
    <n v="221812.50000000003"/>
    <n v="0.35000000000000003"/>
    <x v="1"/>
  </r>
  <r>
    <x v="3"/>
    <n v="1128299"/>
    <x v="183"/>
    <x v="2"/>
    <x v="2"/>
    <s v="San Francisco"/>
    <x v="1"/>
    <n v="70"/>
    <n v="925"/>
    <n v="647500"/>
    <n v="129500"/>
    <n v="0.2"/>
    <x v="1"/>
  </r>
  <r>
    <x v="3"/>
    <n v="1128299"/>
    <x v="184"/>
    <x v="2"/>
    <x v="2"/>
    <s v="San Francisco"/>
    <x v="2"/>
    <n v="65"/>
    <n v="800"/>
    <n v="520000"/>
    <n v="182000.00000000003"/>
    <n v="0.35000000000000003"/>
    <x v="1"/>
  </r>
  <r>
    <x v="3"/>
    <n v="1128299"/>
    <x v="185"/>
    <x v="2"/>
    <x v="2"/>
    <s v="San Francisco"/>
    <x v="3"/>
    <n v="65"/>
    <n v="750"/>
    <n v="487500"/>
    <n v="146250"/>
    <n v="0.3"/>
    <x v="1"/>
  </r>
  <r>
    <x v="3"/>
    <n v="1128299"/>
    <x v="186"/>
    <x v="2"/>
    <x v="2"/>
    <s v="San Francisco"/>
    <x v="4"/>
    <n v="75"/>
    <n v="750"/>
    <n v="562500"/>
    <n v="281250"/>
    <n v="0.5"/>
    <x v="1"/>
  </r>
  <r>
    <x v="3"/>
    <n v="1128299"/>
    <x v="187"/>
    <x v="2"/>
    <x v="2"/>
    <s v="San Francisco"/>
    <x v="5"/>
    <n v="80"/>
    <n v="725"/>
    <n v="580000"/>
    <n v="87000.000000000015"/>
    <n v="0.15000000000000002"/>
    <x v="1"/>
  </r>
  <r>
    <x v="3"/>
    <n v="1128299"/>
    <x v="188"/>
    <x v="2"/>
    <x v="2"/>
    <s v="San Francisco"/>
    <x v="0"/>
    <n v="55.000000000000007"/>
    <n v="925"/>
    <n v="508750.00000000006"/>
    <n v="152625.00000000003"/>
    <n v="0.30000000000000004"/>
    <x v="1"/>
  </r>
  <r>
    <x v="3"/>
    <n v="1128299"/>
    <x v="189"/>
    <x v="2"/>
    <x v="2"/>
    <s v="San Francisco"/>
    <x v="1"/>
    <n v="60.000000000000007"/>
    <n v="925"/>
    <n v="555000.00000000012"/>
    <n v="83250.000000000015"/>
    <n v="0.15"/>
    <x v="1"/>
  </r>
  <r>
    <x v="3"/>
    <n v="1128299"/>
    <x v="190"/>
    <x v="2"/>
    <x v="2"/>
    <s v="San Francisco"/>
    <x v="2"/>
    <n v="55.000000000000007"/>
    <n v="775"/>
    <n v="426250.00000000006"/>
    <n v="127875.00000000004"/>
    <n v="0.30000000000000004"/>
    <x v="1"/>
  </r>
  <r>
    <x v="3"/>
    <n v="1128299"/>
    <x v="191"/>
    <x v="2"/>
    <x v="2"/>
    <s v="San Francisco"/>
    <x v="3"/>
    <n v="55.000000000000007"/>
    <n v="725"/>
    <n v="398750.00000000006"/>
    <n v="99687.5"/>
    <n v="0.24999999999999997"/>
    <x v="1"/>
  </r>
  <r>
    <x v="3"/>
    <n v="1128299"/>
    <x v="192"/>
    <x v="2"/>
    <x v="2"/>
    <s v="San Francisco"/>
    <x v="4"/>
    <n v="65"/>
    <n v="725"/>
    <n v="471250"/>
    <n v="212062.50000000003"/>
    <n v="0.45000000000000007"/>
    <x v="1"/>
  </r>
  <r>
    <x v="3"/>
    <n v="1128299"/>
    <x v="193"/>
    <x v="2"/>
    <x v="2"/>
    <s v="San Francisco"/>
    <x v="5"/>
    <n v="70"/>
    <n v="775"/>
    <n v="542500"/>
    <n v="54250"/>
    <n v="0.1"/>
    <x v="1"/>
  </r>
  <r>
    <x v="3"/>
    <n v="1128299"/>
    <x v="194"/>
    <x v="2"/>
    <x v="2"/>
    <s v="San Francisco"/>
    <x v="0"/>
    <n v="55.000000000000007"/>
    <n v="875"/>
    <n v="481250.00000000006"/>
    <n v="144375.00000000003"/>
    <n v="0.30000000000000004"/>
    <x v="1"/>
  </r>
  <r>
    <x v="3"/>
    <n v="1128299"/>
    <x v="195"/>
    <x v="2"/>
    <x v="2"/>
    <s v="San Francisco"/>
    <x v="1"/>
    <n v="60.000000000000007"/>
    <n v="875"/>
    <n v="525000.00000000012"/>
    <n v="78750.000000000015"/>
    <n v="0.15"/>
    <x v="1"/>
  </r>
  <r>
    <x v="3"/>
    <n v="1128299"/>
    <x v="196"/>
    <x v="2"/>
    <x v="2"/>
    <s v="San Francisco"/>
    <x v="2"/>
    <n v="55.000000000000007"/>
    <n v="700"/>
    <n v="385000.00000000006"/>
    <n v="115500.00000000003"/>
    <n v="0.30000000000000004"/>
    <x v="1"/>
  </r>
  <r>
    <x v="3"/>
    <n v="1128299"/>
    <x v="197"/>
    <x v="2"/>
    <x v="2"/>
    <s v="San Francisco"/>
    <x v="3"/>
    <n v="55.000000000000007"/>
    <n v="675"/>
    <n v="371250.00000000006"/>
    <n v="92812.5"/>
    <n v="0.24999999999999997"/>
    <x v="1"/>
  </r>
  <r>
    <x v="3"/>
    <n v="1128299"/>
    <x v="198"/>
    <x v="2"/>
    <x v="2"/>
    <s v="San Francisco"/>
    <x v="4"/>
    <n v="65"/>
    <n v="650"/>
    <n v="422500"/>
    <n v="190125.00000000003"/>
    <n v="0.45000000000000007"/>
    <x v="1"/>
  </r>
  <r>
    <x v="3"/>
    <n v="1128299"/>
    <x v="199"/>
    <x v="2"/>
    <x v="2"/>
    <s v="San Francisco"/>
    <x v="5"/>
    <n v="70"/>
    <n v="700"/>
    <n v="490000"/>
    <n v="49000"/>
    <n v="0.1"/>
    <x v="1"/>
  </r>
  <r>
    <x v="3"/>
    <n v="1128299"/>
    <x v="200"/>
    <x v="2"/>
    <x v="2"/>
    <s v="San Francisco"/>
    <x v="0"/>
    <n v="55.000000000000007"/>
    <n v="875"/>
    <n v="481250.00000000006"/>
    <n v="144375.00000000003"/>
    <n v="0.30000000000000004"/>
    <x v="1"/>
  </r>
  <r>
    <x v="3"/>
    <n v="1128299"/>
    <x v="201"/>
    <x v="2"/>
    <x v="2"/>
    <s v="San Francisco"/>
    <x v="1"/>
    <n v="60.000000000000007"/>
    <n v="875"/>
    <n v="525000.00000000012"/>
    <n v="78750.000000000015"/>
    <n v="0.15"/>
    <x v="1"/>
  </r>
  <r>
    <x v="3"/>
    <n v="1128299"/>
    <x v="202"/>
    <x v="2"/>
    <x v="2"/>
    <s v="San Francisco"/>
    <x v="2"/>
    <n v="55.000000000000007"/>
    <n v="725"/>
    <n v="398750.00000000006"/>
    <n v="119625.00000000003"/>
    <n v="0.30000000000000004"/>
    <x v="1"/>
  </r>
  <r>
    <x v="3"/>
    <n v="1128299"/>
    <x v="203"/>
    <x v="2"/>
    <x v="2"/>
    <s v="San Francisco"/>
    <x v="3"/>
    <n v="55.000000000000007"/>
    <n v="700"/>
    <n v="385000.00000000006"/>
    <n v="96250"/>
    <n v="0.24999999999999997"/>
    <x v="1"/>
  </r>
  <r>
    <x v="3"/>
    <n v="1128299"/>
    <x v="204"/>
    <x v="2"/>
    <x v="2"/>
    <s v="San Francisco"/>
    <x v="4"/>
    <n v="65"/>
    <n v="650"/>
    <n v="422500"/>
    <n v="190125.00000000003"/>
    <n v="0.45000000000000007"/>
    <x v="1"/>
  </r>
  <r>
    <x v="3"/>
    <n v="1128299"/>
    <x v="205"/>
    <x v="2"/>
    <x v="2"/>
    <s v="San Francisco"/>
    <x v="5"/>
    <n v="70"/>
    <n v="775"/>
    <n v="542500"/>
    <n v="54250"/>
    <n v="0.1"/>
    <x v="1"/>
  </r>
  <r>
    <x v="3"/>
    <n v="1128299"/>
    <x v="206"/>
    <x v="2"/>
    <x v="2"/>
    <s v="San Francisco"/>
    <x v="0"/>
    <n v="55.000000000000007"/>
    <n v="975"/>
    <n v="536250.00000000012"/>
    <n v="160875.00000000006"/>
    <n v="0.30000000000000004"/>
    <x v="1"/>
  </r>
  <r>
    <x v="3"/>
    <n v="1128299"/>
    <x v="207"/>
    <x v="2"/>
    <x v="2"/>
    <s v="San Francisco"/>
    <x v="1"/>
    <n v="60.000000000000007"/>
    <n v="975"/>
    <n v="585000.00000000012"/>
    <n v="87750.000000000015"/>
    <n v="0.15"/>
    <x v="1"/>
  </r>
  <r>
    <x v="3"/>
    <n v="1128299"/>
    <x v="208"/>
    <x v="2"/>
    <x v="2"/>
    <s v="San Francisco"/>
    <x v="2"/>
    <n v="55.000000000000007"/>
    <n v="775"/>
    <n v="426250.00000000006"/>
    <n v="127875.00000000004"/>
    <n v="0.30000000000000004"/>
    <x v="1"/>
  </r>
  <r>
    <x v="3"/>
    <n v="1128299"/>
    <x v="209"/>
    <x v="2"/>
    <x v="2"/>
    <s v="San Francisco"/>
    <x v="3"/>
    <n v="55.000000000000007"/>
    <n v="775"/>
    <n v="426250.00000000006"/>
    <n v="106562.5"/>
    <n v="0.24999999999999997"/>
    <x v="1"/>
  </r>
  <r>
    <x v="3"/>
    <n v="1128299"/>
    <x v="210"/>
    <x v="2"/>
    <x v="2"/>
    <s v="San Francisco"/>
    <x v="4"/>
    <n v="65"/>
    <n v="700"/>
    <n v="455000"/>
    <n v="204750.00000000003"/>
    <n v="0.45000000000000007"/>
    <x v="1"/>
  </r>
  <r>
    <x v="3"/>
    <n v="1128299"/>
    <x v="211"/>
    <x v="2"/>
    <x v="2"/>
    <s v="San Francisco"/>
    <x v="5"/>
    <n v="70"/>
    <n v="800"/>
    <n v="560000"/>
    <n v="56000"/>
    <n v="0.1"/>
    <x v="1"/>
  </r>
  <r>
    <x v="4"/>
    <n v="1189833"/>
    <x v="212"/>
    <x v="2"/>
    <x v="2"/>
    <s v="San Francisco"/>
    <x v="0"/>
    <n v="35"/>
    <n v="700"/>
    <n v="245000"/>
    <n v="98000"/>
    <n v="0.4"/>
    <x v="1"/>
  </r>
  <r>
    <x v="4"/>
    <n v="1189833"/>
    <x v="213"/>
    <x v="2"/>
    <x v="2"/>
    <s v="San Francisco"/>
    <x v="1"/>
    <n v="45"/>
    <n v="700"/>
    <n v="315000"/>
    <n v="78750"/>
    <n v="0.25"/>
    <x v="1"/>
  </r>
  <r>
    <x v="4"/>
    <n v="1189833"/>
    <x v="214"/>
    <x v="2"/>
    <x v="2"/>
    <s v="San Francisco"/>
    <x v="2"/>
    <n v="45"/>
    <n v="700"/>
    <n v="315000"/>
    <n v="126000"/>
    <n v="0.4"/>
    <x v="1"/>
  </r>
  <r>
    <x v="4"/>
    <n v="1189833"/>
    <x v="215"/>
    <x v="2"/>
    <x v="2"/>
    <s v="San Francisco"/>
    <x v="3"/>
    <n v="45"/>
    <n v="550"/>
    <n v="247500"/>
    <n v="86625"/>
    <n v="0.35"/>
    <x v="1"/>
  </r>
  <r>
    <x v="4"/>
    <n v="1189833"/>
    <x v="216"/>
    <x v="2"/>
    <x v="2"/>
    <s v="Los Angeles"/>
    <x v="4"/>
    <n v="50"/>
    <n v="500"/>
    <n v="250000"/>
    <n v="137500"/>
    <n v="0.55000000000000004"/>
    <x v="1"/>
  </r>
  <r>
    <x v="4"/>
    <n v="1189833"/>
    <x v="217"/>
    <x v="2"/>
    <x v="2"/>
    <s v="Los Angeles"/>
    <x v="5"/>
    <n v="45"/>
    <n v="700"/>
    <n v="315000"/>
    <n v="63000"/>
    <n v="0.2"/>
    <x v="1"/>
  </r>
  <r>
    <x v="4"/>
    <n v="1189833"/>
    <x v="218"/>
    <x v="2"/>
    <x v="2"/>
    <s v="Los Angeles"/>
    <x v="0"/>
    <n v="35"/>
    <n v="750"/>
    <n v="262500"/>
    <n v="105000"/>
    <n v="0.4"/>
    <x v="1"/>
  </r>
  <r>
    <x v="4"/>
    <n v="1189833"/>
    <x v="219"/>
    <x v="2"/>
    <x v="2"/>
    <s v="Los Angeles"/>
    <x v="1"/>
    <n v="45"/>
    <n v="650"/>
    <n v="292500"/>
    <n v="73125"/>
    <n v="0.25"/>
    <x v="1"/>
  </r>
  <r>
    <x v="4"/>
    <n v="1189833"/>
    <x v="220"/>
    <x v="2"/>
    <x v="2"/>
    <s v="Los Angeles"/>
    <x v="2"/>
    <n v="45"/>
    <n v="675"/>
    <n v="303750"/>
    <n v="121500"/>
    <n v="0.4"/>
    <x v="1"/>
  </r>
  <r>
    <x v="4"/>
    <n v="1189833"/>
    <x v="221"/>
    <x v="2"/>
    <x v="2"/>
    <s v="Los Angeles"/>
    <x v="3"/>
    <n v="45"/>
    <n v="525"/>
    <n v="236250"/>
    <n v="82687.5"/>
    <n v="0.35"/>
    <x v="1"/>
  </r>
  <r>
    <x v="4"/>
    <n v="1189833"/>
    <x v="222"/>
    <x v="2"/>
    <x v="2"/>
    <s v="Los Angeles"/>
    <x v="4"/>
    <n v="50"/>
    <n v="450"/>
    <n v="225000"/>
    <n v="123750.00000000001"/>
    <n v="0.55000000000000004"/>
    <x v="1"/>
  </r>
  <r>
    <x v="4"/>
    <n v="1189833"/>
    <x v="223"/>
    <x v="2"/>
    <x v="2"/>
    <s v="Los Angeles"/>
    <x v="5"/>
    <n v="45"/>
    <n v="650"/>
    <n v="292500"/>
    <n v="58500"/>
    <n v="0.2"/>
    <x v="1"/>
  </r>
  <r>
    <x v="4"/>
    <n v="1189833"/>
    <x v="224"/>
    <x v="2"/>
    <x v="2"/>
    <s v="Los Angeles"/>
    <x v="0"/>
    <n v="35"/>
    <n v="800"/>
    <n v="280000"/>
    <n v="112000"/>
    <n v="0.4"/>
    <x v="1"/>
  </r>
  <r>
    <x v="4"/>
    <n v="1189833"/>
    <x v="225"/>
    <x v="2"/>
    <x v="2"/>
    <s v="Los Angeles"/>
    <x v="1"/>
    <n v="45"/>
    <n v="650"/>
    <n v="292500"/>
    <n v="73125"/>
    <n v="0.25"/>
    <x v="1"/>
  </r>
  <r>
    <x v="4"/>
    <n v="1189833"/>
    <x v="226"/>
    <x v="2"/>
    <x v="2"/>
    <s v="Los Angeles"/>
    <x v="2"/>
    <n v="45"/>
    <n v="650"/>
    <n v="292500"/>
    <n v="117000"/>
    <n v="0.4"/>
    <x v="1"/>
  </r>
  <r>
    <x v="4"/>
    <n v="1189833"/>
    <x v="227"/>
    <x v="2"/>
    <x v="2"/>
    <s v="Los Angeles"/>
    <x v="3"/>
    <n v="45"/>
    <n v="550"/>
    <n v="247500"/>
    <n v="86625"/>
    <n v="0.35"/>
    <x v="1"/>
  </r>
  <r>
    <x v="4"/>
    <n v="1189833"/>
    <x v="228"/>
    <x v="2"/>
    <x v="2"/>
    <s v="Los Angeles"/>
    <x v="4"/>
    <n v="50"/>
    <n v="425"/>
    <n v="212500"/>
    <n v="116875.00000000001"/>
    <n v="0.55000000000000004"/>
    <x v="1"/>
  </r>
  <r>
    <x v="4"/>
    <n v="1189833"/>
    <x v="229"/>
    <x v="2"/>
    <x v="2"/>
    <s v="Los Angeles"/>
    <x v="5"/>
    <n v="45"/>
    <n v="625"/>
    <n v="281250"/>
    <n v="56250"/>
    <n v="0.2"/>
    <x v="1"/>
  </r>
  <r>
    <x v="4"/>
    <n v="1189833"/>
    <x v="230"/>
    <x v="2"/>
    <x v="2"/>
    <s v="Los Angeles"/>
    <x v="0"/>
    <n v="45"/>
    <n v="800"/>
    <n v="360000"/>
    <n v="144000"/>
    <n v="0.4"/>
    <x v="1"/>
  </r>
  <r>
    <x v="4"/>
    <n v="1189833"/>
    <x v="231"/>
    <x v="2"/>
    <x v="2"/>
    <s v="Los Angeles"/>
    <x v="1"/>
    <n v="50"/>
    <n v="600"/>
    <n v="300000"/>
    <n v="75000"/>
    <n v="0.25"/>
    <x v="1"/>
  </r>
  <r>
    <x v="4"/>
    <n v="1189833"/>
    <x v="232"/>
    <x v="2"/>
    <x v="2"/>
    <s v="Los Angeles"/>
    <x v="2"/>
    <n v="50"/>
    <n v="625"/>
    <n v="312500"/>
    <n v="125000"/>
    <n v="0.4"/>
    <x v="1"/>
  </r>
  <r>
    <x v="4"/>
    <n v="1189833"/>
    <x v="233"/>
    <x v="2"/>
    <x v="2"/>
    <s v="Los Angeles"/>
    <x v="3"/>
    <n v="45"/>
    <n v="525"/>
    <n v="236250"/>
    <n v="82687.5"/>
    <n v="0.35"/>
    <x v="1"/>
  </r>
  <r>
    <x v="4"/>
    <n v="1189833"/>
    <x v="234"/>
    <x v="2"/>
    <x v="2"/>
    <s v="Los Angeles"/>
    <x v="4"/>
    <n v="50"/>
    <n v="425"/>
    <n v="212500"/>
    <n v="116875.00000000001"/>
    <n v="0.55000000000000004"/>
    <x v="1"/>
  </r>
  <r>
    <x v="4"/>
    <n v="1189833"/>
    <x v="235"/>
    <x v="2"/>
    <x v="2"/>
    <s v="Los Angeles"/>
    <x v="5"/>
    <n v="65"/>
    <n v="600"/>
    <n v="390000"/>
    <n v="78000"/>
    <n v="0.2"/>
    <x v="1"/>
  </r>
  <r>
    <x v="4"/>
    <n v="1189833"/>
    <x v="236"/>
    <x v="2"/>
    <x v="2"/>
    <s v="Los Angeles"/>
    <x v="0"/>
    <n v="45"/>
    <n v="800"/>
    <n v="360000"/>
    <n v="144000"/>
    <n v="0.4"/>
    <x v="1"/>
  </r>
  <r>
    <x v="4"/>
    <n v="1189833"/>
    <x v="237"/>
    <x v="2"/>
    <x v="2"/>
    <s v="Los Angeles"/>
    <x v="1"/>
    <n v="50"/>
    <n v="650"/>
    <n v="325000"/>
    <n v="81250"/>
    <n v="0.25"/>
    <x v="1"/>
  </r>
  <r>
    <x v="4"/>
    <n v="1189833"/>
    <x v="238"/>
    <x v="2"/>
    <x v="2"/>
    <s v="Los Angeles"/>
    <x v="2"/>
    <n v="50"/>
    <n v="650"/>
    <n v="325000"/>
    <n v="130000"/>
    <n v="0.4"/>
    <x v="1"/>
  </r>
  <r>
    <x v="4"/>
    <n v="1189833"/>
    <x v="239"/>
    <x v="2"/>
    <x v="2"/>
    <s v="Los Angeles"/>
    <x v="3"/>
    <n v="45"/>
    <n v="550"/>
    <n v="247500"/>
    <n v="86625"/>
    <n v="0.35"/>
    <x v="1"/>
  </r>
  <r>
    <x v="4"/>
    <n v="1189833"/>
    <x v="240"/>
    <x v="2"/>
    <x v="2"/>
    <s v="Los Angeles"/>
    <x v="4"/>
    <n v="50"/>
    <n v="450"/>
    <n v="225000"/>
    <n v="123750.00000000001"/>
    <n v="0.55000000000000004"/>
    <x v="1"/>
  </r>
  <r>
    <x v="4"/>
    <n v="1189833"/>
    <x v="241"/>
    <x v="2"/>
    <x v="2"/>
    <s v="Los Angeles"/>
    <x v="5"/>
    <n v="65"/>
    <n v="625"/>
    <n v="406250"/>
    <n v="81250"/>
    <n v="0.2"/>
    <x v="1"/>
  </r>
  <r>
    <x v="4"/>
    <n v="1189833"/>
    <x v="242"/>
    <x v="2"/>
    <x v="2"/>
    <s v="Los Angeles"/>
    <x v="0"/>
    <n v="45"/>
    <n v="900"/>
    <n v="405000"/>
    <n v="162000"/>
    <n v="0.4"/>
    <x v="1"/>
  </r>
  <r>
    <x v="4"/>
    <n v="1189833"/>
    <x v="243"/>
    <x v="2"/>
    <x v="2"/>
    <s v="Los Angeles"/>
    <x v="1"/>
    <n v="50"/>
    <n v="750"/>
    <n v="375000"/>
    <n v="93750"/>
    <n v="0.25"/>
    <x v="1"/>
  </r>
  <r>
    <x v="4"/>
    <n v="1189833"/>
    <x v="244"/>
    <x v="2"/>
    <x v="2"/>
    <s v="Los Angeles"/>
    <x v="2"/>
    <n v="50"/>
    <n v="750"/>
    <n v="375000"/>
    <n v="150000"/>
    <n v="0.4"/>
    <x v="1"/>
  </r>
  <r>
    <x v="4"/>
    <n v="1189833"/>
    <x v="245"/>
    <x v="2"/>
    <x v="2"/>
    <s v="Los Angeles"/>
    <x v="3"/>
    <n v="45"/>
    <n v="625"/>
    <n v="281250"/>
    <n v="98437.5"/>
    <n v="0.35"/>
    <x v="1"/>
  </r>
  <r>
    <x v="4"/>
    <n v="1189833"/>
    <x v="246"/>
    <x v="2"/>
    <x v="2"/>
    <s v="Los Angeles"/>
    <x v="4"/>
    <n v="50"/>
    <n v="500"/>
    <n v="250000"/>
    <n v="137500"/>
    <n v="0.55000000000000004"/>
    <x v="1"/>
  </r>
  <r>
    <x v="4"/>
    <n v="1189833"/>
    <x v="247"/>
    <x v="2"/>
    <x v="2"/>
    <s v="Los Angeles"/>
    <x v="5"/>
    <n v="65"/>
    <n v="800"/>
    <n v="520000"/>
    <n v="104000"/>
    <n v="0.2"/>
    <x v="1"/>
  </r>
  <r>
    <x v="4"/>
    <n v="1189833"/>
    <x v="248"/>
    <x v="2"/>
    <x v="2"/>
    <s v="Los Angeles"/>
    <x v="0"/>
    <n v="45"/>
    <n v="950"/>
    <n v="427500"/>
    <n v="171000"/>
    <n v="0.4"/>
    <x v="1"/>
  </r>
  <r>
    <x v="4"/>
    <n v="1189833"/>
    <x v="249"/>
    <x v="2"/>
    <x v="2"/>
    <s v="Los Angeles"/>
    <x v="1"/>
    <n v="50"/>
    <n v="800"/>
    <n v="400000"/>
    <n v="100000"/>
    <n v="0.25"/>
    <x v="1"/>
  </r>
  <r>
    <x v="4"/>
    <n v="1189833"/>
    <x v="250"/>
    <x v="2"/>
    <x v="2"/>
    <s v="Los Angeles"/>
    <x v="2"/>
    <n v="50"/>
    <n v="750"/>
    <n v="375000"/>
    <n v="150000"/>
    <n v="0.4"/>
    <x v="1"/>
  </r>
  <r>
    <x v="4"/>
    <n v="1189833"/>
    <x v="251"/>
    <x v="2"/>
    <x v="2"/>
    <s v="Los Angeles"/>
    <x v="3"/>
    <n v="45"/>
    <n v="650"/>
    <n v="292500"/>
    <n v="102375"/>
    <n v="0.35"/>
    <x v="1"/>
  </r>
  <r>
    <x v="4"/>
    <n v="1189833"/>
    <x v="252"/>
    <x v="2"/>
    <x v="2"/>
    <s v="Los Angeles"/>
    <x v="4"/>
    <n v="50"/>
    <n v="700"/>
    <n v="350000"/>
    <n v="192500.00000000003"/>
    <n v="0.55000000000000004"/>
    <x v="1"/>
  </r>
  <r>
    <x v="4"/>
    <n v="1189833"/>
    <x v="253"/>
    <x v="2"/>
    <x v="2"/>
    <s v="Los Angeles"/>
    <x v="5"/>
    <n v="65"/>
    <n v="700"/>
    <n v="455000"/>
    <n v="91000"/>
    <n v="0.2"/>
    <x v="1"/>
  </r>
  <r>
    <x v="4"/>
    <n v="1189833"/>
    <x v="254"/>
    <x v="2"/>
    <x v="2"/>
    <s v="Los Angeles"/>
    <x v="0"/>
    <n v="50"/>
    <n v="900"/>
    <n v="450000"/>
    <n v="180000"/>
    <n v="0.4"/>
    <x v="1"/>
  </r>
  <r>
    <x v="4"/>
    <n v="1189833"/>
    <x v="255"/>
    <x v="2"/>
    <x v="2"/>
    <s v="Los Angeles"/>
    <x v="1"/>
    <n v="55.000000000000007"/>
    <n v="850"/>
    <n v="467500.00000000006"/>
    <n v="116875.00000000001"/>
    <n v="0.25"/>
    <x v="1"/>
  </r>
  <r>
    <x v="4"/>
    <n v="1189833"/>
    <x v="256"/>
    <x v="2"/>
    <x v="2"/>
    <s v="Los Angeles"/>
    <x v="2"/>
    <n v="50"/>
    <n v="725"/>
    <n v="362500"/>
    <n v="145000"/>
    <n v="0.4"/>
    <x v="1"/>
  </r>
  <r>
    <x v="4"/>
    <n v="1189833"/>
    <x v="257"/>
    <x v="2"/>
    <x v="2"/>
    <s v="Los Angeles"/>
    <x v="3"/>
    <n v="50"/>
    <n v="675"/>
    <n v="337500"/>
    <n v="118124.99999999999"/>
    <n v="0.35"/>
    <x v="1"/>
  </r>
  <r>
    <x v="4"/>
    <n v="1189833"/>
    <x v="258"/>
    <x v="2"/>
    <x v="2"/>
    <s v="Los Angeles"/>
    <x v="4"/>
    <n v="60"/>
    <n v="675"/>
    <n v="405000"/>
    <n v="222750.00000000003"/>
    <n v="0.55000000000000004"/>
    <x v="1"/>
  </r>
  <r>
    <x v="4"/>
    <n v="1189833"/>
    <x v="259"/>
    <x v="2"/>
    <x v="2"/>
    <s v="Los Angeles"/>
    <x v="5"/>
    <n v="65"/>
    <n v="650"/>
    <n v="422500"/>
    <n v="84500"/>
    <n v="0.2"/>
    <x v="1"/>
  </r>
  <r>
    <x v="4"/>
    <n v="1189833"/>
    <x v="260"/>
    <x v="2"/>
    <x v="2"/>
    <s v="Los Angeles"/>
    <x v="0"/>
    <n v="50"/>
    <n v="850"/>
    <n v="425000"/>
    <n v="170000"/>
    <n v="0.4"/>
    <x v="1"/>
  </r>
  <r>
    <x v="4"/>
    <n v="1189833"/>
    <x v="261"/>
    <x v="2"/>
    <x v="2"/>
    <s v="Los Angeles"/>
    <x v="1"/>
    <n v="55.000000000000007"/>
    <n v="850"/>
    <n v="467500.00000000006"/>
    <n v="116875.00000000001"/>
    <n v="0.25"/>
    <x v="1"/>
  </r>
  <r>
    <x v="4"/>
    <n v="1189833"/>
    <x v="262"/>
    <x v="2"/>
    <x v="2"/>
    <s v="Los Angeles"/>
    <x v="2"/>
    <n v="50"/>
    <n v="700"/>
    <n v="350000"/>
    <n v="140000"/>
    <n v="0.4"/>
    <x v="1"/>
  </r>
  <r>
    <x v="4"/>
    <n v="1189833"/>
    <x v="263"/>
    <x v="2"/>
    <x v="2"/>
    <s v="Los Angeles"/>
    <x v="3"/>
    <n v="50"/>
    <n v="650"/>
    <n v="325000"/>
    <n v="113750"/>
    <n v="0.35"/>
    <x v="1"/>
  </r>
  <r>
    <x v="4"/>
    <n v="1189833"/>
    <x v="264"/>
    <x v="2"/>
    <x v="2"/>
    <s v="Los Angeles"/>
    <x v="4"/>
    <n v="60"/>
    <n v="650"/>
    <n v="390000"/>
    <n v="214500.00000000003"/>
    <n v="0.55000000000000004"/>
    <x v="1"/>
  </r>
  <r>
    <x v="4"/>
    <n v="1189833"/>
    <x v="265"/>
    <x v="2"/>
    <x v="2"/>
    <s v="Los Angeles"/>
    <x v="5"/>
    <n v="65"/>
    <n v="700"/>
    <n v="455000"/>
    <n v="91000"/>
    <n v="0.2"/>
    <x v="1"/>
  </r>
  <r>
    <x v="4"/>
    <n v="1189833"/>
    <x v="266"/>
    <x v="2"/>
    <x v="2"/>
    <s v="Los Angeles"/>
    <x v="0"/>
    <n v="50"/>
    <n v="800"/>
    <n v="400000"/>
    <n v="160000"/>
    <n v="0.4"/>
    <x v="1"/>
  </r>
  <r>
    <x v="4"/>
    <n v="1189833"/>
    <x v="267"/>
    <x v="2"/>
    <x v="2"/>
    <s v="Los Angeles"/>
    <x v="1"/>
    <n v="55.000000000000007"/>
    <n v="800"/>
    <n v="440000.00000000006"/>
    <n v="110000.00000000001"/>
    <n v="0.25"/>
    <x v="1"/>
  </r>
  <r>
    <x v="4"/>
    <n v="1189833"/>
    <x v="268"/>
    <x v="2"/>
    <x v="2"/>
    <s v="Los Angeles"/>
    <x v="2"/>
    <n v="50"/>
    <n v="650"/>
    <n v="325000"/>
    <n v="130000"/>
    <n v="0.4"/>
    <x v="1"/>
  </r>
  <r>
    <x v="4"/>
    <n v="1189833"/>
    <x v="269"/>
    <x v="2"/>
    <x v="2"/>
    <s v="Los Angeles"/>
    <x v="3"/>
    <n v="50"/>
    <n v="625"/>
    <n v="312500"/>
    <n v="109375"/>
    <n v="0.35"/>
    <x v="1"/>
  </r>
  <r>
    <x v="4"/>
    <n v="1189833"/>
    <x v="270"/>
    <x v="2"/>
    <x v="2"/>
    <s v="Los Angeles"/>
    <x v="4"/>
    <n v="60"/>
    <n v="600"/>
    <n v="360000"/>
    <n v="198000.00000000003"/>
    <n v="0.55000000000000004"/>
    <x v="1"/>
  </r>
  <r>
    <x v="4"/>
    <n v="1189833"/>
    <x v="271"/>
    <x v="2"/>
    <x v="2"/>
    <s v="Los Angeles"/>
    <x v="5"/>
    <n v="65"/>
    <n v="650"/>
    <n v="422500"/>
    <n v="84500"/>
    <n v="0.2"/>
    <x v="1"/>
  </r>
  <r>
    <x v="4"/>
    <n v="1189833"/>
    <x v="272"/>
    <x v="2"/>
    <x v="2"/>
    <s v="Los Angeles"/>
    <x v="0"/>
    <n v="50"/>
    <n v="825"/>
    <n v="412500"/>
    <n v="165000"/>
    <n v="0.4"/>
    <x v="1"/>
  </r>
  <r>
    <x v="4"/>
    <n v="1189833"/>
    <x v="273"/>
    <x v="2"/>
    <x v="2"/>
    <s v="Los Angeles"/>
    <x v="1"/>
    <n v="55.000000000000007"/>
    <n v="825"/>
    <n v="453750.00000000006"/>
    <n v="113437.50000000001"/>
    <n v="0.25"/>
    <x v="1"/>
  </r>
  <r>
    <x v="4"/>
    <n v="1189833"/>
    <x v="274"/>
    <x v="2"/>
    <x v="2"/>
    <s v="Los Angeles"/>
    <x v="2"/>
    <n v="50"/>
    <n v="675"/>
    <n v="337500"/>
    <n v="135000"/>
    <n v="0.4"/>
    <x v="1"/>
  </r>
  <r>
    <x v="4"/>
    <n v="1189833"/>
    <x v="275"/>
    <x v="2"/>
    <x v="2"/>
    <s v="Los Angeles"/>
    <x v="3"/>
    <n v="50"/>
    <n v="650"/>
    <n v="325000"/>
    <n v="113750"/>
    <n v="0.35"/>
    <x v="1"/>
  </r>
  <r>
    <x v="4"/>
    <n v="1189833"/>
    <x v="276"/>
    <x v="2"/>
    <x v="2"/>
    <s v="Los Angeles"/>
    <x v="4"/>
    <n v="60"/>
    <n v="600"/>
    <n v="360000"/>
    <n v="198000.00000000003"/>
    <n v="0.55000000000000004"/>
    <x v="1"/>
  </r>
  <r>
    <x v="4"/>
    <n v="1189833"/>
    <x v="277"/>
    <x v="2"/>
    <x v="2"/>
    <s v="Los Angeles"/>
    <x v="5"/>
    <n v="65"/>
    <n v="700"/>
    <n v="455000"/>
    <n v="91000"/>
    <n v="0.2"/>
    <x v="1"/>
  </r>
  <r>
    <x v="4"/>
    <n v="1189833"/>
    <x v="278"/>
    <x v="2"/>
    <x v="2"/>
    <s v="Los Angeles"/>
    <x v="0"/>
    <n v="50"/>
    <n v="900"/>
    <n v="450000"/>
    <n v="180000"/>
    <n v="0.4"/>
    <x v="1"/>
  </r>
  <r>
    <x v="4"/>
    <n v="1189833"/>
    <x v="279"/>
    <x v="2"/>
    <x v="2"/>
    <s v="Los Angeles"/>
    <x v="1"/>
    <n v="55.000000000000007"/>
    <n v="900"/>
    <n v="495000.00000000006"/>
    <n v="123750.00000000001"/>
    <n v="0.25"/>
    <x v="1"/>
  </r>
  <r>
    <x v="4"/>
    <n v="1189833"/>
    <x v="280"/>
    <x v="2"/>
    <x v="2"/>
    <s v="Los Angeles"/>
    <x v="2"/>
    <n v="50"/>
    <n v="700"/>
    <n v="350000"/>
    <n v="140000"/>
    <n v="0.4"/>
    <x v="1"/>
  </r>
  <r>
    <x v="4"/>
    <n v="1189833"/>
    <x v="281"/>
    <x v="2"/>
    <x v="2"/>
    <s v="Los Angeles"/>
    <x v="3"/>
    <n v="50"/>
    <n v="700"/>
    <n v="350000"/>
    <n v="122499.99999999999"/>
    <n v="0.35"/>
    <x v="1"/>
  </r>
  <r>
    <x v="4"/>
    <n v="1189833"/>
    <x v="282"/>
    <x v="2"/>
    <x v="2"/>
    <s v="Los Angeles"/>
    <x v="4"/>
    <n v="60"/>
    <n v="625"/>
    <n v="375000"/>
    <n v="206250.00000000003"/>
    <n v="0.55000000000000004"/>
    <x v="1"/>
  </r>
  <r>
    <x v="4"/>
    <n v="1189833"/>
    <x v="283"/>
    <x v="2"/>
    <x v="2"/>
    <s v="Los Angeles"/>
    <x v="5"/>
    <n v="65"/>
    <n v="725"/>
    <n v="471250"/>
    <n v="94250"/>
    <n v="0.2"/>
    <x v="1"/>
  </r>
  <r>
    <x v="0"/>
    <n v="1185732"/>
    <x v="284"/>
    <x v="2"/>
    <x v="2"/>
    <s v="Los Angeles"/>
    <x v="0"/>
    <n v="45"/>
    <n v="475"/>
    <n v="213750"/>
    <n v="85500"/>
    <n v="0.4"/>
    <x v="1"/>
  </r>
  <r>
    <x v="0"/>
    <n v="1185732"/>
    <x v="285"/>
    <x v="2"/>
    <x v="2"/>
    <s v="Los Angeles"/>
    <x v="1"/>
    <n v="45"/>
    <n v="275"/>
    <n v="123750"/>
    <n v="43312.5"/>
    <n v="0.35"/>
    <x v="1"/>
  </r>
  <r>
    <x v="0"/>
    <n v="1185732"/>
    <x v="286"/>
    <x v="2"/>
    <x v="2"/>
    <s v="Los Angeles"/>
    <x v="2"/>
    <n v="35"/>
    <n v="275"/>
    <n v="96250"/>
    <n v="33687.5"/>
    <n v="0.35"/>
    <x v="1"/>
  </r>
  <r>
    <x v="0"/>
    <n v="1185732"/>
    <x v="287"/>
    <x v="2"/>
    <x v="2"/>
    <s v="Los Angeles"/>
    <x v="3"/>
    <n v="40"/>
    <n v="125"/>
    <n v="50000"/>
    <n v="20000"/>
    <n v="0.4"/>
    <x v="1"/>
  </r>
  <r>
    <x v="0"/>
    <n v="1185732"/>
    <x v="288"/>
    <x v="3"/>
    <x v="3"/>
    <s v="Chicago"/>
    <x v="4"/>
    <n v="54.999999999999993"/>
    <n v="175"/>
    <n v="96249.999999999985"/>
    <n v="33687.499999999993"/>
    <n v="0.35"/>
    <x v="1"/>
  </r>
  <r>
    <x v="0"/>
    <n v="1185732"/>
    <x v="289"/>
    <x v="3"/>
    <x v="3"/>
    <s v="Chicago"/>
    <x v="5"/>
    <n v="45"/>
    <n v="275"/>
    <n v="123750"/>
    <n v="61875"/>
    <n v="0.5"/>
    <x v="1"/>
  </r>
  <r>
    <x v="0"/>
    <n v="1185732"/>
    <x v="290"/>
    <x v="3"/>
    <x v="3"/>
    <s v="Chicago"/>
    <x v="0"/>
    <n v="45"/>
    <n v="525"/>
    <n v="236250"/>
    <n v="94500"/>
    <n v="0.4"/>
    <x v="1"/>
  </r>
  <r>
    <x v="0"/>
    <n v="1185732"/>
    <x v="291"/>
    <x v="3"/>
    <x v="3"/>
    <s v="Chicago"/>
    <x v="1"/>
    <n v="45"/>
    <n v="175"/>
    <n v="78750"/>
    <n v="27562.5"/>
    <n v="0.35"/>
    <x v="1"/>
  </r>
  <r>
    <x v="0"/>
    <n v="1185732"/>
    <x v="292"/>
    <x v="3"/>
    <x v="3"/>
    <s v="Chicago"/>
    <x v="2"/>
    <n v="35"/>
    <n v="225"/>
    <n v="78750"/>
    <n v="27562.5"/>
    <n v="0.35"/>
    <x v="1"/>
  </r>
  <r>
    <x v="0"/>
    <n v="1185732"/>
    <x v="293"/>
    <x v="3"/>
    <x v="3"/>
    <s v="Chicago"/>
    <x v="3"/>
    <n v="40"/>
    <n v="100"/>
    <n v="40000"/>
    <n v="16000"/>
    <n v="0.4"/>
    <x v="1"/>
  </r>
  <r>
    <x v="0"/>
    <n v="1185732"/>
    <x v="294"/>
    <x v="3"/>
    <x v="3"/>
    <s v="Chicago"/>
    <x v="4"/>
    <n v="54.999999999999993"/>
    <n v="175"/>
    <n v="96249.999999999985"/>
    <n v="33687.499999999993"/>
    <n v="0.35"/>
    <x v="1"/>
  </r>
  <r>
    <x v="0"/>
    <n v="1185732"/>
    <x v="295"/>
    <x v="3"/>
    <x v="3"/>
    <s v="Chicago"/>
    <x v="5"/>
    <n v="45"/>
    <n v="275"/>
    <n v="123750"/>
    <n v="61875"/>
    <n v="0.5"/>
    <x v="1"/>
  </r>
  <r>
    <x v="0"/>
    <n v="1185732"/>
    <x v="296"/>
    <x v="3"/>
    <x v="3"/>
    <s v="Chicago"/>
    <x v="0"/>
    <n v="50"/>
    <n v="495"/>
    <n v="247500"/>
    <n v="99000"/>
    <n v="0.4"/>
    <x v="1"/>
  </r>
  <r>
    <x v="0"/>
    <n v="1185732"/>
    <x v="297"/>
    <x v="3"/>
    <x v="3"/>
    <s v="Chicago"/>
    <x v="1"/>
    <n v="50"/>
    <n v="200"/>
    <n v="100000"/>
    <n v="35000"/>
    <n v="0.35"/>
    <x v="1"/>
  </r>
  <r>
    <x v="0"/>
    <n v="1185732"/>
    <x v="298"/>
    <x v="3"/>
    <x v="3"/>
    <s v="Chicago"/>
    <x v="2"/>
    <n v="40"/>
    <n v="225"/>
    <n v="90000"/>
    <n v="31499.999999999996"/>
    <n v="0.35"/>
    <x v="1"/>
  </r>
  <r>
    <x v="0"/>
    <n v="1185732"/>
    <x v="299"/>
    <x v="3"/>
    <x v="3"/>
    <s v="Chicago"/>
    <x v="3"/>
    <n v="45"/>
    <n v="75"/>
    <n v="33750"/>
    <n v="13500"/>
    <n v="0.4"/>
    <x v="1"/>
  </r>
  <r>
    <x v="0"/>
    <n v="1185732"/>
    <x v="300"/>
    <x v="3"/>
    <x v="3"/>
    <s v="Chicago"/>
    <x v="4"/>
    <n v="60"/>
    <n v="125"/>
    <n v="75000"/>
    <n v="26250"/>
    <n v="0.35"/>
    <x v="1"/>
  </r>
  <r>
    <x v="0"/>
    <n v="1185732"/>
    <x v="301"/>
    <x v="3"/>
    <x v="3"/>
    <s v="Chicago"/>
    <x v="5"/>
    <n v="50"/>
    <n v="225"/>
    <n v="112500"/>
    <n v="56250"/>
    <n v="0.5"/>
    <x v="1"/>
  </r>
  <r>
    <x v="0"/>
    <n v="1185732"/>
    <x v="302"/>
    <x v="3"/>
    <x v="3"/>
    <s v="Chicago"/>
    <x v="0"/>
    <n v="50"/>
    <n v="450"/>
    <n v="225000"/>
    <n v="90000"/>
    <n v="0.4"/>
    <x v="1"/>
  </r>
  <r>
    <x v="0"/>
    <n v="1185732"/>
    <x v="303"/>
    <x v="3"/>
    <x v="3"/>
    <s v="Chicago"/>
    <x v="1"/>
    <n v="50"/>
    <n v="150"/>
    <n v="75000"/>
    <n v="26250"/>
    <n v="0.35"/>
    <x v="1"/>
  </r>
  <r>
    <x v="0"/>
    <n v="1185732"/>
    <x v="304"/>
    <x v="3"/>
    <x v="3"/>
    <s v="Chicago"/>
    <x v="2"/>
    <n v="40"/>
    <n v="150"/>
    <n v="60000"/>
    <n v="21000"/>
    <n v="0.35"/>
    <x v="1"/>
  </r>
  <r>
    <x v="0"/>
    <n v="1185732"/>
    <x v="305"/>
    <x v="3"/>
    <x v="3"/>
    <s v="Chicago"/>
    <x v="3"/>
    <n v="45"/>
    <n v="75"/>
    <n v="33750"/>
    <n v="13500"/>
    <n v="0.4"/>
    <x v="1"/>
  </r>
  <r>
    <x v="0"/>
    <n v="1185732"/>
    <x v="306"/>
    <x v="3"/>
    <x v="3"/>
    <s v="Chicago"/>
    <x v="4"/>
    <n v="60"/>
    <n v="100"/>
    <n v="60000"/>
    <n v="21000"/>
    <n v="0.35"/>
    <x v="1"/>
  </r>
  <r>
    <x v="0"/>
    <n v="1185732"/>
    <x v="307"/>
    <x v="3"/>
    <x v="3"/>
    <s v="Chicago"/>
    <x v="5"/>
    <n v="50"/>
    <n v="225"/>
    <n v="112500"/>
    <n v="56250"/>
    <n v="0.5"/>
    <x v="1"/>
  </r>
  <r>
    <x v="0"/>
    <n v="1185732"/>
    <x v="308"/>
    <x v="3"/>
    <x v="3"/>
    <s v="Chicago"/>
    <x v="0"/>
    <n v="60"/>
    <n v="495"/>
    <n v="297000"/>
    <n v="118800"/>
    <n v="0.4"/>
    <x v="1"/>
  </r>
  <r>
    <x v="0"/>
    <n v="1185732"/>
    <x v="309"/>
    <x v="3"/>
    <x v="3"/>
    <s v="Chicago"/>
    <x v="1"/>
    <n v="55.000000000000007"/>
    <n v="200"/>
    <n v="110000.00000000001"/>
    <n v="38500"/>
    <n v="0.35"/>
    <x v="1"/>
  </r>
  <r>
    <x v="0"/>
    <n v="1185732"/>
    <x v="310"/>
    <x v="3"/>
    <x v="3"/>
    <s v="Chicago"/>
    <x v="2"/>
    <n v="50"/>
    <n v="175"/>
    <n v="87500"/>
    <n v="30624.999999999996"/>
    <n v="0.35"/>
    <x v="1"/>
  </r>
  <r>
    <x v="0"/>
    <n v="1185732"/>
    <x v="311"/>
    <x v="3"/>
    <x v="3"/>
    <s v="Chicago"/>
    <x v="3"/>
    <n v="50"/>
    <n v="100"/>
    <n v="50000"/>
    <n v="20000"/>
    <n v="0.4"/>
    <x v="1"/>
  </r>
  <r>
    <x v="0"/>
    <n v="1185732"/>
    <x v="312"/>
    <x v="3"/>
    <x v="3"/>
    <s v="Chicago"/>
    <x v="4"/>
    <n v="60"/>
    <n v="125"/>
    <n v="75000"/>
    <n v="26250"/>
    <n v="0.35"/>
    <x v="1"/>
  </r>
  <r>
    <x v="0"/>
    <n v="1185732"/>
    <x v="313"/>
    <x v="3"/>
    <x v="3"/>
    <s v="Chicago"/>
    <x v="5"/>
    <n v="65"/>
    <n v="250"/>
    <n v="162500"/>
    <n v="81250"/>
    <n v="0.5"/>
    <x v="1"/>
  </r>
  <r>
    <x v="0"/>
    <n v="1185732"/>
    <x v="314"/>
    <x v="3"/>
    <x v="3"/>
    <s v="Chicago"/>
    <x v="0"/>
    <n v="50"/>
    <n v="500"/>
    <n v="250000"/>
    <n v="100000"/>
    <n v="0.4"/>
    <x v="1"/>
  </r>
  <r>
    <x v="0"/>
    <n v="1185732"/>
    <x v="315"/>
    <x v="3"/>
    <x v="3"/>
    <s v="Chicago"/>
    <x v="1"/>
    <n v="45.000000000000007"/>
    <n v="250"/>
    <n v="112500.00000000001"/>
    <n v="39375"/>
    <n v="0.35"/>
    <x v="1"/>
  </r>
  <r>
    <x v="0"/>
    <n v="1185732"/>
    <x v="316"/>
    <x v="3"/>
    <x v="3"/>
    <s v="Chicago"/>
    <x v="2"/>
    <n v="40"/>
    <n v="200"/>
    <n v="80000"/>
    <n v="28000"/>
    <n v="0.35"/>
    <x v="1"/>
  </r>
  <r>
    <x v="0"/>
    <n v="1185732"/>
    <x v="317"/>
    <x v="3"/>
    <x v="3"/>
    <s v="Chicago"/>
    <x v="3"/>
    <n v="40"/>
    <n v="175"/>
    <n v="70000"/>
    <n v="28000"/>
    <n v="0.4"/>
    <x v="1"/>
  </r>
  <r>
    <x v="0"/>
    <n v="1185732"/>
    <x v="318"/>
    <x v="3"/>
    <x v="3"/>
    <s v="Chicago"/>
    <x v="4"/>
    <n v="50"/>
    <n v="175"/>
    <n v="87500"/>
    <n v="30624.999999999996"/>
    <n v="0.35"/>
    <x v="1"/>
  </r>
  <r>
    <x v="0"/>
    <n v="1185732"/>
    <x v="319"/>
    <x v="3"/>
    <x v="3"/>
    <s v="Chicago"/>
    <x v="5"/>
    <n v="55.000000000000007"/>
    <n v="350"/>
    <n v="192500.00000000003"/>
    <n v="96250.000000000015"/>
    <n v="0.5"/>
    <x v="1"/>
  </r>
  <r>
    <x v="0"/>
    <n v="1185732"/>
    <x v="320"/>
    <x v="3"/>
    <x v="3"/>
    <s v="Chicago"/>
    <x v="0"/>
    <n v="50"/>
    <n v="575"/>
    <n v="287500"/>
    <n v="115000"/>
    <n v="0.4"/>
    <x v="1"/>
  </r>
  <r>
    <x v="0"/>
    <n v="1185732"/>
    <x v="321"/>
    <x v="3"/>
    <x v="3"/>
    <s v="Chicago"/>
    <x v="1"/>
    <n v="45.000000000000007"/>
    <n v="325"/>
    <n v="146250.00000000003"/>
    <n v="51187.500000000007"/>
    <n v="0.35"/>
    <x v="1"/>
  </r>
  <r>
    <x v="0"/>
    <n v="1185732"/>
    <x v="322"/>
    <x v="3"/>
    <x v="3"/>
    <s v="Chicago"/>
    <x v="2"/>
    <n v="40"/>
    <n v="250"/>
    <n v="100000"/>
    <n v="35000"/>
    <n v="0.35"/>
    <x v="1"/>
  </r>
  <r>
    <x v="0"/>
    <n v="1185732"/>
    <x v="323"/>
    <x v="3"/>
    <x v="3"/>
    <s v="Chicago"/>
    <x v="3"/>
    <n v="40"/>
    <n v="200"/>
    <n v="80000"/>
    <n v="32000"/>
    <n v="0.4"/>
    <x v="1"/>
  </r>
  <r>
    <x v="0"/>
    <n v="1185732"/>
    <x v="324"/>
    <x v="3"/>
    <x v="3"/>
    <s v="Chicago"/>
    <x v="4"/>
    <n v="50"/>
    <n v="225"/>
    <n v="112500"/>
    <n v="39375"/>
    <n v="0.35"/>
    <x v="1"/>
  </r>
  <r>
    <x v="0"/>
    <n v="1185732"/>
    <x v="325"/>
    <x v="3"/>
    <x v="3"/>
    <s v="Chicago"/>
    <x v="5"/>
    <n v="55.000000000000007"/>
    <n v="400"/>
    <n v="220000.00000000003"/>
    <n v="110000.00000000001"/>
    <n v="0.5"/>
    <x v="1"/>
  </r>
  <r>
    <x v="0"/>
    <n v="1185732"/>
    <x v="326"/>
    <x v="3"/>
    <x v="3"/>
    <s v="Chicago"/>
    <x v="0"/>
    <n v="50"/>
    <n v="550"/>
    <n v="275000"/>
    <n v="110000"/>
    <n v="0.4"/>
    <x v="1"/>
  </r>
  <r>
    <x v="0"/>
    <n v="1185732"/>
    <x v="327"/>
    <x v="3"/>
    <x v="3"/>
    <s v="Chicago"/>
    <x v="1"/>
    <n v="45.000000000000007"/>
    <n v="325"/>
    <n v="146250.00000000003"/>
    <n v="51187.500000000007"/>
    <n v="0.35"/>
    <x v="1"/>
  </r>
  <r>
    <x v="0"/>
    <n v="1185732"/>
    <x v="328"/>
    <x v="3"/>
    <x v="3"/>
    <s v="Chicago"/>
    <x v="2"/>
    <n v="40"/>
    <n v="250"/>
    <n v="100000"/>
    <n v="35000"/>
    <n v="0.35"/>
    <x v="1"/>
  </r>
  <r>
    <x v="0"/>
    <n v="1185732"/>
    <x v="329"/>
    <x v="3"/>
    <x v="3"/>
    <s v="Chicago"/>
    <x v="3"/>
    <n v="40"/>
    <n v="225"/>
    <n v="90000"/>
    <n v="36000"/>
    <n v="0.4"/>
    <x v="1"/>
  </r>
  <r>
    <x v="0"/>
    <n v="1185732"/>
    <x v="330"/>
    <x v="3"/>
    <x v="3"/>
    <s v="Chicago"/>
    <x v="4"/>
    <n v="50"/>
    <n v="200"/>
    <n v="100000"/>
    <n v="35000"/>
    <n v="0.35"/>
    <x v="1"/>
  </r>
  <r>
    <x v="0"/>
    <n v="1185732"/>
    <x v="331"/>
    <x v="3"/>
    <x v="3"/>
    <s v="Chicago"/>
    <x v="5"/>
    <n v="55.000000000000007"/>
    <n v="375"/>
    <n v="206250.00000000003"/>
    <n v="103125.00000000001"/>
    <n v="0.5"/>
    <x v="1"/>
  </r>
  <r>
    <x v="0"/>
    <n v="1185732"/>
    <x v="332"/>
    <x v="3"/>
    <x v="3"/>
    <s v="Chicago"/>
    <x v="0"/>
    <n v="50"/>
    <n v="500"/>
    <n v="250000"/>
    <n v="100000"/>
    <n v="0.4"/>
    <x v="1"/>
  </r>
  <r>
    <x v="0"/>
    <n v="1185732"/>
    <x v="333"/>
    <x v="3"/>
    <x v="3"/>
    <s v="Chicago"/>
    <x v="1"/>
    <n v="45.000000000000007"/>
    <n v="300"/>
    <n v="135000.00000000003"/>
    <n v="47250.000000000007"/>
    <n v="0.35"/>
    <x v="1"/>
  </r>
  <r>
    <x v="0"/>
    <n v="1185732"/>
    <x v="334"/>
    <x v="3"/>
    <x v="3"/>
    <s v="Chicago"/>
    <x v="2"/>
    <n v="40"/>
    <n v="200"/>
    <n v="80000"/>
    <n v="28000"/>
    <n v="0.35"/>
    <x v="1"/>
  </r>
  <r>
    <x v="0"/>
    <n v="1185732"/>
    <x v="335"/>
    <x v="3"/>
    <x v="3"/>
    <s v="Chicago"/>
    <x v="3"/>
    <n v="40"/>
    <n v="175"/>
    <n v="70000"/>
    <n v="28000"/>
    <n v="0.4"/>
    <x v="1"/>
  </r>
  <r>
    <x v="0"/>
    <n v="1185732"/>
    <x v="336"/>
    <x v="3"/>
    <x v="3"/>
    <s v="Chicago"/>
    <x v="4"/>
    <n v="50"/>
    <n v="175"/>
    <n v="87500"/>
    <n v="30624.999999999996"/>
    <n v="0.35"/>
    <x v="1"/>
  </r>
  <r>
    <x v="0"/>
    <n v="1185732"/>
    <x v="337"/>
    <x v="3"/>
    <x v="3"/>
    <s v="Chicago"/>
    <x v="5"/>
    <n v="55.000000000000007"/>
    <n v="250"/>
    <n v="137500.00000000003"/>
    <n v="68750.000000000015"/>
    <n v="0.5"/>
    <x v="1"/>
  </r>
  <r>
    <x v="0"/>
    <n v="1185732"/>
    <x v="338"/>
    <x v="3"/>
    <x v="3"/>
    <s v="Chicago"/>
    <x v="0"/>
    <n v="60"/>
    <n v="425"/>
    <n v="255000"/>
    <n v="102000"/>
    <n v="0.4"/>
    <x v="1"/>
  </r>
  <r>
    <x v="0"/>
    <n v="1185732"/>
    <x v="339"/>
    <x v="3"/>
    <x v="3"/>
    <s v="Chicago"/>
    <x v="1"/>
    <n v="50"/>
    <n v="250"/>
    <n v="125000"/>
    <n v="43750"/>
    <n v="0.35"/>
    <x v="1"/>
  </r>
  <r>
    <x v="0"/>
    <n v="1185732"/>
    <x v="340"/>
    <x v="3"/>
    <x v="3"/>
    <s v="Chicago"/>
    <x v="2"/>
    <n v="50"/>
    <n v="150"/>
    <n v="75000"/>
    <n v="26250"/>
    <n v="0.35"/>
    <x v="1"/>
  </r>
  <r>
    <x v="0"/>
    <n v="1185732"/>
    <x v="341"/>
    <x v="3"/>
    <x v="3"/>
    <s v="Chicago"/>
    <x v="3"/>
    <n v="50"/>
    <n v="125"/>
    <n v="62500"/>
    <n v="25000"/>
    <n v="0.4"/>
    <x v="1"/>
  </r>
  <r>
    <x v="0"/>
    <n v="1185732"/>
    <x v="342"/>
    <x v="3"/>
    <x v="3"/>
    <s v="Chicago"/>
    <x v="4"/>
    <n v="60"/>
    <n v="125"/>
    <n v="75000"/>
    <n v="26250"/>
    <n v="0.35"/>
    <x v="1"/>
  </r>
  <r>
    <x v="0"/>
    <n v="1185732"/>
    <x v="343"/>
    <x v="3"/>
    <x v="3"/>
    <s v="Chicago"/>
    <x v="5"/>
    <n v="64.999999999999986"/>
    <n v="250"/>
    <n v="162499.99999999997"/>
    <n v="81249.999999999985"/>
    <n v="0.5"/>
    <x v="1"/>
  </r>
  <r>
    <x v="0"/>
    <n v="1185732"/>
    <x v="344"/>
    <x v="3"/>
    <x v="3"/>
    <s v="Chicago"/>
    <x v="0"/>
    <n v="60"/>
    <n v="400"/>
    <n v="240000"/>
    <n v="96000"/>
    <n v="0.4"/>
    <x v="1"/>
  </r>
  <r>
    <x v="0"/>
    <n v="1185732"/>
    <x v="345"/>
    <x v="3"/>
    <x v="3"/>
    <s v="Chicago"/>
    <x v="1"/>
    <n v="50"/>
    <n v="250"/>
    <n v="125000"/>
    <n v="43750"/>
    <n v="0.35"/>
    <x v="1"/>
  </r>
  <r>
    <x v="0"/>
    <n v="1185732"/>
    <x v="346"/>
    <x v="3"/>
    <x v="3"/>
    <s v="Chicago"/>
    <x v="2"/>
    <n v="50"/>
    <n v="195"/>
    <n v="97500"/>
    <n v="34125"/>
    <n v="0.35"/>
    <x v="1"/>
  </r>
  <r>
    <x v="0"/>
    <n v="1185732"/>
    <x v="347"/>
    <x v="3"/>
    <x v="3"/>
    <s v="Chicago"/>
    <x v="3"/>
    <n v="50"/>
    <n v="175"/>
    <n v="87500"/>
    <n v="35000"/>
    <n v="0.4"/>
    <x v="1"/>
  </r>
  <r>
    <x v="0"/>
    <n v="1185732"/>
    <x v="348"/>
    <x v="3"/>
    <x v="3"/>
    <s v="Chicago"/>
    <x v="4"/>
    <n v="60"/>
    <n v="150"/>
    <n v="90000"/>
    <n v="31499.999999999996"/>
    <n v="0.35"/>
    <x v="1"/>
  </r>
  <r>
    <x v="0"/>
    <n v="1185732"/>
    <x v="349"/>
    <x v="3"/>
    <x v="3"/>
    <s v="Chicago"/>
    <x v="5"/>
    <n v="64.999999999999986"/>
    <n v="250"/>
    <n v="162499.99999999997"/>
    <n v="81249.999999999985"/>
    <n v="0.5"/>
    <x v="1"/>
  </r>
  <r>
    <x v="0"/>
    <n v="1185732"/>
    <x v="350"/>
    <x v="3"/>
    <x v="3"/>
    <s v="Chicago"/>
    <x v="0"/>
    <n v="60"/>
    <n v="500"/>
    <n v="300000"/>
    <n v="120000"/>
    <n v="0.4"/>
    <x v="1"/>
  </r>
  <r>
    <x v="0"/>
    <n v="1185732"/>
    <x v="351"/>
    <x v="3"/>
    <x v="3"/>
    <s v="Chicago"/>
    <x v="1"/>
    <n v="50"/>
    <n v="300"/>
    <n v="150000"/>
    <n v="52500"/>
    <n v="0.35"/>
    <x v="1"/>
  </r>
  <r>
    <x v="0"/>
    <n v="1185732"/>
    <x v="352"/>
    <x v="3"/>
    <x v="3"/>
    <s v="Chicago"/>
    <x v="2"/>
    <n v="50"/>
    <n v="250"/>
    <n v="125000"/>
    <n v="43750"/>
    <n v="0.35"/>
    <x v="1"/>
  </r>
  <r>
    <x v="0"/>
    <n v="1185732"/>
    <x v="353"/>
    <x v="3"/>
    <x v="3"/>
    <s v="Chicago"/>
    <x v="3"/>
    <n v="50"/>
    <n v="200"/>
    <n v="100000"/>
    <n v="40000"/>
    <n v="0.4"/>
    <x v="1"/>
  </r>
  <r>
    <x v="0"/>
    <n v="1185732"/>
    <x v="354"/>
    <x v="3"/>
    <x v="3"/>
    <s v="Chicago"/>
    <x v="4"/>
    <n v="60"/>
    <n v="200"/>
    <n v="120000"/>
    <n v="42000"/>
    <n v="0.35"/>
    <x v="1"/>
  </r>
  <r>
    <x v="0"/>
    <n v="1185732"/>
    <x v="355"/>
    <x v="3"/>
    <x v="3"/>
    <s v="Chicago"/>
    <x v="5"/>
    <n v="64.999999999999986"/>
    <n v="300"/>
    <n v="194999.99999999997"/>
    <n v="97499.999999999985"/>
    <n v="0.5"/>
    <x v="1"/>
  </r>
  <r>
    <x v="2"/>
    <n v="1197831"/>
    <x v="356"/>
    <x v="3"/>
    <x v="3"/>
    <s v="Chicago"/>
    <x v="0"/>
    <n v="20"/>
    <n v="725"/>
    <n v="145000"/>
    <n v="43500"/>
    <n v="0.3"/>
    <x v="1"/>
  </r>
  <r>
    <x v="2"/>
    <n v="1197831"/>
    <x v="357"/>
    <x v="3"/>
    <x v="3"/>
    <s v="Chicago"/>
    <x v="1"/>
    <n v="30"/>
    <n v="725"/>
    <n v="217500"/>
    <n v="65250"/>
    <n v="0.3"/>
    <x v="1"/>
  </r>
  <r>
    <x v="2"/>
    <n v="1197831"/>
    <x v="358"/>
    <x v="3"/>
    <x v="3"/>
    <s v="Chicago"/>
    <x v="2"/>
    <n v="30"/>
    <n v="525"/>
    <n v="157500"/>
    <n v="47250"/>
    <n v="0.3"/>
    <x v="1"/>
  </r>
  <r>
    <x v="2"/>
    <n v="1197831"/>
    <x v="359"/>
    <x v="3"/>
    <x v="3"/>
    <s v="Chicago"/>
    <x v="3"/>
    <n v="35"/>
    <n v="525"/>
    <n v="183750"/>
    <n v="73500"/>
    <n v="0.4"/>
    <x v="1"/>
  </r>
  <r>
    <x v="2"/>
    <n v="1197831"/>
    <x v="360"/>
    <x v="1"/>
    <x v="1"/>
    <s v="Dallas"/>
    <x v="4"/>
    <n v="40"/>
    <n v="375"/>
    <n v="150000"/>
    <n v="37500"/>
    <n v="0.25"/>
    <x v="1"/>
  </r>
  <r>
    <x v="2"/>
    <n v="1197831"/>
    <x v="361"/>
    <x v="1"/>
    <x v="1"/>
    <s v="Dallas"/>
    <x v="5"/>
    <n v="35"/>
    <n v="525"/>
    <n v="183750"/>
    <n v="82687.5"/>
    <n v="0.45"/>
    <x v="1"/>
  </r>
  <r>
    <x v="2"/>
    <n v="1197831"/>
    <x v="362"/>
    <x v="1"/>
    <x v="1"/>
    <s v="Dallas"/>
    <x v="0"/>
    <n v="25"/>
    <n v="675"/>
    <n v="168750"/>
    <n v="50625"/>
    <n v="0.3"/>
    <x v="1"/>
  </r>
  <r>
    <x v="2"/>
    <n v="1197831"/>
    <x v="363"/>
    <x v="1"/>
    <x v="1"/>
    <s v="Dallas"/>
    <x v="1"/>
    <n v="35"/>
    <n v="650"/>
    <n v="227500"/>
    <n v="68250"/>
    <n v="0.3"/>
    <x v="1"/>
  </r>
  <r>
    <x v="2"/>
    <n v="1197831"/>
    <x v="364"/>
    <x v="1"/>
    <x v="1"/>
    <s v="Dallas"/>
    <x v="2"/>
    <n v="35"/>
    <n v="475"/>
    <n v="166250"/>
    <n v="49875"/>
    <n v="0.3"/>
    <x v="1"/>
  </r>
  <r>
    <x v="2"/>
    <n v="1197831"/>
    <x v="365"/>
    <x v="1"/>
    <x v="1"/>
    <s v="Dallas"/>
    <x v="3"/>
    <n v="35"/>
    <n v="425"/>
    <n v="148750"/>
    <n v="59500"/>
    <n v="0.4"/>
    <x v="1"/>
  </r>
  <r>
    <x v="2"/>
    <n v="1197831"/>
    <x v="366"/>
    <x v="1"/>
    <x v="1"/>
    <s v="Dallas"/>
    <x v="4"/>
    <n v="40"/>
    <n v="300"/>
    <n v="120000"/>
    <n v="30000"/>
    <n v="0.25"/>
    <x v="1"/>
  </r>
  <r>
    <x v="2"/>
    <n v="1197831"/>
    <x v="367"/>
    <x v="1"/>
    <x v="1"/>
    <s v="Dallas"/>
    <x v="5"/>
    <n v="35"/>
    <n v="500"/>
    <n v="175000"/>
    <n v="78750"/>
    <n v="0.45"/>
    <x v="1"/>
  </r>
  <r>
    <x v="2"/>
    <n v="1197831"/>
    <x v="368"/>
    <x v="1"/>
    <x v="1"/>
    <s v="Dallas"/>
    <x v="0"/>
    <n v="30"/>
    <n v="675"/>
    <n v="202500"/>
    <n v="70875"/>
    <n v="0.35"/>
    <x v="1"/>
  </r>
  <r>
    <x v="2"/>
    <n v="1197831"/>
    <x v="369"/>
    <x v="1"/>
    <x v="1"/>
    <s v="Dallas"/>
    <x v="1"/>
    <n v="40"/>
    <n v="675"/>
    <n v="270000"/>
    <n v="94500"/>
    <n v="0.35"/>
    <x v="1"/>
  </r>
  <r>
    <x v="2"/>
    <n v="1197831"/>
    <x v="370"/>
    <x v="1"/>
    <x v="1"/>
    <s v="Dallas"/>
    <x v="2"/>
    <n v="30"/>
    <n v="500"/>
    <n v="150000"/>
    <n v="52500"/>
    <n v="0.35"/>
    <x v="1"/>
  </r>
  <r>
    <x v="2"/>
    <n v="1197831"/>
    <x v="371"/>
    <x v="1"/>
    <x v="1"/>
    <s v="Dallas"/>
    <x v="3"/>
    <n v="35"/>
    <n v="400"/>
    <n v="140000"/>
    <n v="63000"/>
    <n v="0.45"/>
    <x v="1"/>
  </r>
  <r>
    <x v="2"/>
    <n v="1197831"/>
    <x v="372"/>
    <x v="1"/>
    <x v="1"/>
    <s v="Dallas"/>
    <x v="4"/>
    <n v="40"/>
    <n v="300"/>
    <n v="120000"/>
    <n v="36000"/>
    <n v="0.3"/>
    <x v="1"/>
  </r>
  <r>
    <x v="2"/>
    <n v="1197831"/>
    <x v="373"/>
    <x v="1"/>
    <x v="1"/>
    <s v="Dallas"/>
    <x v="5"/>
    <n v="35"/>
    <n v="450"/>
    <n v="157500"/>
    <n v="78750"/>
    <n v="0.5"/>
    <x v="1"/>
  </r>
  <r>
    <x v="2"/>
    <n v="1197831"/>
    <x v="374"/>
    <x v="1"/>
    <x v="1"/>
    <s v="Dallas"/>
    <x v="0"/>
    <n v="20"/>
    <n v="700"/>
    <n v="140000"/>
    <n v="49000"/>
    <n v="0.35"/>
    <x v="1"/>
  </r>
  <r>
    <x v="2"/>
    <n v="1197831"/>
    <x v="375"/>
    <x v="1"/>
    <x v="1"/>
    <s v="Dallas"/>
    <x v="1"/>
    <n v="30.000000000000004"/>
    <n v="700"/>
    <n v="210000.00000000003"/>
    <n v="73500"/>
    <n v="0.35"/>
    <x v="1"/>
  </r>
  <r>
    <x v="2"/>
    <n v="1197831"/>
    <x v="376"/>
    <x v="1"/>
    <x v="1"/>
    <s v="Dallas"/>
    <x v="2"/>
    <n v="24.999999999999996"/>
    <n v="525"/>
    <n v="131249.99999999997"/>
    <n v="45937.499999999985"/>
    <n v="0.35"/>
    <x v="1"/>
  </r>
  <r>
    <x v="2"/>
    <n v="1197831"/>
    <x v="377"/>
    <x v="1"/>
    <x v="1"/>
    <s v="Dallas"/>
    <x v="3"/>
    <n v="30.000000000000004"/>
    <n v="425"/>
    <n v="127500.00000000001"/>
    <n v="57375.000000000007"/>
    <n v="0.45"/>
    <x v="1"/>
  </r>
  <r>
    <x v="2"/>
    <n v="1197831"/>
    <x v="378"/>
    <x v="1"/>
    <x v="1"/>
    <s v="Dallas"/>
    <x v="4"/>
    <n v="35"/>
    <n v="325"/>
    <n v="113750"/>
    <n v="34125"/>
    <n v="0.3"/>
    <x v="1"/>
  </r>
  <r>
    <x v="2"/>
    <n v="1197831"/>
    <x v="379"/>
    <x v="1"/>
    <x v="1"/>
    <s v="Dallas"/>
    <x v="5"/>
    <n v="30.000000000000004"/>
    <n v="600"/>
    <n v="180000.00000000003"/>
    <n v="90000.000000000015"/>
    <n v="0.5"/>
    <x v="1"/>
  </r>
  <r>
    <x v="2"/>
    <n v="1197831"/>
    <x v="380"/>
    <x v="1"/>
    <x v="1"/>
    <s v="Dallas"/>
    <x v="0"/>
    <n v="20"/>
    <n v="750"/>
    <n v="150000"/>
    <n v="52500"/>
    <n v="0.35"/>
    <x v="1"/>
  </r>
  <r>
    <x v="2"/>
    <n v="1197831"/>
    <x v="381"/>
    <x v="1"/>
    <x v="1"/>
    <s v="Dallas"/>
    <x v="1"/>
    <n v="30.000000000000004"/>
    <n v="775"/>
    <n v="232500.00000000003"/>
    <n v="81375"/>
    <n v="0.35"/>
    <x v="1"/>
  </r>
  <r>
    <x v="2"/>
    <n v="1197831"/>
    <x v="382"/>
    <x v="1"/>
    <x v="1"/>
    <s v="Dallas"/>
    <x v="2"/>
    <n v="24.999999999999996"/>
    <n v="625"/>
    <n v="156249.99999999997"/>
    <n v="54687.499999999985"/>
    <n v="0.35"/>
    <x v="1"/>
  </r>
  <r>
    <x v="2"/>
    <n v="1197831"/>
    <x v="383"/>
    <x v="1"/>
    <x v="1"/>
    <s v="Dallas"/>
    <x v="3"/>
    <n v="35"/>
    <n v="550"/>
    <n v="192500"/>
    <n v="86625"/>
    <n v="0.45"/>
    <x v="1"/>
  </r>
  <r>
    <x v="2"/>
    <n v="1197831"/>
    <x v="384"/>
    <x v="1"/>
    <x v="1"/>
    <s v="Dallas"/>
    <x v="4"/>
    <n v="50"/>
    <n v="450"/>
    <n v="225000"/>
    <n v="67500"/>
    <n v="0.3"/>
    <x v="1"/>
  </r>
  <r>
    <x v="2"/>
    <n v="1197831"/>
    <x v="385"/>
    <x v="1"/>
    <x v="1"/>
    <s v="Dallas"/>
    <x v="5"/>
    <n v="45"/>
    <n v="800"/>
    <n v="360000"/>
    <n v="180000"/>
    <n v="0.5"/>
    <x v="1"/>
  </r>
  <r>
    <x v="2"/>
    <n v="1197831"/>
    <x v="386"/>
    <x v="1"/>
    <x v="1"/>
    <s v="Dallas"/>
    <x v="0"/>
    <n v="45"/>
    <n v="800"/>
    <n v="360000"/>
    <n v="125999.99999999999"/>
    <n v="0.35"/>
    <x v="1"/>
  </r>
  <r>
    <x v="2"/>
    <n v="1197831"/>
    <x v="387"/>
    <x v="1"/>
    <x v="1"/>
    <s v="Dallas"/>
    <x v="1"/>
    <n v="50"/>
    <n v="800"/>
    <n v="400000"/>
    <n v="140000"/>
    <n v="0.35"/>
    <x v="1"/>
  </r>
  <r>
    <x v="2"/>
    <n v="1197831"/>
    <x v="388"/>
    <x v="1"/>
    <x v="1"/>
    <s v="Dallas"/>
    <x v="2"/>
    <n v="45"/>
    <n v="650"/>
    <n v="292500"/>
    <n v="102375"/>
    <n v="0.35"/>
    <x v="1"/>
  </r>
  <r>
    <x v="2"/>
    <n v="1197831"/>
    <x v="389"/>
    <x v="1"/>
    <x v="1"/>
    <s v="Dallas"/>
    <x v="3"/>
    <n v="45"/>
    <n v="600"/>
    <n v="270000"/>
    <n v="121500"/>
    <n v="0.45"/>
    <x v="1"/>
  </r>
  <r>
    <x v="2"/>
    <n v="1197831"/>
    <x v="390"/>
    <x v="1"/>
    <x v="1"/>
    <s v="Dallas"/>
    <x v="4"/>
    <n v="50"/>
    <n v="500"/>
    <n v="250000"/>
    <n v="75000"/>
    <n v="0.3"/>
    <x v="1"/>
  </r>
  <r>
    <x v="2"/>
    <n v="1197831"/>
    <x v="391"/>
    <x v="1"/>
    <x v="1"/>
    <s v="Dallas"/>
    <x v="5"/>
    <n v="55.000000000000007"/>
    <n v="875"/>
    <n v="481250.00000000006"/>
    <n v="240625.00000000003"/>
    <n v="0.5"/>
    <x v="1"/>
  </r>
  <r>
    <x v="2"/>
    <n v="1197831"/>
    <x v="392"/>
    <x v="1"/>
    <x v="1"/>
    <s v="Dallas"/>
    <x v="0"/>
    <n v="45"/>
    <n v="825"/>
    <n v="371250"/>
    <n v="148500"/>
    <n v="0.39999999999999997"/>
    <x v="1"/>
  </r>
  <r>
    <x v="2"/>
    <n v="1197831"/>
    <x v="393"/>
    <x v="1"/>
    <x v="1"/>
    <s v="Dallas"/>
    <x v="1"/>
    <n v="50"/>
    <n v="825"/>
    <n v="412500"/>
    <n v="165000"/>
    <n v="0.39999999999999997"/>
    <x v="1"/>
  </r>
  <r>
    <x v="2"/>
    <n v="1197831"/>
    <x v="394"/>
    <x v="1"/>
    <x v="1"/>
    <s v="Dallas"/>
    <x v="2"/>
    <n v="45"/>
    <n v="975"/>
    <n v="438750"/>
    <n v="175499.99999999997"/>
    <n v="0.39999999999999997"/>
    <x v="1"/>
  </r>
  <r>
    <x v="2"/>
    <n v="1197831"/>
    <x v="395"/>
    <x v="1"/>
    <x v="1"/>
    <s v="Dallas"/>
    <x v="3"/>
    <n v="45"/>
    <n v="575"/>
    <n v="258750"/>
    <n v="129375"/>
    <n v="0.5"/>
    <x v="1"/>
  </r>
  <r>
    <x v="2"/>
    <n v="1197831"/>
    <x v="396"/>
    <x v="1"/>
    <x v="1"/>
    <s v="Dallas"/>
    <x v="4"/>
    <n v="50"/>
    <n v="575"/>
    <n v="287500"/>
    <n v="100625"/>
    <n v="0.35"/>
    <x v="1"/>
  </r>
  <r>
    <x v="2"/>
    <n v="1197831"/>
    <x v="397"/>
    <x v="1"/>
    <x v="1"/>
    <s v="Dallas"/>
    <x v="5"/>
    <n v="60"/>
    <n v="850"/>
    <n v="510000"/>
    <n v="280500"/>
    <n v="0.55000000000000004"/>
    <x v="1"/>
  </r>
  <r>
    <x v="2"/>
    <n v="1197831"/>
    <x v="398"/>
    <x v="1"/>
    <x v="1"/>
    <s v="Dallas"/>
    <x v="0"/>
    <n v="50"/>
    <n v="800"/>
    <n v="400000"/>
    <n v="160000"/>
    <n v="0.39999999999999997"/>
    <x v="1"/>
  </r>
  <r>
    <x v="2"/>
    <n v="1197831"/>
    <x v="399"/>
    <x v="1"/>
    <x v="1"/>
    <s v="Dallas"/>
    <x v="1"/>
    <n v="55.000000000000007"/>
    <n v="800"/>
    <n v="440000.00000000006"/>
    <n v="176000"/>
    <n v="0.39999999999999997"/>
    <x v="1"/>
  </r>
  <r>
    <x v="2"/>
    <n v="1197831"/>
    <x v="400"/>
    <x v="1"/>
    <x v="1"/>
    <s v="Dallas"/>
    <x v="2"/>
    <n v="50"/>
    <n v="975"/>
    <n v="487500"/>
    <n v="194999.99999999997"/>
    <n v="0.39999999999999997"/>
    <x v="1"/>
  </r>
  <r>
    <x v="2"/>
    <n v="1197831"/>
    <x v="401"/>
    <x v="1"/>
    <x v="1"/>
    <s v="Dallas"/>
    <x v="3"/>
    <n v="50"/>
    <n v="525"/>
    <n v="262500"/>
    <n v="131250"/>
    <n v="0.5"/>
    <x v="1"/>
  </r>
  <r>
    <x v="2"/>
    <n v="1197831"/>
    <x v="402"/>
    <x v="1"/>
    <x v="1"/>
    <s v="Dallas"/>
    <x v="4"/>
    <n v="55.000000000000007"/>
    <n v="525"/>
    <n v="288750.00000000006"/>
    <n v="101062.50000000001"/>
    <n v="0.35"/>
    <x v="1"/>
  </r>
  <r>
    <x v="2"/>
    <n v="1197831"/>
    <x v="403"/>
    <x v="1"/>
    <x v="1"/>
    <s v="Dallas"/>
    <x v="5"/>
    <n v="60"/>
    <n v="775"/>
    <n v="465000"/>
    <n v="255750.00000000003"/>
    <n v="0.55000000000000004"/>
    <x v="1"/>
  </r>
  <r>
    <x v="2"/>
    <n v="1197831"/>
    <x v="404"/>
    <x v="1"/>
    <x v="1"/>
    <s v="Dallas"/>
    <x v="0"/>
    <n v="55.000000000000007"/>
    <n v="725"/>
    <n v="398750.00000000006"/>
    <n v="159500"/>
    <n v="0.39999999999999997"/>
    <x v="1"/>
  </r>
  <r>
    <x v="2"/>
    <n v="1197831"/>
    <x v="405"/>
    <x v="1"/>
    <x v="1"/>
    <s v="Dallas"/>
    <x v="1"/>
    <n v="55.000000000000007"/>
    <n v="675"/>
    <n v="371250.00000000006"/>
    <n v="148500"/>
    <n v="0.39999999999999997"/>
    <x v="1"/>
  </r>
  <r>
    <x v="2"/>
    <n v="1197831"/>
    <x v="406"/>
    <x v="1"/>
    <x v="1"/>
    <s v="Dallas"/>
    <x v="2"/>
    <n v="60"/>
    <n v="725"/>
    <n v="435000"/>
    <n v="174000"/>
    <n v="0.39999999999999997"/>
    <x v="1"/>
  </r>
  <r>
    <x v="2"/>
    <n v="1197831"/>
    <x v="407"/>
    <x v="1"/>
    <x v="1"/>
    <s v="Dallas"/>
    <x v="3"/>
    <n v="60"/>
    <n v="450"/>
    <n v="270000"/>
    <n v="135000"/>
    <n v="0.5"/>
    <x v="1"/>
  </r>
  <r>
    <x v="2"/>
    <n v="1197831"/>
    <x v="408"/>
    <x v="1"/>
    <x v="1"/>
    <s v="Dallas"/>
    <x v="4"/>
    <n v="55.000000000000007"/>
    <n v="450"/>
    <n v="247500.00000000003"/>
    <n v="86625"/>
    <n v="0.35"/>
    <x v="1"/>
  </r>
  <r>
    <x v="2"/>
    <n v="1197831"/>
    <x v="409"/>
    <x v="1"/>
    <x v="1"/>
    <s v="Dallas"/>
    <x v="5"/>
    <n v="50"/>
    <n v="675"/>
    <n v="337500"/>
    <n v="185625.00000000003"/>
    <n v="0.55000000000000004"/>
    <x v="1"/>
  </r>
  <r>
    <x v="2"/>
    <n v="1197831"/>
    <x v="410"/>
    <x v="1"/>
    <x v="1"/>
    <s v="Dallas"/>
    <x v="0"/>
    <n v="40"/>
    <n v="625"/>
    <n v="250000"/>
    <n v="99999.999999999985"/>
    <n v="0.39999999999999997"/>
    <x v="1"/>
  </r>
  <r>
    <x v="2"/>
    <n v="1197831"/>
    <x v="411"/>
    <x v="1"/>
    <x v="1"/>
    <s v="Dallas"/>
    <x v="1"/>
    <n v="40"/>
    <n v="625"/>
    <n v="250000"/>
    <n v="99999.999999999985"/>
    <n v="0.39999999999999997"/>
    <x v="1"/>
  </r>
  <r>
    <x v="2"/>
    <n v="1197831"/>
    <x v="412"/>
    <x v="1"/>
    <x v="1"/>
    <s v="Dallas"/>
    <x v="2"/>
    <n v="45"/>
    <n v="575"/>
    <n v="258750"/>
    <n v="103499.99999999999"/>
    <n v="0.39999999999999997"/>
    <x v="1"/>
  </r>
  <r>
    <x v="2"/>
    <n v="1197831"/>
    <x v="413"/>
    <x v="1"/>
    <x v="1"/>
    <s v="Dallas"/>
    <x v="3"/>
    <n v="45"/>
    <n v="425"/>
    <n v="191250"/>
    <n v="95625"/>
    <n v="0.5"/>
    <x v="1"/>
  </r>
  <r>
    <x v="2"/>
    <n v="1197831"/>
    <x v="414"/>
    <x v="1"/>
    <x v="1"/>
    <s v="Dallas"/>
    <x v="4"/>
    <n v="40"/>
    <n v="400"/>
    <n v="160000"/>
    <n v="56000"/>
    <n v="0.35"/>
    <x v="1"/>
  </r>
  <r>
    <x v="2"/>
    <n v="1197831"/>
    <x v="415"/>
    <x v="1"/>
    <x v="1"/>
    <s v="Dallas"/>
    <x v="5"/>
    <n v="50"/>
    <n v="575"/>
    <n v="287500"/>
    <n v="158125"/>
    <n v="0.55000000000000004"/>
    <x v="1"/>
  </r>
  <r>
    <x v="2"/>
    <n v="1197831"/>
    <x v="416"/>
    <x v="1"/>
    <x v="1"/>
    <s v="Dallas"/>
    <x v="0"/>
    <n v="40"/>
    <n v="725"/>
    <n v="290000"/>
    <n v="115999.99999999999"/>
    <n v="0.39999999999999997"/>
    <x v="1"/>
  </r>
  <r>
    <x v="2"/>
    <n v="1197831"/>
    <x v="417"/>
    <x v="1"/>
    <x v="1"/>
    <s v="Dallas"/>
    <x v="1"/>
    <n v="40"/>
    <n v="725"/>
    <n v="290000"/>
    <n v="115999.99999999999"/>
    <n v="0.39999999999999997"/>
    <x v="1"/>
  </r>
  <r>
    <x v="2"/>
    <n v="1197831"/>
    <x v="418"/>
    <x v="1"/>
    <x v="1"/>
    <s v="Dallas"/>
    <x v="2"/>
    <n v="65"/>
    <n v="650"/>
    <n v="422500"/>
    <n v="169000"/>
    <n v="0.39999999999999997"/>
    <x v="1"/>
  </r>
  <r>
    <x v="2"/>
    <n v="1197831"/>
    <x v="419"/>
    <x v="1"/>
    <x v="1"/>
    <s v="Dallas"/>
    <x v="3"/>
    <n v="65"/>
    <n v="500"/>
    <n v="325000"/>
    <n v="162500"/>
    <n v="0.5"/>
    <x v="1"/>
  </r>
  <r>
    <x v="2"/>
    <n v="1197831"/>
    <x v="420"/>
    <x v="1"/>
    <x v="1"/>
    <s v="Dallas"/>
    <x v="4"/>
    <n v="60"/>
    <n v="475"/>
    <n v="285000"/>
    <n v="99750"/>
    <n v="0.35"/>
    <x v="1"/>
  </r>
  <r>
    <x v="2"/>
    <n v="1197831"/>
    <x v="421"/>
    <x v="1"/>
    <x v="1"/>
    <s v="Dallas"/>
    <x v="5"/>
    <n v="70"/>
    <n v="675"/>
    <n v="472500"/>
    <n v="259875.00000000003"/>
    <n v="0.55000000000000004"/>
    <x v="1"/>
  </r>
  <r>
    <x v="2"/>
    <n v="1197831"/>
    <x v="422"/>
    <x v="1"/>
    <x v="1"/>
    <s v="Dallas"/>
    <x v="0"/>
    <n v="60"/>
    <n v="825"/>
    <n v="495000"/>
    <n v="197999.99999999997"/>
    <n v="0.39999999999999997"/>
    <x v="1"/>
  </r>
  <r>
    <x v="2"/>
    <n v="1197831"/>
    <x v="423"/>
    <x v="1"/>
    <x v="1"/>
    <s v="Dallas"/>
    <x v="1"/>
    <n v="60"/>
    <n v="825"/>
    <n v="495000"/>
    <n v="197999.99999999997"/>
    <n v="0.39999999999999997"/>
    <x v="1"/>
  </r>
  <r>
    <x v="2"/>
    <n v="1197831"/>
    <x v="424"/>
    <x v="1"/>
    <x v="1"/>
    <s v="Dallas"/>
    <x v="2"/>
    <n v="65"/>
    <n v="725"/>
    <n v="471250"/>
    <n v="188499.99999999997"/>
    <n v="0.39999999999999997"/>
    <x v="1"/>
  </r>
  <r>
    <x v="2"/>
    <n v="1197831"/>
    <x v="425"/>
    <x v="1"/>
    <x v="1"/>
    <s v="Dallas"/>
    <x v="3"/>
    <n v="65"/>
    <n v="575"/>
    <n v="373750"/>
    <n v="186875"/>
    <n v="0.5"/>
    <x v="1"/>
  </r>
  <r>
    <x v="2"/>
    <n v="1197831"/>
    <x v="426"/>
    <x v="1"/>
    <x v="1"/>
    <s v="Dallas"/>
    <x v="4"/>
    <n v="60"/>
    <n v="525"/>
    <n v="315000"/>
    <n v="110250"/>
    <n v="0.35"/>
    <x v="1"/>
  </r>
  <r>
    <x v="2"/>
    <n v="1197831"/>
    <x v="427"/>
    <x v="1"/>
    <x v="1"/>
    <s v="Dallas"/>
    <x v="5"/>
    <n v="70"/>
    <n v="775"/>
    <n v="542500"/>
    <n v="298375"/>
    <n v="0.55000000000000004"/>
    <x v="1"/>
  </r>
  <r>
    <x v="0"/>
    <n v="1185732"/>
    <x v="428"/>
    <x v="1"/>
    <x v="1"/>
    <s v="Dallas"/>
    <x v="0"/>
    <n v="45"/>
    <n v="425"/>
    <n v="191250"/>
    <n v="105187.50000000001"/>
    <n v="0.55000000000000004"/>
    <x v="1"/>
  </r>
  <r>
    <x v="0"/>
    <n v="1185732"/>
    <x v="429"/>
    <x v="1"/>
    <x v="1"/>
    <s v="Dallas"/>
    <x v="1"/>
    <n v="45"/>
    <n v="225"/>
    <n v="101250"/>
    <n v="35437.5"/>
    <n v="0.35"/>
    <x v="1"/>
  </r>
  <r>
    <x v="0"/>
    <n v="1185732"/>
    <x v="430"/>
    <x v="1"/>
    <x v="1"/>
    <s v="Dallas"/>
    <x v="2"/>
    <n v="35"/>
    <n v="225"/>
    <n v="78750"/>
    <n v="31499.999999999996"/>
    <n v="0.39999999999999997"/>
    <x v="1"/>
  </r>
  <r>
    <x v="0"/>
    <n v="1185732"/>
    <x v="431"/>
    <x v="1"/>
    <x v="1"/>
    <s v="Dallas"/>
    <x v="3"/>
    <n v="40"/>
    <n v="75"/>
    <n v="30000"/>
    <n v="11999.999999999998"/>
    <n v="0.39999999999999997"/>
    <x v="1"/>
  </r>
  <r>
    <x v="0"/>
    <n v="1185732"/>
    <x v="432"/>
    <x v="0"/>
    <x v="4"/>
    <s v="Philadelphia"/>
    <x v="4"/>
    <n v="54.999999999999993"/>
    <n v="125"/>
    <n v="68749.999999999985"/>
    <n v="24062.499999999993"/>
    <n v="0.35"/>
    <x v="1"/>
  </r>
  <r>
    <x v="0"/>
    <n v="1185732"/>
    <x v="433"/>
    <x v="0"/>
    <x v="4"/>
    <s v="Philadelphia"/>
    <x v="5"/>
    <n v="45"/>
    <n v="225"/>
    <n v="101250"/>
    <n v="30375"/>
    <n v="0.3"/>
    <x v="1"/>
  </r>
  <r>
    <x v="0"/>
    <n v="1185732"/>
    <x v="434"/>
    <x v="0"/>
    <x v="4"/>
    <s v="Philadelphia"/>
    <x v="0"/>
    <n v="45"/>
    <n v="475"/>
    <n v="213750"/>
    <n v="117562.50000000001"/>
    <n v="0.55000000000000004"/>
    <x v="1"/>
  </r>
  <r>
    <x v="0"/>
    <n v="1185732"/>
    <x v="435"/>
    <x v="0"/>
    <x v="4"/>
    <s v="Philadelphia"/>
    <x v="1"/>
    <n v="45"/>
    <n v="125"/>
    <n v="56250"/>
    <n v="19687.5"/>
    <n v="0.35"/>
    <x v="1"/>
  </r>
  <r>
    <x v="0"/>
    <n v="1185732"/>
    <x v="436"/>
    <x v="0"/>
    <x v="4"/>
    <s v="Philadelphia"/>
    <x v="2"/>
    <n v="35"/>
    <n v="175"/>
    <n v="61250"/>
    <n v="24499.999999999996"/>
    <n v="0.39999999999999997"/>
    <x v="1"/>
  </r>
  <r>
    <x v="0"/>
    <n v="1185732"/>
    <x v="437"/>
    <x v="0"/>
    <x v="4"/>
    <s v="Philadelphia"/>
    <x v="3"/>
    <n v="40"/>
    <n v="50"/>
    <n v="20000"/>
    <n v="7999.9999999999991"/>
    <n v="0.39999999999999997"/>
    <x v="1"/>
  </r>
  <r>
    <x v="0"/>
    <n v="1185732"/>
    <x v="438"/>
    <x v="0"/>
    <x v="4"/>
    <s v="Philadelphia"/>
    <x v="4"/>
    <n v="54.999999999999993"/>
    <n v="125"/>
    <n v="68749.999999999985"/>
    <n v="24062.499999999993"/>
    <n v="0.35"/>
    <x v="1"/>
  </r>
  <r>
    <x v="0"/>
    <n v="1185732"/>
    <x v="439"/>
    <x v="0"/>
    <x v="4"/>
    <s v="Philadelphia"/>
    <x v="5"/>
    <n v="45"/>
    <n v="225"/>
    <n v="101250"/>
    <n v="30375"/>
    <n v="0.3"/>
    <x v="1"/>
  </r>
  <r>
    <x v="0"/>
    <n v="1185732"/>
    <x v="440"/>
    <x v="0"/>
    <x v="4"/>
    <s v="Philadelphia"/>
    <x v="0"/>
    <n v="50"/>
    <n v="445"/>
    <n v="222500"/>
    <n v="122375.00000000001"/>
    <n v="0.55000000000000004"/>
    <x v="1"/>
  </r>
  <r>
    <x v="0"/>
    <n v="1185732"/>
    <x v="441"/>
    <x v="0"/>
    <x v="4"/>
    <s v="Philadelphia"/>
    <x v="1"/>
    <n v="50"/>
    <n v="150"/>
    <n v="75000"/>
    <n v="26250"/>
    <n v="0.35"/>
    <x v="1"/>
  </r>
  <r>
    <x v="0"/>
    <n v="1185732"/>
    <x v="442"/>
    <x v="0"/>
    <x v="4"/>
    <s v="Philadelphia"/>
    <x v="2"/>
    <n v="40"/>
    <n v="175"/>
    <n v="70000"/>
    <n v="27999.999999999996"/>
    <n v="0.39999999999999997"/>
    <x v="1"/>
  </r>
  <r>
    <x v="0"/>
    <n v="1185732"/>
    <x v="443"/>
    <x v="0"/>
    <x v="4"/>
    <s v="Philadelphia"/>
    <x v="3"/>
    <n v="45"/>
    <n v="25"/>
    <n v="11250"/>
    <n v="4500"/>
    <n v="0.39999999999999997"/>
    <x v="1"/>
  </r>
  <r>
    <x v="0"/>
    <n v="1185732"/>
    <x v="444"/>
    <x v="0"/>
    <x v="4"/>
    <s v="Philadelphia"/>
    <x v="4"/>
    <n v="60"/>
    <n v="75"/>
    <n v="45000"/>
    <n v="13500"/>
    <n v="0.3"/>
    <x v="1"/>
  </r>
  <r>
    <x v="0"/>
    <n v="1185732"/>
    <x v="445"/>
    <x v="0"/>
    <x v="4"/>
    <s v="Philadelphia"/>
    <x v="5"/>
    <n v="50"/>
    <n v="175"/>
    <n v="87500"/>
    <n v="21875"/>
    <n v="0.25"/>
    <x v="1"/>
  </r>
  <r>
    <x v="0"/>
    <n v="1185732"/>
    <x v="446"/>
    <x v="0"/>
    <x v="4"/>
    <s v="Philadelphia"/>
    <x v="0"/>
    <n v="50"/>
    <n v="450"/>
    <n v="225000"/>
    <n v="112500"/>
    <n v="0.5"/>
    <x v="1"/>
  </r>
  <r>
    <x v="0"/>
    <n v="1185732"/>
    <x v="447"/>
    <x v="0"/>
    <x v="4"/>
    <s v="Philadelphia"/>
    <x v="1"/>
    <n v="50"/>
    <n v="150"/>
    <n v="75000"/>
    <n v="22500"/>
    <n v="0.3"/>
    <x v="1"/>
  </r>
  <r>
    <x v="0"/>
    <n v="1185732"/>
    <x v="448"/>
    <x v="0"/>
    <x v="4"/>
    <s v="Philadelphia"/>
    <x v="2"/>
    <n v="40"/>
    <n v="150"/>
    <n v="60000"/>
    <n v="21000"/>
    <n v="0.35"/>
    <x v="1"/>
  </r>
  <r>
    <x v="0"/>
    <n v="1185732"/>
    <x v="449"/>
    <x v="0"/>
    <x v="4"/>
    <s v="Philadelphia"/>
    <x v="3"/>
    <n v="45"/>
    <n v="75"/>
    <n v="33750"/>
    <n v="11812.5"/>
    <n v="0.35"/>
    <x v="1"/>
  </r>
  <r>
    <x v="0"/>
    <n v="1185732"/>
    <x v="450"/>
    <x v="0"/>
    <x v="4"/>
    <s v="Philadelphia"/>
    <x v="4"/>
    <n v="60"/>
    <n v="75"/>
    <n v="45000"/>
    <n v="13500"/>
    <n v="0.3"/>
    <x v="1"/>
  </r>
  <r>
    <x v="0"/>
    <n v="1185732"/>
    <x v="451"/>
    <x v="0"/>
    <x v="4"/>
    <s v="Philadelphia"/>
    <x v="5"/>
    <n v="50"/>
    <n v="200"/>
    <n v="100000"/>
    <n v="25000"/>
    <n v="0.25"/>
    <x v="1"/>
  </r>
  <r>
    <x v="0"/>
    <n v="1185732"/>
    <x v="452"/>
    <x v="0"/>
    <x v="4"/>
    <s v="Philadelphia"/>
    <x v="0"/>
    <n v="60"/>
    <n v="470"/>
    <n v="282000"/>
    <n v="141000"/>
    <n v="0.5"/>
    <x v="1"/>
  </r>
  <r>
    <x v="0"/>
    <n v="1185732"/>
    <x v="453"/>
    <x v="0"/>
    <x v="4"/>
    <s v="Philadelphia"/>
    <x v="1"/>
    <n v="60.000000000000007"/>
    <n v="175"/>
    <n v="105000.00000000001"/>
    <n v="31500.000000000004"/>
    <n v="0.3"/>
    <x v="1"/>
  </r>
  <r>
    <x v="0"/>
    <n v="1185732"/>
    <x v="454"/>
    <x v="0"/>
    <x v="4"/>
    <s v="Philadelphia"/>
    <x v="2"/>
    <n v="55.000000000000007"/>
    <n v="150"/>
    <n v="82500.000000000015"/>
    <n v="28875.000000000004"/>
    <n v="0.35"/>
    <x v="1"/>
  </r>
  <r>
    <x v="0"/>
    <n v="1185732"/>
    <x v="455"/>
    <x v="0"/>
    <x v="4"/>
    <s v="Philadelphia"/>
    <x v="3"/>
    <n v="55.000000000000007"/>
    <n v="100"/>
    <n v="55000.000000000007"/>
    <n v="19250"/>
    <n v="0.35"/>
    <x v="1"/>
  </r>
  <r>
    <x v="0"/>
    <n v="1185732"/>
    <x v="456"/>
    <x v="0"/>
    <x v="4"/>
    <s v="Philadelphia"/>
    <x v="4"/>
    <n v="65"/>
    <n v="125"/>
    <n v="81250"/>
    <n v="24375"/>
    <n v="0.3"/>
    <x v="1"/>
  </r>
  <r>
    <x v="0"/>
    <n v="1185732"/>
    <x v="457"/>
    <x v="0"/>
    <x v="4"/>
    <s v="Philadelphia"/>
    <x v="5"/>
    <n v="70"/>
    <n v="250"/>
    <n v="175000"/>
    <n v="52500"/>
    <n v="0.3"/>
    <x v="1"/>
  </r>
  <r>
    <x v="0"/>
    <n v="1185732"/>
    <x v="458"/>
    <x v="0"/>
    <x v="4"/>
    <s v="Philadelphia"/>
    <x v="0"/>
    <n v="65"/>
    <n v="500"/>
    <n v="325000"/>
    <n v="178750"/>
    <n v="0.55000000000000004"/>
    <x v="1"/>
  </r>
  <r>
    <x v="0"/>
    <n v="1185732"/>
    <x v="459"/>
    <x v="0"/>
    <x v="4"/>
    <s v="Philadelphia"/>
    <x v="1"/>
    <n v="60.000000000000007"/>
    <n v="250"/>
    <n v="150000.00000000003"/>
    <n v="52500.000000000007"/>
    <n v="0.35"/>
    <x v="1"/>
  </r>
  <r>
    <x v="0"/>
    <n v="1185732"/>
    <x v="460"/>
    <x v="0"/>
    <x v="4"/>
    <s v="Philadelphia"/>
    <x v="2"/>
    <n v="55.000000000000007"/>
    <n v="175"/>
    <n v="96250.000000000015"/>
    <n v="38500"/>
    <n v="0.39999999999999997"/>
    <x v="1"/>
  </r>
  <r>
    <x v="0"/>
    <n v="1185732"/>
    <x v="461"/>
    <x v="0"/>
    <x v="4"/>
    <s v="Philadelphia"/>
    <x v="3"/>
    <n v="55.000000000000007"/>
    <n v="150"/>
    <n v="82500.000000000015"/>
    <n v="33000"/>
    <n v="0.39999999999999997"/>
    <x v="1"/>
  </r>
  <r>
    <x v="0"/>
    <n v="1185732"/>
    <x v="462"/>
    <x v="0"/>
    <x v="4"/>
    <s v="Philadelphia"/>
    <x v="4"/>
    <n v="65"/>
    <n v="150"/>
    <n v="97500"/>
    <n v="34125"/>
    <n v="0.35"/>
    <x v="1"/>
  </r>
  <r>
    <x v="0"/>
    <n v="1185732"/>
    <x v="463"/>
    <x v="0"/>
    <x v="4"/>
    <s v="Philadelphia"/>
    <x v="5"/>
    <n v="70"/>
    <n v="300"/>
    <n v="210000"/>
    <n v="63000"/>
    <n v="0.3"/>
    <x v="1"/>
  </r>
  <r>
    <x v="0"/>
    <n v="1185732"/>
    <x v="464"/>
    <x v="0"/>
    <x v="4"/>
    <s v="Philadelphia"/>
    <x v="0"/>
    <n v="65"/>
    <n v="500"/>
    <n v="325000"/>
    <n v="178750"/>
    <n v="0.55000000000000004"/>
    <x v="1"/>
  </r>
  <r>
    <x v="0"/>
    <n v="1185732"/>
    <x v="465"/>
    <x v="0"/>
    <x v="4"/>
    <s v="Philadelphia"/>
    <x v="1"/>
    <n v="60.000000000000007"/>
    <n v="300"/>
    <n v="180000.00000000003"/>
    <n v="63000.000000000007"/>
    <n v="0.35"/>
    <x v="1"/>
  </r>
  <r>
    <x v="0"/>
    <n v="1185732"/>
    <x v="466"/>
    <x v="0"/>
    <x v="4"/>
    <s v="Philadelphia"/>
    <x v="2"/>
    <n v="55.000000000000007"/>
    <n v="225"/>
    <n v="123750.00000000001"/>
    <n v="49500"/>
    <n v="0.39999999999999997"/>
    <x v="1"/>
  </r>
  <r>
    <x v="0"/>
    <n v="1185732"/>
    <x v="467"/>
    <x v="0"/>
    <x v="4"/>
    <s v="Philadelphia"/>
    <x v="3"/>
    <n v="55.000000000000007"/>
    <n v="175"/>
    <n v="96250.000000000015"/>
    <n v="38500"/>
    <n v="0.39999999999999997"/>
    <x v="1"/>
  </r>
  <r>
    <x v="0"/>
    <n v="1185732"/>
    <x v="468"/>
    <x v="0"/>
    <x v="4"/>
    <s v="Philadelphia"/>
    <x v="4"/>
    <n v="65"/>
    <n v="200"/>
    <n v="130000"/>
    <n v="45500"/>
    <n v="0.35"/>
    <x v="1"/>
  </r>
  <r>
    <x v="0"/>
    <n v="1185732"/>
    <x v="469"/>
    <x v="0"/>
    <x v="4"/>
    <s v="Philadelphia"/>
    <x v="5"/>
    <n v="70"/>
    <n v="375"/>
    <n v="262500"/>
    <n v="78750"/>
    <n v="0.3"/>
    <x v="1"/>
  </r>
  <r>
    <x v="0"/>
    <n v="1185732"/>
    <x v="470"/>
    <x v="0"/>
    <x v="4"/>
    <s v="Philadelphia"/>
    <x v="0"/>
    <n v="65"/>
    <n v="525"/>
    <n v="341250"/>
    <n v="187687.50000000003"/>
    <n v="0.55000000000000004"/>
    <x v="1"/>
  </r>
  <r>
    <x v="0"/>
    <n v="1185732"/>
    <x v="471"/>
    <x v="0"/>
    <x v="4"/>
    <s v="Philadelphia"/>
    <x v="1"/>
    <n v="60.000000000000007"/>
    <n v="300"/>
    <n v="180000.00000000003"/>
    <n v="63000.000000000007"/>
    <n v="0.35"/>
    <x v="1"/>
  </r>
  <r>
    <x v="0"/>
    <n v="1185732"/>
    <x v="472"/>
    <x v="0"/>
    <x v="4"/>
    <s v="Philadelphia"/>
    <x v="2"/>
    <n v="55.000000000000007"/>
    <n v="225"/>
    <n v="123750.00000000001"/>
    <n v="49500"/>
    <n v="0.39999999999999997"/>
    <x v="1"/>
  </r>
  <r>
    <x v="0"/>
    <n v="1185732"/>
    <x v="473"/>
    <x v="0"/>
    <x v="4"/>
    <s v="Philadelphia"/>
    <x v="3"/>
    <n v="55.000000000000007"/>
    <n v="200"/>
    <n v="110000.00000000001"/>
    <n v="44000"/>
    <n v="0.39999999999999997"/>
    <x v="1"/>
  </r>
  <r>
    <x v="0"/>
    <n v="1185732"/>
    <x v="474"/>
    <x v="0"/>
    <x v="4"/>
    <s v="Philadelphia"/>
    <x v="4"/>
    <n v="65"/>
    <n v="175"/>
    <n v="113750"/>
    <n v="39812.5"/>
    <n v="0.35"/>
    <x v="1"/>
  </r>
  <r>
    <x v="0"/>
    <n v="1185732"/>
    <x v="475"/>
    <x v="0"/>
    <x v="4"/>
    <s v="Philadelphia"/>
    <x v="5"/>
    <n v="70"/>
    <n v="350"/>
    <n v="245000"/>
    <n v="73500"/>
    <n v="0.3"/>
    <x v="1"/>
  </r>
  <r>
    <x v="0"/>
    <n v="1185732"/>
    <x v="476"/>
    <x v="0"/>
    <x v="4"/>
    <s v="Philadelphia"/>
    <x v="0"/>
    <n v="65"/>
    <n v="475"/>
    <n v="308750"/>
    <n v="154375"/>
    <n v="0.5"/>
    <x v="1"/>
  </r>
  <r>
    <x v="0"/>
    <n v="1185732"/>
    <x v="477"/>
    <x v="0"/>
    <x v="4"/>
    <s v="Philadelphia"/>
    <x v="1"/>
    <n v="50"/>
    <n v="275"/>
    <n v="137500"/>
    <n v="41250"/>
    <n v="0.3"/>
    <x v="1"/>
  </r>
  <r>
    <x v="0"/>
    <n v="1185732"/>
    <x v="478"/>
    <x v="0"/>
    <x v="4"/>
    <s v="Philadelphia"/>
    <x v="2"/>
    <n v="45"/>
    <n v="200"/>
    <n v="90000"/>
    <n v="31499.999999999996"/>
    <n v="0.35"/>
    <x v="1"/>
  </r>
  <r>
    <x v="0"/>
    <n v="1185732"/>
    <x v="479"/>
    <x v="0"/>
    <x v="4"/>
    <s v="Philadelphia"/>
    <x v="3"/>
    <n v="45"/>
    <n v="175"/>
    <n v="78750"/>
    <n v="27562.5"/>
    <n v="0.35"/>
    <x v="1"/>
  </r>
  <r>
    <x v="0"/>
    <n v="1185732"/>
    <x v="480"/>
    <x v="0"/>
    <x v="4"/>
    <s v="Philadelphia"/>
    <x v="4"/>
    <n v="54.999999999999993"/>
    <n v="125"/>
    <n v="68749.999999999985"/>
    <n v="20624.999999999996"/>
    <n v="0.3"/>
    <x v="1"/>
  </r>
  <r>
    <x v="0"/>
    <n v="1185732"/>
    <x v="481"/>
    <x v="0"/>
    <x v="4"/>
    <s v="Philadelphia"/>
    <x v="5"/>
    <n v="60"/>
    <n v="225"/>
    <n v="135000"/>
    <n v="33750"/>
    <n v="0.25"/>
    <x v="1"/>
  </r>
  <r>
    <x v="0"/>
    <n v="1185732"/>
    <x v="482"/>
    <x v="0"/>
    <x v="4"/>
    <s v="Philadelphia"/>
    <x v="0"/>
    <n v="60"/>
    <n v="400"/>
    <n v="240000"/>
    <n v="120000"/>
    <n v="0.5"/>
    <x v="1"/>
  </r>
  <r>
    <x v="0"/>
    <n v="1185732"/>
    <x v="483"/>
    <x v="0"/>
    <x v="4"/>
    <s v="Philadelphia"/>
    <x v="1"/>
    <n v="50"/>
    <n v="225"/>
    <n v="112500"/>
    <n v="33750"/>
    <n v="0.3"/>
    <x v="1"/>
  </r>
  <r>
    <x v="0"/>
    <n v="1185732"/>
    <x v="484"/>
    <x v="0"/>
    <x v="4"/>
    <s v="Philadelphia"/>
    <x v="2"/>
    <n v="50"/>
    <n v="125"/>
    <n v="62500"/>
    <n v="21875"/>
    <n v="0.35"/>
    <x v="1"/>
  </r>
  <r>
    <x v="0"/>
    <n v="1185732"/>
    <x v="485"/>
    <x v="0"/>
    <x v="4"/>
    <s v="Philadelphia"/>
    <x v="3"/>
    <n v="50"/>
    <n v="100"/>
    <n v="50000"/>
    <n v="17500"/>
    <n v="0.35"/>
    <x v="1"/>
  </r>
  <r>
    <x v="0"/>
    <n v="1185732"/>
    <x v="486"/>
    <x v="0"/>
    <x v="4"/>
    <s v="Philadelphia"/>
    <x v="4"/>
    <n v="60"/>
    <n v="100"/>
    <n v="60000"/>
    <n v="18000"/>
    <n v="0.3"/>
    <x v="1"/>
  </r>
  <r>
    <x v="0"/>
    <n v="1185732"/>
    <x v="487"/>
    <x v="0"/>
    <x v="4"/>
    <s v="Philadelphia"/>
    <x v="5"/>
    <n v="64.999999999999986"/>
    <n v="225"/>
    <n v="146249.99999999997"/>
    <n v="36562.499999999993"/>
    <n v="0.25"/>
    <x v="1"/>
  </r>
  <r>
    <x v="0"/>
    <n v="1185732"/>
    <x v="488"/>
    <x v="0"/>
    <x v="4"/>
    <s v="Philadelphia"/>
    <x v="0"/>
    <n v="70"/>
    <n v="375"/>
    <n v="262500"/>
    <n v="144375"/>
    <n v="0.55000000000000004"/>
    <x v="1"/>
  </r>
  <r>
    <x v="0"/>
    <n v="1185732"/>
    <x v="489"/>
    <x v="0"/>
    <x v="4"/>
    <s v="Philadelphia"/>
    <x v="1"/>
    <n v="60.000000000000007"/>
    <n v="200"/>
    <n v="120000.00000000001"/>
    <n v="42000"/>
    <n v="0.35"/>
    <x v="1"/>
  </r>
  <r>
    <x v="0"/>
    <n v="1185732"/>
    <x v="490"/>
    <x v="0"/>
    <x v="4"/>
    <s v="Philadelphia"/>
    <x v="2"/>
    <n v="60.000000000000007"/>
    <n v="195"/>
    <n v="117000.00000000001"/>
    <n v="46800"/>
    <n v="0.39999999999999997"/>
    <x v="1"/>
  </r>
  <r>
    <x v="0"/>
    <n v="1185732"/>
    <x v="491"/>
    <x v="0"/>
    <x v="4"/>
    <s v="Philadelphia"/>
    <x v="3"/>
    <n v="60.000000000000007"/>
    <n v="175"/>
    <n v="105000.00000000001"/>
    <n v="42000"/>
    <n v="0.39999999999999997"/>
    <x v="1"/>
  </r>
  <r>
    <x v="0"/>
    <n v="1185732"/>
    <x v="492"/>
    <x v="0"/>
    <x v="4"/>
    <s v="Philadelphia"/>
    <x v="4"/>
    <n v="70"/>
    <n v="150"/>
    <n v="105000"/>
    <n v="36750"/>
    <n v="0.35"/>
    <x v="1"/>
  </r>
  <r>
    <x v="0"/>
    <n v="1185732"/>
    <x v="493"/>
    <x v="0"/>
    <x v="4"/>
    <s v="Philadelphia"/>
    <x v="5"/>
    <n v="75"/>
    <n v="250"/>
    <n v="187500"/>
    <n v="56250"/>
    <n v="0.3"/>
    <x v="1"/>
  </r>
  <r>
    <x v="0"/>
    <n v="1185732"/>
    <x v="494"/>
    <x v="0"/>
    <x v="4"/>
    <s v="Philadelphia"/>
    <x v="0"/>
    <n v="70"/>
    <n v="475"/>
    <n v="332500"/>
    <n v="182875.00000000003"/>
    <n v="0.55000000000000004"/>
    <x v="1"/>
  </r>
  <r>
    <x v="0"/>
    <n v="1185732"/>
    <x v="495"/>
    <x v="0"/>
    <x v="4"/>
    <s v="Philadelphia"/>
    <x v="1"/>
    <n v="60.000000000000007"/>
    <n v="275"/>
    <n v="165000.00000000003"/>
    <n v="57750.000000000007"/>
    <n v="0.35"/>
    <x v="1"/>
  </r>
  <r>
    <x v="0"/>
    <n v="1185732"/>
    <x v="496"/>
    <x v="0"/>
    <x v="4"/>
    <s v="Philadelphia"/>
    <x v="2"/>
    <n v="60.000000000000007"/>
    <n v="225"/>
    <n v="135000.00000000003"/>
    <n v="54000.000000000007"/>
    <n v="0.39999999999999997"/>
    <x v="1"/>
  </r>
  <r>
    <x v="0"/>
    <n v="1185732"/>
    <x v="497"/>
    <x v="0"/>
    <x v="4"/>
    <s v="Philadelphia"/>
    <x v="3"/>
    <n v="60.000000000000007"/>
    <n v="175"/>
    <n v="105000.00000000001"/>
    <n v="42000"/>
    <n v="0.39999999999999997"/>
    <x v="1"/>
  </r>
  <r>
    <x v="0"/>
    <n v="1185732"/>
    <x v="498"/>
    <x v="0"/>
    <x v="4"/>
    <s v="Philadelphia"/>
    <x v="4"/>
    <n v="70"/>
    <n v="175"/>
    <n v="122500"/>
    <n v="42875"/>
    <n v="0.35"/>
    <x v="1"/>
  </r>
  <r>
    <x v="0"/>
    <n v="1185732"/>
    <x v="0"/>
    <x v="0"/>
    <x v="4"/>
    <s v="Philadelphia"/>
    <x v="5"/>
    <n v="75"/>
    <n v="275"/>
    <n v="206250"/>
    <n v="61875"/>
    <n v="0.3"/>
    <x v="1"/>
  </r>
  <r>
    <x v="3"/>
    <n v="1128299"/>
    <x v="1"/>
    <x v="0"/>
    <x v="4"/>
    <s v="Philadelphia"/>
    <x v="0"/>
    <n v="35"/>
    <n v="450"/>
    <n v="157500"/>
    <n v="63000"/>
    <n v="0.4"/>
    <x v="1"/>
  </r>
  <r>
    <x v="3"/>
    <n v="1128299"/>
    <x v="2"/>
    <x v="0"/>
    <x v="4"/>
    <s v="Philadelphia"/>
    <x v="1"/>
    <n v="45"/>
    <n v="450"/>
    <n v="202500"/>
    <n v="50625"/>
    <n v="0.25"/>
    <x v="1"/>
  </r>
  <r>
    <x v="3"/>
    <n v="1128299"/>
    <x v="3"/>
    <x v="0"/>
    <x v="4"/>
    <s v="Philadelphia"/>
    <x v="2"/>
    <n v="45"/>
    <n v="450"/>
    <n v="202500"/>
    <n v="81000"/>
    <n v="0.4"/>
    <x v="1"/>
  </r>
  <r>
    <x v="3"/>
    <n v="1128299"/>
    <x v="4"/>
    <x v="0"/>
    <x v="4"/>
    <s v="Philadelphia"/>
    <x v="3"/>
    <n v="45"/>
    <n v="300"/>
    <n v="135000"/>
    <n v="47250"/>
    <n v="0.35"/>
    <x v="1"/>
  </r>
  <r>
    <x v="3"/>
    <n v="1128299"/>
    <x v="5"/>
    <x v="2"/>
    <x v="5"/>
    <s v="Las Vegas"/>
    <x v="4"/>
    <n v="50"/>
    <n v="250"/>
    <n v="125000"/>
    <n v="68750"/>
    <n v="0.55000000000000004"/>
    <x v="1"/>
  </r>
  <r>
    <x v="3"/>
    <n v="1128299"/>
    <x v="6"/>
    <x v="2"/>
    <x v="5"/>
    <s v="Las Vegas"/>
    <x v="5"/>
    <n v="45"/>
    <n v="475"/>
    <n v="213750"/>
    <n v="42750"/>
    <n v="0.2"/>
    <x v="1"/>
  </r>
  <r>
    <x v="3"/>
    <n v="1128299"/>
    <x v="7"/>
    <x v="2"/>
    <x v="5"/>
    <s v="Las Vegas"/>
    <x v="0"/>
    <n v="35"/>
    <n v="525"/>
    <n v="183750"/>
    <n v="73500"/>
    <n v="0.4"/>
    <x v="1"/>
  </r>
  <r>
    <x v="3"/>
    <n v="1128299"/>
    <x v="499"/>
    <x v="2"/>
    <x v="5"/>
    <s v="Las Vegas"/>
    <x v="1"/>
    <n v="45"/>
    <n v="425"/>
    <n v="191250"/>
    <n v="47812.5"/>
    <n v="0.25"/>
    <x v="1"/>
  </r>
  <r>
    <x v="3"/>
    <n v="1128299"/>
    <x v="500"/>
    <x v="2"/>
    <x v="5"/>
    <s v="Las Vegas"/>
    <x v="2"/>
    <n v="45"/>
    <n v="425"/>
    <n v="191250"/>
    <n v="76500"/>
    <n v="0.4"/>
    <x v="1"/>
  </r>
  <r>
    <x v="3"/>
    <n v="1128299"/>
    <x v="501"/>
    <x v="2"/>
    <x v="5"/>
    <s v="Las Vegas"/>
    <x v="3"/>
    <n v="45"/>
    <n v="275"/>
    <n v="123750"/>
    <n v="43312.5"/>
    <n v="0.35"/>
    <x v="1"/>
  </r>
  <r>
    <x v="3"/>
    <n v="1128299"/>
    <x v="502"/>
    <x v="2"/>
    <x v="5"/>
    <s v="Las Vegas"/>
    <x v="4"/>
    <n v="50"/>
    <n v="200"/>
    <n v="100000"/>
    <n v="55000.000000000007"/>
    <n v="0.55000000000000004"/>
    <x v="1"/>
  </r>
  <r>
    <x v="3"/>
    <n v="1128299"/>
    <x v="503"/>
    <x v="2"/>
    <x v="5"/>
    <s v="Las Vegas"/>
    <x v="5"/>
    <n v="45"/>
    <n v="400"/>
    <n v="180000"/>
    <n v="36000"/>
    <n v="0.2"/>
    <x v="1"/>
  </r>
  <r>
    <x v="3"/>
    <n v="1128299"/>
    <x v="504"/>
    <x v="2"/>
    <x v="5"/>
    <s v="Las Vegas"/>
    <x v="0"/>
    <n v="45"/>
    <n v="550"/>
    <n v="247500"/>
    <n v="99000"/>
    <n v="0.4"/>
    <x v="1"/>
  </r>
  <r>
    <x v="3"/>
    <n v="1128299"/>
    <x v="505"/>
    <x v="2"/>
    <x v="5"/>
    <s v="Las Vegas"/>
    <x v="1"/>
    <n v="54.999999999999993"/>
    <n v="400"/>
    <n v="219999.99999999997"/>
    <n v="54999.999999999993"/>
    <n v="0.25"/>
    <x v="1"/>
  </r>
  <r>
    <x v="3"/>
    <n v="1128299"/>
    <x v="506"/>
    <x v="2"/>
    <x v="5"/>
    <s v="Las Vegas"/>
    <x v="2"/>
    <n v="54.999999999999993"/>
    <n v="400"/>
    <n v="219999.99999999997"/>
    <n v="88000"/>
    <n v="0.4"/>
    <x v="1"/>
  </r>
  <r>
    <x v="3"/>
    <n v="1128299"/>
    <x v="507"/>
    <x v="2"/>
    <x v="5"/>
    <s v="Las Vegas"/>
    <x v="3"/>
    <n v="54.999999999999993"/>
    <n v="300"/>
    <n v="164999.99999999997"/>
    <n v="57749.999999999985"/>
    <n v="0.35"/>
    <x v="1"/>
  </r>
  <r>
    <x v="3"/>
    <n v="1128299"/>
    <x v="508"/>
    <x v="2"/>
    <x v="5"/>
    <s v="Las Vegas"/>
    <x v="4"/>
    <n v="60"/>
    <n v="175"/>
    <n v="105000"/>
    <n v="57750.000000000007"/>
    <n v="0.55000000000000004"/>
    <x v="1"/>
  </r>
  <r>
    <x v="3"/>
    <n v="1128299"/>
    <x v="509"/>
    <x v="2"/>
    <x v="5"/>
    <s v="Las Vegas"/>
    <x v="5"/>
    <n v="54.999999999999993"/>
    <n v="375"/>
    <n v="206249.99999999997"/>
    <n v="41250"/>
    <n v="0.2"/>
    <x v="1"/>
  </r>
  <r>
    <x v="3"/>
    <n v="1128299"/>
    <x v="510"/>
    <x v="2"/>
    <x v="5"/>
    <s v="Las Vegas"/>
    <x v="0"/>
    <n v="60"/>
    <n v="550"/>
    <n v="330000"/>
    <n v="132000"/>
    <n v="0.4"/>
    <x v="1"/>
  </r>
  <r>
    <x v="3"/>
    <n v="1128299"/>
    <x v="8"/>
    <x v="2"/>
    <x v="5"/>
    <s v="Las Vegas"/>
    <x v="1"/>
    <n v="65"/>
    <n v="350"/>
    <n v="227500"/>
    <n v="56875"/>
    <n v="0.25"/>
    <x v="1"/>
  </r>
  <r>
    <x v="3"/>
    <n v="1128299"/>
    <x v="9"/>
    <x v="2"/>
    <x v="5"/>
    <s v="Las Vegas"/>
    <x v="2"/>
    <n v="65"/>
    <n v="400"/>
    <n v="260000"/>
    <n v="104000"/>
    <n v="0.4"/>
    <x v="1"/>
  </r>
  <r>
    <x v="3"/>
    <n v="1128299"/>
    <x v="10"/>
    <x v="2"/>
    <x v="5"/>
    <s v="Las Vegas"/>
    <x v="3"/>
    <n v="60"/>
    <n v="300"/>
    <n v="180000"/>
    <n v="62999.999999999993"/>
    <n v="0.35"/>
    <x v="1"/>
  </r>
  <r>
    <x v="3"/>
    <n v="1128299"/>
    <x v="11"/>
    <x v="2"/>
    <x v="5"/>
    <s v="Las Vegas"/>
    <x v="4"/>
    <n v="65"/>
    <n v="200"/>
    <n v="130000"/>
    <n v="71500"/>
    <n v="0.55000000000000004"/>
    <x v="1"/>
  </r>
  <r>
    <x v="3"/>
    <n v="1128299"/>
    <x v="12"/>
    <x v="2"/>
    <x v="5"/>
    <s v="Las Vegas"/>
    <x v="5"/>
    <n v="80"/>
    <n v="350"/>
    <n v="280000"/>
    <n v="56000"/>
    <n v="0.2"/>
    <x v="1"/>
  </r>
  <r>
    <x v="3"/>
    <n v="1128299"/>
    <x v="13"/>
    <x v="2"/>
    <x v="5"/>
    <s v="Las Vegas"/>
    <x v="0"/>
    <n v="60"/>
    <n v="550"/>
    <n v="330000"/>
    <n v="148500"/>
    <n v="0.45"/>
    <x v="1"/>
  </r>
  <r>
    <x v="3"/>
    <n v="1128299"/>
    <x v="14"/>
    <x v="2"/>
    <x v="5"/>
    <s v="Las Vegas"/>
    <x v="1"/>
    <n v="65"/>
    <n v="400"/>
    <n v="260000"/>
    <n v="78000"/>
    <n v="0.3"/>
    <x v="1"/>
  </r>
  <r>
    <x v="3"/>
    <n v="1128299"/>
    <x v="15"/>
    <x v="2"/>
    <x v="5"/>
    <s v="Las Vegas"/>
    <x v="2"/>
    <n v="65"/>
    <n v="400"/>
    <n v="260000"/>
    <n v="117000"/>
    <n v="0.45"/>
    <x v="1"/>
  </r>
  <r>
    <x v="3"/>
    <n v="1128299"/>
    <x v="16"/>
    <x v="2"/>
    <x v="5"/>
    <s v="Las Vegas"/>
    <x v="3"/>
    <n v="60"/>
    <n v="300"/>
    <n v="180000"/>
    <n v="72000"/>
    <n v="0.39999999999999997"/>
    <x v="1"/>
  </r>
  <r>
    <x v="3"/>
    <n v="1128299"/>
    <x v="17"/>
    <x v="2"/>
    <x v="5"/>
    <s v="Las Vegas"/>
    <x v="4"/>
    <n v="65"/>
    <n v="200"/>
    <n v="130000"/>
    <n v="78000.000000000015"/>
    <n v="0.60000000000000009"/>
    <x v="1"/>
  </r>
  <r>
    <x v="3"/>
    <n v="1128299"/>
    <x v="18"/>
    <x v="2"/>
    <x v="5"/>
    <s v="Las Vegas"/>
    <x v="5"/>
    <n v="80"/>
    <n v="450"/>
    <n v="360000"/>
    <n v="90000"/>
    <n v="0.25"/>
    <x v="1"/>
  </r>
  <r>
    <x v="3"/>
    <n v="1128299"/>
    <x v="19"/>
    <x v="2"/>
    <x v="5"/>
    <s v="Las Vegas"/>
    <x v="0"/>
    <n v="60"/>
    <n v="700"/>
    <n v="420000"/>
    <n v="189000"/>
    <n v="0.45"/>
    <x v="1"/>
  </r>
  <r>
    <x v="3"/>
    <n v="1128299"/>
    <x v="20"/>
    <x v="2"/>
    <x v="5"/>
    <s v="Las Vegas"/>
    <x v="1"/>
    <n v="65"/>
    <n v="550"/>
    <n v="357500"/>
    <n v="107250"/>
    <n v="0.3"/>
    <x v="1"/>
  </r>
  <r>
    <x v="3"/>
    <n v="1128299"/>
    <x v="21"/>
    <x v="2"/>
    <x v="5"/>
    <s v="Las Vegas"/>
    <x v="2"/>
    <n v="65"/>
    <n v="550"/>
    <n v="357500"/>
    <n v="160875"/>
    <n v="0.45"/>
    <x v="1"/>
  </r>
  <r>
    <x v="3"/>
    <n v="1128299"/>
    <x v="22"/>
    <x v="2"/>
    <x v="5"/>
    <s v="Las Vegas"/>
    <x v="3"/>
    <n v="60"/>
    <n v="425"/>
    <n v="255000"/>
    <n v="101999.99999999999"/>
    <n v="0.39999999999999997"/>
    <x v="1"/>
  </r>
  <r>
    <x v="3"/>
    <n v="1128299"/>
    <x v="23"/>
    <x v="2"/>
    <x v="5"/>
    <s v="Las Vegas"/>
    <x v="4"/>
    <n v="65"/>
    <n v="300"/>
    <n v="195000"/>
    <n v="117000.00000000001"/>
    <n v="0.60000000000000009"/>
    <x v="1"/>
  </r>
  <r>
    <x v="3"/>
    <n v="1128299"/>
    <x v="24"/>
    <x v="2"/>
    <x v="5"/>
    <s v="Las Vegas"/>
    <x v="5"/>
    <n v="80"/>
    <n v="600"/>
    <n v="480000"/>
    <n v="120000"/>
    <n v="0.25"/>
    <x v="1"/>
  </r>
  <r>
    <x v="3"/>
    <n v="1128299"/>
    <x v="25"/>
    <x v="2"/>
    <x v="5"/>
    <s v="Las Vegas"/>
    <x v="0"/>
    <n v="60"/>
    <n v="750"/>
    <n v="450000"/>
    <n v="180000"/>
    <n v="0.4"/>
    <x v="1"/>
  </r>
  <r>
    <x v="3"/>
    <n v="1128299"/>
    <x v="26"/>
    <x v="2"/>
    <x v="5"/>
    <s v="Las Vegas"/>
    <x v="1"/>
    <n v="65"/>
    <n v="600"/>
    <n v="390000"/>
    <n v="97500"/>
    <n v="0.25"/>
    <x v="1"/>
  </r>
  <r>
    <x v="3"/>
    <n v="1128299"/>
    <x v="27"/>
    <x v="2"/>
    <x v="5"/>
    <s v="Las Vegas"/>
    <x v="2"/>
    <n v="65"/>
    <n v="550"/>
    <n v="357500"/>
    <n v="143000"/>
    <n v="0.4"/>
    <x v="0"/>
  </r>
  <r>
    <x v="3"/>
    <n v="1128299"/>
    <x v="28"/>
    <x v="2"/>
    <x v="5"/>
    <s v="Las Vegas"/>
    <x v="3"/>
    <n v="60"/>
    <n v="450"/>
    <n v="270000"/>
    <n v="94500"/>
    <n v="0.35"/>
    <x v="0"/>
  </r>
  <r>
    <x v="3"/>
    <n v="1128299"/>
    <x v="511"/>
    <x v="2"/>
    <x v="5"/>
    <s v="Las Vegas"/>
    <x v="4"/>
    <n v="65"/>
    <n v="500"/>
    <n v="325000"/>
    <n v="178750"/>
    <n v="0.55000000000000004"/>
    <x v="0"/>
  </r>
  <r>
    <x v="3"/>
    <n v="1128299"/>
    <x v="512"/>
    <x v="2"/>
    <x v="5"/>
    <s v="Las Vegas"/>
    <x v="5"/>
    <n v="80"/>
    <n v="500"/>
    <n v="400000"/>
    <n v="80000"/>
    <n v="0.2"/>
    <x v="0"/>
  </r>
  <r>
    <x v="3"/>
    <n v="1128299"/>
    <x v="513"/>
    <x v="2"/>
    <x v="5"/>
    <s v="Las Vegas"/>
    <x v="0"/>
    <n v="65"/>
    <n v="700"/>
    <n v="455000"/>
    <n v="182000"/>
    <n v="0.4"/>
    <x v="0"/>
  </r>
  <r>
    <x v="3"/>
    <n v="1128299"/>
    <x v="514"/>
    <x v="2"/>
    <x v="5"/>
    <s v="Las Vegas"/>
    <x v="1"/>
    <n v="70"/>
    <n v="650"/>
    <n v="455000"/>
    <n v="113750"/>
    <n v="0.25"/>
    <x v="0"/>
  </r>
  <r>
    <x v="3"/>
    <n v="1128299"/>
    <x v="515"/>
    <x v="2"/>
    <x v="5"/>
    <s v="Las Vegas"/>
    <x v="2"/>
    <n v="65"/>
    <n v="525"/>
    <n v="341250"/>
    <n v="136500"/>
    <n v="0.4"/>
    <x v="0"/>
  </r>
  <r>
    <x v="3"/>
    <n v="1128299"/>
    <x v="516"/>
    <x v="2"/>
    <x v="5"/>
    <s v="Las Vegas"/>
    <x v="3"/>
    <n v="65"/>
    <n v="475"/>
    <n v="308750"/>
    <n v="108062.5"/>
    <n v="0.35"/>
    <x v="0"/>
  </r>
  <r>
    <x v="3"/>
    <n v="1128299"/>
    <x v="517"/>
    <x v="2"/>
    <x v="5"/>
    <s v="Las Vegas"/>
    <x v="4"/>
    <n v="75"/>
    <n v="475"/>
    <n v="356250"/>
    <n v="195937.50000000003"/>
    <n v="0.55000000000000004"/>
    <x v="0"/>
  </r>
  <r>
    <x v="3"/>
    <n v="1128299"/>
    <x v="518"/>
    <x v="2"/>
    <x v="5"/>
    <s v="Las Vegas"/>
    <x v="5"/>
    <n v="80"/>
    <n v="400"/>
    <n v="320000"/>
    <n v="64000"/>
    <n v="0.2"/>
    <x v="0"/>
  </r>
  <r>
    <x v="3"/>
    <n v="1128299"/>
    <x v="519"/>
    <x v="2"/>
    <x v="5"/>
    <s v="Las Vegas"/>
    <x v="0"/>
    <n v="60.000000000000007"/>
    <n v="600"/>
    <n v="360000.00000000006"/>
    <n v="126000.00000000003"/>
    <n v="0.35000000000000003"/>
    <x v="0"/>
  </r>
  <r>
    <x v="3"/>
    <n v="1128299"/>
    <x v="520"/>
    <x v="2"/>
    <x v="5"/>
    <s v="Las Vegas"/>
    <x v="1"/>
    <n v="65.000000000000014"/>
    <n v="600"/>
    <n v="390000.00000000006"/>
    <n v="78000.000000000015"/>
    <n v="0.2"/>
    <x v="0"/>
  </r>
  <r>
    <x v="3"/>
    <n v="1128299"/>
    <x v="521"/>
    <x v="2"/>
    <x v="5"/>
    <s v="Las Vegas"/>
    <x v="2"/>
    <n v="60.000000000000007"/>
    <n v="450"/>
    <n v="270000.00000000006"/>
    <n v="94500.000000000029"/>
    <n v="0.35000000000000003"/>
    <x v="0"/>
  </r>
  <r>
    <x v="3"/>
    <n v="1128299"/>
    <x v="522"/>
    <x v="2"/>
    <x v="5"/>
    <s v="Las Vegas"/>
    <x v="3"/>
    <n v="60.000000000000007"/>
    <n v="400"/>
    <n v="240000.00000000003"/>
    <n v="72000"/>
    <n v="0.3"/>
    <x v="0"/>
  </r>
  <r>
    <x v="3"/>
    <n v="1128299"/>
    <x v="523"/>
    <x v="2"/>
    <x v="5"/>
    <s v="Las Vegas"/>
    <x v="4"/>
    <n v="70"/>
    <n v="400"/>
    <n v="280000"/>
    <n v="140000.00000000003"/>
    <n v="0.50000000000000011"/>
    <x v="0"/>
  </r>
  <r>
    <x v="3"/>
    <n v="1128299"/>
    <x v="524"/>
    <x v="2"/>
    <x v="5"/>
    <s v="Las Vegas"/>
    <x v="5"/>
    <n v="75.000000000000014"/>
    <n v="450"/>
    <n v="337500.00000000006"/>
    <n v="50625.000000000015"/>
    <n v="0.15000000000000002"/>
    <x v="0"/>
  </r>
  <r>
    <x v="3"/>
    <n v="1128299"/>
    <x v="525"/>
    <x v="2"/>
    <x v="5"/>
    <s v="Las Vegas"/>
    <x v="0"/>
    <n v="60.000000000000007"/>
    <n v="550"/>
    <n v="330000.00000000006"/>
    <n v="115500.00000000003"/>
    <n v="0.35000000000000003"/>
    <x v="0"/>
  </r>
  <r>
    <x v="3"/>
    <n v="1128299"/>
    <x v="526"/>
    <x v="2"/>
    <x v="5"/>
    <s v="Las Vegas"/>
    <x v="1"/>
    <n v="65.000000000000014"/>
    <n v="550"/>
    <n v="357500.00000000006"/>
    <n v="71500.000000000015"/>
    <n v="0.2"/>
    <x v="0"/>
  </r>
  <r>
    <x v="3"/>
    <n v="1128299"/>
    <x v="527"/>
    <x v="2"/>
    <x v="5"/>
    <s v="Las Vegas"/>
    <x v="2"/>
    <n v="60.000000000000007"/>
    <n v="375"/>
    <n v="225000.00000000003"/>
    <n v="78750.000000000015"/>
    <n v="0.35000000000000003"/>
    <x v="0"/>
  </r>
  <r>
    <x v="3"/>
    <n v="1128299"/>
    <x v="528"/>
    <x v="2"/>
    <x v="5"/>
    <s v="Las Vegas"/>
    <x v="3"/>
    <n v="60.000000000000007"/>
    <n v="350"/>
    <n v="210000.00000000003"/>
    <n v="63000.000000000007"/>
    <n v="0.3"/>
    <x v="0"/>
  </r>
  <r>
    <x v="3"/>
    <n v="1128299"/>
    <x v="529"/>
    <x v="2"/>
    <x v="5"/>
    <s v="Las Vegas"/>
    <x v="4"/>
    <n v="70"/>
    <n v="325"/>
    <n v="227500"/>
    <n v="113750.00000000003"/>
    <n v="0.50000000000000011"/>
    <x v="0"/>
  </r>
  <r>
    <x v="3"/>
    <n v="1128299"/>
    <x v="530"/>
    <x v="2"/>
    <x v="5"/>
    <s v="Las Vegas"/>
    <x v="5"/>
    <n v="75.000000000000014"/>
    <n v="375"/>
    <n v="281250.00000000006"/>
    <n v="42187.500000000015"/>
    <n v="0.15000000000000002"/>
    <x v="0"/>
  </r>
  <r>
    <x v="3"/>
    <n v="1128299"/>
    <x v="29"/>
    <x v="2"/>
    <x v="5"/>
    <s v="Las Vegas"/>
    <x v="0"/>
    <n v="60.000000000000007"/>
    <n v="575"/>
    <n v="345000.00000000006"/>
    <n v="120750.00000000003"/>
    <n v="0.35000000000000003"/>
    <x v="0"/>
  </r>
  <r>
    <x v="3"/>
    <n v="1128299"/>
    <x v="30"/>
    <x v="2"/>
    <x v="5"/>
    <s v="Las Vegas"/>
    <x v="1"/>
    <n v="65.000000000000014"/>
    <n v="575"/>
    <n v="373750.00000000006"/>
    <n v="74750.000000000015"/>
    <n v="0.2"/>
    <x v="0"/>
  </r>
  <r>
    <x v="3"/>
    <n v="1128299"/>
    <x v="31"/>
    <x v="2"/>
    <x v="5"/>
    <s v="Las Vegas"/>
    <x v="2"/>
    <n v="60.000000000000007"/>
    <n v="425"/>
    <n v="255000.00000000003"/>
    <n v="89250.000000000015"/>
    <n v="0.35000000000000003"/>
    <x v="0"/>
  </r>
  <r>
    <x v="3"/>
    <n v="1128299"/>
    <x v="32"/>
    <x v="2"/>
    <x v="5"/>
    <s v="Las Vegas"/>
    <x v="3"/>
    <n v="60.000000000000007"/>
    <n v="400"/>
    <n v="240000.00000000003"/>
    <n v="72000"/>
    <n v="0.3"/>
    <x v="0"/>
  </r>
  <r>
    <x v="3"/>
    <n v="1128299"/>
    <x v="33"/>
    <x v="2"/>
    <x v="5"/>
    <s v="Las Vegas"/>
    <x v="4"/>
    <n v="70"/>
    <n v="350"/>
    <n v="245000"/>
    <n v="122500.00000000003"/>
    <n v="0.50000000000000011"/>
    <x v="0"/>
  </r>
  <r>
    <x v="3"/>
    <n v="1128299"/>
    <x v="34"/>
    <x v="2"/>
    <x v="5"/>
    <s v="Las Vegas"/>
    <x v="5"/>
    <n v="75.000000000000014"/>
    <n v="475"/>
    <n v="356250.00000000006"/>
    <n v="53437.500000000015"/>
    <n v="0.15000000000000002"/>
    <x v="0"/>
  </r>
  <r>
    <x v="3"/>
    <n v="1128299"/>
    <x v="35"/>
    <x v="2"/>
    <x v="5"/>
    <s v="Las Vegas"/>
    <x v="0"/>
    <n v="60.000000000000007"/>
    <n v="675"/>
    <n v="405000.00000000006"/>
    <n v="141750.00000000003"/>
    <n v="0.35000000000000003"/>
    <x v="0"/>
  </r>
  <r>
    <x v="3"/>
    <n v="1128299"/>
    <x v="36"/>
    <x v="2"/>
    <x v="5"/>
    <s v="Las Vegas"/>
    <x v="1"/>
    <n v="65.000000000000014"/>
    <n v="675"/>
    <n v="438750.00000000012"/>
    <n v="87750.000000000029"/>
    <n v="0.2"/>
    <x v="0"/>
  </r>
  <r>
    <x v="3"/>
    <n v="1128299"/>
    <x v="37"/>
    <x v="2"/>
    <x v="5"/>
    <s v="Las Vegas"/>
    <x v="2"/>
    <n v="60.000000000000007"/>
    <n v="475"/>
    <n v="285000.00000000006"/>
    <n v="99750.000000000029"/>
    <n v="0.35000000000000003"/>
    <x v="0"/>
  </r>
  <r>
    <x v="3"/>
    <n v="1128299"/>
    <x v="38"/>
    <x v="2"/>
    <x v="5"/>
    <s v="Las Vegas"/>
    <x v="3"/>
    <n v="60.000000000000007"/>
    <n v="475"/>
    <n v="285000.00000000006"/>
    <n v="85500.000000000015"/>
    <n v="0.3"/>
    <x v="0"/>
  </r>
  <r>
    <x v="3"/>
    <n v="1128299"/>
    <x v="39"/>
    <x v="2"/>
    <x v="5"/>
    <s v="Las Vegas"/>
    <x v="4"/>
    <n v="70"/>
    <n v="400"/>
    <n v="280000"/>
    <n v="140000.00000000003"/>
    <n v="0.50000000000000011"/>
    <x v="0"/>
  </r>
  <r>
    <x v="3"/>
    <n v="1128299"/>
    <x v="40"/>
    <x v="2"/>
    <x v="5"/>
    <s v="Las Vegas"/>
    <x v="5"/>
    <n v="75.000000000000014"/>
    <n v="500"/>
    <n v="375000.00000000006"/>
    <n v="56250.000000000015"/>
    <n v="0.15000000000000002"/>
    <x v="0"/>
  </r>
  <r>
    <x v="3"/>
    <n v="1128299"/>
    <x v="41"/>
    <x v="2"/>
    <x v="5"/>
    <s v="Las Vegas"/>
    <x v="0"/>
    <n v="30"/>
    <n v="425"/>
    <n v="127500"/>
    <n v="44625.000000000007"/>
    <n v="0.35000000000000003"/>
    <x v="0"/>
  </r>
  <r>
    <x v="3"/>
    <n v="1128299"/>
    <x v="42"/>
    <x v="2"/>
    <x v="5"/>
    <s v="Las Vegas"/>
    <x v="1"/>
    <n v="40"/>
    <n v="425"/>
    <n v="170000"/>
    <n v="34000"/>
    <n v="0.2"/>
    <x v="0"/>
  </r>
  <r>
    <x v="3"/>
    <n v="1128299"/>
    <x v="43"/>
    <x v="2"/>
    <x v="5"/>
    <s v="Las Vegas"/>
    <x v="2"/>
    <n v="40"/>
    <n v="425"/>
    <n v="170000"/>
    <n v="59500.000000000007"/>
    <n v="0.35000000000000003"/>
    <x v="0"/>
  </r>
  <r>
    <x v="3"/>
    <n v="1128299"/>
    <x v="44"/>
    <x v="2"/>
    <x v="5"/>
    <s v="Las Vegas"/>
    <x v="3"/>
    <n v="40"/>
    <n v="275"/>
    <n v="110000"/>
    <n v="33000"/>
    <n v="0.3"/>
    <x v="0"/>
  </r>
  <r>
    <x v="3"/>
    <n v="1128299"/>
    <x v="531"/>
    <x v="2"/>
    <x v="6"/>
    <s v="Denver"/>
    <x v="4"/>
    <n v="45"/>
    <n v="225"/>
    <n v="101250"/>
    <n v="50625"/>
    <n v="0.5"/>
    <x v="0"/>
  </r>
  <r>
    <x v="3"/>
    <n v="1128299"/>
    <x v="532"/>
    <x v="2"/>
    <x v="6"/>
    <s v="Denver"/>
    <x v="5"/>
    <n v="40"/>
    <n v="475"/>
    <n v="190000"/>
    <n v="28500.000000000004"/>
    <n v="0.15000000000000002"/>
    <x v="0"/>
  </r>
  <r>
    <x v="3"/>
    <n v="1128299"/>
    <x v="533"/>
    <x v="2"/>
    <x v="6"/>
    <s v="Denver"/>
    <x v="0"/>
    <n v="30"/>
    <n v="525"/>
    <n v="157500"/>
    <n v="55125.000000000007"/>
    <n v="0.35000000000000003"/>
    <x v="0"/>
  </r>
  <r>
    <x v="3"/>
    <n v="1128299"/>
    <x v="534"/>
    <x v="2"/>
    <x v="6"/>
    <s v="Denver"/>
    <x v="1"/>
    <n v="40"/>
    <n v="425"/>
    <n v="170000"/>
    <n v="34000"/>
    <n v="0.2"/>
    <x v="0"/>
  </r>
  <r>
    <x v="3"/>
    <n v="1128299"/>
    <x v="535"/>
    <x v="2"/>
    <x v="6"/>
    <s v="Denver"/>
    <x v="2"/>
    <n v="40"/>
    <n v="425"/>
    <n v="170000"/>
    <n v="59500.000000000007"/>
    <n v="0.35000000000000003"/>
    <x v="0"/>
  </r>
  <r>
    <x v="3"/>
    <n v="1128299"/>
    <x v="536"/>
    <x v="2"/>
    <x v="6"/>
    <s v="Denver"/>
    <x v="3"/>
    <n v="40"/>
    <n v="275"/>
    <n v="110000"/>
    <n v="33000"/>
    <n v="0.3"/>
    <x v="0"/>
  </r>
  <r>
    <x v="3"/>
    <n v="1128299"/>
    <x v="537"/>
    <x v="2"/>
    <x v="6"/>
    <s v="Denver"/>
    <x v="4"/>
    <n v="45"/>
    <n v="200"/>
    <n v="90000"/>
    <n v="45000"/>
    <n v="0.5"/>
    <x v="0"/>
  </r>
  <r>
    <x v="3"/>
    <n v="1128299"/>
    <x v="538"/>
    <x v="2"/>
    <x v="6"/>
    <s v="Denver"/>
    <x v="5"/>
    <n v="40"/>
    <n v="400"/>
    <n v="160000"/>
    <n v="24000.000000000004"/>
    <n v="0.15000000000000002"/>
    <x v="0"/>
  </r>
  <r>
    <x v="3"/>
    <n v="1128299"/>
    <x v="539"/>
    <x v="2"/>
    <x v="6"/>
    <s v="Denver"/>
    <x v="0"/>
    <n v="40"/>
    <n v="550"/>
    <n v="220000"/>
    <n v="77000.000000000015"/>
    <n v="0.35000000000000003"/>
    <x v="0"/>
  </r>
  <r>
    <x v="3"/>
    <n v="1128299"/>
    <x v="540"/>
    <x v="2"/>
    <x v="6"/>
    <s v="Denver"/>
    <x v="1"/>
    <n v="49.999999999999993"/>
    <n v="400"/>
    <n v="199999.99999999997"/>
    <n v="40000"/>
    <n v="0.2"/>
    <x v="0"/>
  </r>
  <r>
    <x v="3"/>
    <n v="1128299"/>
    <x v="541"/>
    <x v="2"/>
    <x v="6"/>
    <s v="Denver"/>
    <x v="2"/>
    <n v="54.999999999999993"/>
    <n v="400"/>
    <n v="219999.99999999997"/>
    <n v="77000"/>
    <n v="0.35000000000000003"/>
    <x v="0"/>
  </r>
  <r>
    <x v="3"/>
    <n v="1128299"/>
    <x v="542"/>
    <x v="2"/>
    <x v="6"/>
    <s v="Denver"/>
    <x v="3"/>
    <n v="54.999999999999993"/>
    <n v="300"/>
    <n v="164999.99999999997"/>
    <n v="49499.999999999993"/>
    <n v="0.3"/>
    <x v="0"/>
  </r>
  <r>
    <x v="3"/>
    <n v="1128299"/>
    <x v="45"/>
    <x v="2"/>
    <x v="6"/>
    <s v="Denver"/>
    <x v="4"/>
    <n v="60"/>
    <n v="150"/>
    <n v="90000"/>
    <n v="45000"/>
    <n v="0.5"/>
    <x v="0"/>
  </r>
  <r>
    <x v="3"/>
    <n v="1128299"/>
    <x v="543"/>
    <x v="2"/>
    <x v="6"/>
    <s v="Denver"/>
    <x v="5"/>
    <n v="54.999999999999993"/>
    <n v="350"/>
    <n v="192499.99999999997"/>
    <n v="28875"/>
    <n v="0.15000000000000002"/>
    <x v="0"/>
  </r>
  <r>
    <x v="3"/>
    <n v="1128299"/>
    <x v="544"/>
    <x v="2"/>
    <x v="6"/>
    <s v="Denver"/>
    <x v="0"/>
    <n v="60"/>
    <n v="525"/>
    <n v="315000"/>
    <n v="110250.00000000001"/>
    <n v="0.35000000000000003"/>
    <x v="0"/>
  </r>
  <r>
    <x v="3"/>
    <n v="1128299"/>
    <x v="545"/>
    <x v="2"/>
    <x v="6"/>
    <s v="Denver"/>
    <x v="1"/>
    <n v="65"/>
    <n v="325"/>
    <n v="211250"/>
    <n v="42250"/>
    <n v="0.2"/>
    <x v="0"/>
  </r>
  <r>
    <x v="3"/>
    <n v="1128299"/>
    <x v="546"/>
    <x v="2"/>
    <x v="6"/>
    <s v="Denver"/>
    <x v="2"/>
    <n v="65"/>
    <n v="375"/>
    <n v="243750"/>
    <n v="85312.500000000015"/>
    <n v="0.35000000000000003"/>
    <x v="0"/>
  </r>
  <r>
    <x v="3"/>
    <n v="1128299"/>
    <x v="547"/>
    <x v="2"/>
    <x v="6"/>
    <s v="Denver"/>
    <x v="3"/>
    <n v="60"/>
    <n v="275"/>
    <n v="165000"/>
    <n v="49500"/>
    <n v="0.3"/>
    <x v="0"/>
  </r>
  <r>
    <x v="3"/>
    <n v="1128299"/>
    <x v="548"/>
    <x v="2"/>
    <x v="6"/>
    <s v="Denver"/>
    <x v="4"/>
    <n v="65"/>
    <n v="175"/>
    <n v="113750"/>
    <n v="56875"/>
    <n v="0.5"/>
    <x v="0"/>
  </r>
  <r>
    <x v="3"/>
    <n v="1128299"/>
    <x v="549"/>
    <x v="2"/>
    <x v="6"/>
    <s v="Denver"/>
    <x v="5"/>
    <n v="80"/>
    <n v="325"/>
    <n v="260000"/>
    <n v="39000.000000000007"/>
    <n v="0.15000000000000002"/>
    <x v="0"/>
  </r>
  <r>
    <x v="3"/>
    <n v="1128299"/>
    <x v="550"/>
    <x v="2"/>
    <x v="6"/>
    <s v="Denver"/>
    <x v="0"/>
    <n v="60"/>
    <n v="525"/>
    <n v="315000"/>
    <n v="157500"/>
    <n v="0.5"/>
    <x v="0"/>
  </r>
  <r>
    <x v="3"/>
    <n v="1128299"/>
    <x v="551"/>
    <x v="2"/>
    <x v="6"/>
    <s v="Denver"/>
    <x v="1"/>
    <n v="65"/>
    <n v="375"/>
    <n v="243750"/>
    <n v="85312.5"/>
    <n v="0.35"/>
    <x v="0"/>
  </r>
  <r>
    <x v="3"/>
    <n v="1128299"/>
    <x v="552"/>
    <x v="2"/>
    <x v="6"/>
    <s v="Denver"/>
    <x v="2"/>
    <n v="65"/>
    <n v="375"/>
    <n v="243750"/>
    <n v="121875"/>
    <n v="0.5"/>
    <x v="0"/>
  </r>
  <r>
    <x v="3"/>
    <n v="1128299"/>
    <x v="553"/>
    <x v="2"/>
    <x v="6"/>
    <s v="Denver"/>
    <x v="3"/>
    <n v="60"/>
    <n v="275"/>
    <n v="165000"/>
    <n v="74249.999999999985"/>
    <n v="0.44999999999999996"/>
    <x v="0"/>
  </r>
  <r>
    <x v="3"/>
    <n v="1128299"/>
    <x v="554"/>
    <x v="2"/>
    <x v="6"/>
    <s v="Denver"/>
    <x v="4"/>
    <n v="65"/>
    <n v="175"/>
    <n v="113750"/>
    <n v="73937.500000000015"/>
    <n v="0.65000000000000013"/>
    <x v="0"/>
  </r>
  <r>
    <x v="3"/>
    <n v="1128299"/>
    <x v="555"/>
    <x v="2"/>
    <x v="6"/>
    <s v="Denver"/>
    <x v="5"/>
    <n v="80"/>
    <n v="475"/>
    <n v="380000"/>
    <n v="114000"/>
    <n v="0.3"/>
    <x v="0"/>
  </r>
  <r>
    <x v="3"/>
    <n v="1128299"/>
    <x v="556"/>
    <x v="2"/>
    <x v="6"/>
    <s v="Denver"/>
    <x v="0"/>
    <n v="60"/>
    <n v="725"/>
    <n v="435000"/>
    <n v="217500"/>
    <n v="0.5"/>
    <x v="0"/>
  </r>
  <r>
    <x v="3"/>
    <n v="1128299"/>
    <x v="557"/>
    <x v="2"/>
    <x v="6"/>
    <s v="Denver"/>
    <x v="1"/>
    <n v="65"/>
    <n v="575"/>
    <n v="373750"/>
    <n v="130812.49999999999"/>
    <n v="0.35"/>
    <x v="0"/>
  </r>
  <r>
    <x v="3"/>
    <n v="1128299"/>
    <x v="558"/>
    <x v="2"/>
    <x v="6"/>
    <s v="Denver"/>
    <x v="2"/>
    <n v="65"/>
    <n v="575"/>
    <n v="373750"/>
    <n v="186875"/>
    <n v="0.5"/>
    <x v="0"/>
  </r>
  <r>
    <x v="3"/>
    <n v="1128299"/>
    <x v="46"/>
    <x v="2"/>
    <x v="6"/>
    <s v="Denver"/>
    <x v="3"/>
    <n v="65"/>
    <n v="450"/>
    <n v="292500"/>
    <n v="131625"/>
    <n v="0.44999999999999996"/>
    <x v="0"/>
  </r>
  <r>
    <x v="3"/>
    <n v="1128299"/>
    <x v="47"/>
    <x v="2"/>
    <x v="6"/>
    <s v="Denver"/>
    <x v="4"/>
    <n v="70"/>
    <n v="325"/>
    <n v="227500"/>
    <n v="147875.00000000003"/>
    <n v="0.65000000000000013"/>
    <x v="0"/>
  </r>
  <r>
    <x v="3"/>
    <n v="1128299"/>
    <x v="48"/>
    <x v="2"/>
    <x v="6"/>
    <s v="Denver"/>
    <x v="5"/>
    <n v="85.000000000000014"/>
    <n v="625"/>
    <n v="531250.00000000012"/>
    <n v="159375.00000000003"/>
    <n v="0.3"/>
    <x v="0"/>
  </r>
  <r>
    <x v="3"/>
    <n v="1128299"/>
    <x v="49"/>
    <x v="2"/>
    <x v="6"/>
    <s v="Denver"/>
    <x v="0"/>
    <n v="65"/>
    <n v="775"/>
    <n v="503750"/>
    <n v="226687.5"/>
    <n v="0.45"/>
    <x v="0"/>
  </r>
  <r>
    <x v="3"/>
    <n v="1128299"/>
    <x v="50"/>
    <x v="2"/>
    <x v="6"/>
    <s v="Denver"/>
    <x v="1"/>
    <n v="70"/>
    <n v="625"/>
    <n v="437500"/>
    <n v="131250"/>
    <n v="0.3"/>
    <x v="0"/>
  </r>
  <r>
    <x v="3"/>
    <n v="1128299"/>
    <x v="51"/>
    <x v="2"/>
    <x v="6"/>
    <s v="Denver"/>
    <x v="2"/>
    <n v="70"/>
    <n v="575"/>
    <n v="402500"/>
    <n v="181125"/>
    <n v="0.45"/>
    <x v="0"/>
  </r>
  <r>
    <x v="3"/>
    <n v="1128299"/>
    <x v="52"/>
    <x v="2"/>
    <x v="6"/>
    <s v="Denver"/>
    <x v="3"/>
    <n v="65"/>
    <n v="475"/>
    <n v="308750"/>
    <n v="123499.99999999999"/>
    <n v="0.39999999999999997"/>
    <x v="0"/>
  </r>
  <r>
    <x v="3"/>
    <n v="1128299"/>
    <x v="53"/>
    <x v="2"/>
    <x v="6"/>
    <s v="Denver"/>
    <x v="4"/>
    <n v="70"/>
    <n v="525"/>
    <n v="367500"/>
    <n v="220500.00000000003"/>
    <n v="0.60000000000000009"/>
    <x v="0"/>
  </r>
  <r>
    <x v="3"/>
    <n v="1128299"/>
    <x v="54"/>
    <x v="2"/>
    <x v="6"/>
    <s v="Denver"/>
    <x v="5"/>
    <n v="85.000000000000014"/>
    <n v="525"/>
    <n v="446250.00000000006"/>
    <n v="111562.50000000001"/>
    <n v="0.25"/>
    <x v="0"/>
  </r>
  <r>
    <x v="3"/>
    <n v="1128299"/>
    <x v="55"/>
    <x v="2"/>
    <x v="6"/>
    <s v="Denver"/>
    <x v="0"/>
    <n v="70"/>
    <n v="725"/>
    <n v="507500"/>
    <n v="228375"/>
    <n v="0.45"/>
    <x v="0"/>
  </r>
  <r>
    <x v="3"/>
    <n v="1128299"/>
    <x v="56"/>
    <x v="2"/>
    <x v="6"/>
    <s v="Denver"/>
    <x v="1"/>
    <n v="75.000000000000014"/>
    <n v="675"/>
    <n v="506250.00000000012"/>
    <n v="151875.00000000003"/>
    <n v="0.3"/>
    <x v="0"/>
  </r>
  <r>
    <x v="3"/>
    <n v="1128299"/>
    <x v="57"/>
    <x v="2"/>
    <x v="6"/>
    <s v="Denver"/>
    <x v="2"/>
    <n v="70"/>
    <n v="550"/>
    <n v="385000"/>
    <n v="173250"/>
    <n v="0.45"/>
    <x v="0"/>
  </r>
  <r>
    <x v="3"/>
    <n v="1128299"/>
    <x v="58"/>
    <x v="2"/>
    <x v="6"/>
    <s v="Denver"/>
    <x v="3"/>
    <n v="70"/>
    <n v="500"/>
    <n v="350000"/>
    <n v="140000"/>
    <n v="0.39999999999999997"/>
    <x v="0"/>
  </r>
  <r>
    <x v="3"/>
    <n v="1128299"/>
    <x v="59"/>
    <x v="2"/>
    <x v="6"/>
    <s v="Denver"/>
    <x v="4"/>
    <n v="75"/>
    <n v="500"/>
    <n v="375000"/>
    <n v="225000.00000000003"/>
    <n v="0.60000000000000009"/>
    <x v="0"/>
  </r>
  <r>
    <x v="3"/>
    <n v="1128299"/>
    <x v="60"/>
    <x v="2"/>
    <x v="6"/>
    <s v="Denver"/>
    <x v="5"/>
    <n v="80"/>
    <n v="400"/>
    <n v="320000"/>
    <n v="80000"/>
    <n v="0.25"/>
    <x v="0"/>
  </r>
  <r>
    <x v="3"/>
    <n v="1128299"/>
    <x v="61"/>
    <x v="2"/>
    <x v="6"/>
    <s v="Denver"/>
    <x v="0"/>
    <n v="65.000000000000014"/>
    <n v="600"/>
    <n v="390000.00000000006"/>
    <n v="156000.00000000003"/>
    <n v="0.4"/>
    <x v="0"/>
  </r>
  <r>
    <x v="3"/>
    <n v="1128299"/>
    <x v="62"/>
    <x v="2"/>
    <x v="6"/>
    <s v="Denver"/>
    <x v="1"/>
    <n v="70.000000000000014"/>
    <n v="600"/>
    <n v="420000.00000000006"/>
    <n v="105000.00000000001"/>
    <n v="0.25"/>
    <x v="0"/>
  </r>
  <r>
    <x v="3"/>
    <n v="1128299"/>
    <x v="63"/>
    <x v="2"/>
    <x v="6"/>
    <s v="Denver"/>
    <x v="2"/>
    <n v="65.000000000000014"/>
    <n v="450"/>
    <n v="292500.00000000006"/>
    <n v="117000.00000000003"/>
    <n v="0.4"/>
    <x v="0"/>
  </r>
  <r>
    <x v="3"/>
    <n v="1128299"/>
    <x v="64"/>
    <x v="2"/>
    <x v="6"/>
    <s v="Denver"/>
    <x v="3"/>
    <n v="65.000000000000014"/>
    <n v="400"/>
    <n v="260000.00000000006"/>
    <n v="91000.000000000015"/>
    <n v="0.35"/>
    <x v="0"/>
  </r>
  <r>
    <x v="3"/>
    <n v="1128299"/>
    <x v="65"/>
    <x v="2"/>
    <x v="6"/>
    <s v="Denver"/>
    <x v="4"/>
    <n v="75.000000000000014"/>
    <n v="400"/>
    <n v="300000.00000000006"/>
    <n v="165000.00000000009"/>
    <n v="0.55000000000000016"/>
    <x v="0"/>
  </r>
  <r>
    <x v="3"/>
    <n v="1128299"/>
    <x v="66"/>
    <x v="2"/>
    <x v="6"/>
    <s v="Denver"/>
    <x v="5"/>
    <n v="70"/>
    <n v="425"/>
    <n v="297500"/>
    <n v="59500"/>
    <n v="0.2"/>
    <x v="0"/>
  </r>
  <r>
    <x v="3"/>
    <n v="1128299"/>
    <x v="559"/>
    <x v="2"/>
    <x v="6"/>
    <s v="Denver"/>
    <x v="0"/>
    <n v="55.000000000000007"/>
    <n v="525"/>
    <n v="288750.00000000006"/>
    <n v="115500.00000000003"/>
    <n v="0.4"/>
    <x v="0"/>
  </r>
  <r>
    <x v="3"/>
    <n v="1128299"/>
    <x v="560"/>
    <x v="2"/>
    <x v="6"/>
    <s v="Denver"/>
    <x v="1"/>
    <n v="60.000000000000007"/>
    <n v="525"/>
    <n v="315000.00000000006"/>
    <n v="78750.000000000015"/>
    <n v="0.25"/>
    <x v="0"/>
  </r>
  <r>
    <x v="3"/>
    <n v="1128299"/>
    <x v="561"/>
    <x v="2"/>
    <x v="6"/>
    <s v="Denver"/>
    <x v="2"/>
    <n v="55.000000000000007"/>
    <n v="350"/>
    <n v="192500.00000000003"/>
    <n v="77000.000000000015"/>
    <n v="0.4"/>
    <x v="0"/>
  </r>
  <r>
    <x v="3"/>
    <n v="1128299"/>
    <x v="562"/>
    <x v="2"/>
    <x v="6"/>
    <s v="Denver"/>
    <x v="3"/>
    <n v="55.000000000000007"/>
    <n v="325"/>
    <n v="178750.00000000003"/>
    <n v="62562.500000000007"/>
    <n v="0.35"/>
    <x v="0"/>
  </r>
  <r>
    <x v="3"/>
    <n v="1128299"/>
    <x v="563"/>
    <x v="2"/>
    <x v="6"/>
    <s v="Denver"/>
    <x v="4"/>
    <n v="65"/>
    <n v="300"/>
    <n v="195000"/>
    <n v="107250.00000000003"/>
    <n v="0.55000000000000016"/>
    <x v="0"/>
  </r>
  <r>
    <x v="3"/>
    <n v="1128299"/>
    <x v="564"/>
    <x v="2"/>
    <x v="6"/>
    <s v="Denver"/>
    <x v="5"/>
    <n v="70"/>
    <n v="350"/>
    <n v="245000"/>
    <n v="49000"/>
    <n v="0.2"/>
    <x v="0"/>
  </r>
  <r>
    <x v="3"/>
    <n v="1128299"/>
    <x v="565"/>
    <x v="2"/>
    <x v="6"/>
    <s v="Denver"/>
    <x v="0"/>
    <n v="55.000000000000007"/>
    <n v="575"/>
    <n v="316250.00000000006"/>
    <n v="126500.00000000003"/>
    <n v="0.4"/>
    <x v="0"/>
  </r>
  <r>
    <x v="3"/>
    <n v="1128299"/>
    <x v="566"/>
    <x v="2"/>
    <x v="6"/>
    <s v="Denver"/>
    <x v="1"/>
    <n v="60.000000000000007"/>
    <n v="575"/>
    <n v="345000.00000000006"/>
    <n v="86250.000000000015"/>
    <n v="0.25"/>
    <x v="0"/>
  </r>
  <r>
    <x v="3"/>
    <n v="1128299"/>
    <x v="567"/>
    <x v="2"/>
    <x v="6"/>
    <s v="Denver"/>
    <x v="2"/>
    <n v="55.000000000000007"/>
    <n v="425"/>
    <n v="233750.00000000003"/>
    <n v="93500.000000000015"/>
    <n v="0.4"/>
    <x v="0"/>
  </r>
  <r>
    <x v="3"/>
    <n v="1128299"/>
    <x v="568"/>
    <x v="2"/>
    <x v="6"/>
    <s v="Denver"/>
    <x v="3"/>
    <n v="65.000000000000014"/>
    <n v="400"/>
    <n v="260000.00000000006"/>
    <n v="91000.000000000015"/>
    <n v="0.35"/>
    <x v="0"/>
  </r>
  <r>
    <x v="3"/>
    <n v="1128299"/>
    <x v="569"/>
    <x v="2"/>
    <x v="6"/>
    <s v="Denver"/>
    <x v="4"/>
    <n v="75.000000000000014"/>
    <n v="375"/>
    <n v="281250.00000000006"/>
    <n v="154687.50000000009"/>
    <n v="0.55000000000000016"/>
    <x v="0"/>
  </r>
  <r>
    <x v="3"/>
    <n v="1128299"/>
    <x v="570"/>
    <x v="2"/>
    <x v="6"/>
    <s v="Denver"/>
    <x v="5"/>
    <n v="80.000000000000014"/>
    <n v="500"/>
    <n v="400000.00000000006"/>
    <n v="80000.000000000015"/>
    <n v="0.2"/>
    <x v="0"/>
  </r>
  <r>
    <x v="3"/>
    <n v="1128299"/>
    <x v="571"/>
    <x v="2"/>
    <x v="6"/>
    <s v="Denver"/>
    <x v="0"/>
    <n v="65.000000000000014"/>
    <n v="700"/>
    <n v="455000.00000000012"/>
    <n v="182000.00000000006"/>
    <n v="0.4"/>
    <x v="0"/>
  </r>
  <r>
    <x v="3"/>
    <n v="1128299"/>
    <x v="572"/>
    <x v="2"/>
    <x v="6"/>
    <s v="Denver"/>
    <x v="1"/>
    <n v="70.000000000000014"/>
    <n v="700"/>
    <n v="490000.00000000012"/>
    <n v="122500.00000000003"/>
    <n v="0.25"/>
    <x v="0"/>
  </r>
  <r>
    <x v="3"/>
    <n v="1128299"/>
    <x v="573"/>
    <x v="2"/>
    <x v="6"/>
    <s v="Denver"/>
    <x v="2"/>
    <n v="65.000000000000014"/>
    <n v="500"/>
    <n v="325000.00000000006"/>
    <n v="130000.00000000003"/>
    <n v="0.4"/>
    <x v="0"/>
  </r>
  <r>
    <x v="3"/>
    <n v="1128299"/>
    <x v="574"/>
    <x v="2"/>
    <x v="6"/>
    <s v="Denver"/>
    <x v="3"/>
    <n v="65.000000000000014"/>
    <n v="500"/>
    <n v="325000.00000000006"/>
    <n v="113750.00000000001"/>
    <n v="0.35"/>
    <x v="0"/>
  </r>
  <r>
    <x v="3"/>
    <n v="1128299"/>
    <x v="575"/>
    <x v="2"/>
    <x v="6"/>
    <s v="Denver"/>
    <x v="4"/>
    <n v="75.000000000000014"/>
    <n v="425"/>
    <n v="318750.00000000006"/>
    <n v="175312.50000000009"/>
    <n v="0.55000000000000016"/>
    <x v="0"/>
  </r>
  <r>
    <x v="3"/>
    <n v="1128299"/>
    <x v="576"/>
    <x v="2"/>
    <x v="6"/>
    <s v="Denver"/>
    <x v="5"/>
    <n v="80.000000000000014"/>
    <n v="525"/>
    <n v="420000.00000000006"/>
    <n v="84000.000000000015"/>
    <n v="0.2"/>
    <x v="0"/>
  </r>
  <r>
    <x v="3"/>
    <n v="1128299"/>
    <x v="577"/>
    <x v="2"/>
    <x v="6"/>
    <s v="Denver"/>
    <x v="0"/>
    <n v="40"/>
    <n v="450"/>
    <n v="180000"/>
    <n v="54000"/>
    <n v="0.3"/>
    <x v="0"/>
  </r>
  <r>
    <x v="3"/>
    <n v="1128299"/>
    <x v="578"/>
    <x v="2"/>
    <x v="6"/>
    <s v="Denver"/>
    <x v="1"/>
    <n v="50"/>
    <n v="450"/>
    <n v="225000"/>
    <n v="56250"/>
    <n v="0.25"/>
    <x v="0"/>
  </r>
  <r>
    <x v="3"/>
    <n v="1128299"/>
    <x v="579"/>
    <x v="2"/>
    <x v="6"/>
    <s v="Denver"/>
    <x v="2"/>
    <n v="50"/>
    <n v="450"/>
    <n v="225000"/>
    <n v="56250"/>
    <n v="0.25"/>
    <x v="0"/>
  </r>
  <r>
    <x v="3"/>
    <n v="1128299"/>
    <x v="580"/>
    <x v="2"/>
    <x v="6"/>
    <s v="Denver"/>
    <x v="3"/>
    <n v="50"/>
    <n v="300"/>
    <n v="150000"/>
    <n v="45000"/>
    <n v="0.3"/>
    <x v="0"/>
  </r>
  <r>
    <x v="3"/>
    <n v="1128299"/>
    <x v="581"/>
    <x v="2"/>
    <x v="7"/>
    <s v="Seattle"/>
    <x v="4"/>
    <n v="55.000000000000007"/>
    <n v="250"/>
    <n v="137500.00000000003"/>
    <n v="34375.000000000007"/>
    <n v="0.25"/>
    <x v="0"/>
  </r>
  <r>
    <x v="3"/>
    <n v="1128299"/>
    <x v="582"/>
    <x v="2"/>
    <x v="7"/>
    <s v="Seattle"/>
    <x v="5"/>
    <n v="50"/>
    <n v="500"/>
    <n v="250000"/>
    <n v="50000"/>
    <n v="0.2"/>
    <x v="0"/>
  </r>
  <r>
    <x v="3"/>
    <n v="1128299"/>
    <x v="583"/>
    <x v="2"/>
    <x v="7"/>
    <s v="Seattle"/>
    <x v="0"/>
    <n v="40"/>
    <n v="550"/>
    <n v="220000"/>
    <n v="66000"/>
    <n v="0.3"/>
    <x v="0"/>
  </r>
  <r>
    <x v="3"/>
    <n v="1128299"/>
    <x v="584"/>
    <x v="2"/>
    <x v="7"/>
    <s v="Seattle"/>
    <x v="1"/>
    <n v="50"/>
    <n v="450"/>
    <n v="225000"/>
    <n v="56250"/>
    <n v="0.25"/>
    <x v="0"/>
  </r>
  <r>
    <x v="3"/>
    <n v="1128299"/>
    <x v="585"/>
    <x v="2"/>
    <x v="7"/>
    <s v="Seattle"/>
    <x v="2"/>
    <n v="50"/>
    <n v="450"/>
    <n v="225000"/>
    <n v="56250"/>
    <n v="0.25"/>
    <x v="0"/>
  </r>
  <r>
    <x v="3"/>
    <n v="1128299"/>
    <x v="586"/>
    <x v="2"/>
    <x v="7"/>
    <s v="Seattle"/>
    <x v="3"/>
    <n v="50"/>
    <n v="300"/>
    <n v="150000"/>
    <n v="45000"/>
    <n v="0.3"/>
    <x v="0"/>
  </r>
  <r>
    <x v="3"/>
    <n v="1128299"/>
    <x v="587"/>
    <x v="2"/>
    <x v="7"/>
    <s v="Seattle"/>
    <x v="4"/>
    <n v="55.000000000000007"/>
    <n v="225"/>
    <n v="123750.00000000001"/>
    <n v="30937.500000000004"/>
    <n v="0.25"/>
    <x v="0"/>
  </r>
  <r>
    <x v="3"/>
    <n v="1128299"/>
    <x v="588"/>
    <x v="2"/>
    <x v="7"/>
    <s v="Seattle"/>
    <x v="5"/>
    <n v="50"/>
    <n v="425"/>
    <n v="212500"/>
    <n v="42500"/>
    <n v="0.2"/>
    <x v="0"/>
  </r>
  <r>
    <x v="3"/>
    <n v="1128299"/>
    <x v="589"/>
    <x v="2"/>
    <x v="7"/>
    <s v="Seattle"/>
    <x v="0"/>
    <n v="50"/>
    <n v="575"/>
    <n v="287500"/>
    <n v="86250"/>
    <n v="0.3"/>
    <x v="0"/>
  </r>
  <r>
    <x v="3"/>
    <n v="1128299"/>
    <x v="590"/>
    <x v="2"/>
    <x v="7"/>
    <s v="Seattle"/>
    <x v="1"/>
    <n v="60"/>
    <n v="425"/>
    <n v="255000"/>
    <n v="63750"/>
    <n v="0.25"/>
    <x v="0"/>
  </r>
  <r>
    <x v="3"/>
    <n v="1128299"/>
    <x v="591"/>
    <x v="2"/>
    <x v="7"/>
    <s v="Seattle"/>
    <x v="2"/>
    <n v="64.999999999999986"/>
    <n v="425"/>
    <n v="276249.99999999994"/>
    <n v="69062.499999999985"/>
    <n v="0.25"/>
    <x v="0"/>
  </r>
  <r>
    <x v="3"/>
    <n v="1128299"/>
    <x v="592"/>
    <x v="2"/>
    <x v="7"/>
    <s v="Seattle"/>
    <x v="3"/>
    <n v="64.999999999999986"/>
    <n v="325"/>
    <n v="211249.99999999994"/>
    <n v="63374.999999999978"/>
    <n v="0.3"/>
    <x v="0"/>
  </r>
  <r>
    <x v="3"/>
    <n v="1128299"/>
    <x v="593"/>
    <x v="2"/>
    <x v="7"/>
    <s v="Seattle"/>
    <x v="4"/>
    <n v="70"/>
    <n v="175"/>
    <n v="122500"/>
    <n v="30625"/>
    <n v="0.25"/>
    <x v="0"/>
  </r>
  <r>
    <x v="3"/>
    <n v="1128299"/>
    <x v="594"/>
    <x v="2"/>
    <x v="7"/>
    <s v="Seattle"/>
    <x v="5"/>
    <n v="64.999999999999986"/>
    <n v="375"/>
    <n v="243749.99999999994"/>
    <n v="48749.999999999993"/>
    <n v="0.2"/>
    <x v="0"/>
  </r>
  <r>
    <x v="3"/>
    <n v="1128299"/>
    <x v="595"/>
    <x v="2"/>
    <x v="7"/>
    <s v="Seattle"/>
    <x v="0"/>
    <n v="70"/>
    <n v="550"/>
    <n v="385000"/>
    <n v="115500"/>
    <n v="0.3"/>
    <x v="0"/>
  </r>
  <r>
    <x v="3"/>
    <n v="1128299"/>
    <x v="596"/>
    <x v="2"/>
    <x v="7"/>
    <s v="Seattle"/>
    <x v="1"/>
    <n v="75"/>
    <n v="350"/>
    <n v="262500"/>
    <n v="65625"/>
    <n v="0.25"/>
    <x v="0"/>
  </r>
  <r>
    <x v="3"/>
    <n v="1128299"/>
    <x v="597"/>
    <x v="2"/>
    <x v="7"/>
    <s v="Seattle"/>
    <x v="2"/>
    <n v="75"/>
    <n v="400"/>
    <n v="300000"/>
    <n v="75000"/>
    <n v="0.25"/>
    <x v="0"/>
  </r>
  <r>
    <x v="3"/>
    <n v="1128299"/>
    <x v="598"/>
    <x v="2"/>
    <x v="7"/>
    <s v="Seattle"/>
    <x v="3"/>
    <n v="60"/>
    <n v="300"/>
    <n v="180000"/>
    <n v="54000"/>
    <n v="0.3"/>
    <x v="0"/>
  </r>
  <r>
    <x v="3"/>
    <n v="1128299"/>
    <x v="599"/>
    <x v="2"/>
    <x v="7"/>
    <s v="Seattle"/>
    <x v="4"/>
    <n v="65"/>
    <n v="200"/>
    <n v="130000"/>
    <n v="32500"/>
    <n v="0.25"/>
    <x v="0"/>
  </r>
  <r>
    <x v="3"/>
    <n v="1128299"/>
    <x v="600"/>
    <x v="2"/>
    <x v="7"/>
    <s v="Seattle"/>
    <x v="5"/>
    <n v="80"/>
    <n v="350"/>
    <n v="280000"/>
    <n v="56000"/>
    <n v="0.2"/>
    <x v="0"/>
  </r>
  <r>
    <x v="3"/>
    <n v="1128299"/>
    <x v="601"/>
    <x v="2"/>
    <x v="7"/>
    <s v="Seattle"/>
    <x v="0"/>
    <n v="60"/>
    <n v="550"/>
    <n v="330000"/>
    <n v="99000"/>
    <n v="0.3"/>
    <x v="0"/>
  </r>
  <r>
    <x v="3"/>
    <n v="1128299"/>
    <x v="602"/>
    <x v="2"/>
    <x v="7"/>
    <s v="Seattle"/>
    <x v="1"/>
    <n v="65"/>
    <n v="400"/>
    <n v="260000"/>
    <n v="65000"/>
    <n v="0.25"/>
    <x v="0"/>
  </r>
  <r>
    <x v="3"/>
    <n v="1128299"/>
    <x v="603"/>
    <x v="2"/>
    <x v="7"/>
    <s v="Seattle"/>
    <x v="2"/>
    <n v="65"/>
    <n v="400"/>
    <n v="260000"/>
    <n v="65000"/>
    <n v="0.25"/>
    <x v="0"/>
  </r>
  <r>
    <x v="3"/>
    <n v="1128299"/>
    <x v="604"/>
    <x v="2"/>
    <x v="7"/>
    <s v="Seattle"/>
    <x v="3"/>
    <n v="60"/>
    <n v="300"/>
    <n v="180000"/>
    <n v="54000"/>
    <n v="0.3"/>
    <x v="0"/>
  </r>
  <r>
    <x v="3"/>
    <n v="1128299"/>
    <x v="605"/>
    <x v="2"/>
    <x v="7"/>
    <s v="Seattle"/>
    <x v="4"/>
    <n v="65"/>
    <n v="200"/>
    <n v="130000"/>
    <n v="32500"/>
    <n v="0.25"/>
    <x v="0"/>
  </r>
  <r>
    <x v="3"/>
    <n v="1128299"/>
    <x v="606"/>
    <x v="2"/>
    <x v="7"/>
    <s v="Seattle"/>
    <x v="5"/>
    <n v="80"/>
    <n v="500"/>
    <n v="400000"/>
    <n v="80000"/>
    <n v="0.2"/>
    <x v="0"/>
  </r>
  <r>
    <x v="3"/>
    <n v="1128299"/>
    <x v="607"/>
    <x v="2"/>
    <x v="7"/>
    <s v="Seattle"/>
    <x v="0"/>
    <n v="75"/>
    <n v="750"/>
    <n v="562500"/>
    <n v="168750"/>
    <n v="0.3"/>
    <x v="0"/>
  </r>
  <r>
    <x v="3"/>
    <n v="1128299"/>
    <x v="608"/>
    <x v="2"/>
    <x v="7"/>
    <s v="Seattle"/>
    <x v="1"/>
    <n v="80"/>
    <n v="625"/>
    <n v="500000"/>
    <n v="125000"/>
    <n v="0.25"/>
    <x v="0"/>
  </r>
  <r>
    <x v="3"/>
    <n v="1128299"/>
    <x v="609"/>
    <x v="2"/>
    <x v="7"/>
    <s v="Seattle"/>
    <x v="2"/>
    <n v="80"/>
    <n v="625"/>
    <n v="500000"/>
    <n v="125000"/>
    <n v="0.25"/>
    <x v="0"/>
  </r>
  <r>
    <x v="3"/>
    <n v="1128299"/>
    <x v="610"/>
    <x v="2"/>
    <x v="7"/>
    <s v="Seattle"/>
    <x v="3"/>
    <n v="80"/>
    <n v="500"/>
    <n v="400000"/>
    <n v="120000"/>
    <n v="0.3"/>
    <x v="0"/>
  </r>
  <r>
    <x v="3"/>
    <n v="1128299"/>
    <x v="611"/>
    <x v="2"/>
    <x v="7"/>
    <s v="Seattle"/>
    <x v="4"/>
    <n v="85.000000000000014"/>
    <n v="375"/>
    <n v="318750.00000000006"/>
    <n v="79687.500000000015"/>
    <n v="0.25"/>
    <x v="0"/>
  </r>
  <r>
    <x v="3"/>
    <n v="1128299"/>
    <x v="612"/>
    <x v="2"/>
    <x v="7"/>
    <s v="Seattle"/>
    <x v="5"/>
    <n v="100"/>
    <n v="675"/>
    <n v="675000"/>
    <n v="135000"/>
    <n v="0.2"/>
    <x v="0"/>
  </r>
  <r>
    <x v="3"/>
    <n v="1128299"/>
    <x v="613"/>
    <x v="2"/>
    <x v="7"/>
    <s v="Seattle"/>
    <x v="0"/>
    <n v="80"/>
    <n v="825"/>
    <n v="660000"/>
    <n v="198000"/>
    <n v="0.3"/>
    <x v="0"/>
  </r>
  <r>
    <x v="3"/>
    <n v="1128299"/>
    <x v="614"/>
    <x v="2"/>
    <x v="7"/>
    <s v="Seattle"/>
    <x v="1"/>
    <n v="85.000000000000014"/>
    <n v="675"/>
    <n v="573750.00000000012"/>
    <n v="143437.50000000003"/>
    <n v="0.25"/>
    <x v="0"/>
  </r>
  <r>
    <x v="3"/>
    <n v="1128299"/>
    <x v="615"/>
    <x v="2"/>
    <x v="7"/>
    <s v="Seattle"/>
    <x v="2"/>
    <n v="85.000000000000014"/>
    <n v="625"/>
    <n v="531250.00000000012"/>
    <n v="132812.50000000003"/>
    <n v="0.25"/>
    <x v="0"/>
  </r>
  <r>
    <x v="3"/>
    <n v="1128299"/>
    <x v="616"/>
    <x v="2"/>
    <x v="7"/>
    <s v="Seattle"/>
    <x v="3"/>
    <n v="80"/>
    <n v="525"/>
    <n v="420000"/>
    <n v="126000"/>
    <n v="0.3"/>
    <x v="0"/>
  </r>
  <r>
    <x v="3"/>
    <n v="1128299"/>
    <x v="617"/>
    <x v="2"/>
    <x v="7"/>
    <s v="Seattle"/>
    <x v="4"/>
    <n v="85.000000000000014"/>
    <n v="575"/>
    <n v="488750.00000000006"/>
    <n v="122187.50000000001"/>
    <n v="0.25"/>
    <x v="0"/>
  </r>
  <r>
    <x v="3"/>
    <n v="1128299"/>
    <x v="618"/>
    <x v="2"/>
    <x v="7"/>
    <s v="Seattle"/>
    <x v="5"/>
    <n v="100"/>
    <n v="575"/>
    <n v="575000"/>
    <n v="115000"/>
    <n v="0.2"/>
    <x v="0"/>
  </r>
  <r>
    <x v="3"/>
    <n v="1128299"/>
    <x v="619"/>
    <x v="2"/>
    <x v="7"/>
    <s v="Seattle"/>
    <x v="0"/>
    <n v="85.000000000000014"/>
    <n v="775"/>
    <n v="658750.00000000012"/>
    <n v="197625.00000000003"/>
    <n v="0.3"/>
    <x v="0"/>
  </r>
  <r>
    <x v="3"/>
    <n v="1128299"/>
    <x v="620"/>
    <x v="2"/>
    <x v="7"/>
    <s v="Seattle"/>
    <x v="1"/>
    <n v="80.000000000000014"/>
    <n v="750"/>
    <n v="600000.00000000012"/>
    <n v="150000.00000000003"/>
    <n v="0.25"/>
    <x v="0"/>
  </r>
  <r>
    <x v="3"/>
    <n v="1128299"/>
    <x v="621"/>
    <x v="2"/>
    <x v="7"/>
    <s v="Seattle"/>
    <x v="2"/>
    <n v="75.000000000000014"/>
    <n v="625"/>
    <n v="468750.00000000012"/>
    <n v="117187.50000000003"/>
    <n v="0.25"/>
    <x v="0"/>
  </r>
  <r>
    <x v="3"/>
    <n v="1128299"/>
    <x v="622"/>
    <x v="2"/>
    <x v="7"/>
    <s v="Seattle"/>
    <x v="3"/>
    <n v="75.000000000000014"/>
    <n v="575"/>
    <n v="431250.00000000006"/>
    <n v="129375.00000000001"/>
    <n v="0.3"/>
    <x v="0"/>
  </r>
  <r>
    <x v="3"/>
    <n v="1128299"/>
    <x v="623"/>
    <x v="2"/>
    <x v="7"/>
    <s v="Seattle"/>
    <x v="4"/>
    <n v="75"/>
    <n v="575"/>
    <n v="431250"/>
    <n v="107812.5"/>
    <n v="0.25"/>
    <x v="0"/>
  </r>
  <r>
    <x v="3"/>
    <n v="1128299"/>
    <x v="624"/>
    <x v="2"/>
    <x v="7"/>
    <s v="Seattle"/>
    <x v="5"/>
    <n v="80"/>
    <n v="400"/>
    <n v="320000"/>
    <n v="64000"/>
    <n v="0.2"/>
    <x v="0"/>
  </r>
  <r>
    <x v="3"/>
    <n v="1128299"/>
    <x v="625"/>
    <x v="2"/>
    <x v="7"/>
    <s v="Seattle"/>
    <x v="0"/>
    <n v="70.000000000000014"/>
    <n v="600"/>
    <n v="420000.00000000006"/>
    <n v="126000.00000000001"/>
    <n v="0.3"/>
    <x v="0"/>
  </r>
  <r>
    <x v="3"/>
    <n v="1128299"/>
    <x v="626"/>
    <x v="2"/>
    <x v="7"/>
    <s v="Seattle"/>
    <x v="1"/>
    <n v="75.000000000000028"/>
    <n v="600"/>
    <n v="450000.00000000017"/>
    <n v="112500.00000000004"/>
    <n v="0.25"/>
    <x v="0"/>
  </r>
  <r>
    <x v="3"/>
    <n v="1128299"/>
    <x v="627"/>
    <x v="2"/>
    <x v="7"/>
    <s v="Seattle"/>
    <x v="2"/>
    <n v="70.000000000000014"/>
    <n v="450"/>
    <n v="315000.00000000006"/>
    <n v="78750.000000000015"/>
    <n v="0.25"/>
    <x v="0"/>
  </r>
  <r>
    <x v="3"/>
    <n v="1128299"/>
    <x v="628"/>
    <x v="2"/>
    <x v="7"/>
    <s v="Seattle"/>
    <x v="3"/>
    <n v="70.000000000000014"/>
    <n v="400"/>
    <n v="280000.00000000006"/>
    <n v="84000.000000000015"/>
    <n v="0.3"/>
    <x v="0"/>
  </r>
  <r>
    <x v="3"/>
    <n v="1128299"/>
    <x v="629"/>
    <x v="2"/>
    <x v="7"/>
    <s v="Seattle"/>
    <x v="4"/>
    <n v="80.000000000000014"/>
    <n v="425"/>
    <n v="340000.00000000006"/>
    <n v="85000.000000000015"/>
    <n v="0.25"/>
    <x v="0"/>
  </r>
  <r>
    <x v="3"/>
    <n v="1128299"/>
    <x v="67"/>
    <x v="2"/>
    <x v="7"/>
    <s v="Seattle"/>
    <x v="5"/>
    <n v="65"/>
    <n v="450"/>
    <n v="292500"/>
    <n v="58500"/>
    <n v="0.2"/>
    <x v="0"/>
  </r>
  <r>
    <x v="3"/>
    <n v="1128299"/>
    <x v="68"/>
    <x v="2"/>
    <x v="7"/>
    <s v="Seattle"/>
    <x v="0"/>
    <n v="60.000000000000007"/>
    <n v="550"/>
    <n v="330000.00000000006"/>
    <n v="99000.000000000015"/>
    <n v="0.3"/>
    <x v="0"/>
  </r>
  <r>
    <x v="3"/>
    <n v="1128299"/>
    <x v="69"/>
    <x v="2"/>
    <x v="7"/>
    <s v="Seattle"/>
    <x v="1"/>
    <n v="65.000000000000014"/>
    <n v="550"/>
    <n v="357500.00000000006"/>
    <n v="89375.000000000015"/>
    <n v="0.25"/>
    <x v="0"/>
  </r>
  <r>
    <x v="3"/>
    <n v="1128299"/>
    <x v="70"/>
    <x v="2"/>
    <x v="7"/>
    <s v="Seattle"/>
    <x v="2"/>
    <n v="60.000000000000007"/>
    <n v="375"/>
    <n v="225000.00000000003"/>
    <n v="56250.000000000007"/>
    <n v="0.25"/>
    <x v="0"/>
  </r>
  <r>
    <x v="3"/>
    <n v="1128299"/>
    <x v="71"/>
    <x v="2"/>
    <x v="7"/>
    <s v="Seattle"/>
    <x v="3"/>
    <n v="60.000000000000007"/>
    <n v="350"/>
    <n v="210000.00000000003"/>
    <n v="63000.000000000007"/>
    <n v="0.3"/>
    <x v="0"/>
  </r>
  <r>
    <x v="3"/>
    <n v="1128299"/>
    <x v="72"/>
    <x v="2"/>
    <x v="7"/>
    <s v="Seattle"/>
    <x v="4"/>
    <n v="70"/>
    <n v="325"/>
    <n v="227500"/>
    <n v="56875"/>
    <n v="0.25"/>
    <x v="0"/>
  </r>
  <r>
    <x v="3"/>
    <n v="1128299"/>
    <x v="73"/>
    <x v="2"/>
    <x v="7"/>
    <s v="Seattle"/>
    <x v="5"/>
    <n v="75.000000000000014"/>
    <n v="375"/>
    <n v="281250.00000000006"/>
    <n v="56250.000000000015"/>
    <n v="0.2"/>
    <x v="0"/>
  </r>
  <r>
    <x v="3"/>
    <n v="1128299"/>
    <x v="74"/>
    <x v="2"/>
    <x v="7"/>
    <s v="Seattle"/>
    <x v="0"/>
    <n v="60.000000000000007"/>
    <n v="600"/>
    <n v="360000.00000000006"/>
    <n v="108000.00000000001"/>
    <n v="0.3"/>
    <x v="0"/>
  </r>
  <r>
    <x v="3"/>
    <n v="1128299"/>
    <x v="75"/>
    <x v="2"/>
    <x v="7"/>
    <s v="Seattle"/>
    <x v="1"/>
    <n v="65.000000000000014"/>
    <n v="625"/>
    <n v="406250.00000000012"/>
    <n v="101562.50000000003"/>
    <n v="0.25"/>
    <x v="0"/>
  </r>
  <r>
    <x v="3"/>
    <n v="1128299"/>
    <x v="76"/>
    <x v="2"/>
    <x v="7"/>
    <s v="Seattle"/>
    <x v="2"/>
    <n v="60.000000000000007"/>
    <n v="475"/>
    <n v="285000.00000000006"/>
    <n v="71250.000000000015"/>
    <n v="0.25"/>
    <x v="0"/>
  </r>
  <r>
    <x v="3"/>
    <n v="1128299"/>
    <x v="77"/>
    <x v="2"/>
    <x v="7"/>
    <s v="Seattle"/>
    <x v="3"/>
    <n v="70.000000000000014"/>
    <n v="450"/>
    <n v="315000.00000000006"/>
    <n v="94500.000000000015"/>
    <n v="0.3"/>
    <x v="0"/>
  </r>
  <r>
    <x v="3"/>
    <n v="1128299"/>
    <x v="78"/>
    <x v="2"/>
    <x v="7"/>
    <s v="Seattle"/>
    <x v="4"/>
    <n v="90.000000000000014"/>
    <n v="425"/>
    <n v="382500.00000000006"/>
    <n v="95625.000000000015"/>
    <n v="0.25"/>
    <x v="0"/>
  </r>
  <r>
    <x v="3"/>
    <n v="1128299"/>
    <x v="79"/>
    <x v="2"/>
    <x v="7"/>
    <s v="Seattle"/>
    <x v="5"/>
    <n v="95.000000000000014"/>
    <n v="550"/>
    <n v="522500.00000000006"/>
    <n v="104500.00000000001"/>
    <n v="0.2"/>
    <x v="0"/>
  </r>
  <r>
    <x v="3"/>
    <n v="1128299"/>
    <x v="80"/>
    <x v="2"/>
    <x v="7"/>
    <s v="Seattle"/>
    <x v="0"/>
    <n v="80.000000000000014"/>
    <n v="750"/>
    <n v="600000.00000000012"/>
    <n v="180000.00000000003"/>
    <n v="0.3"/>
    <x v="0"/>
  </r>
  <r>
    <x v="3"/>
    <n v="1128299"/>
    <x v="81"/>
    <x v="2"/>
    <x v="7"/>
    <s v="Seattle"/>
    <x v="1"/>
    <n v="85.000000000000014"/>
    <n v="750"/>
    <n v="637500.00000000012"/>
    <n v="159375.00000000003"/>
    <n v="0.25"/>
    <x v="0"/>
  </r>
  <r>
    <x v="3"/>
    <n v="1128299"/>
    <x v="82"/>
    <x v="2"/>
    <x v="7"/>
    <s v="Seattle"/>
    <x v="2"/>
    <n v="80.000000000000014"/>
    <n v="550"/>
    <n v="440000.00000000006"/>
    <n v="110000.00000000001"/>
    <n v="0.25"/>
    <x v="0"/>
  </r>
  <r>
    <x v="3"/>
    <n v="1128299"/>
    <x v="83"/>
    <x v="2"/>
    <x v="7"/>
    <s v="Seattle"/>
    <x v="3"/>
    <n v="80.000000000000014"/>
    <n v="550"/>
    <n v="440000.00000000006"/>
    <n v="132000"/>
    <n v="0.3"/>
    <x v="0"/>
  </r>
  <r>
    <x v="3"/>
    <n v="1128299"/>
    <x v="84"/>
    <x v="2"/>
    <x v="7"/>
    <s v="Seattle"/>
    <x v="4"/>
    <n v="90.000000000000014"/>
    <n v="475"/>
    <n v="427500.00000000006"/>
    <n v="106875.00000000001"/>
    <n v="0.25"/>
    <x v="0"/>
  </r>
  <r>
    <x v="3"/>
    <n v="1128299"/>
    <x v="85"/>
    <x v="2"/>
    <x v="7"/>
    <s v="Seattle"/>
    <x v="5"/>
    <n v="95.000000000000014"/>
    <n v="575"/>
    <n v="546250.00000000012"/>
    <n v="109250.00000000003"/>
    <n v="0.2"/>
    <x v="0"/>
  </r>
  <r>
    <x v="0"/>
    <n v="1185732"/>
    <x v="86"/>
    <x v="2"/>
    <x v="7"/>
    <s v="Seattle"/>
    <x v="0"/>
    <n v="45"/>
    <n v="1050"/>
    <n v="472500"/>
    <n v="212625"/>
    <n v="0.45"/>
    <x v="0"/>
  </r>
  <r>
    <x v="0"/>
    <n v="1185732"/>
    <x v="87"/>
    <x v="2"/>
    <x v="7"/>
    <s v="Seattle"/>
    <x v="1"/>
    <n v="45"/>
    <n v="850"/>
    <n v="382500"/>
    <n v="133875"/>
    <n v="0.35"/>
    <x v="0"/>
  </r>
  <r>
    <x v="0"/>
    <n v="1185732"/>
    <x v="88"/>
    <x v="2"/>
    <x v="7"/>
    <s v="Seattle"/>
    <x v="2"/>
    <n v="35"/>
    <n v="850"/>
    <n v="297500"/>
    <n v="74375"/>
    <n v="0.25"/>
    <x v="0"/>
  </r>
  <r>
    <x v="0"/>
    <n v="1185732"/>
    <x v="89"/>
    <x v="2"/>
    <x v="7"/>
    <s v="Seattle"/>
    <x v="3"/>
    <n v="40"/>
    <n v="700"/>
    <n v="280000"/>
    <n v="84000"/>
    <n v="0.3"/>
    <x v="0"/>
  </r>
  <r>
    <x v="0"/>
    <n v="1185732"/>
    <x v="90"/>
    <x v="4"/>
    <x v="8"/>
    <s v="Miami"/>
    <x v="4"/>
    <n v="55.000000000000007"/>
    <n v="750"/>
    <n v="412500.00000000006"/>
    <n v="144375"/>
    <n v="0.35"/>
    <x v="0"/>
  </r>
  <r>
    <x v="0"/>
    <n v="1185732"/>
    <x v="91"/>
    <x v="4"/>
    <x v="8"/>
    <s v="Miami"/>
    <x v="5"/>
    <n v="45"/>
    <n v="850"/>
    <n v="382500"/>
    <n v="191250"/>
    <n v="0.5"/>
    <x v="0"/>
  </r>
  <r>
    <x v="0"/>
    <n v="1185732"/>
    <x v="92"/>
    <x v="4"/>
    <x v="8"/>
    <s v="Miami"/>
    <x v="0"/>
    <n v="45"/>
    <n v="1100"/>
    <n v="495000"/>
    <n v="222750"/>
    <n v="0.45"/>
    <x v="0"/>
  </r>
  <r>
    <x v="0"/>
    <n v="1185732"/>
    <x v="93"/>
    <x v="4"/>
    <x v="8"/>
    <s v="Miami"/>
    <x v="1"/>
    <n v="45"/>
    <n v="750"/>
    <n v="337500"/>
    <n v="118124.99999999999"/>
    <n v="0.35"/>
    <x v="0"/>
  </r>
  <r>
    <x v="0"/>
    <n v="1185732"/>
    <x v="94"/>
    <x v="4"/>
    <x v="8"/>
    <s v="Miami"/>
    <x v="2"/>
    <n v="35"/>
    <n v="800"/>
    <n v="280000"/>
    <n v="70000"/>
    <n v="0.25"/>
    <x v="0"/>
  </r>
  <r>
    <x v="3"/>
    <n v="1185732"/>
    <x v="95"/>
    <x v="4"/>
    <x v="8"/>
    <s v="Miami"/>
    <x v="3"/>
    <n v="40"/>
    <n v="675"/>
    <n v="270000"/>
    <n v="81000"/>
    <n v="0.3"/>
    <x v="0"/>
  </r>
  <r>
    <x v="0"/>
    <n v="1185732"/>
    <x v="96"/>
    <x v="4"/>
    <x v="8"/>
    <s v="Miami"/>
    <x v="4"/>
    <n v="55.000000000000007"/>
    <n v="750"/>
    <n v="412500.00000000006"/>
    <n v="144375"/>
    <n v="0.35"/>
    <x v="0"/>
  </r>
  <r>
    <x v="0"/>
    <n v="1185732"/>
    <x v="97"/>
    <x v="4"/>
    <x v="8"/>
    <s v="Miami"/>
    <x v="5"/>
    <n v="45"/>
    <n v="850"/>
    <n v="382500"/>
    <n v="191250"/>
    <n v="0.5"/>
    <x v="0"/>
  </r>
  <r>
    <x v="0"/>
    <n v="1185732"/>
    <x v="98"/>
    <x v="4"/>
    <x v="8"/>
    <s v="Miami"/>
    <x v="0"/>
    <n v="45"/>
    <n v="1070"/>
    <n v="481500"/>
    <n v="216675"/>
    <n v="0.45"/>
    <x v="0"/>
  </r>
  <r>
    <x v="0"/>
    <n v="1185732"/>
    <x v="99"/>
    <x v="4"/>
    <x v="8"/>
    <s v="Miami"/>
    <x v="1"/>
    <n v="45"/>
    <n v="750"/>
    <n v="337500"/>
    <n v="118124.99999999999"/>
    <n v="0.35"/>
    <x v="0"/>
  </r>
  <r>
    <x v="0"/>
    <n v="1185732"/>
    <x v="100"/>
    <x v="4"/>
    <x v="8"/>
    <s v="Miami"/>
    <x v="2"/>
    <n v="35"/>
    <n v="775"/>
    <n v="271250"/>
    <n v="67812.5"/>
    <n v="0.25"/>
    <x v="0"/>
  </r>
  <r>
    <x v="0"/>
    <n v="1185732"/>
    <x v="101"/>
    <x v="4"/>
    <x v="8"/>
    <s v="Miami"/>
    <x v="3"/>
    <n v="40"/>
    <n v="625"/>
    <n v="250000"/>
    <n v="75000"/>
    <n v="0.3"/>
    <x v="0"/>
  </r>
  <r>
    <x v="0"/>
    <n v="1185732"/>
    <x v="102"/>
    <x v="4"/>
    <x v="8"/>
    <s v="Miami"/>
    <x v="4"/>
    <n v="55.000000000000007"/>
    <n v="675"/>
    <n v="371250.00000000006"/>
    <n v="129937.50000000001"/>
    <n v="0.35"/>
    <x v="0"/>
  </r>
  <r>
    <x v="0"/>
    <n v="1185732"/>
    <x v="103"/>
    <x v="4"/>
    <x v="8"/>
    <s v="Miami"/>
    <x v="5"/>
    <n v="45"/>
    <n v="775"/>
    <n v="348750"/>
    <n v="174375"/>
    <n v="0.5"/>
    <x v="0"/>
  </r>
  <r>
    <x v="0"/>
    <n v="1185732"/>
    <x v="53"/>
    <x v="4"/>
    <x v="8"/>
    <s v="Miami"/>
    <x v="0"/>
    <n v="45"/>
    <n v="1025"/>
    <n v="461250"/>
    <n v="207562.5"/>
    <n v="0.45"/>
    <x v="0"/>
  </r>
  <r>
    <x v="0"/>
    <n v="1185732"/>
    <x v="53"/>
    <x v="4"/>
    <x v="8"/>
    <s v="Miami"/>
    <x v="1"/>
    <n v="45"/>
    <n v="725"/>
    <n v="326250"/>
    <n v="114187.5"/>
    <n v="0.35"/>
    <x v="0"/>
  </r>
  <r>
    <x v="3"/>
    <n v="1185732"/>
    <x v="53"/>
    <x v="4"/>
    <x v="8"/>
    <s v="Miami"/>
    <x v="2"/>
    <n v="35"/>
    <n v="725"/>
    <n v="253750"/>
    <n v="63437.5"/>
    <n v="0.25"/>
    <x v="0"/>
  </r>
  <r>
    <x v="3"/>
    <n v="1185732"/>
    <x v="53"/>
    <x v="4"/>
    <x v="8"/>
    <s v="Miami"/>
    <x v="3"/>
    <n v="40"/>
    <n v="650"/>
    <n v="260000"/>
    <n v="78000"/>
    <n v="0.3"/>
    <x v="0"/>
  </r>
  <r>
    <x v="3"/>
    <n v="1185732"/>
    <x v="53"/>
    <x v="4"/>
    <x v="8"/>
    <s v="Miami"/>
    <x v="4"/>
    <n v="55.000000000000007"/>
    <n v="675"/>
    <n v="371250.00000000006"/>
    <n v="129937.50000000001"/>
    <n v="0.35"/>
    <x v="0"/>
  </r>
  <r>
    <x v="3"/>
    <n v="1185732"/>
    <x v="53"/>
    <x v="4"/>
    <x v="8"/>
    <s v="Miami"/>
    <x v="5"/>
    <n v="45"/>
    <n v="800"/>
    <n v="360000"/>
    <n v="180000"/>
    <n v="0.5"/>
    <x v="0"/>
  </r>
  <r>
    <x v="3"/>
    <n v="1185732"/>
    <x v="53"/>
    <x v="4"/>
    <x v="8"/>
    <s v="Miami"/>
    <x v="0"/>
    <n v="55.000000000000007"/>
    <n v="1070"/>
    <n v="588500.00000000012"/>
    <n v="264825.00000000006"/>
    <n v="0.45"/>
    <x v="0"/>
  </r>
  <r>
    <x v="3"/>
    <n v="1185732"/>
    <x v="53"/>
    <x v="4"/>
    <x v="8"/>
    <s v="Miami"/>
    <x v="1"/>
    <n v="55.000000000000007"/>
    <n v="775"/>
    <n v="426250.00000000006"/>
    <n v="149187.5"/>
    <n v="0.35"/>
    <x v="0"/>
  </r>
  <r>
    <x v="3"/>
    <n v="1185732"/>
    <x v="53"/>
    <x v="4"/>
    <x v="8"/>
    <s v="Miami"/>
    <x v="2"/>
    <n v="50"/>
    <n v="750"/>
    <n v="375000"/>
    <n v="93750"/>
    <n v="0.25"/>
    <x v="0"/>
  </r>
  <r>
    <x v="3"/>
    <n v="1185732"/>
    <x v="53"/>
    <x v="4"/>
    <x v="8"/>
    <s v="Miami"/>
    <x v="3"/>
    <n v="50"/>
    <n v="700"/>
    <n v="350000"/>
    <n v="105000"/>
    <n v="0.3"/>
    <x v="0"/>
  </r>
  <r>
    <x v="3"/>
    <n v="1185732"/>
    <x v="53"/>
    <x v="4"/>
    <x v="8"/>
    <s v="Miami"/>
    <x v="4"/>
    <n v="60"/>
    <n v="725"/>
    <n v="435000"/>
    <n v="152250"/>
    <n v="0.35"/>
    <x v="0"/>
  </r>
  <r>
    <x v="3"/>
    <n v="1185732"/>
    <x v="53"/>
    <x v="4"/>
    <x v="8"/>
    <s v="Miami"/>
    <x v="5"/>
    <n v="65"/>
    <n v="825"/>
    <n v="536250"/>
    <n v="268125"/>
    <n v="0.5"/>
    <x v="0"/>
  </r>
  <r>
    <x v="3"/>
    <n v="1185732"/>
    <x v="53"/>
    <x v="4"/>
    <x v="8"/>
    <s v="Miami"/>
    <x v="0"/>
    <n v="60"/>
    <n v="1075"/>
    <n v="645000"/>
    <n v="290250"/>
    <n v="0.45"/>
    <x v="0"/>
  </r>
  <r>
    <x v="3"/>
    <n v="1185732"/>
    <x v="53"/>
    <x v="4"/>
    <x v="8"/>
    <s v="Miami"/>
    <x v="1"/>
    <n v="55.000000000000007"/>
    <n v="825"/>
    <n v="453750.00000000006"/>
    <n v="158812.5"/>
    <n v="0.35"/>
    <x v="0"/>
  </r>
  <r>
    <x v="3"/>
    <n v="1185732"/>
    <x v="118"/>
    <x v="4"/>
    <x v="8"/>
    <s v="Miami"/>
    <x v="2"/>
    <n v="50"/>
    <n v="800"/>
    <n v="400000"/>
    <n v="100000"/>
    <n v="0.25"/>
    <x v="0"/>
  </r>
  <r>
    <x v="3"/>
    <n v="1185732"/>
    <x v="119"/>
    <x v="4"/>
    <x v="8"/>
    <s v="Miami"/>
    <x v="3"/>
    <n v="50"/>
    <n v="775"/>
    <n v="387500"/>
    <n v="116250"/>
    <n v="0.3"/>
    <x v="0"/>
  </r>
  <r>
    <x v="3"/>
    <n v="1185732"/>
    <x v="120"/>
    <x v="4"/>
    <x v="8"/>
    <s v="Miami"/>
    <x v="4"/>
    <n v="65"/>
    <n v="775"/>
    <n v="503750"/>
    <n v="176312.5"/>
    <n v="0.35"/>
    <x v="0"/>
  </r>
  <r>
    <x v="3"/>
    <n v="1185732"/>
    <x v="121"/>
    <x v="4"/>
    <x v="8"/>
    <s v="Miami"/>
    <x v="5"/>
    <n v="70"/>
    <n v="925"/>
    <n v="647500"/>
    <n v="323750"/>
    <n v="0.5"/>
    <x v="0"/>
  </r>
  <r>
    <x v="3"/>
    <n v="1185732"/>
    <x v="122"/>
    <x v="4"/>
    <x v="8"/>
    <s v="Miami"/>
    <x v="0"/>
    <n v="65"/>
    <n v="1150"/>
    <n v="747500"/>
    <n v="336375"/>
    <n v="0.45"/>
    <x v="0"/>
  </r>
  <r>
    <x v="3"/>
    <n v="1185732"/>
    <x v="123"/>
    <x v="4"/>
    <x v="8"/>
    <s v="Miami"/>
    <x v="1"/>
    <n v="60.000000000000007"/>
    <n v="900"/>
    <n v="540000.00000000012"/>
    <n v="189000.00000000003"/>
    <n v="0.35"/>
    <x v="0"/>
  </r>
  <r>
    <x v="3"/>
    <n v="1185732"/>
    <x v="124"/>
    <x v="4"/>
    <x v="8"/>
    <s v="Miami"/>
    <x v="2"/>
    <n v="55.000000000000007"/>
    <n v="825"/>
    <n v="453750.00000000006"/>
    <n v="113437.50000000001"/>
    <n v="0.25"/>
    <x v="0"/>
  </r>
  <r>
    <x v="3"/>
    <n v="1185732"/>
    <x v="125"/>
    <x v="4"/>
    <x v="8"/>
    <s v="Miami"/>
    <x v="3"/>
    <n v="55.000000000000007"/>
    <n v="775"/>
    <n v="426250.00000000006"/>
    <n v="127875.00000000001"/>
    <n v="0.3"/>
    <x v="0"/>
  </r>
  <r>
    <x v="3"/>
    <n v="1185732"/>
    <x v="126"/>
    <x v="4"/>
    <x v="8"/>
    <s v="Miami"/>
    <x v="4"/>
    <n v="65"/>
    <n v="800"/>
    <n v="520000"/>
    <n v="182000"/>
    <n v="0.35"/>
    <x v="0"/>
  </r>
  <r>
    <x v="3"/>
    <n v="1185732"/>
    <x v="127"/>
    <x v="4"/>
    <x v="8"/>
    <s v="Miami"/>
    <x v="5"/>
    <n v="70"/>
    <n v="975"/>
    <n v="682500"/>
    <n v="341250"/>
    <n v="0.5"/>
    <x v="0"/>
  </r>
  <r>
    <x v="3"/>
    <n v="1185732"/>
    <x v="630"/>
    <x v="4"/>
    <x v="8"/>
    <s v="Miami"/>
    <x v="0"/>
    <n v="65"/>
    <n v="1125"/>
    <n v="731250"/>
    <n v="329062.5"/>
    <n v="0.45"/>
    <x v="0"/>
  </r>
  <r>
    <x v="3"/>
    <n v="1185732"/>
    <x v="631"/>
    <x v="4"/>
    <x v="8"/>
    <s v="Miami"/>
    <x v="1"/>
    <n v="60.000000000000007"/>
    <n v="900"/>
    <n v="540000.00000000012"/>
    <n v="189000.00000000003"/>
    <n v="0.35"/>
    <x v="0"/>
  </r>
  <r>
    <x v="3"/>
    <n v="1185732"/>
    <x v="632"/>
    <x v="4"/>
    <x v="8"/>
    <s v="Miami"/>
    <x v="2"/>
    <n v="55.000000000000007"/>
    <n v="825"/>
    <n v="453750.00000000006"/>
    <n v="113437.50000000001"/>
    <n v="0.25"/>
    <x v="0"/>
  </r>
  <r>
    <x v="0"/>
    <n v="1185732"/>
    <x v="633"/>
    <x v="4"/>
    <x v="8"/>
    <s v="Miami"/>
    <x v="3"/>
    <n v="45"/>
    <n v="775"/>
    <n v="348750"/>
    <n v="104625"/>
    <n v="0.3"/>
    <x v="0"/>
  </r>
  <r>
    <x v="0"/>
    <n v="1185732"/>
    <x v="634"/>
    <x v="4"/>
    <x v="8"/>
    <s v="Miami"/>
    <x v="4"/>
    <n v="55.000000000000007"/>
    <n v="750"/>
    <n v="412500.00000000006"/>
    <n v="144375"/>
    <n v="0.35"/>
    <x v="0"/>
  </r>
  <r>
    <x v="0"/>
    <n v="1185732"/>
    <x v="635"/>
    <x v="4"/>
    <x v="8"/>
    <s v="Miami"/>
    <x v="5"/>
    <n v="60.000000000000007"/>
    <n v="925"/>
    <n v="555000.00000000012"/>
    <n v="277500.00000000006"/>
    <n v="0.5"/>
    <x v="0"/>
  </r>
  <r>
    <x v="0"/>
    <n v="1185732"/>
    <x v="636"/>
    <x v="4"/>
    <x v="8"/>
    <s v="Miami"/>
    <x v="0"/>
    <n v="55.000000000000007"/>
    <n v="1050"/>
    <n v="577500.00000000012"/>
    <n v="259875.00000000006"/>
    <n v="0.45"/>
    <x v="0"/>
  </r>
  <r>
    <x v="0"/>
    <n v="1185732"/>
    <x v="637"/>
    <x v="4"/>
    <x v="8"/>
    <s v="Miami"/>
    <x v="1"/>
    <n v="50.000000000000014"/>
    <n v="850"/>
    <n v="425000.00000000012"/>
    <n v="148750.00000000003"/>
    <n v="0.35"/>
    <x v="0"/>
  </r>
  <r>
    <x v="2"/>
    <n v="1185732"/>
    <x v="638"/>
    <x v="4"/>
    <x v="8"/>
    <s v="Miami"/>
    <x v="2"/>
    <n v="45"/>
    <n v="750"/>
    <n v="337500"/>
    <n v="84375"/>
    <n v="0.25"/>
    <x v="0"/>
  </r>
  <r>
    <x v="2"/>
    <n v="1185732"/>
    <x v="639"/>
    <x v="4"/>
    <x v="8"/>
    <s v="Miami"/>
    <x v="3"/>
    <n v="45"/>
    <n v="725"/>
    <n v="326250"/>
    <n v="97875"/>
    <n v="0.3"/>
    <x v="0"/>
  </r>
  <r>
    <x v="2"/>
    <n v="1185732"/>
    <x v="640"/>
    <x v="4"/>
    <x v="8"/>
    <s v="Miami"/>
    <x v="4"/>
    <n v="55.000000000000007"/>
    <n v="725"/>
    <n v="398750.00000000006"/>
    <n v="139562.5"/>
    <n v="0.35"/>
    <x v="0"/>
  </r>
  <r>
    <x v="2"/>
    <n v="1185732"/>
    <x v="641"/>
    <x v="4"/>
    <x v="8"/>
    <s v="Miami"/>
    <x v="5"/>
    <n v="60.000000000000007"/>
    <n v="825"/>
    <n v="495000.00000000006"/>
    <n v="247500.00000000003"/>
    <n v="0.5"/>
    <x v="0"/>
  </r>
  <r>
    <x v="2"/>
    <n v="1185732"/>
    <x v="642"/>
    <x v="4"/>
    <x v="8"/>
    <s v="Miami"/>
    <x v="0"/>
    <n v="60.000000000000007"/>
    <n v="1000"/>
    <n v="600000.00000000012"/>
    <n v="270000.00000000006"/>
    <n v="0.45"/>
    <x v="0"/>
  </r>
  <r>
    <x v="2"/>
    <n v="1185732"/>
    <x v="643"/>
    <x v="4"/>
    <x v="8"/>
    <s v="Miami"/>
    <x v="1"/>
    <n v="50.000000000000014"/>
    <n v="825"/>
    <n v="412500.00000000012"/>
    <n v="144375.00000000003"/>
    <n v="0.35"/>
    <x v="0"/>
  </r>
  <r>
    <x v="2"/>
    <n v="1185732"/>
    <x v="644"/>
    <x v="4"/>
    <x v="8"/>
    <s v="Miami"/>
    <x v="2"/>
    <n v="50.000000000000014"/>
    <n v="725"/>
    <n v="362500.00000000012"/>
    <n v="90625.000000000029"/>
    <n v="0.25"/>
    <x v="0"/>
  </r>
  <r>
    <x v="2"/>
    <n v="1185732"/>
    <x v="645"/>
    <x v="4"/>
    <x v="8"/>
    <s v="Miami"/>
    <x v="3"/>
    <n v="50.000000000000014"/>
    <n v="700"/>
    <n v="350000.00000000012"/>
    <n v="105000.00000000003"/>
    <n v="0.3"/>
    <x v="0"/>
  </r>
  <r>
    <x v="2"/>
    <n v="1185732"/>
    <x v="646"/>
    <x v="4"/>
    <x v="8"/>
    <s v="Miami"/>
    <x v="4"/>
    <n v="60.000000000000007"/>
    <n v="700"/>
    <n v="420000.00000000006"/>
    <n v="147000"/>
    <n v="0.35"/>
    <x v="0"/>
  </r>
  <r>
    <x v="2"/>
    <n v="1185732"/>
    <x v="647"/>
    <x v="4"/>
    <x v="8"/>
    <s v="Miami"/>
    <x v="5"/>
    <n v="65"/>
    <n v="825"/>
    <n v="536250"/>
    <n v="268125"/>
    <n v="0.5"/>
    <x v="0"/>
  </r>
  <r>
    <x v="2"/>
    <n v="1185732"/>
    <x v="648"/>
    <x v="4"/>
    <x v="8"/>
    <s v="Miami"/>
    <x v="0"/>
    <n v="60.000000000000007"/>
    <n v="975"/>
    <n v="585000.00000000012"/>
    <n v="263250.00000000006"/>
    <n v="0.45"/>
    <x v="0"/>
  </r>
  <r>
    <x v="2"/>
    <n v="1185732"/>
    <x v="649"/>
    <x v="4"/>
    <x v="8"/>
    <s v="Miami"/>
    <x v="1"/>
    <n v="50.000000000000014"/>
    <n v="800"/>
    <n v="400000.00000000012"/>
    <n v="140000.00000000003"/>
    <n v="0.35"/>
    <x v="0"/>
  </r>
  <r>
    <x v="2"/>
    <n v="1185732"/>
    <x v="650"/>
    <x v="4"/>
    <x v="8"/>
    <s v="Miami"/>
    <x v="2"/>
    <n v="50.000000000000014"/>
    <n v="745"/>
    <n v="372500.00000000012"/>
    <n v="93125.000000000029"/>
    <n v="0.25"/>
    <x v="0"/>
  </r>
  <r>
    <x v="2"/>
    <n v="1185732"/>
    <x v="651"/>
    <x v="4"/>
    <x v="8"/>
    <s v="Miami"/>
    <x v="3"/>
    <n v="50.000000000000014"/>
    <n v="775"/>
    <n v="387500.00000000012"/>
    <n v="116250.00000000003"/>
    <n v="0.3"/>
    <x v="0"/>
  </r>
  <r>
    <x v="2"/>
    <n v="1185732"/>
    <x v="652"/>
    <x v="4"/>
    <x v="8"/>
    <s v="Miami"/>
    <x v="4"/>
    <n v="65"/>
    <n v="750"/>
    <n v="487500"/>
    <n v="170625"/>
    <n v="0.35"/>
    <x v="0"/>
  </r>
  <r>
    <x v="2"/>
    <n v="1185732"/>
    <x v="653"/>
    <x v="4"/>
    <x v="8"/>
    <s v="Miami"/>
    <x v="5"/>
    <n v="70"/>
    <n v="850"/>
    <n v="595000"/>
    <n v="297500"/>
    <n v="0.5"/>
    <x v="0"/>
  </r>
  <r>
    <x v="2"/>
    <n v="1185732"/>
    <x v="575"/>
    <x v="4"/>
    <x v="8"/>
    <s v="Miami"/>
    <x v="0"/>
    <n v="65"/>
    <n v="1075"/>
    <n v="698750"/>
    <n v="314437.5"/>
    <n v="0.45"/>
    <x v="0"/>
  </r>
  <r>
    <x v="2"/>
    <n v="1185732"/>
    <x v="575"/>
    <x v="4"/>
    <x v="8"/>
    <s v="Miami"/>
    <x v="1"/>
    <n v="55.000000000000007"/>
    <n v="875"/>
    <n v="481250.00000000006"/>
    <n v="168437.5"/>
    <n v="0.35"/>
    <x v="0"/>
  </r>
  <r>
    <x v="2"/>
    <n v="1185732"/>
    <x v="575"/>
    <x v="4"/>
    <x v="8"/>
    <s v="Miami"/>
    <x v="2"/>
    <n v="55.000000000000007"/>
    <n v="825"/>
    <n v="453750.00000000006"/>
    <n v="113437.50000000001"/>
    <n v="0.25"/>
    <x v="0"/>
  </r>
  <r>
    <x v="2"/>
    <n v="1185732"/>
    <x v="575"/>
    <x v="4"/>
    <x v="8"/>
    <s v="Miami"/>
    <x v="3"/>
    <n v="55.000000000000007"/>
    <n v="775"/>
    <n v="426250.00000000006"/>
    <n v="127875.00000000001"/>
    <n v="0.3"/>
    <x v="0"/>
  </r>
  <r>
    <x v="0"/>
    <n v="1185732"/>
    <x v="575"/>
    <x v="4"/>
    <x v="8"/>
    <s v="Miami"/>
    <x v="4"/>
    <n v="65"/>
    <n v="775"/>
    <n v="503750"/>
    <n v="176312.5"/>
    <n v="0.35"/>
    <x v="0"/>
  </r>
  <r>
    <x v="0"/>
    <n v="1185732"/>
    <x v="575"/>
    <x v="4"/>
    <x v="8"/>
    <s v="Miami"/>
    <x v="5"/>
    <n v="70"/>
    <n v="875"/>
    <n v="612500"/>
    <n v="306250"/>
    <n v="0.5"/>
    <x v="0"/>
  </r>
  <r>
    <x v="0"/>
    <n v="1185732"/>
    <x v="654"/>
    <x v="4"/>
    <x v="8"/>
    <s v="Miami"/>
    <x v="0"/>
    <n v="35"/>
    <n v="450"/>
    <n v="157500"/>
    <n v="55125.000000000007"/>
    <n v="0.35000000000000003"/>
    <x v="0"/>
  </r>
  <r>
    <x v="0"/>
    <n v="1185732"/>
    <x v="655"/>
    <x v="4"/>
    <x v="8"/>
    <s v="Miami"/>
    <x v="1"/>
    <n v="35"/>
    <n v="250"/>
    <n v="87500"/>
    <n v="26250"/>
    <n v="0.3"/>
    <x v="0"/>
  </r>
  <r>
    <x v="0"/>
    <n v="1185732"/>
    <x v="656"/>
    <x v="4"/>
    <x v="8"/>
    <s v="Miami"/>
    <x v="2"/>
    <n v="25"/>
    <n v="250"/>
    <n v="62500"/>
    <n v="18750"/>
    <n v="0.3"/>
    <x v="0"/>
  </r>
  <r>
    <x v="0"/>
    <n v="1185732"/>
    <x v="128"/>
    <x v="4"/>
    <x v="8"/>
    <s v="Miami"/>
    <x v="3"/>
    <n v="30.000000000000004"/>
    <n v="100"/>
    <n v="30000.000000000004"/>
    <n v="10500.000000000002"/>
    <n v="0.35000000000000003"/>
    <x v="0"/>
  </r>
  <r>
    <x v="0"/>
    <n v="1185732"/>
    <x v="129"/>
    <x v="3"/>
    <x v="9"/>
    <s v="Minneapolis"/>
    <x v="4"/>
    <n v="44.999999999999993"/>
    <n v="150"/>
    <n v="67499.999999999985"/>
    <n v="20249.999999999996"/>
    <n v="0.3"/>
    <x v="0"/>
  </r>
  <r>
    <x v="0"/>
    <n v="1185732"/>
    <x v="130"/>
    <x v="3"/>
    <x v="9"/>
    <s v="Minneapolis"/>
    <x v="5"/>
    <n v="35"/>
    <n v="250"/>
    <n v="87500"/>
    <n v="39375"/>
    <n v="0.45"/>
    <x v="0"/>
  </r>
  <r>
    <x v="0"/>
    <n v="1185732"/>
    <x v="131"/>
    <x v="3"/>
    <x v="9"/>
    <s v="Minneapolis"/>
    <x v="0"/>
    <n v="35"/>
    <n v="500"/>
    <n v="175000"/>
    <n v="61250.000000000007"/>
    <n v="0.35000000000000003"/>
    <x v="0"/>
  </r>
  <r>
    <x v="0"/>
    <n v="1185732"/>
    <x v="132"/>
    <x v="3"/>
    <x v="9"/>
    <s v="Minneapolis"/>
    <x v="1"/>
    <n v="35"/>
    <n v="150"/>
    <n v="52500"/>
    <n v="15750"/>
    <n v="0.3"/>
    <x v="0"/>
  </r>
  <r>
    <x v="0"/>
    <n v="1185732"/>
    <x v="133"/>
    <x v="3"/>
    <x v="9"/>
    <s v="Minneapolis"/>
    <x v="2"/>
    <n v="25"/>
    <n v="200"/>
    <n v="50000"/>
    <n v="15000"/>
    <n v="0.3"/>
    <x v="0"/>
  </r>
  <r>
    <x v="0"/>
    <n v="1185732"/>
    <x v="134"/>
    <x v="3"/>
    <x v="9"/>
    <s v="Minneapolis"/>
    <x v="3"/>
    <n v="30.000000000000004"/>
    <n v="75"/>
    <n v="22500.000000000004"/>
    <n v="7875.0000000000018"/>
    <n v="0.35000000000000003"/>
    <x v="0"/>
  </r>
  <r>
    <x v="0"/>
    <n v="1185732"/>
    <x v="135"/>
    <x v="3"/>
    <x v="9"/>
    <s v="Minneapolis"/>
    <x v="4"/>
    <n v="44.999999999999993"/>
    <n v="150"/>
    <n v="67499.999999999985"/>
    <n v="20249.999999999996"/>
    <n v="0.3"/>
    <x v="0"/>
  </r>
  <r>
    <x v="0"/>
    <n v="1185732"/>
    <x v="136"/>
    <x v="3"/>
    <x v="9"/>
    <s v="Minneapolis"/>
    <x v="5"/>
    <n v="35"/>
    <n v="225"/>
    <n v="78750"/>
    <n v="35437.5"/>
    <n v="0.45"/>
    <x v="0"/>
  </r>
  <r>
    <x v="0"/>
    <n v="1185732"/>
    <x v="137"/>
    <x v="3"/>
    <x v="9"/>
    <s v="Minneapolis"/>
    <x v="0"/>
    <n v="40"/>
    <n v="445"/>
    <n v="178000"/>
    <n v="62300.000000000007"/>
    <n v="0.35000000000000003"/>
    <x v="0"/>
  </r>
  <r>
    <x v="0"/>
    <n v="1185732"/>
    <x v="138"/>
    <x v="3"/>
    <x v="9"/>
    <s v="Minneapolis"/>
    <x v="1"/>
    <n v="40"/>
    <n v="125"/>
    <n v="50000"/>
    <n v="15000"/>
    <n v="0.3"/>
    <x v="0"/>
  </r>
  <r>
    <x v="0"/>
    <n v="1185732"/>
    <x v="139"/>
    <x v="3"/>
    <x v="9"/>
    <s v="Minneapolis"/>
    <x v="2"/>
    <n v="30.000000000000004"/>
    <n v="175"/>
    <n v="52500.000000000007"/>
    <n v="15750.000000000002"/>
    <n v="0.3"/>
    <x v="0"/>
  </r>
  <r>
    <x v="0"/>
    <n v="1185732"/>
    <x v="140"/>
    <x v="3"/>
    <x v="9"/>
    <s v="Minneapolis"/>
    <x v="3"/>
    <n v="35"/>
    <n v="25"/>
    <n v="8750"/>
    <n v="3062.5000000000005"/>
    <n v="0.35000000000000003"/>
    <x v="0"/>
  </r>
  <r>
    <x v="0"/>
    <n v="1185732"/>
    <x v="141"/>
    <x v="3"/>
    <x v="9"/>
    <s v="Minneapolis"/>
    <x v="4"/>
    <n v="50"/>
    <n v="75"/>
    <n v="37500"/>
    <n v="11250"/>
    <n v="0.3"/>
    <x v="0"/>
  </r>
  <r>
    <x v="0"/>
    <n v="1185732"/>
    <x v="142"/>
    <x v="3"/>
    <x v="9"/>
    <s v="Minneapolis"/>
    <x v="5"/>
    <n v="40"/>
    <n v="175"/>
    <n v="70000"/>
    <n v="31500"/>
    <n v="0.45"/>
    <x v="0"/>
  </r>
  <r>
    <x v="0"/>
    <n v="1185732"/>
    <x v="143"/>
    <x v="3"/>
    <x v="9"/>
    <s v="Minneapolis"/>
    <x v="0"/>
    <n v="40"/>
    <n v="400"/>
    <n v="160000"/>
    <n v="56000.000000000007"/>
    <n v="0.35000000000000003"/>
    <x v="0"/>
  </r>
  <r>
    <x v="0"/>
    <n v="1185732"/>
    <x v="144"/>
    <x v="3"/>
    <x v="9"/>
    <s v="Minneapolis"/>
    <x v="1"/>
    <n v="40"/>
    <n v="100"/>
    <n v="40000"/>
    <n v="12000"/>
    <n v="0.3"/>
    <x v="0"/>
  </r>
  <r>
    <x v="0"/>
    <n v="1185732"/>
    <x v="145"/>
    <x v="3"/>
    <x v="9"/>
    <s v="Minneapolis"/>
    <x v="2"/>
    <n v="30.000000000000004"/>
    <n v="100"/>
    <n v="30000.000000000004"/>
    <n v="9000"/>
    <n v="0.3"/>
    <x v="0"/>
  </r>
  <r>
    <x v="0"/>
    <n v="1185732"/>
    <x v="146"/>
    <x v="3"/>
    <x v="9"/>
    <s v="Minneapolis"/>
    <x v="3"/>
    <n v="35"/>
    <n v="25"/>
    <n v="8750"/>
    <n v="3062.5000000000005"/>
    <n v="0.35000000000000003"/>
    <x v="0"/>
  </r>
  <r>
    <x v="0"/>
    <n v="1185732"/>
    <x v="147"/>
    <x v="3"/>
    <x v="9"/>
    <s v="Minneapolis"/>
    <x v="4"/>
    <n v="50"/>
    <n v="50"/>
    <n v="25000"/>
    <n v="7500"/>
    <n v="0.3"/>
    <x v="0"/>
  </r>
  <r>
    <x v="0"/>
    <n v="1185732"/>
    <x v="148"/>
    <x v="3"/>
    <x v="9"/>
    <s v="Minneapolis"/>
    <x v="5"/>
    <n v="40"/>
    <n v="175"/>
    <n v="70000"/>
    <n v="31500"/>
    <n v="0.45"/>
    <x v="0"/>
  </r>
  <r>
    <x v="0"/>
    <n v="1185732"/>
    <x v="149"/>
    <x v="3"/>
    <x v="9"/>
    <s v="Minneapolis"/>
    <x v="0"/>
    <n v="50"/>
    <n v="445"/>
    <n v="222500"/>
    <n v="77875.000000000015"/>
    <n v="0.35000000000000003"/>
    <x v="0"/>
  </r>
  <r>
    <x v="0"/>
    <n v="1185732"/>
    <x v="150"/>
    <x v="3"/>
    <x v="9"/>
    <s v="Minneapolis"/>
    <x v="1"/>
    <n v="45.000000000000007"/>
    <n v="150"/>
    <n v="67500.000000000015"/>
    <n v="20250.000000000004"/>
    <n v="0.3"/>
    <x v="0"/>
  </r>
  <r>
    <x v="0"/>
    <n v="1185732"/>
    <x v="151"/>
    <x v="3"/>
    <x v="9"/>
    <s v="Minneapolis"/>
    <x v="2"/>
    <n v="40"/>
    <n v="125"/>
    <n v="50000"/>
    <n v="15000"/>
    <n v="0.3"/>
    <x v="0"/>
  </r>
  <r>
    <x v="0"/>
    <n v="1185732"/>
    <x v="152"/>
    <x v="3"/>
    <x v="9"/>
    <s v="Minneapolis"/>
    <x v="3"/>
    <n v="40"/>
    <n v="50"/>
    <n v="20000"/>
    <n v="7000.0000000000009"/>
    <n v="0.35000000000000003"/>
    <x v="0"/>
  </r>
  <r>
    <x v="0"/>
    <n v="1185732"/>
    <x v="153"/>
    <x v="3"/>
    <x v="9"/>
    <s v="Minneapolis"/>
    <x v="4"/>
    <n v="54.999999999999993"/>
    <n v="75"/>
    <n v="41249.999999999993"/>
    <n v="12374.999999999998"/>
    <n v="0.3"/>
    <x v="0"/>
  </r>
  <r>
    <x v="0"/>
    <n v="1185732"/>
    <x v="154"/>
    <x v="3"/>
    <x v="9"/>
    <s v="Minneapolis"/>
    <x v="5"/>
    <n v="60"/>
    <n v="175"/>
    <n v="105000"/>
    <n v="47250"/>
    <n v="0.45"/>
    <x v="0"/>
  </r>
  <r>
    <x v="0"/>
    <n v="1185732"/>
    <x v="657"/>
    <x v="3"/>
    <x v="9"/>
    <s v="Minneapolis"/>
    <x v="0"/>
    <n v="45"/>
    <n v="425"/>
    <n v="191250"/>
    <n v="66937.5"/>
    <n v="0.35000000000000003"/>
    <x v="1"/>
  </r>
  <r>
    <x v="0"/>
    <n v="1185732"/>
    <x v="658"/>
    <x v="3"/>
    <x v="9"/>
    <s v="Minneapolis"/>
    <x v="1"/>
    <n v="40.000000000000007"/>
    <n v="175"/>
    <n v="70000.000000000015"/>
    <n v="21000.000000000004"/>
    <n v="0.3"/>
    <x v="1"/>
  </r>
  <r>
    <x v="0"/>
    <n v="1185732"/>
    <x v="659"/>
    <x v="3"/>
    <x v="9"/>
    <s v="Minneapolis"/>
    <x v="2"/>
    <n v="35"/>
    <n v="175"/>
    <n v="61250"/>
    <n v="18375"/>
    <n v="0.3"/>
    <x v="1"/>
  </r>
  <r>
    <x v="0"/>
    <n v="1185732"/>
    <x v="660"/>
    <x v="3"/>
    <x v="9"/>
    <s v="Minneapolis"/>
    <x v="3"/>
    <n v="35"/>
    <n v="150"/>
    <n v="52500"/>
    <n v="18375"/>
    <n v="0.35000000000000003"/>
    <x v="1"/>
  </r>
  <r>
    <x v="0"/>
    <n v="1185732"/>
    <x v="661"/>
    <x v="3"/>
    <x v="9"/>
    <s v="Minneapolis"/>
    <x v="4"/>
    <n v="50"/>
    <n v="150"/>
    <n v="75000"/>
    <n v="22500"/>
    <n v="0.3"/>
    <x v="1"/>
  </r>
  <r>
    <x v="0"/>
    <n v="1185732"/>
    <x v="662"/>
    <x v="3"/>
    <x v="9"/>
    <s v="Minneapolis"/>
    <x v="5"/>
    <n v="55.000000000000007"/>
    <n v="325"/>
    <n v="178750.00000000003"/>
    <n v="80437.500000000015"/>
    <n v="0.45"/>
    <x v="1"/>
  </r>
  <r>
    <x v="0"/>
    <n v="1185732"/>
    <x v="663"/>
    <x v="3"/>
    <x v="9"/>
    <s v="Minneapolis"/>
    <x v="0"/>
    <n v="50"/>
    <n v="550"/>
    <n v="275000"/>
    <n v="96250.000000000015"/>
    <n v="0.35000000000000003"/>
    <x v="1"/>
  </r>
  <r>
    <x v="0"/>
    <n v="1185732"/>
    <x v="664"/>
    <x v="3"/>
    <x v="9"/>
    <s v="Minneapolis"/>
    <x v="1"/>
    <n v="45.000000000000007"/>
    <n v="300"/>
    <n v="135000.00000000003"/>
    <n v="40500.000000000007"/>
    <n v="0.3"/>
    <x v="1"/>
  </r>
  <r>
    <x v="0"/>
    <n v="1185732"/>
    <x v="665"/>
    <x v="3"/>
    <x v="9"/>
    <s v="Minneapolis"/>
    <x v="2"/>
    <n v="40"/>
    <n v="225"/>
    <n v="90000"/>
    <n v="27000"/>
    <n v="0.3"/>
    <x v="1"/>
  </r>
  <r>
    <x v="0"/>
    <n v="1185732"/>
    <x v="666"/>
    <x v="3"/>
    <x v="9"/>
    <s v="Minneapolis"/>
    <x v="3"/>
    <n v="40"/>
    <n v="175"/>
    <n v="70000"/>
    <n v="24500.000000000004"/>
    <n v="0.35000000000000003"/>
    <x v="1"/>
  </r>
  <r>
    <x v="0"/>
    <n v="1185732"/>
    <x v="667"/>
    <x v="3"/>
    <x v="9"/>
    <s v="Minneapolis"/>
    <x v="4"/>
    <n v="50"/>
    <n v="200"/>
    <n v="100000"/>
    <n v="30000"/>
    <n v="0.3"/>
    <x v="1"/>
  </r>
  <r>
    <x v="0"/>
    <n v="1185732"/>
    <x v="668"/>
    <x v="3"/>
    <x v="9"/>
    <s v="Minneapolis"/>
    <x v="5"/>
    <n v="55.000000000000007"/>
    <n v="375"/>
    <n v="206250.00000000003"/>
    <n v="92812.500000000015"/>
    <n v="0.45"/>
    <x v="1"/>
  </r>
  <r>
    <x v="0"/>
    <n v="1185732"/>
    <x v="669"/>
    <x v="3"/>
    <x v="9"/>
    <s v="Minneapolis"/>
    <x v="0"/>
    <n v="50"/>
    <n v="525"/>
    <n v="262500"/>
    <n v="91875.000000000015"/>
    <n v="0.35000000000000003"/>
    <x v="1"/>
  </r>
  <r>
    <x v="0"/>
    <n v="1185732"/>
    <x v="670"/>
    <x v="3"/>
    <x v="9"/>
    <s v="Minneapolis"/>
    <x v="1"/>
    <n v="45.000000000000007"/>
    <n v="300"/>
    <n v="135000.00000000003"/>
    <n v="40500.000000000007"/>
    <n v="0.3"/>
    <x v="1"/>
  </r>
  <r>
    <x v="0"/>
    <n v="1185732"/>
    <x v="671"/>
    <x v="3"/>
    <x v="9"/>
    <s v="Minneapolis"/>
    <x v="2"/>
    <n v="40"/>
    <n v="225"/>
    <n v="90000"/>
    <n v="27000"/>
    <n v="0.3"/>
    <x v="1"/>
  </r>
  <r>
    <x v="0"/>
    <n v="1185732"/>
    <x v="672"/>
    <x v="3"/>
    <x v="9"/>
    <s v="Minneapolis"/>
    <x v="3"/>
    <n v="35"/>
    <n v="175"/>
    <n v="61250"/>
    <n v="21437.500000000004"/>
    <n v="0.35000000000000003"/>
    <x v="1"/>
  </r>
  <r>
    <x v="0"/>
    <n v="1185732"/>
    <x v="673"/>
    <x v="3"/>
    <x v="9"/>
    <s v="Minneapolis"/>
    <x v="4"/>
    <n v="45"/>
    <n v="150"/>
    <n v="67500"/>
    <n v="20250"/>
    <n v="0.3"/>
    <x v="1"/>
  </r>
  <r>
    <x v="0"/>
    <n v="1185732"/>
    <x v="674"/>
    <x v="3"/>
    <x v="9"/>
    <s v="Minneapolis"/>
    <x v="5"/>
    <n v="50"/>
    <n v="325"/>
    <n v="162500"/>
    <n v="73125"/>
    <n v="0.45"/>
    <x v="1"/>
  </r>
  <r>
    <x v="0"/>
    <n v="1185732"/>
    <x v="675"/>
    <x v="3"/>
    <x v="9"/>
    <s v="Minneapolis"/>
    <x v="0"/>
    <n v="45"/>
    <n v="450"/>
    <n v="202500"/>
    <n v="70875"/>
    <n v="0.35000000000000003"/>
    <x v="1"/>
  </r>
  <r>
    <x v="0"/>
    <n v="1185732"/>
    <x v="676"/>
    <x v="3"/>
    <x v="9"/>
    <s v="Minneapolis"/>
    <x v="1"/>
    <n v="40.000000000000007"/>
    <n v="250"/>
    <n v="100000.00000000001"/>
    <n v="30000.000000000004"/>
    <n v="0.3"/>
    <x v="1"/>
  </r>
  <r>
    <x v="0"/>
    <n v="1185732"/>
    <x v="677"/>
    <x v="3"/>
    <x v="9"/>
    <s v="Minneapolis"/>
    <x v="2"/>
    <n v="25"/>
    <n v="150"/>
    <n v="37500"/>
    <n v="11250"/>
    <n v="0.3"/>
    <x v="1"/>
  </r>
  <r>
    <x v="0"/>
    <n v="1185732"/>
    <x v="678"/>
    <x v="3"/>
    <x v="9"/>
    <s v="Minneapolis"/>
    <x v="3"/>
    <n v="25"/>
    <n v="125"/>
    <n v="31250"/>
    <n v="10937.500000000002"/>
    <n v="0.35000000000000003"/>
    <x v="1"/>
  </r>
  <r>
    <x v="0"/>
    <n v="1185732"/>
    <x v="679"/>
    <x v="3"/>
    <x v="9"/>
    <s v="Minneapolis"/>
    <x v="4"/>
    <n v="35"/>
    <n v="125"/>
    <n v="43750"/>
    <n v="13125"/>
    <n v="0.3"/>
    <x v="1"/>
  </r>
  <r>
    <x v="0"/>
    <n v="1185732"/>
    <x v="680"/>
    <x v="3"/>
    <x v="9"/>
    <s v="Minneapolis"/>
    <x v="5"/>
    <n v="40"/>
    <n v="200"/>
    <n v="80000"/>
    <n v="36000"/>
    <n v="0.45"/>
    <x v="1"/>
  </r>
  <r>
    <x v="0"/>
    <n v="1185732"/>
    <x v="681"/>
    <x v="3"/>
    <x v="9"/>
    <s v="Minneapolis"/>
    <x v="0"/>
    <n v="44.999999999999993"/>
    <n v="375"/>
    <n v="168749.99999999997"/>
    <n v="59062.499999999993"/>
    <n v="0.35000000000000003"/>
    <x v="1"/>
  </r>
  <r>
    <x v="0"/>
    <n v="1185732"/>
    <x v="682"/>
    <x v="3"/>
    <x v="9"/>
    <s v="Minneapolis"/>
    <x v="1"/>
    <n v="35"/>
    <n v="200"/>
    <n v="70000"/>
    <n v="21000"/>
    <n v="0.3"/>
    <x v="1"/>
  </r>
  <r>
    <x v="0"/>
    <n v="1185732"/>
    <x v="683"/>
    <x v="3"/>
    <x v="9"/>
    <s v="Minneapolis"/>
    <x v="2"/>
    <n v="35"/>
    <n v="100"/>
    <n v="35000"/>
    <n v="10500"/>
    <n v="0.3"/>
    <x v="1"/>
  </r>
  <r>
    <x v="0"/>
    <n v="1185732"/>
    <x v="684"/>
    <x v="3"/>
    <x v="9"/>
    <s v="Minneapolis"/>
    <x v="3"/>
    <n v="35"/>
    <n v="75"/>
    <n v="26250"/>
    <n v="9187.5"/>
    <n v="0.35000000000000003"/>
    <x v="1"/>
  </r>
  <r>
    <x v="0"/>
    <n v="1185732"/>
    <x v="685"/>
    <x v="3"/>
    <x v="9"/>
    <s v="Minneapolis"/>
    <x v="4"/>
    <n v="44.999999999999993"/>
    <n v="75"/>
    <n v="33749.999999999993"/>
    <n v="10124.999999999998"/>
    <n v="0.3"/>
    <x v="1"/>
  </r>
  <r>
    <x v="0"/>
    <n v="1185732"/>
    <x v="686"/>
    <x v="3"/>
    <x v="9"/>
    <s v="Minneapolis"/>
    <x v="5"/>
    <n v="49.999999999999986"/>
    <n v="200"/>
    <n v="99999.999999999971"/>
    <n v="44999.999999999985"/>
    <n v="0.45"/>
    <x v="1"/>
  </r>
  <r>
    <x v="0"/>
    <n v="1185732"/>
    <x v="687"/>
    <x v="3"/>
    <x v="9"/>
    <s v="Minneapolis"/>
    <x v="0"/>
    <n v="50"/>
    <n v="350"/>
    <n v="175000"/>
    <n v="61250.000000000007"/>
    <n v="0.35000000000000003"/>
    <x v="1"/>
  </r>
  <r>
    <x v="0"/>
    <n v="1185732"/>
    <x v="688"/>
    <x v="3"/>
    <x v="9"/>
    <s v="Minneapolis"/>
    <x v="1"/>
    <n v="40"/>
    <n v="200"/>
    <n v="80000"/>
    <n v="24000"/>
    <n v="0.3"/>
    <x v="1"/>
  </r>
  <r>
    <x v="0"/>
    <n v="1185732"/>
    <x v="689"/>
    <x v="3"/>
    <x v="9"/>
    <s v="Minneapolis"/>
    <x v="2"/>
    <n v="40"/>
    <n v="145"/>
    <n v="58000"/>
    <n v="17400"/>
    <n v="0.3"/>
    <x v="1"/>
  </r>
  <r>
    <x v="0"/>
    <n v="1185732"/>
    <x v="690"/>
    <x v="3"/>
    <x v="9"/>
    <s v="Minneapolis"/>
    <x v="3"/>
    <n v="40"/>
    <n v="150"/>
    <n v="60000"/>
    <n v="21000.000000000004"/>
    <n v="0.35000000000000003"/>
    <x v="1"/>
  </r>
  <r>
    <x v="0"/>
    <n v="1185732"/>
    <x v="691"/>
    <x v="3"/>
    <x v="9"/>
    <s v="Minneapolis"/>
    <x v="4"/>
    <n v="54.999999999999993"/>
    <n v="125"/>
    <n v="68749.999999999985"/>
    <n v="20624.999999999996"/>
    <n v="0.3"/>
    <x v="1"/>
  </r>
  <r>
    <x v="0"/>
    <n v="1185732"/>
    <x v="692"/>
    <x v="3"/>
    <x v="9"/>
    <s v="Minneapolis"/>
    <x v="5"/>
    <n v="59.999999999999986"/>
    <n v="225"/>
    <n v="134999.99999999997"/>
    <n v="60749.999999999985"/>
    <n v="0.45"/>
    <x v="1"/>
  </r>
  <r>
    <x v="0"/>
    <n v="1185732"/>
    <x v="155"/>
    <x v="3"/>
    <x v="9"/>
    <s v="Minneapolis"/>
    <x v="0"/>
    <n v="54.999999999999993"/>
    <n v="475"/>
    <n v="261249.99999999997"/>
    <n v="91437.5"/>
    <n v="0.35000000000000003"/>
    <x v="1"/>
  </r>
  <r>
    <x v="0"/>
    <n v="1185732"/>
    <x v="156"/>
    <x v="3"/>
    <x v="9"/>
    <s v="Minneapolis"/>
    <x v="1"/>
    <n v="45"/>
    <n v="275"/>
    <n v="123750"/>
    <n v="37125"/>
    <n v="0.3"/>
    <x v="1"/>
  </r>
  <r>
    <x v="0"/>
    <n v="1185732"/>
    <x v="157"/>
    <x v="3"/>
    <x v="9"/>
    <s v="Minneapolis"/>
    <x v="2"/>
    <n v="45"/>
    <n v="225"/>
    <n v="101250"/>
    <n v="30375"/>
    <n v="0.3"/>
    <x v="1"/>
  </r>
  <r>
    <x v="0"/>
    <n v="1185732"/>
    <x v="158"/>
    <x v="3"/>
    <x v="9"/>
    <s v="Minneapolis"/>
    <x v="3"/>
    <n v="45"/>
    <n v="175"/>
    <n v="78750"/>
    <n v="27562.500000000004"/>
    <n v="0.35000000000000003"/>
    <x v="1"/>
  </r>
  <r>
    <x v="0"/>
    <n v="1185732"/>
    <x v="159"/>
    <x v="3"/>
    <x v="9"/>
    <s v="Minneapolis"/>
    <x v="4"/>
    <n v="54.999999999999993"/>
    <n v="175"/>
    <n v="96249.999999999985"/>
    <n v="28874.999999999996"/>
    <n v="0.3"/>
    <x v="1"/>
  </r>
  <r>
    <x v="0"/>
    <n v="1185732"/>
    <x v="160"/>
    <x v="3"/>
    <x v="9"/>
    <s v="Minneapolis"/>
    <x v="5"/>
    <n v="59.999999999999986"/>
    <n v="275"/>
    <n v="164999.99999999997"/>
    <n v="74249.999999999985"/>
    <n v="0.45"/>
    <x v="1"/>
  </r>
  <r>
    <x v="4"/>
    <n v="1189833"/>
    <x v="161"/>
    <x v="3"/>
    <x v="9"/>
    <s v="Minneapolis"/>
    <x v="0"/>
    <n v="35"/>
    <n v="475"/>
    <n v="166250"/>
    <n v="74812.5"/>
    <n v="0.45"/>
    <x v="1"/>
  </r>
  <r>
    <x v="4"/>
    <n v="1189833"/>
    <x v="162"/>
    <x v="3"/>
    <x v="9"/>
    <s v="Minneapolis"/>
    <x v="1"/>
    <n v="45"/>
    <n v="475"/>
    <n v="213750"/>
    <n v="64125"/>
    <n v="0.3"/>
    <x v="1"/>
  </r>
  <r>
    <x v="4"/>
    <n v="1189833"/>
    <x v="163"/>
    <x v="3"/>
    <x v="9"/>
    <s v="Minneapolis"/>
    <x v="2"/>
    <n v="45"/>
    <n v="475"/>
    <n v="213750"/>
    <n v="96187.5"/>
    <n v="0.45"/>
    <x v="1"/>
  </r>
  <r>
    <x v="4"/>
    <n v="1189833"/>
    <x v="164"/>
    <x v="3"/>
    <x v="9"/>
    <s v="Minneapolis"/>
    <x v="3"/>
    <n v="45"/>
    <n v="325"/>
    <n v="146250"/>
    <n v="58499.999999999993"/>
    <n v="0.39999999999999997"/>
    <x v="1"/>
  </r>
  <r>
    <x v="4"/>
    <n v="1189833"/>
    <x v="165"/>
    <x v="3"/>
    <x v="10"/>
    <s v="Billings"/>
    <x v="4"/>
    <n v="50"/>
    <n v="275"/>
    <n v="137500"/>
    <n v="82500.000000000015"/>
    <n v="0.60000000000000009"/>
    <x v="1"/>
  </r>
  <r>
    <x v="4"/>
    <n v="1189833"/>
    <x v="166"/>
    <x v="3"/>
    <x v="10"/>
    <s v="Billings"/>
    <x v="5"/>
    <n v="45"/>
    <n v="475"/>
    <n v="213750"/>
    <n v="53437.5"/>
    <n v="0.25"/>
    <x v="1"/>
  </r>
  <r>
    <x v="4"/>
    <n v="1189833"/>
    <x v="167"/>
    <x v="3"/>
    <x v="10"/>
    <s v="Billings"/>
    <x v="0"/>
    <n v="35"/>
    <n v="525"/>
    <n v="183750"/>
    <n v="82687.5"/>
    <n v="0.45"/>
    <x v="1"/>
  </r>
  <r>
    <x v="4"/>
    <n v="1189833"/>
    <x v="168"/>
    <x v="3"/>
    <x v="10"/>
    <s v="Billings"/>
    <x v="1"/>
    <n v="45"/>
    <n v="425"/>
    <n v="191250"/>
    <n v="57375"/>
    <n v="0.3"/>
    <x v="1"/>
  </r>
  <r>
    <x v="4"/>
    <n v="1189833"/>
    <x v="169"/>
    <x v="3"/>
    <x v="10"/>
    <s v="Billings"/>
    <x v="2"/>
    <n v="45"/>
    <n v="450"/>
    <n v="202500"/>
    <n v="91125"/>
    <n v="0.45"/>
    <x v="1"/>
  </r>
  <r>
    <x v="4"/>
    <n v="1189833"/>
    <x v="170"/>
    <x v="3"/>
    <x v="10"/>
    <s v="Billings"/>
    <x v="3"/>
    <n v="45"/>
    <n v="300"/>
    <n v="135000"/>
    <n v="53999.999999999993"/>
    <n v="0.39999999999999997"/>
    <x v="1"/>
  </r>
  <r>
    <x v="4"/>
    <n v="1189833"/>
    <x v="171"/>
    <x v="3"/>
    <x v="10"/>
    <s v="Billings"/>
    <x v="4"/>
    <n v="50"/>
    <n v="225"/>
    <n v="112500"/>
    <n v="67500.000000000015"/>
    <n v="0.60000000000000009"/>
    <x v="1"/>
  </r>
  <r>
    <x v="4"/>
    <n v="1189833"/>
    <x v="172"/>
    <x v="3"/>
    <x v="10"/>
    <s v="Billings"/>
    <x v="5"/>
    <n v="45"/>
    <n v="425"/>
    <n v="191250"/>
    <n v="47812.5"/>
    <n v="0.25"/>
    <x v="1"/>
  </r>
  <r>
    <x v="4"/>
    <n v="1189833"/>
    <x v="173"/>
    <x v="3"/>
    <x v="10"/>
    <s v="Billings"/>
    <x v="0"/>
    <n v="35"/>
    <n v="575"/>
    <n v="201250"/>
    <n v="90562.5"/>
    <n v="0.45"/>
    <x v="1"/>
  </r>
  <r>
    <x v="4"/>
    <n v="1189833"/>
    <x v="174"/>
    <x v="3"/>
    <x v="10"/>
    <s v="Billings"/>
    <x v="1"/>
    <n v="45"/>
    <n v="425"/>
    <n v="191250"/>
    <n v="57375"/>
    <n v="0.3"/>
    <x v="1"/>
  </r>
  <r>
    <x v="4"/>
    <n v="1189833"/>
    <x v="175"/>
    <x v="3"/>
    <x v="10"/>
    <s v="Billings"/>
    <x v="2"/>
    <n v="45"/>
    <n v="425"/>
    <n v="191250"/>
    <n v="86062.5"/>
    <n v="0.45"/>
    <x v="1"/>
  </r>
  <r>
    <x v="4"/>
    <n v="1189833"/>
    <x v="176"/>
    <x v="3"/>
    <x v="10"/>
    <s v="Billings"/>
    <x v="3"/>
    <n v="45"/>
    <n v="325"/>
    <n v="146250"/>
    <n v="58499.999999999993"/>
    <n v="0.39999999999999997"/>
    <x v="1"/>
  </r>
  <r>
    <x v="4"/>
    <n v="1189833"/>
    <x v="177"/>
    <x v="3"/>
    <x v="10"/>
    <s v="Billings"/>
    <x v="4"/>
    <n v="50"/>
    <n v="200"/>
    <n v="100000"/>
    <n v="60000.000000000007"/>
    <n v="0.60000000000000009"/>
    <x v="1"/>
  </r>
  <r>
    <x v="4"/>
    <n v="1189833"/>
    <x v="178"/>
    <x v="3"/>
    <x v="10"/>
    <s v="Billings"/>
    <x v="5"/>
    <n v="45"/>
    <n v="400"/>
    <n v="180000"/>
    <n v="45000"/>
    <n v="0.25"/>
    <x v="1"/>
  </r>
  <r>
    <x v="4"/>
    <n v="1189833"/>
    <x v="179"/>
    <x v="3"/>
    <x v="10"/>
    <s v="Billings"/>
    <x v="0"/>
    <n v="45"/>
    <n v="575"/>
    <n v="258750"/>
    <n v="116437.5"/>
    <n v="0.45"/>
    <x v="1"/>
  </r>
  <r>
    <x v="4"/>
    <n v="1189833"/>
    <x v="180"/>
    <x v="3"/>
    <x v="10"/>
    <s v="Billings"/>
    <x v="1"/>
    <n v="45"/>
    <n v="375"/>
    <n v="168750"/>
    <n v="50625"/>
    <n v="0.3"/>
    <x v="1"/>
  </r>
  <r>
    <x v="4"/>
    <n v="1189833"/>
    <x v="181"/>
    <x v="3"/>
    <x v="10"/>
    <s v="Billings"/>
    <x v="2"/>
    <n v="45"/>
    <n v="400"/>
    <n v="180000"/>
    <n v="81000"/>
    <n v="0.45"/>
    <x v="1"/>
  </r>
  <r>
    <x v="4"/>
    <n v="1189833"/>
    <x v="182"/>
    <x v="3"/>
    <x v="10"/>
    <s v="Billings"/>
    <x v="3"/>
    <n v="40"/>
    <n v="300"/>
    <n v="120000"/>
    <n v="47999.999999999993"/>
    <n v="0.39999999999999997"/>
    <x v="1"/>
  </r>
  <r>
    <x v="4"/>
    <n v="1189833"/>
    <x v="183"/>
    <x v="3"/>
    <x v="10"/>
    <s v="Billings"/>
    <x v="4"/>
    <n v="45"/>
    <n v="200"/>
    <n v="90000"/>
    <n v="54000.000000000007"/>
    <n v="0.60000000000000009"/>
    <x v="1"/>
  </r>
  <r>
    <x v="4"/>
    <n v="1189833"/>
    <x v="184"/>
    <x v="3"/>
    <x v="10"/>
    <s v="Billings"/>
    <x v="5"/>
    <n v="60"/>
    <n v="375"/>
    <n v="225000"/>
    <n v="56250"/>
    <n v="0.25"/>
    <x v="1"/>
  </r>
  <r>
    <x v="4"/>
    <n v="1189833"/>
    <x v="185"/>
    <x v="3"/>
    <x v="10"/>
    <s v="Billings"/>
    <x v="0"/>
    <n v="40"/>
    <n v="575"/>
    <n v="230000"/>
    <n v="103500"/>
    <n v="0.45"/>
    <x v="1"/>
  </r>
  <r>
    <x v="4"/>
    <n v="1189833"/>
    <x v="186"/>
    <x v="3"/>
    <x v="10"/>
    <s v="Billings"/>
    <x v="1"/>
    <n v="45"/>
    <n v="425"/>
    <n v="191250"/>
    <n v="57375"/>
    <n v="0.3"/>
    <x v="1"/>
  </r>
  <r>
    <x v="4"/>
    <n v="1189833"/>
    <x v="187"/>
    <x v="3"/>
    <x v="10"/>
    <s v="Billings"/>
    <x v="2"/>
    <n v="45"/>
    <n v="425"/>
    <n v="191250"/>
    <n v="86062.5"/>
    <n v="0.45"/>
    <x v="1"/>
  </r>
  <r>
    <x v="4"/>
    <n v="1189833"/>
    <x v="188"/>
    <x v="3"/>
    <x v="10"/>
    <s v="Billings"/>
    <x v="3"/>
    <n v="40"/>
    <n v="325"/>
    <n v="130000"/>
    <n v="51999.999999999993"/>
    <n v="0.39999999999999997"/>
    <x v="1"/>
  </r>
  <r>
    <x v="4"/>
    <n v="1189833"/>
    <x v="189"/>
    <x v="3"/>
    <x v="10"/>
    <s v="Billings"/>
    <x v="4"/>
    <n v="45"/>
    <n v="225"/>
    <n v="101250"/>
    <n v="60750.000000000007"/>
    <n v="0.60000000000000009"/>
    <x v="1"/>
  </r>
  <r>
    <x v="4"/>
    <n v="1189833"/>
    <x v="190"/>
    <x v="3"/>
    <x v="10"/>
    <s v="Billings"/>
    <x v="5"/>
    <n v="60"/>
    <n v="400"/>
    <n v="240000"/>
    <n v="60000"/>
    <n v="0.25"/>
    <x v="1"/>
  </r>
  <r>
    <x v="4"/>
    <n v="1189833"/>
    <x v="191"/>
    <x v="3"/>
    <x v="10"/>
    <s v="Billings"/>
    <x v="0"/>
    <n v="40"/>
    <n v="675"/>
    <n v="270000"/>
    <n v="121500"/>
    <n v="0.45"/>
    <x v="1"/>
  </r>
  <r>
    <x v="4"/>
    <n v="1189833"/>
    <x v="192"/>
    <x v="3"/>
    <x v="10"/>
    <s v="Billings"/>
    <x v="1"/>
    <n v="45"/>
    <n v="525"/>
    <n v="236250"/>
    <n v="70875"/>
    <n v="0.3"/>
    <x v="1"/>
  </r>
  <r>
    <x v="4"/>
    <n v="1189833"/>
    <x v="193"/>
    <x v="3"/>
    <x v="10"/>
    <s v="Billings"/>
    <x v="2"/>
    <n v="45"/>
    <n v="550"/>
    <n v="247500"/>
    <n v="111375"/>
    <n v="0.45"/>
    <x v="1"/>
  </r>
  <r>
    <x v="4"/>
    <n v="1189833"/>
    <x v="194"/>
    <x v="3"/>
    <x v="10"/>
    <s v="Billings"/>
    <x v="3"/>
    <n v="40"/>
    <n v="425"/>
    <n v="170000"/>
    <n v="68000"/>
    <n v="0.39999999999999997"/>
    <x v="1"/>
  </r>
  <r>
    <x v="4"/>
    <n v="1189833"/>
    <x v="195"/>
    <x v="3"/>
    <x v="10"/>
    <s v="Billings"/>
    <x v="4"/>
    <n v="45"/>
    <n v="300"/>
    <n v="135000"/>
    <n v="81000.000000000015"/>
    <n v="0.60000000000000009"/>
    <x v="1"/>
  </r>
  <r>
    <x v="4"/>
    <n v="1189833"/>
    <x v="196"/>
    <x v="3"/>
    <x v="10"/>
    <s v="Billings"/>
    <x v="5"/>
    <n v="60"/>
    <n v="600"/>
    <n v="360000"/>
    <n v="90000"/>
    <n v="0.25"/>
    <x v="1"/>
  </r>
  <r>
    <x v="4"/>
    <n v="1189833"/>
    <x v="197"/>
    <x v="3"/>
    <x v="10"/>
    <s v="Billings"/>
    <x v="0"/>
    <n v="40"/>
    <n v="750"/>
    <n v="300000"/>
    <n v="135000"/>
    <n v="0.45"/>
    <x v="1"/>
  </r>
  <r>
    <x v="4"/>
    <n v="1189833"/>
    <x v="198"/>
    <x v="3"/>
    <x v="10"/>
    <s v="Billings"/>
    <x v="1"/>
    <n v="45"/>
    <n v="600"/>
    <n v="270000"/>
    <n v="81000"/>
    <n v="0.3"/>
    <x v="1"/>
  </r>
  <r>
    <x v="4"/>
    <n v="1189833"/>
    <x v="199"/>
    <x v="3"/>
    <x v="10"/>
    <s v="Billings"/>
    <x v="2"/>
    <n v="45"/>
    <n v="550"/>
    <n v="247500"/>
    <n v="111375"/>
    <n v="0.45"/>
    <x v="1"/>
  </r>
  <r>
    <x v="4"/>
    <n v="1189833"/>
    <x v="200"/>
    <x v="3"/>
    <x v="10"/>
    <s v="Billings"/>
    <x v="3"/>
    <n v="40"/>
    <n v="450"/>
    <n v="180000"/>
    <n v="72000"/>
    <n v="0.39999999999999997"/>
    <x v="1"/>
  </r>
  <r>
    <x v="4"/>
    <n v="1189833"/>
    <x v="201"/>
    <x v="3"/>
    <x v="10"/>
    <s v="Billings"/>
    <x v="4"/>
    <n v="45"/>
    <n v="475"/>
    <n v="213750"/>
    <n v="128250.00000000001"/>
    <n v="0.60000000000000009"/>
    <x v="1"/>
  </r>
  <r>
    <x v="4"/>
    <n v="1189833"/>
    <x v="202"/>
    <x v="3"/>
    <x v="10"/>
    <s v="Billings"/>
    <x v="5"/>
    <n v="60"/>
    <n v="475"/>
    <n v="285000"/>
    <n v="71250"/>
    <n v="0.25"/>
    <x v="1"/>
  </r>
  <r>
    <x v="4"/>
    <n v="1189833"/>
    <x v="203"/>
    <x v="3"/>
    <x v="10"/>
    <s v="Billings"/>
    <x v="0"/>
    <n v="45"/>
    <n v="675"/>
    <n v="303750"/>
    <n v="136687.5"/>
    <n v="0.45"/>
    <x v="1"/>
  </r>
  <r>
    <x v="4"/>
    <n v="1189833"/>
    <x v="204"/>
    <x v="3"/>
    <x v="10"/>
    <s v="Billings"/>
    <x v="1"/>
    <n v="55.000000000000007"/>
    <n v="625"/>
    <n v="343750.00000000006"/>
    <n v="103125.00000000001"/>
    <n v="0.3"/>
    <x v="1"/>
  </r>
  <r>
    <x v="4"/>
    <n v="1189833"/>
    <x v="205"/>
    <x v="3"/>
    <x v="10"/>
    <s v="Billings"/>
    <x v="2"/>
    <n v="50"/>
    <n v="500"/>
    <n v="250000"/>
    <n v="112500"/>
    <n v="0.45"/>
    <x v="1"/>
  </r>
  <r>
    <x v="4"/>
    <n v="1189833"/>
    <x v="206"/>
    <x v="3"/>
    <x v="10"/>
    <s v="Billings"/>
    <x v="3"/>
    <n v="45"/>
    <n v="425"/>
    <n v="191250"/>
    <n v="76500"/>
    <n v="0.39999999999999997"/>
    <x v="1"/>
  </r>
  <r>
    <x v="4"/>
    <n v="1189833"/>
    <x v="207"/>
    <x v="3"/>
    <x v="10"/>
    <s v="Billings"/>
    <x v="4"/>
    <n v="54.999999999999993"/>
    <n v="425"/>
    <n v="233749.99999999997"/>
    <n v="140250"/>
    <n v="0.60000000000000009"/>
    <x v="1"/>
  </r>
  <r>
    <x v="4"/>
    <n v="1189833"/>
    <x v="208"/>
    <x v="3"/>
    <x v="10"/>
    <s v="Billings"/>
    <x v="5"/>
    <n v="60"/>
    <n v="400"/>
    <n v="240000"/>
    <n v="60000"/>
    <n v="0.25"/>
    <x v="1"/>
  </r>
  <r>
    <x v="4"/>
    <n v="1189833"/>
    <x v="209"/>
    <x v="3"/>
    <x v="10"/>
    <s v="Billings"/>
    <x v="0"/>
    <n v="45"/>
    <n v="600"/>
    <n v="270000"/>
    <n v="121500"/>
    <n v="0.45"/>
    <x v="1"/>
  </r>
  <r>
    <x v="4"/>
    <n v="1189833"/>
    <x v="210"/>
    <x v="3"/>
    <x v="10"/>
    <s v="Billings"/>
    <x v="1"/>
    <n v="50"/>
    <n v="600"/>
    <n v="300000"/>
    <n v="90000"/>
    <n v="0.3"/>
    <x v="1"/>
  </r>
  <r>
    <x v="4"/>
    <n v="1189833"/>
    <x v="211"/>
    <x v="3"/>
    <x v="10"/>
    <s v="Billings"/>
    <x v="2"/>
    <n v="45"/>
    <n v="450"/>
    <n v="202500"/>
    <n v="91125"/>
    <n v="0.45"/>
    <x v="1"/>
  </r>
  <r>
    <x v="4"/>
    <n v="1189833"/>
    <x v="212"/>
    <x v="3"/>
    <x v="10"/>
    <s v="Billings"/>
    <x v="3"/>
    <n v="45"/>
    <n v="400"/>
    <n v="180000"/>
    <n v="72000"/>
    <n v="0.39999999999999997"/>
    <x v="1"/>
  </r>
  <r>
    <x v="4"/>
    <n v="1189833"/>
    <x v="213"/>
    <x v="3"/>
    <x v="10"/>
    <s v="Billings"/>
    <x v="4"/>
    <n v="54.999999999999993"/>
    <n v="400"/>
    <n v="219999.99999999997"/>
    <n v="132000"/>
    <n v="0.60000000000000009"/>
    <x v="1"/>
  </r>
  <r>
    <x v="4"/>
    <n v="1189833"/>
    <x v="693"/>
    <x v="3"/>
    <x v="10"/>
    <s v="Billings"/>
    <x v="5"/>
    <n v="60"/>
    <n v="450"/>
    <n v="270000"/>
    <n v="67500"/>
    <n v="0.25"/>
    <x v="1"/>
  </r>
  <r>
    <x v="4"/>
    <n v="1189833"/>
    <x v="694"/>
    <x v="3"/>
    <x v="10"/>
    <s v="Billings"/>
    <x v="0"/>
    <n v="45"/>
    <n v="550"/>
    <n v="247500"/>
    <n v="111375"/>
    <n v="0.45"/>
    <x v="1"/>
  </r>
  <r>
    <x v="4"/>
    <n v="1189833"/>
    <x v="695"/>
    <x v="3"/>
    <x v="10"/>
    <s v="Billings"/>
    <x v="1"/>
    <n v="50"/>
    <n v="550"/>
    <n v="275000"/>
    <n v="82500"/>
    <n v="0.3"/>
    <x v="1"/>
  </r>
  <r>
    <x v="4"/>
    <n v="1189833"/>
    <x v="696"/>
    <x v="3"/>
    <x v="10"/>
    <s v="Billings"/>
    <x v="2"/>
    <n v="45"/>
    <n v="400"/>
    <n v="180000"/>
    <n v="81000"/>
    <n v="0.45"/>
    <x v="1"/>
  </r>
  <r>
    <x v="4"/>
    <n v="1189833"/>
    <x v="697"/>
    <x v="3"/>
    <x v="10"/>
    <s v="Billings"/>
    <x v="3"/>
    <n v="45"/>
    <n v="375"/>
    <n v="168750"/>
    <n v="67500"/>
    <n v="0.39999999999999997"/>
    <x v="1"/>
  </r>
  <r>
    <x v="4"/>
    <n v="1189833"/>
    <x v="698"/>
    <x v="3"/>
    <x v="10"/>
    <s v="Billings"/>
    <x v="4"/>
    <n v="54.999999999999993"/>
    <n v="350"/>
    <n v="192499.99999999997"/>
    <n v="115500"/>
    <n v="0.60000000000000009"/>
    <x v="1"/>
  </r>
  <r>
    <x v="4"/>
    <n v="1189833"/>
    <x v="699"/>
    <x v="3"/>
    <x v="10"/>
    <s v="Billings"/>
    <x v="5"/>
    <n v="60"/>
    <n v="400"/>
    <n v="240000"/>
    <n v="60000"/>
    <n v="0.25"/>
    <x v="1"/>
  </r>
  <r>
    <x v="4"/>
    <n v="1189833"/>
    <x v="700"/>
    <x v="3"/>
    <x v="10"/>
    <s v="Billings"/>
    <x v="0"/>
    <n v="40"/>
    <n v="575"/>
    <n v="230000"/>
    <n v="103500"/>
    <n v="0.45"/>
    <x v="1"/>
  </r>
  <r>
    <x v="4"/>
    <n v="1189833"/>
    <x v="701"/>
    <x v="3"/>
    <x v="10"/>
    <s v="Billings"/>
    <x v="1"/>
    <n v="45.000000000000007"/>
    <n v="575"/>
    <n v="258750.00000000003"/>
    <n v="77625"/>
    <n v="0.3"/>
    <x v="1"/>
  </r>
  <r>
    <x v="4"/>
    <n v="1189833"/>
    <x v="702"/>
    <x v="3"/>
    <x v="10"/>
    <s v="Billings"/>
    <x v="2"/>
    <n v="40"/>
    <n v="425"/>
    <n v="170000"/>
    <n v="76500"/>
    <n v="0.45"/>
    <x v="1"/>
  </r>
  <r>
    <x v="4"/>
    <n v="1189833"/>
    <x v="703"/>
    <x v="3"/>
    <x v="10"/>
    <s v="Billings"/>
    <x v="3"/>
    <n v="40"/>
    <n v="425"/>
    <n v="170000"/>
    <n v="68000"/>
    <n v="0.39999999999999997"/>
    <x v="1"/>
  </r>
  <r>
    <x v="4"/>
    <n v="1189833"/>
    <x v="704"/>
    <x v="3"/>
    <x v="10"/>
    <s v="Billings"/>
    <x v="4"/>
    <n v="54.999999999999993"/>
    <n v="375"/>
    <n v="206249.99999999997"/>
    <n v="123750"/>
    <n v="0.60000000000000009"/>
    <x v="1"/>
  </r>
  <r>
    <x v="4"/>
    <n v="1189833"/>
    <x v="705"/>
    <x v="3"/>
    <x v="10"/>
    <s v="Billings"/>
    <x v="5"/>
    <n v="60"/>
    <n v="475"/>
    <n v="285000"/>
    <n v="71250"/>
    <n v="0.25"/>
    <x v="1"/>
  </r>
  <r>
    <x v="4"/>
    <n v="1189833"/>
    <x v="706"/>
    <x v="3"/>
    <x v="10"/>
    <s v="Billings"/>
    <x v="0"/>
    <n v="45"/>
    <n v="675"/>
    <n v="303750"/>
    <n v="136687.5"/>
    <n v="0.45"/>
    <x v="1"/>
  </r>
  <r>
    <x v="4"/>
    <n v="1189833"/>
    <x v="707"/>
    <x v="3"/>
    <x v="10"/>
    <s v="Billings"/>
    <x v="1"/>
    <n v="50"/>
    <n v="675"/>
    <n v="337500"/>
    <n v="101250"/>
    <n v="0.3"/>
    <x v="1"/>
  </r>
  <r>
    <x v="4"/>
    <n v="1189833"/>
    <x v="708"/>
    <x v="3"/>
    <x v="10"/>
    <s v="Billings"/>
    <x v="2"/>
    <n v="45"/>
    <n v="475"/>
    <n v="213750"/>
    <n v="96187.5"/>
    <n v="0.45"/>
    <x v="1"/>
  </r>
  <r>
    <x v="4"/>
    <n v="1189833"/>
    <x v="709"/>
    <x v="3"/>
    <x v="10"/>
    <s v="Billings"/>
    <x v="3"/>
    <n v="45"/>
    <n v="475"/>
    <n v="213750"/>
    <n v="85500"/>
    <n v="0.39999999999999997"/>
    <x v="1"/>
  </r>
  <r>
    <x v="4"/>
    <n v="1189833"/>
    <x v="710"/>
    <x v="3"/>
    <x v="10"/>
    <s v="Billings"/>
    <x v="4"/>
    <n v="54.999999999999993"/>
    <n v="400"/>
    <n v="219999.99999999997"/>
    <n v="132000"/>
    <n v="0.60000000000000009"/>
    <x v="1"/>
  </r>
  <r>
    <x v="4"/>
    <n v="1189833"/>
    <x v="214"/>
    <x v="3"/>
    <x v="10"/>
    <s v="Billings"/>
    <x v="5"/>
    <n v="60"/>
    <n v="500"/>
    <n v="300000"/>
    <n v="75000"/>
    <n v="0.25"/>
    <x v="1"/>
  </r>
  <r>
    <x v="2"/>
    <n v="1197831"/>
    <x v="215"/>
    <x v="3"/>
    <x v="10"/>
    <s v="Billings"/>
    <x v="0"/>
    <n v="20"/>
    <n v="700"/>
    <n v="140000"/>
    <n v="49000"/>
    <n v="0.35"/>
    <x v="1"/>
  </r>
  <r>
    <x v="2"/>
    <n v="1197831"/>
    <x v="216"/>
    <x v="3"/>
    <x v="10"/>
    <s v="Billings"/>
    <x v="1"/>
    <n v="30"/>
    <n v="700"/>
    <n v="210000"/>
    <n v="73500"/>
    <n v="0.35"/>
    <x v="1"/>
  </r>
  <r>
    <x v="2"/>
    <n v="1197831"/>
    <x v="217"/>
    <x v="3"/>
    <x v="10"/>
    <s v="Billings"/>
    <x v="2"/>
    <n v="30"/>
    <n v="500"/>
    <n v="150000"/>
    <n v="52500"/>
    <n v="0.35"/>
    <x v="1"/>
  </r>
  <r>
    <x v="2"/>
    <n v="1197831"/>
    <x v="218"/>
    <x v="3"/>
    <x v="10"/>
    <s v="Billings"/>
    <x v="3"/>
    <n v="35"/>
    <n v="500"/>
    <n v="175000"/>
    <n v="78750"/>
    <n v="0.45"/>
    <x v="1"/>
  </r>
  <r>
    <x v="2"/>
    <n v="1197831"/>
    <x v="219"/>
    <x v="1"/>
    <x v="11"/>
    <s v="Knoxville"/>
    <x v="4"/>
    <n v="40"/>
    <n v="350"/>
    <n v="140000"/>
    <n v="42000"/>
    <n v="0.3"/>
    <x v="1"/>
  </r>
  <r>
    <x v="2"/>
    <n v="1197831"/>
    <x v="220"/>
    <x v="1"/>
    <x v="11"/>
    <s v="Knoxville"/>
    <x v="5"/>
    <n v="35"/>
    <n v="500"/>
    <n v="175000"/>
    <n v="87500"/>
    <n v="0.5"/>
    <x v="1"/>
  </r>
  <r>
    <x v="2"/>
    <n v="1197831"/>
    <x v="221"/>
    <x v="1"/>
    <x v="11"/>
    <s v="Knoxville"/>
    <x v="0"/>
    <n v="25"/>
    <n v="650"/>
    <n v="162500"/>
    <n v="56875"/>
    <n v="0.35"/>
    <x v="1"/>
  </r>
  <r>
    <x v="2"/>
    <n v="1197831"/>
    <x v="222"/>
    <x v="1"/>
    <x v="11"/>
    <s v="Knoxville"/>
    <x v="1"/>
    <n v="35"/>
    <n v="625"/>
    <n v="218750"/>
    <n v="76562.5"/>
    <n v="0.35"/>
    <x v="1"/>
  </r>
  <r>
    <x v="2"/>
    <n v="1197831"/>
    <x v="223"/>
    <x v="1"/>
    <x v="11"/>
    <s v="Knoxville"/>
    <x v="2"/>
    <n v="35"/>
    <n v="450"/>
    <n v="157500"/>
    <n v="55125"/>
    <n v="0.35"/>
    <x v="1"/>
  </r>
  <r>
    <x v="2"/>
    <n v="1197831"/>
    <x v="224"/>
    <x v="1"/>
    <x v="11"/>
    <s v="Knoxville"/>
    <x v="3"/>
    <n v="35"/>
    <n v="400"/>
    <n v="140000"/>
    <n v="63000"/>
    <n v="0.45"/>
    <x v="1"/>
  </r>
  <r>
    <x v="2"/>
    <n v="1197831"/>
    <x v="225"/>
    <x v="1"/>
    <x v="11"/>
    <s v="Knoxville"/>
    <x v="4"/>
    <n v="40"/>
    <n v="275"/>
    <n v="110000"/>
    <n v="33000"/>
    <n v="0.3"/>
    <x v="1"/>
  </r>
  <r>
    <x v="2"/>
    <n v="1197831"/>
    <x v="226"/>
    <x v="1"/>
    <x v="11"/>
    <s v="Knoxville"/>
    <x v="5"/>
    <n v="35"/>
    <n v="475"/>
    <n v="166250"/>
    <n v="83125"/>
    <n v="0.5"/>
    <x v="1"/>
  </r>
  <r>
    <x v="2"/>
    <n v="1197831"/>
    <x v="227"/>
    <x v="1"/>
    <x v="11"/>
    <s v="Knoxville"/>
    <x v="0"/>
    <n v="30"/>
    <n v="650"/>
    <n v="195000"/>
    <n v="78000"/>
    <n v="0.39999999999999997"/>
    <x v="1"/>
  </r>
  <r>
    <x v="2"/>
    <n v="1197831"/>
    <x v="228"/>
    <x v="1"/>
    <x v="11"/>
    <s v="Knoxville"/>
    <x v="1"/>
    <n v="40"/>
    <n v="650"/>
    <n v="260000"/>
    <n v="103999.99999999999"/>
    <n v="0.39999999999999997"/>
    <x v="1"/>
  </r>
  <r>
    <x v="2"/>
    <n v="1197831"/>
    <x v="711"/>
    <x v="1"/>
    <x v="11"/>
    <s v="Knoxville"/>
    <x v="2"/>
    <n v="30"/>
    <n v="475"/>
    <n v="142500"/>
    <n v="56999.999999999993"/>
    <n v="0.39999999999999997"/>
    <x v="1"/>
  </r>
  <r>
    <x v="2"/>
    <n v="1197831"/>
    <x v="712"/>
    <x v="1"/>
    <x v="11"/>
    <s v="Knoxville"/>
    <x v="3"/>
    <n v="35"/>
    <n v="375"/>
    <n v="131250"/>
    <n v="65625"/>
    <n v="0.5"/>
    <x v="1"/>
  </r>
  <r>
    <x v="2"/>
    <n v="1197831"/>
    <x v="713"/>
    <x v="1"/>
    <x v="11"/>
    <s v="Knoxville"/>
    <x v="4"/>
    <n v="40"/>
    <n v="275"/>
    <n v="110000"/>
    <n v="38500"/>
    <n v="0.35"/>
    <x v="1"/>
  </r>
  <r>
    <x v="2"/>
    <n v="1197831"/>
    <x v="714"/>
    <x v="1"/>
    <x v="11"/>
    <s v="Knoxville"/>
    <x v="5"/>
    <n v="35"/>
    <n v="425"/>
    <n v="148750"/>
    <n v="81812.5"/>
    <n v="0.55000000000000004"/>
    <x v="1"/>
  </r>
  <r>
    <x v="2"/>
    <n v="1197831"/>
    <x v="715"/>
    <x v="1"/>
    <x v="11"/>
    <s v="Knoxville"/>
    <x v="0"/>
    <n v="20"/>
    <n v="675"/>
    <n v="135000"/>
    <n v="53999.999999999993"/>
    <n v="0.39999999999999997"/>
    <x v="1"/>
  </r>
  <r>
    <x v="2"/>
    <n v="1197831"/>
    <x v="716"/>
    <x v="1"/>
    <x v="11"/>
    <s v="Knoxville"/>
    <x v="1"/>
    <n v="25.000000000000007"/>
    <n v="675"/>
    <n v="168750.00000000006"/>
    <n v="67500.000000000015"/>
    <n v="0.39999999999999997"/>
    <x v="1"/>
  </r>
  <r>
    <x v="2"/>
    <n v="1197831"/>
    <x v="717"/>
    <x v="1"/>
    <x v="11"/>
    <s v="Knoxville"/>
    <x v="2"/>
    <n v="19.999999999999996"/>
    <n v="500"/>
    <n v="99999.999999999985"/>
    <n v="39999.999999999993"/>
    <n v="0.39999999999999997"/>
    <x v="1"/>
  </r>
  <r>
    <x v="2"/>
    <n v="1197831"/>
    <x v="718"/>
    <x v="1"/>
    <x v="11"/>
    <s v="Knoxville"/>
    <x v="3"/>
    <n v="25.000000000000007"/>
    <n v="400"/>
    <n v="100000.00000000003"/>
    <n v="50000.000000000015"/>
    <n v="0.5"/>
    <x v="1"/>
  </r>
  <r>
    <x v="2"/>
    <n v="1197831"/>
    <x v="719"/>
    <x v="1"/>
    <x v="11"/>
    <s v="Knoxville"/>
    <x v="4"/>
    <n v="30"/>
    <n v="300"/>
    <n v="90000"/>
    <n v="31499.999999999996"/>
    <n v="0.35"/>
    <x v="1"/>
  </r>
  <r>
    <x v="2"/>
    <n v="1197831"/>
    <x v="720"/>
    <x v="1"/>
    <x v="11"/>
    <s v="Knoxville"/>
    <x v="5"/>
    <n v="25.000000000000007"/>
    <n v="575"/>
    <n v="143750.00000000003"/>
    <n v="79062.500000000029"/>
    <n v="0.55000000000000004"/>
    <x v="1"/>
  </r>
  <r>
    <x v="2"/>
    <n v="1197831"/>
    <x v="721"/>
    <x v="1"/>
    <x v="11"/>
    <s v="Knoxville"/>
    <x v="0"/>
    <n v="14.999999999999996"/>
    <n v="725"/>
    <n v="108749.99999999997"/>
    <n v="43499.999999999985"/>
    <n v="0.39999999999999997"/>
    <x v="1"/>
  </r>
  <r>
    <x v="2"/>
    <n v="1197831"/>
    <x v="722"/>
    <x v="1"/>
    <x v="11"/>
    <s v="Knoxville"/>
    <x v="1"/>
    <n v="25.000000000000007"/>
    <n v="750"/>
    <n v="187500.00000000006"/>
    <n v="75000.000000000015"/>
    <n v="0.39999999999999997"/>
    <x v="1"/>
  </r>
  <r>
    <x v="2"/>
    <n v="1197831"/>
    <x v="723"/>
    <x v="1"/>
    <x v="11"/>
    <s v="Knoxville"/>
    <x v="2"/>
    <n v="19.999999999999996"/>
    <n v="600"/>
    <n v="119999.99999999999"/>
    <n v="47999.999999999993"/>
    <n v="0.39999999999999997"/>
    <x v="1"/>
  </r>
  <r>
    <x v="2"/>
    <n v="1197831"/>
    <x v="229"/>
    <x v="1"/>
    <x v="11"/>
    <s v="Knoxville"/>
    <x v="3"/>
    <n v="30.000000000000004"/>
    <n v="525"/>
    <n v="157500.00000000003"/>
    <n v="78750.000000000015"/>
    <n v="0.5"/>
    <x v="1"/>
  </r>
  <r>
    <x v="2"/>
    <n v="1197831"/>
    <x v="230"/>
    <x v="1"/>
    <x v="11"/>
    <s v="Knoxville"/>
    <x v="4"/>
    <n v="45"/>
    <n v="425"/>
    <n v="191250"/>
    <n v="66937.5"/>
    <n v="0.35"/>
    <x v="1"/>
  </r>
  <r>
    <x v="2"/>
    <n v="1197831"/>
    <x v="231"/>
    <x v="1"/>
    <x v="11"/>
    <s v="Knoxville"/>
    <x v="5"/>
    <n v="40"/>
    <n v="775"/>
    <n v="310000"/>
    <n v="170500"/>
    <n v="0.55000000000000004"/>
    <x v="1"/>
  </r>
  <r>
    <x v="2"/>
    <n v="1197831"/>
    <x v="232"/>
    <x v="1"/>
    <x v="11"/>
    <s v="Knoxville"/>
    <x v="0"/>
    <n v="40"/>
    <n v="775"/>
    <n v="310000"/>
    <n v="123999.99999999999"/>
    <n v="0.39999999999999997"/>
    <x v="1"/>
  </r>
  <r>
    <x v="2"/>
    <n v="1197831"/>
    <x v="233"/>
    <x v="1"/>
    <x v="11"/>
    <s v="Knoxville"/>
    <x v="1"/>
    <n v="45"/>
    <n v="775"/>
    <n v="348750"/>
    <n v="139500"/>
    <n v="0.39999999999999997"/>
    <x v="1"/>
  </r>
  <r>
    <x v="2"/>
    <n v="1197831"/>
    <x v="234"/>
    <x v="1"/>
    <x v="11"/>
    <s v="Knoxville"/>
    <x v="2"/>
    <n v="40"/>
    <n v="650"/>
    <n v="260000"/>
    <n v="103999.99999999999"/>
    <n v="0.39999999999999997"/>
    <x v="1"/>
  </r>
  <r>
    <x v="2"/>
    <n v="1197831"/>
    <x v="235"/>
    <x v="1"/>
    <x v="11"/>
    <s v="Knoxville"/>
    <x v="3"/>
    <n v="40"/>
    <n v="600"/>
    <n v="240000"/>
    <n v="120000"/>
    <n v="0.5"/>
    <x v="1"/>
  </r>
  <r>
    <x v="2"/>
    <n v="1197831"/>
    <x v="236"/>
    <x v="1"/>
    <x v="11"/>
    <s v="Knoxville"/>
    <x v="4"/>
    <n v="45"/>
    <n v="500"/>
    <n v="225000"/>
    <n v="78750"/>
    <n v="0.35"/>
    <x v="1"/>
  </r>
  <r>
    <x v="2"/>
    <n v="1197831"/>
    <x v="237"/>
    <x v="1"/>
    <x v="11"/>
    <s v="Knoxville"/>
    <x v="5"/>
    <n v="50"/>
    <n v="875"/>
    <n v="437500"/>
    <n v="240625.00000000003"/>
    <n v="0.55000000000000004"/>
    <x v="1"/>
  </r>
  <r>
    <x v="2"/>
    <n v="1197831"/>
    <x v="238"/>
    <x v="1"/>
    <x v="11"/>
    <s v="Knoxville"/>
    <x v="0"/>
    <n v="40"/>
    <n v="825"/>
    <n v="330000"/>
    <n v="148499.99999999997"/>
    <n v="0.44999999999999996"/>
    <x v="1"/>
  </r>
  <r>
    <x v="2"/>
    <n v="1197831"/>
    <x v="239"/>
    <x v="1"/>
    <x v="11"/>
    <s v="Knoxville"/>
    <x v="1"/>
    <n v="45"/>
    <n v="825"/>
    <n v="371250"/>
    <n v="167062.49999999997"/>
    <n v="0.44999999999999996"/>
    <x v="1"/>
  </r>
  <r>
    <x v="2"/>
    <n v="1197831"/>
    <x v="240"/>
    <x v="1"/>
    <x v="11"/>
    <s v="Knoxville"/>
    <x v="2"/>
    <n v="40"/>
    <n v="975"/>
    <n v="390000"/>
    <n v="175499.99999999997"/>
    <n v="0.44999999999999996"/>
    <x v="1"/>
  </r>
  <r>
    <x v="2"/>
    <n v="1197831"/>
    <x v="241"/>
    <x v="1"/>
    <x v="11"/>
    <s v="Knoxville"/>
    <x v="3"/>
    <n v="40"/>
    <n v="575"/>
    <n v="230000"/>
    <n v="126500.00000000001"/>
    <n v="0.55000000000000004"/>
    <x v="1"/>
  </r>
  <r>
    <x v="2"/>
    <n v="1197831"/>
    <x v="242"/>
    <x v="1"/>
    <x v="11"/>
    <s v="Knoxville"/>
    <x v="4"/>
    <n v="45"/>
    <n v="550"/>
    <n v="247500"/>
    <n v="98999.999999999985"/>
    <n v="0.39999999999999997"/>
    <x v="1"/>
  </r>
  <r>
    <x v="2"/>
    <n v="1197831"/>
    <x v="243"/>
    <x v="1"/>
    <x v="11"/>
    <s v="Knoxville"/>
    <x v="5"/>
    <n v="54.999999999999993"/>
    <n v="825"/>
    <n v="453749.99999999994"/>
    <n v="272250"/>
    <n v="0.60000000000000009"/>
    <x v="1"/>
  </r>
  <r>
    <x v="2"/>
    <n v="1197831"/>
    <x v="244"/>
    <x v="1"/>
    <x v="11"/>
    <s v="Knoxville"/>
    <x v="0"/>
    <n v="45"/>
    <n v="775"/>
    <n v="348750"/>
    <n v="156937.49999999997"/>
    <n v="0.44999999999999996"/>
    <x v="1"/>
  </r>
  <r>
    <x v="2"/>
    <n v="1197831"/>
    <x v="245"/>
    <x v="1"/>
    <x v="11"/>
    <s v="Knoxville"/>
    <x v="1"/>
    <n v="55.000000000000007"/>
    <n v="775"/>
    <n v="426250.00000000006"/>
    <n v="191812.5"/>
    <n v="0.44999999999999996"/>
    <x v="1"/>
  </r>
  <r>
    <x v="2"/>
    <n v="1197831"/>
    <x v="246"/>
    <x v="1"/>
    <x v="11"/>
    <s v="Knoxville"/>
    <x v="2"/>
    <n v="50"/>
    <n v="950"/>
    <n v="475000"/>
    <n v="213749.99999999997"/>
    <n v="0.44999999999999996"/>
    <x v="1"/>
  </r>
  <r>
    <x v="2"/>
    <n v="1197831"/>
    <x v="247"/>
    <x v="1"/>
    <x v="11"/>
    <s v="Knoxville"/>
    <x v="3"/>
    <n v="45"/>
    <n v="475"/>
    <n v="213750"/>
    <n v="117562.50000000001"/>
    <n v="0.55000000000000004"/>
    <x v="1"/>
  </r>
  <r>
    <x v="2"/>
    <n v="1197831"/>
    <x v="248"/>
    <x v="1"/>
    <x v="11"/>
    <s v="Knoxville"/>
    <x v="4"/>
    <n v="50"/>
    <n v="475"/>
    <n v="237500"/>
    <n v="94999.999999999985"/>
    <n v="0.39999999999999997"/>
    <x v="1"/>
  </r>
  <r>
    <x v="2"/>
    <n v="1197831"/>
    <x v="249"/>
    <x v="1"/>
    <x v="11"/>
    <s v="Knoxville"/>
    <x v="5"/>
    <n v="54.999999999999993"/>
    <n v="725"/>
    <n v="398749.99999999994"/>
    <n v="239250"/>
    <n v="0.60000000000000009"/>
    <x v="1"/>
  </r>
  <r>
    <x v="2"/>
    <n v="1197831"/>
    <x v="250"/>
    <x v="1"/>
    <x v="11"/>
    <s v="Knoxville"/>
    <x v="0"/>
    <n v="50"/>
    <n v="675"/>
    <n v="337500"/>
    <n v="151874.99999999997"/>
    <n v="0.44999999999999996"/>
    <x v="1"/>
  </r>
  <r>
    <x v="2"/>
    <n v="1197831"/>
    <x v="251"/>
    <x v="1"/>
    <x v="11"/>
    <s v="Knoxville"/>
    <x v="1"/>
    <n v="50"/>
    <n v="625"/>
    <n v="312500"/>
    <n v="140625"/>
    <n v="0.44999999999999996"/>
    <x v="1"/>
  </r>
  <r>
    <x v="2"/>
    <n v="1197831"/>
    <x v="252"/>
    <x v="1"/>
    <x v="11"/>
    <s v="Knoxville"/>
    <x v="2"/>
    <n v="54.999999999999993"/>
    <n v="675"/>
    <n v="371249.99999999994"/>
    <n v="167062.49999999997"/>
    <n v="0.44999999999999996"/>
    <x v="1"/>
  </r>
  <r>
    <x v="2"/>
    <n v="1197831"/>
    <x v="253"/>
    <x v="1"/>
    <x v="11"/>
    <s v="Knoxville"/>
    <x v="3"/>
    <n v="54.999999999999993"/>
    <n v="400"/>
    <n v="219999.99999999997"/>
    <n v="121000"/>
    <n v="0.55000000000000004"/>
    <x v="1"/>
  </r>
  <r>
    <x v="2"/>
    <n v="1197831"/>
    <x v="254"/>
    <x v="1"/>
    <x v="11"/>
    <s v="Knoxville"/>
    <x v="4"/>
    <n v="50"/>
    <n v="400"/>
    <n v="200000"/>
    <n v="80000"/>
    <n v="0.39999999999999997"/>
    <x v="1"/>
  </r>
  <r>
    <x v="2"/>
    <n v="1197831"/>
    <x v="255"/>
    <x v="1"/>
    <x v="11"/>
    <s v="Knoxville"/>
    <x v="5"/>
    <n v="45"/>
    <n v="625"/>
    <n v="281250"/>
    <n v="168750.00000000003"/>
    <n v="0.60000000000000009"/>
    <x v="1"/>
  </r>
  <r>
    <x v="2"/>
    <n v="1197831"/>
    <x v="256"/>
    <x v="1"/>
    <x v="11"/>
    <s v="Knoxville"/>
    <x v="0"/>
    <n v="35"/>
    <n v="575"/>
    <n v="201250"/>
    <n v="90562.499999999985"/>
    <n v="0.44999999999999996"/>
    <x v="1"/>
  </r>
  <r>
    <x v="2"/>
    <n v="1197831"/>
    <x v="257"/>
    <x v="1"/>
    <x v="11"/>
    <s v="Knoxville"/>
    <x v="1"/>
    <n v="35"/>
    <n v="575"/>
    <n v="201250"/>
    <n v="90562.499999999985"/>
    <n v="0.44999999999999996"/>
    <x v="1"/>
  </r>
  <r>
    <x v="2"/>
    <n v="1197831"/>
    <x v="258"/>
    <x v="1"/>
    <x v="11"/>
    <s v="Knoxville"/>
    <x v="2"/>
    <n v="40"/>
    <n v="525"/>
    <n v="210000"/>
    <n v="94499.999999999985"/>
    <n v="0.44999999999999996"/>
    <x v="1"/>
  </r>
  <r>
    <x v="2"/>
    <n v="1197831"/>
    <x v="259"/>
    <x v="1"/>
    <x v="11"/>
    <s v="Knoxville"/>
    <x v="3"/>
    <n v="40"/>
    <n v="375"/>
    <n v="150000"/>
    <n v="82500"/>
    <n v="0.55000000000000004"/>
    <x v="1"/>
  </r>
  <r>
    <x v="2"/>
    <n v="1197831"/>
    <x v="260"/>
    <x v="1"/>
    <x v="11"/>
    <s v="Knoxville"/>
    <x v="4"/>
    <n v="35"/>
    <n v="350"/>
    <n v="122500"/>
    <n v="48999.999999999993"/>
    <n v="0.39999999999999997"/>
    <x v="1"/>
  </r>
  <r>
    <x v="2"/>
    <n v="1197831"/>
    <x v="261"/>
    <x v="1"/>
    <x v="11"/>
    <s v="Knoxville"/>
    <x v="5"/>
    <n v="45"/>
    <n v="525"/>
    <n v="236250"/>
    <n v="141750.00000000003"/>
    <n v="0.60000000000000009"/>
    <x v="1"/>
  </r>
  <r>
    <x v="2"/>
    <n v="1197831"/>
    <x v="262"/>
    <x v="1"/>
    <x v="11"/>
    <s v="Knoxville"/>
    <x v="0"/>
    <n v="30.000000000000004"/>
    <n v="675"/>
    <n v="202500.00000000003"/>
    <n v="91125"/>
    <n v="0.44999999999999996"/>
    <x v="1"/>
  </r>
  <r>
    <x v="2"/>
    <n v="1197831"/>
    <x v="263"/>
    <x v="1"/>
    <x v="11"/>
    <s v="Knoxville"/>
    <x v="1"/>
    <n v="30.000000000000004"/>
    <n v="675"/>
    <n v="202500.00000000003"/>
    <n v="91125"/>
    <n v="0.44999999999999996"/>
    <x v="1"/>
  </r>
  <r>
    <x v="2"/>
    <n v="1197831"/>
    <x v="264"/>
    <x v="1"/>
    <x v="11"/>
    <s v="Knoxville"/>
    <x v="2"/>
    <n v="55.000000000000007"/>
    <n v="600"/>
    <n v="330000.00000000006"/>
    <n v="148500"/>
    <n v="0.44999999999999996"/>
    <x v="1"/>
  </r>
  <r>
    <x v="2"/>
    <n v="1197831"/>
    <x v="265"/>
    <x v="1"/>
    <x v="11"/>
    <s v="Knoxville"/>
    <x v="3"/>
    <n v="55.000000000000007"/>
    <n v="475"/>
    <n v="261250.00000000003"/>
    <n v="143687.50000000003"/>
    <n v="0.55000000000000004"/>
    <x v="1"/>
  </r>
  <r>
    <x v="2"/>
    <n v="1197831"/>
    <x v="266"/>
    <x v="1"/>
    <x v="11"/>
    <s v="Knoxville"/>
    <x v="4"/>
    <n v="54.999999999999993"/>
    <n v="450"/>
    <n v="247499.99999999997"/>
    <n v="98999.999999999985"/>
    <n v="0.39999999999999997"/>
    <x v="1"/>
  </r>
  <r>
    <x v="2"/>
    <n v="1197831"/>
    <x v="267"/>
    <x v="1"/>
    <x v="11"/>
    <s v="Knoxville"/>
    <x v="5"/>
    <n v="65"/>
    <n v="650"/>
    <n v="422500"/>
    <n v="253500.00000000003"/>
    <n v="0.60000000000000009"/>
    <x v="1"/>
  </r>
  <r>
    <x v="2"/>
    <n v="1197831"/>
    <x v="268"/>
    <x v="1"/>
    <x v="11"/>
    <s v="Knoxville"/>
    <x v="0"/>
    <n v="54.999999999999993"/>
    <n v="800"/>
    <n v="439999.99999999994"/>
    <n v="197999.99999999994"/>
    <n v="0.44999999999999996"/>
    <x v="1"/>
  </r>
  <r>
    <x v="2"/>
    <n v="1197831"/>
    <x v="269"/>
    <x v="1"/>
    <x v="11"/>
    <s v="Knoxville"/>
    <x v="1"/>
    <n v="54.999999999999993"/>
    <n v="800"/>
    <n v="439999.99999999994"/>
    <n v="197999.99999999994"/>
    <n v="0.44999999999999996"/>
    <x v="1"/>
  </r>
  <r>
    <x v="2"/>
    <n v="1197831"/>
    <x v="270"/>
    <x v="1"/>
    <x v="11"/>
    <s v="Knoxville"/>
    <x v="2"/>
    <n v="60"/>
    <n v="700"/>
    <n v="420000"/>
    <n v="188999.99999999997"/>
    <n v="0.44999999999999996"/>
    <x v="1"/>
  </r>
  <r>
    <x v="2"/>
    <n v="1197831"/>
    <x v="271"/>
    <x v="1"/>
    <x v="11"/>
    <s v="Knoxville"/>
    <x v="3"/>
    <n v="60"/>
    <n v="550"/>
    <n v="330000"/>
    <n v="181500.00000000003"/>
    <n v="0.55000000000000004"/>
    <x v="1"/>
  </r>
  <r>
    <x v="2"/>
    <n v="1197831"/>
    <x v="272"/>
    <x v="1"/>
    <x v="11"/>
    <s v="Knoxville"/>
    <x v="4"/>
    <n v="54.999999999999993"/>
    <n v="500"/>
    <n v="274999.99999999994"/>
    <n v="109999.99999999997"/>
    <n v="0.39999999999999997"/>
    <x v="1"/>
  </r>
  <r>
    <x v="2"/>
    <n v="1197831"/>
    <x v="273"/>
    <x v="1"/>
    <x v="11"/>
    <s v="Knoxville"/>
    <x v="5"/>
    <n v="65"/>
    <n v="750"/>
    <n v="487500"/>
    <n v="292500.00000000006"/>
    <n v="0.60000000000000009"/>
    <x v="1"/>
  </r>
  <r>
    <x v="0"/>
    <n v="1185732"/>
    <x v="274"/>
    <x v="1"/>
    <x v="11"/>
    <s v="Knoxville"/>
    <x v="0"/>
    <n v="35"/>
    <n v="425"/>
    <n v="148750"/>
    <n v="59500"/>
    <n v="0.4"/>
    <x v="1"/>
  </r>
  <r>
    <x v="0"/>
    <n v="1185732"/>
    <x v="275"/>
    <x v="1"/>
    <x v="11"/>
    <s v="Knoxville"/>
    <x v="1"/>
    <n v="35"/>
    <n v="225"/>
    <n v="78750"/>
    <n v="27562.5"/>
    <n v="0.35"/>
    <x v="1"/>
  </r>
  <r>
    <x v="0"/>
    <n v="1185732"/>
    <x v="276"/>
    <x v="1"/>
    <x v="11"/>
    <s v="Knoxville"/>
    <x v="2"/>
    <n v="25"/>
    <n v="225"/>
    <n v="56250"/>
    <n v="19687.5"/>
    <n v="0.35"/>
    <x v="1"/>
  </r>
  <r>
    <x v="0"/>
    <n v="1185732"/>
    <x v="277"/>
    <x v="1"/>
    <x v="11"/>
    <s v="Knoxville"/>
    <x v="3"/>
    <n v="30.000000000000004"/>
    <n v="75"/>
    <n v="22500.000000000004"/>
    <n v="9000.0000000000018"/>
    <n v="0.4"/>
    <x v="1"/>
  </r>
  <r>
    <x v="0"/>
    <n v="1185732"/>
    <x v="278"/>
    <x v="3"/>
    <x v="12"/>
    <s v="Omaha"/>
    <x v="4"/>
    <n v="44.999999999999993"/>
    <n v="125"/>
    <n v="56249.999999999993"/>
    <n v="19687.499999999996"/>
    <n v="0.35"/>
    <x v="1"/>
  </r>
  <r>
    <x v="0"/>
    <n v="1185732"/>
    <x v="279"/>
    <x v="3"/>
    <x v="12"/>
    <s v="Omaha"/>
    <x v="5"/>
    <n v="35"/>
    <n v="225"/>
    <n v="78750"/>
    <n v="39375"/>
    <n v="0.5"/>
    <x v="1"/>
  </r>
  <r>
    <x v="0"/>
    <n v="1185732"/>
    <x v="280"/>
    <x v="3"/>
    <x v="12"/>
    <s v="Omaha"/>
    <x v="0"/>
    <n v="35"/>
    <n v="475"/>
    <n v="166250"/>
    <n v="66500"/>
    <n v="0.4"/>
    <x v="1"/>
  </r>
  <r>
    <x v="0"/>
    <n v="1185732"/>
    <x v="281"/>
    <x v="3"/>
    <x v="12"/>
    <s v="Omaha"/>
    <x v="1"/>
    <n v="35"/>
    <n v="125"/>
    <n v="43750"/>
    <n v="15312.499999999998"/>
    <n v="0.35"/>
    <x v="1"/>
  </r>
  <r>
    <x v="0"/>
    <n v="1185732"/>
    <x v="282"/>
    <x v="3"/>
    <x v="12"/>
    <s v="Omaha"/>
    <x v="2"/>
    <n v="25"/>
    <n v="175"/>
    <n v="43750"/>
    <n v="15312.499999999998"/>
    <n v="0.35"/>
    <x v="1"/>
  </r>
  <r>
    <x v="0"/>
    <n v="1185732"/>
    <x v="283"/>
    <x v="3"/>
    <x v="12"/>
    <s v="Omaha"/>
    <x v="3"/>
    <n v="30.000000000000004"/>
    <n v="50"/>
    <n v="15000.000000000002"/>
    <n v="6000.0000000000009"/>
    <n v="0.4"/>
    <x v="1"/>
  </r>
  <r>
    <x v="0"/>
    <n v="1185732"/>
    <x v="284"/>
    <x v="3"/>
    <x v="12"/>
    <s v="Omaha"/>
    <x v="4"/>
    <n v="44.999999999999993"/>
    <n v="125"/>
    <n v="56249.999999999993"/>
    <n v="19687.499999999996"/>
    <n v="0.35"/>
    <x v="1"/>
  </r>
  <r>
    <x v="0"/>
    <n v="1185732"/>
    <x v="285"/>
    <x v="3"/>
    <x v="12"/>
    <s v="Omaha"/>
    <x v="5"/>
    <n v="35"/>
    <n v="200"/>
    <n v="70000"/>
    <n v="35000"/>
    <n v="0.5"/>
    <x v="1"/>
  </r>
  <r>
    <x v="0"/>
    <n v="1185732"/>
    <x v="286"/>
    <x v="3"/>
    <x v="12"/>
    <s v="Omaha"/>
    <x v="0"/>
    <n v="40"/>
    <n v="420"/>
    <n v="168000"/>
    <n v="67200"/>
    <n v="0.4"/>
    <x v="1"/>
  </r>
  <r>
    <x v="0"/>
    <n v="1185732"/>
    <x v="287"/>
    <x v="3"/>
    <x v="12"/>
    <s v="Omaha"/>
    <x v="1"/>
    <n v="40"/>
    <n v="100"/>
    <n v="40000"/>
    <n v="14000"/>
    <n v="0.35"/>
    <x v="1"/>
  </r>
  <r>
    <x v="0"/>
    <n v="1185732"/>
    <x v="288"/>
    <x v="3"/>
    <x v="12"/>
    <s v="Omaha"/>
    <x v="2"/>
    <n v="30.000000000000004"/>
    <n v="150"/>
    <n v="45000.000000000007"/>
    <n v="15750.000000000002"/>
    <n v="0.35"/>
    <x v="1"/>
  </r>
  <r>
    <x v="0"/>
    <n v="1185732"/>
    <x v="289"/>
    <x v="3"/>
    <x v="12"/>
    <s v="Omaha"/>
    <x v="3"/>
    <n v="35"/>
    <n v="0"/>
    <n v="0"/>
    <n v="0"/>
    <n v="0.4"/>
    <x v="1"/>
  </r>
  <r>
    <x v="0"/>
    <n v="1185732"/>
    <x v="290"/>
    <x v="3"/>
    <x v="12"/>
    <s v="Omaha"/>
    <x v="4"/>
    <n v="50"/>
    <n v="50"/>
    <n v="25000"/>
    <n v="8750"/>
    <n v="0.35"/>
    <x v="1"/>
  </r>
  <r>
    <x v="0"/>
    <n v="1185732"/>
    <x v="291"/>
    <x v="3"/>
    <x v="12"/>
    <s v="Omaha"/>
    <x v="5"/>
    <n v="40"/>
    <n v="150"/>
    <n v="60000"/>
    <n v="30000"/>
    <n v="0.5"/>
    <x v="1"/>
  </r>
  <r>
    <x v="0"/>
    <n v="1185732"/>
    <x v="292"/>
    <x v="3"/>
    <x v="12"/>
    <s v="Omaha"/>
    <x v="0"/>
    <n v="40"/>
    <n v="375"/>
    <n v="150000"/>
    <n v="60000"/>
    <n v="0.4"/>
    <x v="1"/>
  </r>
  <r>
    <x v="0"/>
    <n v="1185732"/>
    <x v="293"/>
    <x v="3"/>
    <x v="12"/>
    <s v="Omaha"/>
    <x v="1"/>
    <n v="35"/>
    <n v="75"/>
    <n v="26250"/>
    <n v="9187.5"/>
    <n v="0.35"/>
    <x v="1"/>
  </r>
  <r>
    <x v="0"/>
    <n v="1185732"/>
    <x v="294"/>
    <x v="3"/>
    <x v="12"/>
    <s v="Omaha"/>
    <x v="2"/>
    <n v="25.000000000000007"/>
    <n v="75"/>
    <n v="18750.000000000004"/>
    <n v="6562.5000000000009"/>
    <n v="0.35"/>
    <x v="1"/>
  </r>
  <r>
    <x v="0"/>
    <n v="1185732"/>
    <x v="295"/>
    <x v="3"/>
    <x v="12"/>
    <s v="Omaha"/>
    <x v="3"/>
    <n v="30"/>
    <n v="0"/>
    <n v="0"/>
    <n v="0"/>
    <n v="0.4"/>
    <x v="1"/>
  </r>
  <r>
    <x v="0"/>
    <n v="1185732"/>
    <x v="296"/>
    <x v="3"/>
    <x v="12"/>
    <s v="Omaha"/>
    <x v="4"/>
    <n v="45"/>
    <n v="25"/>
    <n v="11250"/>
    <n v="3937.4999999999995"/>
    <n v="0.35"/>
    <x v="1"/>
  </r>
  <r>
    <x v="0"/>
    <n v="1185732"/>
    <x v="297"/>
    <x v="3"/>
    <x v="12"/>
    <s v="Omaha"/>
    <x v="5"/>
    <n v="35"/>
    <n v="150"/>
    <n v="52500"/>
    <n v="26250"/>
    <n v="0.5"/>
    <x v="1"/>
  </r>
  <r>
    <x v="0"/>
    <n v="1185732"/>
    <x v="298"/>
    <x v="3"/>
    <x v="12"/>
    <s v="Omaha"/>
    <x v="0"/>
    <n v="45"/>
    <n v="420"/>
    <n v="189000"/>
    <n v="75600"/>
    <n v="0.4"/>
    <x v="1"/>
  </r>
  <r>
    <x v="0"/>
    <n v="1185732"/>
    <x v="299"/>
    <x v="3"/>
    <x v="12"/>
    <s v="Omaha"/>
    <x v="1"/>
    <n v="40.000000000000007"/>
    <n v="125"/>
    <n v="50000.000000000007"/>
    <n v="17500"/>
    <n v="0.35"/>
    <x v="1"/>
  </r>
  <r>
    <x v="0"/>
    <n v="1185732"/>
    <x v="300"/>
    <x v="3"/>
    <x v="12"/>
    <s v="Omaha"/>
    <x v="2"/>
    <n v="35"/>
    <n v="100"/>
    <n v="35000"/>
    <n v="12250"/>
    <n v="0.35"/>
    <x v="1"/>
  </r>
  <r>
    <x v="0"/>
    <n v="1185732"/>
    <x v="301"/>
    <x v="3"/>
    <x v="12"/>
    <s v="Omaha"/>
    <x v="3"/>
    <n v="35"/>
    <n v="25"/>
    <n v="8750"/>
    <n v="3500"/>
    <n v="0.4"/>
    <x v="1"/>
  </r>
  <r>
    <x v="0"/>
    <n v="1185732"/>
    <x v="302"/>
    <x v="3"/>
    <x v="12"/>
    <s v="Omaha"/>
    <x v="4"/>
    <n v="49.999999999999993"/>
    <n v="50"/>
    <n v="24999.999999999996"/>
    <n v="8749.9999999999982"/>
    <n v="0.35"/>
    <x v="1"/>
  </r>
  <r>
    <x v="0"/>
    <n v="1185732"/>
    <x v="303"/>
    <x v="3"/>
    <x v="12"/>
    <s v="Omaha"/>
    <x v="5"/>
    <n v="54.999999999999993"/>
    <n v="150"/>
    <n v="82499.999999999985"/>
    <n v="41249.999999999993"/>
    <n v="0.5"/>
    <x v="1"/>
  </r>
  <r>
    <x v="0"/>
    <n v="1185732"/>
    <x v="304"/>
    <x v="3"/>
    <x v="12"/>
    <s v="Omaha"/>
    <x v="0"/>
    <n v="40"/>
    <n v="400"/>
    <n v="160000"/>
    <n v="64000"/>
    <n v="0.4"/>
    <x v="1"/>
  </r>
  <r>
    <x v="0"/>
    <n v="1185732"/>
    <x v="305"/>
    <x v="3"/>
    <x v="12"/>
    <s v="Omaha"/>
    <x v="1"/>
    <n v="35.000000000000007"/>
    <n v="150"/>
    <n v="52500.000000000007"/>
    <n v="18375"/>
    <n v="0.35"/>
    <x v="1"/>
  </r>
  <r>
    <x v="0"/>
    <n v="1185732"/>
    <x v="306"/>
    <x v="3"/>
    <x v="12"/>
    <s v="Omaha"/>
    <x v="2"/>
    <n v="30.000000000000004"/>
    <n v="175"/>
    <n v="52500.000000000007"/>
    <n v="18375"/>
    <n v="0.35"/>
    <x v="1"/>
  </r>
  <r>
    <x v="0"/>
    <n v="1185732"/>
    <x v="307"/>
    <x v="3"/>
    <x v="12"/>
    <s v="Omaha"/>
    <x v="3"/>
    <n v="30.000000000000004"/>
    <n v="150"/>
    <n v="45000.000000000007"/>
    <n v="18000.000000000004"/>
    <n v="0.4"/>
    <x v="1"/>
  </r>
  <r>
    <x v="0"/>
    <n v="1185732"/>
    <x v="308"/>
    <x v="3"/>
    <x v="12"/>
    <s v="Omaha"/>
    <x v="4"/>
    <n v="45"/>
    <n v="150"/>
    <n v="67500"/>
    <n v="23625"/>
    <n v="0.35"/>
    <x v="1"/>
  </r>
  <r>
    <x v="0"/>
    <n v="1185732"/>
    <x v="309"/>
    <x v="3"/>
    <x v="12"/>
    <s v="Omaha"/>
    <x v="5"/>
    <n v="50"/>
    <n v="325"/>
    <n v="162500"/>
    <n v="81250"/>
    <n v="0.5"/>
    <x v="1"/>
  </r>
  <r>
    <x v="0"/>
    <n v="1185732"/>
    <x v="310"/>
    <x v="3"/>
    <x v="12"/>
    <s v="Omaha"/>
    <x v="0"/>
    <n v="45"/>
    <n v="550"/>
    <n v="247500"/>
    <n v="99000"/>
    <n v="0.4"/>
    <x v="1"/>
  </r>
  <r>
    <x v="0"/>
    <n v="1185732"/>
    <x v="311"/>
    <x v="3"/>
    <x v="12"/>
    <s v="Omaha"/>
    <x v="1"/>
    <n v="40.000000000000007"/>
    <n v="300"/>
    <n v="120000.00000000001"/>
    <n v="42000"/>
    <n v="0.35"/>
    <x v="1"/>
  </r>
  <r>
    <x v="0"/>
    <n v="1185732"/>
    <x v="312"/>
    <x v="3"/>
    <x v="12"/>
    <s v="Omaha"/>
    <x v="2"/>
    <n v="35"/>
    <n v="225"/>
    <n v="78750"/>
    <n v="27562.5"/>
    <n v="0.35"/>
    <x v="1"/>
  </r>
  <r>
    <x v="0"/>
    <n v="1185732"/>
    <x v="313"/>
    <x v="3"/>
    <x v="12"/>
    <s v="Omaha"/>
    <x v="3"/>
    <n v="35"/>
    <n v="175"/>
    <n v="61250"/>
    <n v="24500"/>
    <n v="0.4"/>
    <x v="1"/>
  </r>
  <r>
    <x v="0"/>
    <n v="1185732"/>
    <x v="314"/>
    <x v="3"/>
    <x v="12"/>
    <s v="Omaha"/>
    <x v="4"/>
    <n v="45"/>
    <n v="175"/>
    <n v="78750"/>
    <n v="27562.5"/>
    <n v="0.35"/>
    <x v="1"/>
  </r>
  <r>
    <x v="0"/>
    <n v="1185732"/>
    <x v="315"/>
    <x v="3"/>
    <x v="12"/>
    <s v="Omaha"/>
    <x v="5"/>
    <n v="50"/>
    <n v="350"/>
    <n v="175000"/>
    <n v="87500"/>
    <n v="0.5"/>
    <x v="1"/>
  </r>
  <r>
    <x v="0"/>
    <n v="1185732"/>
    <x v="316"/>
    <x v="3"/>
    <x v="12"/>
    <s v="Omaha"/>
    <x v="0"/>
    <n v="45"/>
    <n v="500"/>
    <n v="225000"/>
    <n v="90000"/>
    <n v="0.4"/>
    <x v="1"/>
  </r>
  <r>
    <x v="0"/>
    <n v="1185732"/>
    <x v="317"/>
    <x v="3"/>
    <x v="12"/>
    <s v="Omaha"/>
    <x v="1"/>
    <n v="45.000000000000007"/>
    <n v="275"/>
    <n v="123750.00000000001"/>
    <n v="43312.5"/>
    <n v="0.35"/>
    <x v="1"/>
  </r>
  <r>
    <x v="0"/>
    <n v="1185732"/>
    <x v="318"/>
    <x v="3"/>
    <x v="12"/>
    <s v="Omaha"/>
    <x v="2"/>
    <n v="40"/>
    <n v="200"/>
    <n v="80000"/>
    <n v="28000"/>
    <n v="0.35"/>
    <x v="1"/>
  </r>
  <r>
    <x v="0"/>
    <n v="1185732"/>
    <x v="319"/>
    <x v="3"/>
    <x v="12"/>
    <s v="Omaha"/>
    <x v="3"/>
    <n v="30.000000000000004"/>
    <n v="125"/>
    <n v="37500.000000000007"/>
    <n v="15000.000000000004"/>
    <n v="0.4"/>
    <x v="1"/>
  </r>
  <r>
    <x v="0"/>
    <n v="1185732"/>
    <x v="320"/>
    <x v="3"/>
    <x v="12"/>
    <s v="Omaha"/>
    <x v="4"/>
    <n v="40"/>
    <n v="100"/>
    <n v="40000"/>
    <n v="14000"/>
    <n v="0.35"/>
    <x v="1"/>
  </r>
  <r>
    <x v="0"/>
    <n v="1185732"/>
    <x v="321"/>
    <x v="3"/>
    <x v="12"/>
    <s v="Omaha"/>
    <x v="5"/>
    <n v="45"/>
    <n v="275"/>
    <n v="123750"/>
    <n v="61875"/>
    <n v="0.5"/>
    <x v="1"/>
  </r>
  <r>
    <x v="0"/>
    <n v="1185732"/>
    <x v="322"/>
    <x v="3"/>
    <x v="12"/>
    <s v="Omaha"/>
    <x v="0"/>
    <n v="40"/>
    <n v="400"/>
    <n v="160000"/>
    <n v="64000"/>
    <n v="0.4"/>
    <x v="1"/>
  </r>
  <r>
    <x v="0"/>
    <n v="1185732"/>
    <x v="323"/>
    <x v="3"/>
    <x v="12"/>
    <s v="Omaha"/>
    <x v="1"/>
    <n v="35.000000000000007"/>
    <n v="200"/>
    <n v="70000.000000000015"/>
    <n v="24500.000000000004"/>
    <n v="0.35"/>
    <x v="1"/>
  </r>
  <r>
    <x v="0"/>
    <n v="1185732"/>
    <x v="324"/>
    <x v="3"/>
    <x v="12"/>
    <s v="Omaha"/>
    <x v="2"/>
    <n v="20"/>
    <n v="100"/>
    <n v="20000"/>
    <n v="7000"/>
    <n v="0.35"/>
    <x v="1"/>
  </r>
  <r>
    <x v="0"/>
    <n v="1185732"/>
    <x v="325"/>
    <x v="3"/>
    <x v="12"/>
    <s v="Omaha"/>
    <x v="3"/>
    <n v="20"/>
    <n v="75"/>
    <n v="15000"/>
    <n v="6000"/>
    <n v="0.4"/>
    <x v="1"/>
  </r>
  <r>
    <x v="0"/>
    <n v="1185732"/>
    <x v="326"/>
    <x v="3"/>
    <x v="12"/>
    <s v="Omaha"/>
    <x v="4"/>
    <n v="30"/>
    <n v="75"/>
    <n v="22500"/>
    <n v="7874.9999999999991"/>
    <n v="0.35"/>
    <x v="1"/>
  </r>
  <r>
    <x v="0"/>
    <n v="1185732"/>
    <x v="327"/>
    <x v="3"/>
    <x v="12"/>
    <s v="Omaha"/>
    <x v="5"/>
    <n v="35"/>
    <n v="150"/>
    <n v="52500"/>
    <n v="26250"/>
    <n v="0.5"/>
    <x v="1"/>
  </r>
  <r>
    <x v="0"/>
    <n v="1185732"/>
    <x v="328"/>
    <x v="3"/>
    <x v="12"/>
    <s v="Omaha"/>
    <x v="0"/>
    <n v="40"/>
    <n v="325"/>
    <n v="130000"/>
    <n v="52000"/>
    <n v="0.4"/>
    <x v="1"/>
  </r>
  <r>
    <x v="0"/>
    <n v="1185732"/>
    <x v="329"/>
    <x v="3"/>
    <x v="12"/>
    <s v="Omaha"/>
    <x v="1"/>
    <n v="30"/>
    <n v="150"/>
    <n v="45000"/>
    <n v="15749.999999999998"/>
    <n v="0.35"/>
    <x v="1"/>
  </r>
  <r>
    <x v="0"/>
    <n v="1185732"/>
    <x v="330"/>
    <x v="3"/>
    <x v="12"/>
    <s v="Omaha"/>
    <x v="2"/>
    <n v="30"/>
    <n v="50"/>
    <n v="15000"/>
    <n v="5250"/>
    <n v="0.35"/>
    <x v="1"/>
  </r>
  <r>
    <x v="0"/>
    <n v="1185732"/>
    <x v="331"/>
    <x v="3"/>
    <x v="12"/>
    <s v="Omaha"/>
    <x v="3"/>
    <n v="30"/>
    <n v="25"/>
    <n v="7500"/>
    <n v="3000"/>
    <n v="0.4"/>
    <x v="1"/>
  </r>
  <r>
    <x v="0"/>
    <n v="1185732"/>
    <x v="332"/>
    <x v="3"/>
    <x v="12"/>
    <s v="Omaha"/>
    <x v="4"/>
    <n v="40"/>
    <n v="25"/>
    <n v="10000"/>
    <n v="3500"/>
    <n v="0.35"/>
    <x v="1"/>
  </r>
  <r>
    <x v="0"/>
    <n v="1185732"/>
    <x v="333"/>
    <x v="3"/>
    <x v="12"/>
    <s v="Omaha"/>
    <x v="5"/>
    <n v="44.999999999999993"/>
    <n v="150"/>
    <n v="67499.999999999985"/>
    <n v="33749.999999999993"/>
    <n v="0.5"/>
    <x v="1"/>
  </r>
  <r>
    <x v="0"/>
    <n v="1185732"/>
    <x v="334"/>
    <x v="3"/>
    <x v="12"/>
    <s v="Omaha"/>
    <x v="0"/>
    <n v="40"/>
    <n v="300"/>
    <n v="120000"/>
    <n v="48000"/>
    <n v="0.4"/>
    <x v="1"/>
  </r>
  <r>
    <x v="0"/>
    <n v="1185732"/>
    <x v="335"/>
    <x v="3"/>
    <x v="12"/>
    <s v="Omaha"/>
    <x v="1"/>
    <n v="30.000000000000004"/>
    <n v="150"/>
    <n v="45000.000000000007"/>
    <n v="15750.000000000002"/>
    <n v="0.35"/>
    <x v="1"/>
  </r>
  <r>
    <x v="0"/>
    <n v="1185732"/>
    <x v="336"/>
    <x v="3"/>
    <x v="12"/>
    <s v="Omaha"/>
    <x v="2"/>
    <n v="30.000000000000004"/>
    <n v="95"/>
    <n v="28500.000000000004"/>
    <n v="9975"/>
    <n v="0.35"/>
    <x v="1"/>
  </r>
  <r>
    <x v="0"/>
    <n v="1185732"/>
    <x v="337"/>
    <x v="3"/>
    <x v="12"/>
    <s v="Omaha"/>
    <x v="3"/>
    <n v="30.000000000000004"/>
    <n v="125"/>
    <n v="37500.000000000007"/>
    <n v="15000.000000000004"/>
    <n v="0.4"/>
    <x v="1"/>
  </r>
  <r>
    <x v="0"/>
    <n v="1185732"/>
    <x v="338"/>
    <x v="3"/>
    <x v="12"/>
    <s v="Omaha"/>
    <x v="4"/>
    <n v="49.999999999999993"/>
    <n v="100"/>
    <n v="49999.999999999993"/>
    <n v="17499.999999999996"/>
    <n v="0.35"/>
    <x v="1"/>
  </r>
  <r>
    <x v="0"/>
    <n v="1185732"/>
    <x v="339"/>
    <x v="3"/>
    <x v="12"/>
    <s v="Omaha"/>
    <x v="5"/>
    <n v="54.999999999999986"/>
    <n v="200"/>
    <n v="109999.99999999997"/>
    <n v="54999.999999999985"/>
    <n v="0.5"/>
    <x v="1"/>
  </r>
  <r>
    <x v="0"/>
    <n v="1185732"/>
    <x v="340"/>
    <x v="3"/>
    <x v="12"/>
    <s v="Omaha"/>
    <x v="0"/>
    <n v="49.999999999999993"/>
    <n v="450"/>
    <n v="224999.99999999997"/>
    <n v="90000"/>
    <n v="0.4"/>
    <x v="1"/>
  </r>
  <r>
    <x v="0"/>
    <n v="1185732"/>
    <x v="341"/>
    <x v="3"/>
    <x v="12"/>
    <s v="Omaha"/>
    <x v="1"/>
    <n v="40"/>
    <n v="250"/>
    <n v="100000"/>
    <n v="35000"/>
    <n v="0.35"/>
    <x v="1"/>
  </r>
  <r>
    <x v="0"/>
    <n v="1185732"/>
    <x v="342"/>
    <x v="3"/>
    <x v="12"/>
    <s v="Omaha"/>
    <x v="2"/>
    <n v="40"/>
    <n v="200"/>
    <n v="80000"/>
    <n v="28000"/>
    <n v="0.35"/>
    <x v="1"/>
  </r>
  <r>
    <x v="0"/>
    <n v="1185732"/>
    <x v="343"/>
    <x v="3"/>
    <x v="12"/>
    <s v="Omaha"/>
    <x v="3"/>
    <n v="40"/>
    <n v="150"/>
    <n v="60000"/>
    <n v="24000"/>
    <n v="0.4"/>
    <x v="1"/>
  </r>
  <r>
    <x v="0"/>
    <n v="1185732"/>
    <x v="344"/>
    <x v="3"/>
    <x v="12"/>
    <s v="Omaha"/>
    <x v="4"/>
    <n v="49.999999999999993"/>
    <n v="150"/>
    <n v="74999.999999999985"/>
    <n v="26249.999999999993"/>
    <n v="0.35"/>
    <x v="1"/>
  </r>
  <r>
    <x v="0"/>
    <n v="1185732"/>
    <x v="345"/>
    <x v="3"/>
    <x v="12"/>
    <s v="Omaha"/>
    <x v="5"/>
    <n v="54.999999999999986"/>
    <n v="250"/>
    <n v="137499.99999999997"/>
    <n v="68749.999999999985"/>
    <n v="0.5"/>
    <x v="1"/>
  </r>
  <r>
    <x v="2"/>
    <n v="1197831"/>
    <x v="346"/>
    <x v="3"/>
    <x v="12"/>
    <s v="Omaha"/>
    <x v="0"/>
    <n v="20"/>
    <n v="675"/>
    <n v="135000"/>
    <n v="53999.999999999993"/>
    <n v="0.39999999999999997"/>
    <x v="1"/>
  </r>
  <r>
    <x v="2"/>
    <n v="1197831"/>
    <x v="347"/>
    <x v="3"/>
    <x v="12"/>
    <s v="Omaha"/>
    <x v="1"/>
    <n v="30"/>
    <n v="675"/>
    <n v="202500"/>
    <n v="81000"/>
    <n v="0.39999999999999997"/>
    <x v="1"/>
  </r>
  <r>
    <x v="2"/>
    <n v="1197831"/>
    <x v="348"/>
    <x v="3"/>
    <x v="12"/>
    <s v="Omaha"/>
    <x v="2"/>
    <n v="30"/>
    <n v="475"/>
    <n v="142500"/>
    <n v="56999.999999999993"/>
    <n v="0.39999999999999997"/>
    <x v="1"/>
  </r>
  <r>
    <x v="2"/>
    <n v="1197831"/>
    <x v="349"/>
    <x v="3"/>
    <x v="12"/>
    <s v="Omaha"/>
    <x v="3"/>
    <n v="35"/>
    <n v="475"/>
    <n v="166250"/>
    <n v="83125"/>
    <n v="0.5"/>
    <x v="1"/>
  </r>
  <r>
    <x v="2"/>
    <n v="1197831"/>
    <x v="350"/>
    <x v="1"/>
    <x v="13"/>
    <s v="Birmingham"/>
    <x v="4"/>
    <n v="40"/>
    <n v="325"/>
    <n v="130000"/>
    <n v="45500"/>
    <n v="0.35"/>
    <x v="1"/>
  </r>
  <r>
    <x v="2"/>
    <n v="1197831"/>
    <x v="351"/>
    <x v="1"/>
    <x v="13"/>
    <s v="Birmingham"/>
    <x v="5"/>
    <n v="35"/>
    <n v="475"/>
    <n v="166250"/>
    <n v="91437.500000000015"/>
    <n v="0.55000000000000004"/>
    <x v="1"/>
  </r>
  <r>
    <x v="2"/>
    <n v="1197831"/>
    <x v="352"/>
    <x v="1"/>
    <x v="13"/>
    <s v="Birmingham"/>
    <x v="0"/>
    <n v="25"/>
    <n v="625"/>
    <n v="156250"/>
    <n v="62499.999999999993"/>
    <n v="0.39999999999999997"/>
    <x v="1"/>
  </r>
  <r>
    <x v="2"/>
    <n v="1197831"/>
    <x v="353"/>
    <x v="1"/>
    <x v="13"/>
    <s v="Birmingham"/>
    <x v="1"/>
    <n v="35"/>
    <n v="600"/>
    <n v="210000"/>
    <n v="84000"/>
    <n v="0.39999999999999997"/>
    <x v="1"/>
  </r>
  <r>
    <x v="2"/>
    <n v="1197831"/>
    <x v="354"/>
    <x v="1"/>
    <x v="13"/>
    <s v="Birmingham"/>
    <x v="2"/>
    <n v="35"/>
    <n v="425"/>
    <n v="148750"/>
    <n v="59499.999999999993"/>
    <n v="0.39999999999999997"/>
    <x v="1"/>
  </r>
  <r>
    <x v="2"/>
    <n v="1197831"/>
    <x v="355"/>
    <x v="1"/>
    <x v="13"/>
    <s v="Birmingham"/>
    <x v="3"/>
    <n v="35"/>
    <n v="375"/>
    <n v="131250"/>
    <n v="65625"/>
    <n v="0.5"/>
    <x v="1"/>
  </r>
  <r>
    <x v="2"/>
    <n v="1197831"/>
    <x v="356"/>
    <x v="1"/>
    <x v="13"/>
    <s v="Birmingham"/>
    <x v="4"/>
    <n v="40"/>
    <n v="250"/>
    <n v="100000"/>
    <n v="35000"/>
    <n v="0.35"/>
    <x v="1"/>
  </r>
  <r>
    <x v="2"/>
    <n v="1197831"/>
    <x v="357"/>
    <x v="1"/>
    <x v="13"/>
    <s v="Birmingham"/>
    <x v="5"/>
    <n v="35"/>
    <n v="450"/>
    <n v="157500"/>
    <n v="86625"/>
    <n v="0.55000000000000004"/>
    <x v="1"/>
  </r>
  <r>
    <x v="2"/>
    <n v="1197831"/>
    <x v="358"/>
    <x v="1"/>
    <x v="13"/>
    <s v="Birmingham"/>
    <x v="0"/>
    <n v="30"/>
    <n v="625"/>
    <n v="187500"/>
    <n v="84374.999999999985"/>
    <n v="0.44999999999999996"/>
    <x v="1"/>
  </r>
  <r>
    <x v="2"/>
    <n v="1197831"/>
    <x v="359"/>
    <x v="1"/>
    <x v="13"/>
    <s v="Birmingham"/>
    <x v="1"/>
    <n v="40"/>
    <n v="625"/>
    <n v="250000"/>
    <n v="112499.99999999999"/>
    <n v="0.44999999999999996"/>
    <x v="1"/>
  </r>
  <r>
    <x v="2"/>
    <n v="1197831"/>
    <x v="360"/>
    <x v="1"/>
    <x v="13"/>
    <s v="Birmingham"/>
    <x v="2"/>
    <n v="30"/>
    <n v="450"/>
    <n v="135000"/>
    <n v="60749.999999999993"/>
    <n v="0.44999999999999996"/>
    <x v="1"/>
  </r>
  <r>
    <x v="2"/>
    <n v="1197831"/>
    <x v="361"/>
    <x v="1"/>
    <x v="13"/>
    <s v="Birmingham"/>
    <x v="3"/>
    <n v="35"/>
    <n v="350"/>
    <n v="122500"/>
    <n v="67375"/>
    <n v="0.55000000000000004"/>
    <x v="1"/>
  </r>
  <r>
    <x v="2"/>
    <n v="1197831"/>
    <x v="362"/>
    <x v="1"/>
    <x v="13"/>
    <s v="Birmingham"/>
    <x v="4"/>
    <n v="40"/>
    <n v="250"/>
    <n v="100000"/>
    <n v="40000"/>
    <n v="0.39999999999999997"/>
    <x v="1"/>
  </r>
  <r>
    <x v="2"/>
    <n v="1197831"/>
    <x v="363"/>
    <x v="1"/>
    <x v="13"/>
    <s v="Birmingham"/>
    <x v="5"/>
    <n v="35"/>
    <n v="400"/>
    <n v="140000"/>
    <n v="84000.000000000015"/>
    <n v="0.60000000000000009"/>
    <x v="1"/>
  </r>
  <r>
    <x v="2"/>
    <n v="1197831"/>
    <x v="364"/>
    <x v="1"/>
    <x v="13"/>
    <s v="Birmingham"/>
    <x v="0"/>
    <n v="20"/>
    <n v="650"/>
    <n v="130000"/>
    <n v="58499.999999999993"/>
    <n v="0.44999999999999996"/>
    <x v="1"/>
  </r>
  <r>
    <x v="2"/>
    <n v="1197831"/>
    <x v="365"/>
    <x v="1"/>
    <x v="13"/>
    <s v="Birmingham"/>
    <x v="1"/>
    <n v="20.000000000000007"/>
    <n v="650"/>
    <n v="130000.00000000004"/>
    <n v="58500.000000000015"/>
    <n v="0.44999999999999996"/>
    <x v="1"/>
  </r>
  <r>
    <x v="2"/>
    <n v="1197831"/>
    <x v="366"/>
    <x v="1"/>
    <x v="13"/>
    <s v="Birmingham"/>
    <x v="2"/>
    <n v="14.999999999999996"/>
    <n v="475"/>
    <n v="71249.999999999985"/>
    <n v="32062.499999999989"/>
    <n v="0.44999999999999996"/>
    <x v="1"/>
  </r>
  <r>
    <x v="2"/>
    <n v="1197831"/>
    <x v="367"/>
    <x v="1"/>
    <x v="13"/>
    <s v="Birmingham"/>
    <x v="3"/>
    <n v="20.000000000000007"/>
    <n v="375"/>
    <n v="75000.000000000029"/>
    <n v="41250.000000000022"/>
    <n v="0.55000000000000004"/>
    <x v="1"/>
  </r>
  <r>
    <x v="2"/>
    <n v="1197831"/>
    <x v="368"/>
    <x v="1"/>
    <x v="13"/>
    <s v="Birmingham"/>
    <x v="4"/>
    <n v="25"/>
    <n v="275"/>
    <n v="68750"/>
    <n v="27499.999999999996"/>
    <n v="0.39999999999999997"/>
    <x v="1"/>
  </r>
  <r>
    <x v="2"/>
    <n v="1197831"/>
    <x v="369"/>
    <x v="1"/>
    <x v="13"/>
    <s v="Birmingham"/>
    <x v="5"/>
    <n v="20.000000000000007"/>
    <n v="550"/>
    <n v="110000.00000000004"/>
    <n v="66000.000000000029"/>
    <n v="0.60000000000000009"/>
    <x v="1"/>
  </r>
  <r>
    <x v="2"/>
    <n v="1197831"/>
    <x v="370"/>
    <x v="1"/>
    <x v="13"/>
    <s v="Birmingham"/>
    <x v="0"/>
    <n v="9.9999999999999964"/>
    <n v="700"/>
    <n v="69999.999999999971"/>
    <n v="31499.999999999985"/>
    <n v="0.44999999999999996"/>
    <x v="1"/>
  </r>
  <r>
    <x v="2"/>
    <n v="1197831"/>
    <x v="371"/>
    <x v="1"/>
    <x v="13"/>
    <s v="Birmingham"/>
    <x v="1"/>
    <n v="20.000000000000007"/>
    <n v="725"/>
    <n v="145000.00000000006"/>
    <n v="65250.000000000022"/>
    <n v="0.44999999999999996"/>
    <x v="1"/>
  </r>
  <r>
    <x v="2"/>
    <n v="1197831"/>
    <x v="372"/>
    <x v="1"/>
    <x v="13"/>
    <s v="Birmingham"/>
    <x v="2"/>
    <n v="14.999999999999996"/>
    <n v="575"/>
    <n v="86249.999999999985"/>
    <n v="38812.499999999993"/>
    <n v="0.44999999999999996"/>
    <x v="1"/>
  </r>
  <r>
    <x v="2"/>
    <n v="1197831"/>
    <x v="373"/>
    <x v="1"/>
    <x v="13"/>
    <s v="Birmingham"/>
    <x v="3"/>
    <n v="35"/>
    <n v="500"/>
    <n v="175000"/>
    <n v="96250.000000000015"/>
    <n v="0.55000000000000004"/>
    <x v="1"/>
  </r>
  <r>
    <x v="2"/>
    <n v="1197831"/>
    <x v="374"/>
    <x v="1"/>
    <x v="13"/>
    <s v="Birmingham"/>
    <x v="4"/>
    <n v="50"/>
    <n v="400"/>
    <n v="200000"/>
    <n v="80000"/>
    <n v="0.39999999999999997"/>
    <x v="1"/>
  </r>
  <r>
    <x v="2"/>
    <n v="1197831"/>
    <x v="375"/>
    <x v="1"/>
    <x v="13"/>
    <s v="Birmingham"/>
    <x v="5"/>
    <n v="45"/>
    <n v="750"/>
    <n v="337500"/>
    <n v="202500.00000000003"/>
    <n v="0.60000000000000009"/>
    <x v="1"/>
  </r>
  <r>
    <x v="2"/>
    <n v="1197831"/>
    <x v="376"/>
    <x v="1"/>
    <x v="13"/>
    <s v="Birmingham"/>
    <x v="0"/>
    <n v="45"/>
    <n v="750"/>
    <n v="337500"/>
    <n v="151874.99999999997"/>
    <n v="0.44999999999999996"/>
    <x v="1"/>
  </r>
  <r>
    <x v="2"/>
    <n v="1197831"/>
    <x v="377"/>
    <x v="1"/>
    <x v="13"/>
    <s v="Birmingham"/>
    <x v="1"/>
    <n v="50"/>
    <n v="750"/>
    <n v="375000"/>
    <n v="168749.99999999997"/>
    <n v="0.44999999999999996"/>
    <x v="1"/>
  </r>
  <r>
    <x v="2"/>
    <n v="1197831"/>
    <x v="378"/>
    <x v="1"/>
    <x v="13"/>
    <s v="Birmingham"/>
    <x v="2"/>
    <n v="45"/>
    <n v="650"/>
    <n v="292500"/>
    <n v="131625"/>
    <n v="0.44999999999999996"/>
    <x v="1"/>
  </r>
  <r>
    <x v="2"/>
    <n v="1197831"/>
    <x v="379"/>
    <x v="1"/>
    <x v="13"/>
    <s v="Birmingham"/>
    <x v="3"/>
    <n v="45"/>
    <n v="600"/>
    <n v="270000"/>
    <n v="148500"/>
    <n v="0.55000000000000004"/>
    <x v="1"/>
  </r>
  <r>
    <x v="2"/>
    <n v="1197831"/>
    <x v="380"/>
    <x v="1"/>
    <x v="13"/>
    <s v="Birmingham"/>
    <x v="4"/>
    <n v="50"/>
    <n v="500"/>
    <n v="250000"/>
    <n v="99999.999999999985"/>
    <n v="0.39999999999999997"/>
    <x v="1"/>
  </r>
  <r>
    <x v="2"/>
    <n v="1197831"/>
    <x v="381"/>
    <x v="1"/>
    <x v="13"/>
    <s v="Birmingham"/>
    <x v="5"/>
    <n v="55.000000000000007"/>
    <n v="875"/>
    <n v="481250.00000000006"/>
    <n v="288750.00000000006"/>
    <n v="0.60000000000000009"/>
    <x v="1"/>
  </r>
  <r>
    <x v="2"/>
    <n v="1197831"/>
    <x v="382"/>
    <x v="1"/>
    <x v="13"/>
    <s v="Birmingham"/>
    <x v="0"/>
    <n v="45"/>
    <n v="825"/>
    <n v="371250"/>
    <n v="185624.99999999997"/>
    <n v="0.49999999999999994"/>
    <x v="1"/>
  </r>
  <r>
    <x v="2"/>
    <n v="1197831"/>
    <x v="383"/>
    <x v="1"/>
    <x v="13"/>
    <s v="Birmingham"/>
    <x v="1"/>
    <n v="50"/>
    <n v="825"/>
    <n v="412500"/>
    <n v="206249.99999999997"/>
    <n v="0.49999999999999994"/>
    <x v="1"/>
  </r>
  <r>
    <x v="2"/>
    <n v="1197831"/>
    <x v="384"/>
    <x v="1"/>
    <x v="13"/>
    <s v="Birmingham"/>
    <x v="2"/>
    <n v="45"/>
    <n v="975"/>
    <n v="438750"/>
    <n v="219374.99999999997"/>
    <n v="0.49999999999999994"/>
    <x v="1"/>
  </r>
  <r>
    <x v="2"/>
    <n v="1197831"/>
    <x v="385"/>
    <x v="1"/>
    <x v="13"/>
    <s v="Birmingham"/>
    <x v="3"/>
    <n v="45"/>
    <n v="575"/>
    <n v="258750"/>
    <n v="155250.00000000003"/>
    <n v="0.60000000000000009"/>
    <x v="1"/>
  </r>
  <r>
    <x v="2"/>
    <n v="1197831"/>
    <x v="386"/>
    <x v="1"/>
    <x v="13"/>
    <s v="Birmingham"/>
    <x v="4"/>
    <n v="50"/>
    <n v="525"/>
    <n v="262500"/>
    <n v="118124.99999999999"/>
    <n v="0.44999999999999996"/>
    <x v="1"/>
  </r>
  <r>
    <x v="2"/>
    <n v="1197831"/>
    <x v="387"/>
    <x v="1"/>
    <x v="13"/>
    <s v="Birmingham"/>
    <x v="5"/>
    <n v="60"/>
    <n v="800"/>
    <n v="480000"/>
    <n v="312000.00000000006"/>
    <n v="0.65000000000000013"/>
    <x v="1"/>
  </r>
  <r>
    <x v="2"/>
    <n v="1197831"/>
    <x v="388"/>
    <x v="1"/>
    <x v="13"/>
    <s v="Birmingham"/>
    <x v="0"/>
    <n v="40"/>
    <n v="750"/>
    <n v="300000"/>
    <n v="149999.99999999997"/>
    <n v="0.49999999999999994"/>
    <x v="1"/>
  </r>
  <r>
    <x v="2"/>
    <n v="1197831"/>
    <x v="389"/>
    <x v="1"/>
    <x v="13"/>
    <s v="Birmingham"/>
    <x v="1"/>
    <n v="55.000000000000007"/>
    <n v="750"/>
    <n v="412500.00000000006"/>
    <n v="206250"/>
    <n v="0.49999999999999994"/>
    <x v="1"/>
  </r>
  <r>
    <x v="2"/>
    <n v="1197831"/>
    <x v="390"/>
    <x v="1"/>
    <x v="13"/>
    <s v="Birmingham"/>
    <x v="2"/>
    <n v="55.000000000000007"/>
    <n v="925"/>
    <n v="508750.00000000006"/>
    <n v="254375"/>
    <n v="0.49999999999999994"/>
    <x v="1"/>
  </r>
  <r>
    <x v="2"/>
    <n v="1197831"/>
    <x v="391"/>
    <x v="1"/>
    <x v="13"/>
    <s v="Birmingham"/>
    <x v="3"/>
    <n v="50"/>
    <n v="425"/>
    <n v="212500"/>
    <n v="127500.00000000001"/>
    <n v="0.60000000000000009"/>
    <x v="1"/>
  </r>
  <r>
    <x v="2"/>
    <n v="1197831"/>
    <x v="392"/>
    <x v="1"/>
    <x v="13"/>
    <s v="Birmingham"/>
    <x v="4"/>
    <n v="55.000000000000007"/>
    <n v="425"/>
    <n v="233750.00000000003"/>
    <n v="105187.5"/>
    <n v="0.44999999999999996"/>
    <x v="1"/>
  </r>
  <r>
    <x v="2"/>
    <n v="1197831"/>
    <x v="393"/>
    <x v="1"/>
    <x v="13"/>
    <s v="Birmingham"/>
    <x v="5"/>
    <n v="60"/>
    <n v="675"/>
    <n v="405000"/>
    <n v="263250.00000000006"/>
    <n v="0.65000000000000013"/>
    <x v="1"/>
  </r>
  <r>
    <x v="2"/>
    <n v="1197831"/>
    <x v="394"/>
    <x v="1"/>
    <x v="13"/>
    <s v="Birmingham"/>
    <x v="0"/>
    <n v="55.000000000000007"/>
    <n v="625"/>
    <n v="343750.00000000006"/>
    <n v="171875"/>
    <n v="0.49999999999999994"/>
    <x v="1"/>
  </r>
  <r>
    <x v="2"/>
    <n v="1197831"/>
    <x v="395"/>
    <x v="1"/>
    <x v="13"/>
    <s v="Birmingham"/>
    <x v="1"/>
    <n v="55.000000000000007"/>
    <n v="575"/>
    <n v="316250.00000000006"/>
    <n v="158125"/>
    <n v="0.49999999999999994"/>
    <x v="1"/>
  </r>
  <r>
    <x v="2"/>
    <n v="1197831"/>
    <x v="396"/>
    <x v="1"/>
    <x v="13"/>
    <s v="Birmingham"/>
    <x v="2"/>
    <n v="60"/>
    <n v="625"/>
    <n v="375000"/>
    <n v="187499.99999999997"/>
    <n v="0.49999999999999994"/>
    <x v="1"/>
  </r>
  <r>
    <x v="2"/>
    <n v="1197831"/>
    <x v="397"/>
    <x v="1"/>
    <x v="13"/>
    <s v="Birmingham"/>
    <x v="3"/>
    <n v="60"/>
    <n v="350"/>
    <n v="210000"/>
    <n v="126000.00000000001"/>
    <n v="0.60000000000000009"/>
    <x v="1"/>
  </r>
  <r>
    <x v="2"/>
    <n v="1197831"/>
    <x v="398"/>
    <x v="1"/>
    <x v="13"/>
    <s v="Birmingham"/>
    <x v="4"/>
    <n v="45"/>
    <n v="350"/>
    <n v="157500"/>
    <n v="70875"/>
    <n v="0.44999999999999996"/>
    <x v="1"/>
  </r>
  <r>
    <x v="2"/>
    <n v="1197831"/>
    <x v="399"/>
    <x v="1"/>
    <x v="13"/>
    <s v="Birmingham"/>
    <x v="5"/>
    <n v="40"/>
    <n v="575"/>
    <n v="230000"/>
    <n v="149500.00000000003"/>
    <n v="0.65000000000000013"/>
    <x v="1"/>
  </r>
  <r>
    <x v="2"/>
    <n v="1197831"/>
    <x v="400"/>
    <x v="1"/>
    <x v="13"/>
    <s v="Birmingham"/>
    <x v="0"/>
    <n v="30.000000000000004"/>
    <n v="525"/>
    <n v="157500.00000000003"/>
    <n v="78750"/>
    <n v="0.49999999999999994"/>
    <x v="1"/>
  </r>
  <r>
    <x v="2"/>
    <n v="1197831"/>
    <x v="401"/>
    <x v="1"/>
    <x v="13"/>
    <s v="Birmingham"/>
    <x v="1"/>
    <n v="30.000000000000004"/>
    <n v="525"/>
    <n v="157500.00000000003"/>
    <n v="78750"/>
    <n v="0.49999999999999994"/>
    <x v="1"/>
  </r>
  <r>
    <x v="2"/>
    <n v="1197831"/>
    <x v="402"/>
    <x v="1"/>
    <x v="13"/>
    <s v="Birmingham"/>
    <x v="2"/>
    <n v="35"/>
    <n v="475"/>
    <n v="166250"/>
    <n v="83124.999999999985"/>
    <n v="0.49999999999999994"/>
    <x v="1"/>
  </r>
  <r>
    <x v="2"/>
    <n v="1197831"/>
    <x v="403"/>
    <x v="1"/>
    <x v="13"/>
    <s v="Birmingham"/>
    <x v="3"/>
    <n v="35"/>
    <n v="325"/>
    <n v="113750"/>
    <n v="68250.000000000015"/>
    <n v="0.60000000000000009"/>
    <x v="1"/>
  </r>
  <r>
    <x v="2"/>
    <n v="1197831"/>
    <x v="404"/>
    <x v="1"/>
    <x v="13"/>
    <s v="Birmingham"/>
    <x v="4"/>
    <n v="30.000000000000004"/>
    <n v="300"/>
    <n v="90000.000000000015"/>
    <n v="40500"/>
    <n v="0.44999999999999996"/>
    <x v="1"/>
  </r>
  <r>
    <x v="2"/>
    <n v="1197831"/>
    <x v="405"/>
    <x v="1"/>
    <x v="13"/>
    <s v="Birmingham"/>
    <x v="5"/>
    <n v="40"/>
    <n v="475"/>
    <n v="190000"/>
    <n v="123500.00000000003"/>
    <n v="0.65000000000000013"/>
    <x v="1"/>
  </r>
  <r>
    <x v="2"/>
    <n v="1197831"/>
    <x v="406"/>
    <x v="1"/>
    <x v="13"/>
    <s v="Birmingham"/>
    <x v="0"/>
    <n v="20.000000000000004"/>
    <n v="625"/>
    <n v="125000.00000000003"/>
    <n v="62500.000000000007"/>
    <n v="0.49999999999999994"/>
    <x v="1"/>
  </r>
  <r>
    <x v="2"/>
    <n v="1197831"/>
    <x v="407"/>
    <x v="1"/>
    <x v="13"/>
    <s v="Birmingham"/>
    <x v="1"/>
    <n v="20.000000000000004"/>
    <n v="625"/>
    <n v="125000.00000000003"/>
    <n v="62500.000000000007"/>
    <n v="0.49999999999999994"/>
    <x v="1"/>
  </r>
  <r>
    <x v="2"/>
    <n v="1197831"/>
    <x v="408"/>
    <x v="1"/>
    <x v="13"/>
    <s v="Birmingham"/>
    <x v="2"/>
    <n v="45.000000000000007"/>
    <n v="575"/>
    <n v="258750.00000000003"/>
    <n v="129375"/>
    <n v="0.49999999999999994"/>
    <x v="1"/>
  </r>
  <r>
    <x v="2"/>
    <n v="1197831"/>
    <x v="409"/>
    <x v="1"/>
    <x v="13"/>
    <s v="Birmingham"/>
    <x v="3"/>
    <n v="45.000000000000007"/>
    <n v="450"/>
    <n v="202500.00000000003"/>
    <n v="121500.00000000003"/>
    <n v="0.60000000000000009"/>
    <x v="1"/>
  </r>
  <r>
    <x v="2"/>
    <n v="1197831"/>
    <x v="410"/>
    <x v="1"/>
    <x v="13"/>
    <s v="Birmingham"/>
    <x v="4"/>
    <n v="49.999999999999993"/>
    <n v="425"/>
    <n v="212499.99999999997"/>
    <n v="95624.999999999971"/>
    <n v="0.44999999999999996"/>
    <x v="1"/>
  </r>
  <r>
    <x v="2"/>
    <n v="1197831"/>
    <x v="411"/>
    <x v="1"/>
    <x v="13"/>
    <s v="Birmingham"/>
    <x v="5"/>
    <n v="60"/>
    <n v="625"/>
    <n v="375000"/>
    <n v="243750.00000000006"/>
    <n v="0.65000000000000013"/>
    <x v="1"/>
  </r>
  <r>
    <x v="2"/>
    <n v="1197831"/>
    <x v="412"/>
    <x v="1"/>
    <x v="13"/>
    <s v="Birmingham"/>
    <x v="0"/>
    <n v="60"/>
    <n v="775"/>
    <n v="465000"/>
    <n v="232499.99999999997"/>
    <n v="0.49999999999999994"/>
    <x v="1"/>
  </r>
  <r>
    <x v="2"/>
    <n v="1197831"/>
    <x v="413"/>
    <x v="1"/>
    <x v="13"/>
    <s v="Birmingham"/>
    <x v="1"/>
    <n v="60"/>
    <n v="775"/>
    <n v="465000"/>
    <n v="232499.99999999997"/>
    <n v="0.49999999999999994"/>
    <x v="1"/>
  </r>
  <r>
    <x v="2"/>
    <n v="1197831"/>
    <x v="414"/>
    <x v="1"/>
    <x v="13"/>
    <s v="Birmingham"/>
    <x v="2"/>
    <n v="65"/>
    <n v="700"/>
    <n v="455000"/>
    <n v="227499.99999999997"/>
    <n v="0.49999999999999994"/>
    <x v="1"/>
  </r>
  <r>
    <x v="2"/>
    <n v="1197831"/>
    <x v="415"/>
    <x v="1"/>
    <x v="13"/>
    <s v="Birmingham"/>
    <x v="3"/>
    <n v="65"/>
    <n v="550"/>
    <n v="357500"/>
    <n v="214500.00000000003"/>
    <n v="0.60000000000000009"/>
    <x v="1"/>
  </r>
  <r>
    <x v="2"/>
    <n v="1197831"/>
    <x v="416"/>
    <x v="1"/>
    <x v="13"/>
    <s v="Birmingham"/>
    <x v="4"/>
    <n v="60"/>
    <n v="500"/>
    <n v="300000"/>
    <n v="135000"/>
    <n v="0.44999999999999996"/>
    <x v="1"/>
  </r>
  <r>
    <x v="2"/>
    <n v="1197831"/>
    <x v="417"/>
    <x v="1"/>
    <x v="13"/>
    <s v="Birmingham"/>
    <x v="5"/>
    <n v="70"/>
    <n v="750"/>
    <n v="525000"/>
    <n v="341250.00000000006"/>
    <n v="0.65000000000000013"/>
    <x v="1"/>
  </r>
  <r>
    <x v="5"/>
    <n v="1185732"/>
    <x v="418"/>
    <x v="1"/>
    <x v="13"/>
    <s v="Birmingham"/>
    <x v="0"/>
    <n v="40"/>
    <n v="450"/>
    <n v="180000"/>
    <n v="62999.999999999993"/>
    <n v="0.35"/>
    <x v="1"/>
  </r>
  <r>
    <x v="5"/>
    <n v="1185732"/>
    <x v="419"/>
    <x v="1"/>
    <x v="13"/>
    <s v="Birmingham"/>
    <x v="1"/>
    <n v="40"/>
    <n v="250"/>
    <n v="100000"/>
    <n v="35000"/>
    <n v="0.35"/>
    <x v="1"/>
  </r>
  <r>
    <x v="5"/>
    <n v="1185732"/>
    <x v="420"/>
    <x v="1"/>
    <x v="13"/>
    <s v="Birmingham"/>
    <x v="2"/>
    <n v="30.000000000000004"/>
    <n v="250"/>
    <n v="75000.000000000015"/>
    <n v="30000.000000000004"/>
    <n v="0.39999999999999997"/>
    <x v="1"/>
  </r>
  <r>
    <x v="5"/>
    <n v="1185732"/>
    <x v="421"/>
    <x v="1"/>
    <x v="13"/>
    <s v="Birmingham"/>
    <x v="3"/>
    <n v="35"/>
    <n v="100"/>
    <n v="35000"/>
    <n v="10500"/>
    <n v="0.3"/>
    <x v="1"/>
  </r>
  <r>
    <x v="5"/>
    <n v="1185732"/>
    <x v="422"/>
    <x v="0"/>
    <x v="14"/>
    <s v="Portland"/>
    <x v="4"/>
    <n v="50"/>
    <n v="150"/>
    <n v="75000"/>
    <n v="18750"/>
    <n v="0.25"/>
    <x v="1"/>
  </r>
  <r>
    <x v="5"/>
    <n v="1185732"/>
    <x v="423"/>
    <x v="0"/>
    <x v="14"/>
    <s v="Portland"/>
    <x v="5"/>
    <n v="40"/>
    <n v="250"/>
    <n v="100000"/>
    <n v="40000"/>
    <n v="0.4"/>
    <x v="1"/>
  </r>
  <r>
    <x v="5"/>
    <n v="1185732"/>
    <x v="424"/>
    <x v="0"/>
    <x v="14"/>
    <s v="Portland"/>
    <x v="0"/>
    <n v="40"/>
    <n v="500"/>
    <n v="200000"/>
    <n v="70000"/>
    <n v="0.35"/>
    <x v="1"/>
  </r>
  <r>
    <x v="5"/>
    <n v="1185732"/>
    <x v="425"/>
    <x v="0"/>
    <x v="14"/>
    <s v="Portland"/>
    <x v="1"/>
    <n v="40"/>
    <n v="150"/>
    <n v="60000"/>
    <n v="21000"/>
    <n v="0.35"/>
    <x v="1"/>
  </r>
  <r>
    <x v="5"/>
    <n v="1185732"/>
    <x v="426"/>
    <x v="0"/>
    <x v="14"/>
    <s v="Portland"/>
    <x v="2"/>
    <n v="30.000000000000004"/>
    <n v="200"/>
    <n v="60000.000000000007"/>
    <n v="24000"/>
    <n v="0.39999999999999997"/>
    <x v="1"/>
  </r>
  <r>
    <x v="5"/>
    <n v="1185732"/>
    <x v="427"/>
    <x v="0"/>
    <x v="14"/>
    <s v="Portland"/>
    <x v="3"/>
    <n v="35"/>
    <n v="75"/>
    <n v="26250"/>
    <n v="7875"/>
    <n v="0.3"/>
    <x v="1"/>
  </r>
  <r>
    <x v="5"/>
    <n v="1185732"/>
    <x v="428"/>
    <x v="0"/>
    <x v="14"/>
    <s v="Portland"/>
    <x v="4"/>
    <n v="50"/>
    <n v="150"/>
    <n v="75000"/>
    <n v="18750"/>
    <n v="0.25"/>
    <x v="1"/>
  </r>
  <r>
    <x v="5"/>
    <n v="1185732"/>
    <x v="429"/>
    <x v="0"/>
    <x v="14"/>
    <s v="Portland"/>
    <x v="5"/>
    <n v="40"/>
    <n v="250"/>
    <n v="100000"/>
    <n v="40000"/>
    <n v="0.4"/>
    <x v="1"/>
  </r>
  <r>
    <x v="5"/>
    <n v="1185732"/>
    <x v="430"/>
    <x v="0"/>
    <x v="14"/>
    <s v="Portland"/>
    <x v="0"/>
    <n v="40"/>
    <n v="470"/>
    <n v="188000"/>
    <n v="65800"/>
    <n v="0.35"/>
    <x v="1"/>
  </r>
  <r>
    <x v="5"/>
    <n v="1185732"/>
    <x v="431"/>
    <x v="0"/>
    <x v="14"/>
    <s v="Portland"/>
    <x v="1"/>
    <n v="40"/>
    <n v="175"/>
    <n v="70000"/>
    <n v="24500"/>
    <n v="0.35"/>
    <x v="1"/>
  </r>
  <r>
    <x v="5"/>
    <n v="1185732"/>
    <x v="432"/>
    <x v="0"/>
    <x v="14"/>
    <s v="Portland"/>
    <x v="2"/>
    <n v="30.000000000000004"/>
    <n v="200"/>
    <n v="60000.000000000007"/>
    <n v="24000"/>
    <n v="0.39999999999999997"/>
    <x v="1"/>
  </r>
  <r>
    <x v="5"/>
    <n v="1185732"/>
    <x v="433"/>
    <x v="0"/>
    <x v="14"/>
    <s v="Portland"/>
    <x v="3"/>
    <n v="35"/>
    <n v="50"/>
    <n v="17500"/>
    <n v="5250"/>
    <n v="0.3"/>
    <x v="1"/>
  </r>
  <r>
    <x v="5"/>
    <n v="1185732"/>
    <x v="434"/>
    <x v="0"/>
    <x v="14"/>
    <s v="Portland"/>
    <x v="4"/>
    <n v="50"/>
    <n v="100"/>
    <n v="50000"/>
    <n v="12500"/>
    <n v="0.25"/>
    <x v="1"/>
  </r>
  <r>
    <x v="5"/>
    <n v="1185732"/>
    <x v="435"/>
    <x v="0"/>
    <x v="14"/>
    <s v="Portland"/>
    <x v="5"/>
    <n v="40"/>
    <n v="200"/>
    <n v="80000"/>
    <n v="32000"/>
    <n v="0.4"/>
    <x v="1"/>
  </r>
  <r>
    <x v="5"/>
    <n v="1185732"/>
    <x v="436"/>
    <x v="0"/>
    <x v="14"/>
    <s v="Portland"/>
    <x v="0"/>
    <n v="40"/>
    <n v="450"/>
    <n v="180000"/>
    <n v="62999.999999999993"/>
    <n v="0.35"/>
    <x v="1"/>
  </r>
  <r>
    <x v="5"/>
    <n v="1185732"/>
    <x v="437"/>
    <x v="0"/>
    <x v="14"/>
    <s v="Portland"/>
    <x v="1"/>
    <n v="40"/>
    <n v="150"/>
    <n v="60000"/>
    <n v="21000"/>
    <n v="0.35"/>
    <x v="1"/>
  </r>
  <r>
    <x v="5"/>
    <n v="1185732"/>
    <x v="438"/>
    <x v="0"/>
    <x v="14"/>
    <s v="Portland"/>
    <x v="2"/>
    <n v="30.000000000000004"/>
    <n v="150"/>
    <n v="45000.000000000007"/>
    <n v="18000"/>
    <n v="0.39999999999999997"/>
    <x v="1"/>
  </r>
  <r>
    <x v="5"/>
    <n v="1185732"/>
    <x v="439"/>
    <x v="0"/>
    <x v="14"/>
    <s v="Portland"/>
    <x v="3"/>
    <n v="35"/>
    <n v="75"/>
    <n v="26250"/>
    <n v="7875"/>
    <n v="0.3"/>
    <x v="1"/>
  </r>
  <r>
    <x v="5"/>
    <n v="1185732"/>
    <x v="440"/>
    <x v="0"/>
    <x v="14"/>
    <s v="Portland"/>
    <x v="4"/>
    <n v="50"/>
    <n v="75"/>
    <n v="37500"/>
    <n v="9375"/>
    <n v="0.25"/>
    <x v="1"/>
  </r>
  <r>
    <x v="5"/>
    <n v="1185732"/>
    <x v="441"/>
    <x v="0"/>
    <x v="14"/>
    <s v="Portland"/>
    <x v="5"/>
    <n v="40"/>
    <n v="225"/>
    <n v="90000"/>
    <n v="36000"/>
    <n v="0.4"/>
    <x v="1"/>
  </r>
  <r>
    <x v="5"/>
    <n v="1185732"/>
    <x v="442"/>
    <x v="0"/>
    <x v="14"/>
    <s v="Portland"/>
    <x v="0"/>
    <n v="54.999999999999993"/>
    <n v="495"/>
    <n v="272249.99999999994"/>
    <n v="95287.499999999971"/>
    <n v="0.35"/>
    <x v="1"/>
  </r>
  <r>
    <x v="5"/>
    <n v="1185732"/>
    <x v="443"/>
    <x v="0"/>
    <x v="14"/>
    <s v="Portland"/>
    <x v="1"/>
    <n v="50"/>
    <n v="200"/>
    <n v="100000"/>
    <n v="35000"/>
    <n v="0.35"/>
    <x v="1"/>
  </r>
  <r>
    <x v="5"/>
    <n v="1185732"/>
    <x v="444"/>
    <x v="0"/>
    <x v="14"/>
    <s v="Portland"/>
    <x v="2"/>
    <n v="45"/>
    <n v="175"/>
    <n v="78750"/>
    <n v="31499.999999999996"/>
    <n v="0.39999999999999997"/>
    <x v="1"/>
  </r>
  <r>
    <x v="5"/>
    <n v="1185732"/>
    <x v="445"/>
    <x v="0"/>
    <x v="14"/>
    <s v="Portland"/>
    <x v="3"/>
    <n v="45"/>
    <n v="125"/>
    <n v="56250"/>
    <n v="16875"/>
    <n v="0.3"/>
    <x v="1"/>
  </r>
  <r>
    <x v="5"/>
    <n v="1185732"/>
    <x v="446"/>
    <x v="0"/>
    <x v="14"/>
    <s v="Portland"/>
    <x v="4"/>
    <n v="54.999999999999993"/>
    <n v="150"/>
    <n v="82499.999999999985"/>
    <n v="20624.999999999996"/>
    <n v="0.25"/>
    <x v="1"/>
  </r>
  <r>
    <x v="5"/>
    <n v="1185732"/>
    <x v="447"/>
    <x v="0"/>
    <x v="14"/>
    <s v="Portland"/>
    <x v="5"/>
    <n v="60"/>
    <n v="275"/>
    <n v="165000"/>
    <n v="66000"/>
    <n v="0.4"/>
    <x v="1"/>
  </r>
  <r>
    <x v="5"/>
    <n v="1185732"/>
    <x v="448"/>
    <x v="0"/>
    <x v="14"/>
    <s v="Portland"/>
    <x v="0"/>
    <n v="54.999999999999993"/>
    <n v="525"/>
    <n v="288749.99999999994"/>
    <n v="101062.49999999997"/>
    <n v="0.35"/>
    <x v="1"/>
  </r>
  <r>
    <x v="5"/>
    <n v="1185732"/>
    <x v="449"/>
    <x v="0"/>
    <x v="14"/>
    <s v="Portland"/>
    <x v="1"/>
    <n v="50"/>
    <n v="275"/>
    <n v="137500"/>
    <n v="48125"/>
    <n v="0.35"/>
    <x v="1"/>
  </r>
  <r>
    <x v="5"/>
    <n v="1185732"/>
    <x v="450"/>
    <x v="0"/>
    <x v="14"/>
    <s v="Portland"/>
    <x v="2"/>
    <n v="45"/>
    <n v="200"/>
    <n v="90000"/>
    <n v="36000"/>
    <n v="0.39999999999999997"/>
    <x v="1"/>
  </r>
  <r>
    <x v="5"/>
    <n v="1185732"/>
    <x v="451"/>
    <x v="0"/>
    <x v="14"/>
    <s v="Portland"/>
    <x v="3"/>
    <n v="45"/>
    <n v="175"/>
    <n v="78750"/>
    <n v="23625"/>
    <n v="0.3"/>
    <x v="1"/>
  </r>
  <r>
    <x v="5"/>
    <n v="1185732"/>
    <x v="452"/>
    <x v="0"/>
    <x v="14"/>
    <s v="Portland"/>
    <x v="4"/>
    <n v="54.999999999999993"/>
    <n v="175"/>
    <n v="96249.999999999985"/>
    <n v="24062.499999999996"/>
    <n v="0.25"/>
    <x v="1"/>
  </r>
  <r>
    <x v="5"/>
    <n v="1185732"/>
    <x v="453"/>
    <x v="0"/>
    <x v="14"/>
    <s v="Portland"/>
    <x v="5"/>
    <n v="60"/>
    <n v="325"/>
    <n v="195000"/>
    <n v="78000"/>
    <n v="0.4"/>
    <x v="1"/>
  </r>
  <r>
    <x v="5"/>
    <n v="1185732"/>
    <x v="454"/>
    <x v="0"/>
    <x v="14"/>
    <s v="Portland"/>
    <x v="0"/>
    <n v="54.999999999999993"/>
    <n v="550"/>
    <n v="302499.99999999994"/>
    <n v="105874.99999999997"/>
    <n v="0.35"/>
    <x v="1"/>
  </r>
  <r>
    <x v="5"/>
    <n v="1185732"/>
    <x v="455"/>
    <x v="0"/>
    <x v="14"/>
    <s v="Portland"/>
    <x v="1"/>
    <n v="50"/>
    <n v="300"/>
    <n v="150000"/>
    <n v="52500"/>
    <n v="0.35"/>
    <x v="1"/>
  </r>
  <r>
    <x v="5"/>
    <n v="1185732"/>
    <x v="456"/>
    <x v="0"/>
    <x v="14"/>
    <s v="Portland"/>
    <x v="2"/>
    <n v="45"/>
    <n v="225"/>
    <n v="101250"/>
    <n v="40500"/>
    <n v="0.39999999999999997"/>
    <x v="1"/>
  </r>
  <r>
    <x v="5"/>
    <n v="1185732"/>
    <x v="457"/>
    <x v="0"/>
    <x v="14"/>
    <s v="Portland"/>
    <x v="3"/>
    <n v="45"/>
    <n v="175"/>
    <n v="78750"/>
    <n v="23625"/>
    <n v="0.3"/>
    <x v="1"/>
  </r>
  <r>
    <x v="5"/>
    <n v="1185732"/>
    <x v="458"/>
    <x v="0"/>
    <x v="14"/>
    <s v="Portland"/>
    <x v="4"/>
    <n v="54.999999999999993"/>
    <n v="200"/>
    <n v="109999.99999999999"/>
    <n v="27499.999999999996"/>
    <n v="0.25"/>
    <x v="1"/>
  </r>
  <r>
    <x v="5"/>
    <n v="1185732"/>
    <x v="487"/>
    <x v="0"/>
    <x v="14"/>
    <s v="Portland"/>
    <x v="5"/>
    <n v="60"/>
    <n v="375"/>
    <n v="225000"/>
    <n v="90000"/>
    <n v="0.4"/>
    <x v="1"/>
  </r>
  <r>
    <x v="5"/>
    <n v="1185732"/>
    <x v="488"/>
    <x v="0"/>
    <x v="14"/>
    <s v="Portland"/>
    <x v="0"/>
    <n v="54.999999999999993"/>
    <n v="525"/>
    <n v="288749.99999999994"/>
    <n v="101062.49999999997"/>
    <n v="0.35"/>
    <x v="1"/>
  </r>
  <r>
    <x v="5"/>
    <n v="1185732"/>
    <x v="489"/>
    <x v="0"/>
    <x v="14"/>
    <s v="Portland"/>
    <x v="1"/>
    <n v="50"/>
    <n v="300"/>
    <n v="150000"/>
    <n v="52500"/>
    <n v="0.35"/>
    <x v="1"/>
  </r>
  <r>
    <x v="5"/>
    <n v="1185732"/>
    <x v="490"/>
    <x v="0"/>
    <x v="14"/>
    <s v="Portland"/>
    <x v="2"/>
    <n v="45"/>
    <n v="225"/>
    <n v="101250"/>
    <n v="40500"/>
    <n v="0.39999999999999997"/>
    <x v="1"/>
  </r>
  <r>
    <x v="5"/>
    <n v="1185732"/>
    <x v="491"/>
    <x v="0"/>
    <x v="14"/>
    <s v="Portland"/>
    <x v="3"/>
    <n v="45"/>
    <n v="175"/>
    <n v="78750"/>
    <n v="23625"/>
    <n v="0.3"/>
    <x v="1"/>
  </r>
  <r>
    <x v="5"/>
    <n v="1185732"/>
    <x v="492"/>
    <x v="0"/>
    <x v="14"/>
    <s v="Portland"/>
    <x v="4"/>
    <n v="54.999999999999993"/>
    <n v="150"/>
    <n v="82499.999999999985"/>
    <n v="20624.999999999996"/>
    <n v="0.25"/>
    <x v="1"/>
  </r>
  <r>
    <x v="5"/>
    <n v="1185732"/>
    <x v="493"/>
    <x v="0"/>
    <x v="14"/>
    <s v="Portland"/>
    <x v="5"/>
    <n v="60"/>
    <n v="325"/>
    <n v="195000"/>
    <n v="78000"/>
    <n v="0.4"/>
    <x v="1"/>
  </r>
  <r>
    <x v="5"/>
    <n v="1185732"/>
    <x v="494"/>
    <x v="0"/>
    <x v="14"/>
    <s v="Portland"/>
    <x v="0"/>
    <n v="54.999999999999993"/>
    <n v="450"/>
    <n v="247499.99999999997"/>
    <n v="86624.999999999985"/>
    <n v="0.35"/>
    <x v="1"/>
  </r>
  <r>
    <x v="5"/>
    <n v="1185732"/>
    <x v="495"/>
    <x v="0"/>
    <x v="14"/>
    <s v="Portland"/>
    <x v="1"/>
    <n v="50"/>
    <n v="250"/>
    <n v="125000"/>
    <n v="43750"/>
    <n v="0.35"/>
    <x v="1"/>
  </r>
  <r>
    <x v="5"/>
    <n v="1185732"/>
    <x v="496"/>
    <x v="0"/>
    <x v="14"/>
    <s v="Portland"/>
    <x v="2"/>
    <n v="45"/>
    <n v="150"/>
    <n v="67500"/>
    <n v="26999.999999999996"/>
    <n v="0.39999999999999997"/>
    <x v="1"/>
  </r>
  <r>
    <x v="5"/>
    <n v="1185732"/>
    <x v="497"/>
    <x v="0"/>
    <x v="14"/>
    <s v="Portland"/>
    <x v="3"/>
    <n v="45"/>
    <n v="125"/>
    <n v="56250"/>
    <n v="16875"/>
    <n v="0.3"/>
    <x v="1"/>
  </r>
  <r>
    <x v="5"/>
    <n v="1185732"/>
    <x v="498"/>
    <x v="0"/>
    <x v="14"/>
    <s v="Portland"/>
    <x v="4"/>
    <n v="54.999999999999993"/>
    <n v="125"/>
    <n v="68749.999999999985"/>
    <n v="17187.499999999996"/>
    <n v="0.25"/>
    <x v="1"/>
  </r>
  <r>
    <x v="5"/>
    <n v="1185732"/>
    <x v="393"/>
    <x v="0"/>
    <x v="14"/>
    <s v="Portland"/>
    <x v="5"/>
    <n v="60"/>
    <n v="225"/>
    <n v="135000"/>
    <n v="54000"/>
    <n v="0.4"/>
    <x v="1"/>
  </r>
  <r>
    <x v="5"/>
    <n v="1185732"/>
    <x v="425"/>
    <x v="0"/>
    <x v="14"/>
    <s v="Portland"/>
    <x v="0"/>
    <n v="60"/>
    <n v="400"/>
    <n v="240000"/>
    <n v="84000"/>
    <n v="0.35"/>
    <x v="1"/>
  </r>
  <r>
    <x v="5"/>
    <n v="1185732"/>
    <x v="425"/>
    <x v="0"/>
    <x v="14"/>
    <s v="Portland"/>
    <x v="1"/>
    <n v="55.000000000000007"/>
    <n v="225"/>
    <n v="123750.00000000001"/>
    <n v="43312.5"/>
    <n v="0.35"/>
    <x v="1"/>
  </r>
  <r>
    <x v="5"/>
    <n v="1185732"/>
    <x v="425"/>
    <x v="0"/>
    <x v="14"/>
    <s v="Portland"/>
    <x v="2"/>
    <n v="55.000000000000007"/>
    <n v="125"/>
    <n v="68750.000000000015"/>
    <n v="27500.000000000004"/>
    <n v="0.39999999999999997"/>
    <x v="1"/>
  </r>
  <r>
    <x v="5"/>
    <n v="1185732"/>
    <x v="425"/>
    <x v="0"/>
    <x v="14"/>
    <s v="Portland"/>
    <x v="3"/>
    <n v="55.000000000000007"/>
    <n v="100"/>
    <n v="55000.000000000007"/>
    <n v="16500"/>
    <n v="0.3"/>
    <x v="1"/>
  </r>
  <r>
    <x v="5"/>
    <n v="1185732"/>
    <x v="425"/>
    <x v="0"/>
    <x v="14"/>
    <s v="Portland"/>
    <x v="4"/>
    <n v="65"/>
    <n v="100"/>
    <n v="65000"/>
    <n v="16250"/>
    <n v="0.25"/>
    <x v="1"/>
  </r>
  <r>
    <x v="5"/>
    <n v="1185732"/>
    <x v="425"/>
    <x v="0"/>
    <x v="14"/>
    <s v="Portland"/>
    <x v="5"/>
    <n v="70"/>
    <n v="225"/>
    <n v="157500"/>
    <n v="63000"/>
    <n v="0.4"/>
    <x v="1"/>
  </r>
  <r>
    <x v="5"/>
    <n v="1185732"/>
    <x v="455"/>
    <x v="0"/>
    <x v="14"/>
    <s v="Portland"/>
    <x v="0"/>
    <n v="65"/>
    <n v="375"/>
    <n v="243750"/>
    <n v="85312.5"/>
    <n v="0.35"/>
    <x v="1"/>
  </r>
  <r>
    <x v="5"/>
    <n v="1185732"/>
    <x v="455"/>
    <x v="0"/>
    <x v="14"/>
    <s v="Portland"/>
    <x v="1"/>
    <n v="55.000000000000007"/>
    <n v="200"/>
    <n v="110000.00000000001"/>
    <n v="38500"/>
    <n v="0.35"/>
    <x v="1"/>
  </r>
  <r>
    <x v="5"/>
    <n v="1185732"/>
    <x v="455"/>
    <x v="0"/>
    <x v="14"/>
    <s v="Portland"/>
    <x v="2"/>
    <n v="55.000000000000007"/>
    <n v="195"/>
    <n v="107250.00000000001"/>
    <n v="42900"/>
    <n v="0.39999999999999997"/>
    <x v="1"/>
  </r>
  <r>
    <x v="5"/>
    <n v="1185732"/>
    <x v="455"/>
    <x v="0"/>
    <x v="14"/>
    <s v="Portland"/>
    <x v="3"/>
    <n v="55.000000000000007"/>
    <n v="175"/>
    <n v="96250.000000000015"/>
    <n v="28875.000000000004"/>
    <n v="0.3"/>
    <x v="1"/>
  </r>
  <r>
    <x v="5"/>
    <n v="1185732"/>
    <x v="455"/>
    <x v="0"/>
    <x v="14"/>
    <s v="Portland"/>
    <x v="4"/>
    <n v="65"/>
    <n v="150"/>
    <n v="97500"/>
    <n v="24375"/>
    <n v="0.25"/>
    <x v="1"/>
  </r>
  <r>
    <x v="5"/>
    <n v="1185732"/>
    <x v="455"/>
    <x v="0"/>
    <x v="14"/>
    <s v="Portland"/>
    <x v="5"/>
    <n v="70"/>
    <n v="250"/>
    <n v="175000"/>
    <n v="70000"/>
    <n v="0.4"/>
    <x v="1"/>
  </r>
  <r>
    <x v="5"/>
    <n v="1185732"/>
    <x v="484"/>
    <x v="0"/>
    <x v="14"/>
    <s v="Portland"/>
    <x v="0"/>
    <n v="65"/>
    <n v="475"/>
    <n v="308750"/>
    <n v="108062.5"/>
    <n v="0.35"/>
    <x v="1"/>
  </r>
  <r>
    <x v="5"/>
    <n v="1185732"/>
    <x v="484"/>
    <x v="0"/>
    <x v="14"/>
    <s v="Portland"/>
    <x v="1"/>
    <n v="55.000000000000007"/>
    <n v="275"/>
    <n v="151250.00000000003"/>
    <n v="52937.500000000007"/>
    <n v="0.35"/>
    <x v="1"/>
  </r>
  <r>
    <x v="5"/>
    <n v="1185732"/>
    <x v="484"/>
    <x v="0"/>
    <x v="14"/>
    <s v="Portland"/>
    <x v="2"/>
    <n v="55.000000000000007"/>
    <n v="250"/>
    <n v="137500.00000000003"/>
    <n v="55000.000000000007"/>
    <n v="0.39999999999999997"/>
    <x v="1"/>
  </r>
  <r>
    <x v="5"/>
    <n v="1185732"/>
    <x v="484"/>
    <x v="0"/>
    <x v="14"/>
    <s v="Portland"/>
    <x v="3"/>
    <n v="55.000000000000007"/>
    <n v="200"/>
    <n v="110000.00000000001"/>
    <n v="33000"/>
    <n v="0.3"/>
    <x v="1"/>
  </r>
  <r>
    <x v="5"/>
    <n v="1185732"/>
    <x v="484"/>
    <x v="0"/>
    <x v="14"/>
    <s v="Portland"/>
    <x v="4"/>
    <n v="65"/>
    <n v="200"/>
    <n v="130000"/>
    <n v="32500"/>
    <n v="0.25"/>
    <x v="1"/>
  </r>
  <r>
    <x v="5"/>
    <n v="1185732"/>
    <x v="484"/>
    <x v="0"/>
    <x v="14"/>
    <s v="Portland"/>
    <x v="5"/>
    <n v="70"/>
    <n v="300"/>
    <n v="210000"/>
    <n v="84000"/>
    <n v="0.4"/>
    <x v="1"/>
  </r>
  <r>
    <x v="3"/>
    <n v="1128299"/>
    <x v="174"/>
    <x v="0"/>
    <x v="14"/>
    <s v="Portland"/>
    <x v="0"/>
    <n v="35"/>
    <n v="375"/>
    <n v="131250"/>
    <n v="32812.5"/>
    <n v="0.25"/>
    <x v="1"/>
  </r>
  <r>
    <x v="3"/>
    <n v="1128299"/>
    <x v="174"/>
    <x v="0"/>
    <x v="14"/>
    <s v="Portland"/>
    <x v="1"/>
    <n v="45"/>
    <n v="375"/>
    <n v="168750"/>
    <n v="33750"/>
    <n v="0.2"/>
    <x v="1"/>
  </r>
  <r>
    <x v="3"/>
    <n v="1128299"/>
    <x v="174"/>
    <x v="0"/>
    <x v="14"/>
    <s v="Portland"/>
    <x v="2"/>
    <n v="45"/>
    <n v="375"/>
    <n v="168750"/>
    <n v="42187.5"/>
    <n v="0.25"/>
    <x v="1"/>
  </r>
  <r>
    <x v="3"/>
    <n v="1128299"/>
    <x v="174"/>
    <x v="0"/>
    <x v="14"/>
    <s v="Portland"/>
    <x v="3"/>
    <n v="45"/>
    <n v="225"/>
    <n v="101250"/>
    <n v="25312.5"/>
    <n v="0.25"/>
    <x v="1"/>
  </r>
  <r>
    <x v="5"/>
    <n v="1185732"/>
    <x v="188"/>
    <x v="2"/>
    <x v="15"/>
    <s v="Anchorage"/>
    <x v="5"/>
    <n v="55.000000000000007"/>
    <n v="300"/>
    <n v="165000.00000000003"/>
    <n v="49500.000000000007"/>
    <n v="0.3"/>
    <x v="1"/>
  </r>
  <r>
    <x v="5"/>
    <n v="1185732"/>
    <x v="696"/>
    <x v="2"/>
    <x v="15"/>
    <s v="Anchorage"/>
    <x v="0"/>
    <n v="55.000000000000007"/>
    <n v="575"/>
    <n v="316250.00000000006"/>
    <n v="110687.50000000003"/>
    <n v="0.35000000000000003"/>
    <x v="1"/>
  </r>
  <r>
    <x v="5"/>
    <n v="1185732"/>
    <x v="696"/>
    <x v="2"/>
    <x v="15"/>
    <s v="Anchorage"/>
    <x v="1"/>
    <n v="55.000000000000007"/>
    <n v="225"/>
    <n v="123750.00000000001"/>
    <n v="43312.500000000007"/>
    <n v="0.35000000000000003"/>
    <x v="1"/>
  </r>
  <r>
    <x v="5"/>
    <n v="1185732"/>
    <x v="696"/>
    <x v="2"/>
    <x v="15"/>
    <s v="Anchorage"/>
    <x v="2"/>
    <n v="45"/>
    <n v="275"/>
    <n v="123750"/>
    <n v="30937.5"/>
    <n v="0.25"/>
    <x v="1"/>
  </r>
  <r>
    <x v="5"/>
    <n v="1185732"/>
    <x v="696"/>
    <x v="2"/>
    <x v="15"/>
    <s v="Anchorage"/>
    <x v="3"/>
    <n v="49.999999999999993"/>
    <n v="175"/>
    <n v="87499.999999999985"/>
    <n v="21874.999999999996"/>
    <n v="0.25"/>
    <x v="1"/>
  </r>
  <r>
    <x v="5"/>
    <n v="1185732"/>
    <x v="696"/>
    <x v="2"/>
    <x v="15"/>
    <s v="Anchorage"/>
    <x v="4"/>
    <n v="65.000000000000014"/>
    <n v="250"/>
    <n v="162500.00000000003"/>
    <n v="40625.000000000007"/>
    <n v="0.25"/>
    <x v="1"/>
  </r>
  <r>
    <x v="5"/>
    <n v="1185732"/>
    <x v="696"/>
    <x v="2"/>
    <x v="15"/>
    <s v="Anchorage"/>
    <x v="5"/>
    <n v="55.000000000000007"/>
    <n v="350"/>
    <n v="192500.00000000003"/>
    <n v="57750.000000000007"/>
    <n v="0.3"/>
    <x v="1"/>
  </r>
  <r>
    <x v="5"/>
    <n v="1185732"/>
    <x v="225"/>
    <x v="2"/>
    <x v="15"/>
    <s v="Anchorage"/>
    <x v="0"/>
    <n v="55.000000000000007"/>
    <n v="545"/>
    <n v="299750.00000000006"/>
    <n v="104912.50000000003"/>
    <n v="0.35000000000000003"/>
    <x v="1"/>
  </r>
  <r>
    <x v="5"/>
    <n v="1185732"/>
    <x v="225"/>
    <x v="2"/>
    <x v="15"/>
    <s v="Anchorage"/>
    <x v="1"/>
    <n v="55.000000000000007"/>
    <n v="250"/>
    <n v="137500.00000000003"/>
    <n v="48125.000000000015"/>
    <n v="0.35000000000000003"/>
    <x v="1"/>
  </r>
  <r>
    <x v="5"/>
    <n v="1185732"/>
    <x v="225"/>
    <x v="2"/>
    <x v="15"/>
    <s v="Anchorage"/>
    <x v="2"/>
    <n v="45"/>
    <n v="275"/>
    <n v="123750"/>
    <n v="30937.5"/>
    <n v="0.25"/>
    <x v="1"/>
  </r>
  <r>
    <x v="5"/>
    <n v="1185732"/>
    <x v="225"/>
    <x v="2"/>
    <x v="15"/>
    <s v="Anchorage"/>
    <x v="3"/>
    <n v="49.999999999999993"/>
    <n v="125"/>
    <n v="62499.999999999993"/>
    <n v="15624.999999999998"/>
    <n v="0.25"/>
    <x v="1"/>
  </r>
  <r>
    <x v="5"/>
    <n v="1185732"/>
    <x v="225"/>
    <x v="2"/>
    <x v="15"/>
    <s v="Anchorage"/>
    <x v="4"/>
    <n v="65.000000000000014"/>
    <n v="175"/>
    <n v="113750.00000000003"/>
    <n v="28437.500000000007"/>
    <n v="0.25"/>
    <x v="1"/>
  </r>
  <r>
    <x v="5"/>
    <n v="1185732"/>
    <x v="225"/>
    <x v="2"/>
    <x v="15"/>
    <s v="Anchorage"/>
    <x v="5"/>
    <n v="55.000000000000007"/>
    <n v="275"/>
    <n v="151250.00000000003"/>
    <n v="45375.000000000007"/>
    <n v="0.3"/>
    <x v="1"/>
  </r>
  <r>
    <x v="5"/>
    <n v="1185732"/>
    <x v="244"/>
    <x v="2"/>
    <x v="15"/>
    <s v="Anchorage"/>
    <x v="0"/>
    <n v="55.000000000000007"/>
    <n v="525"/>
    <n v="288750.00000000006"/>
    <n v="101062.50000000003"/>
    <n v="0.35000000000000003"/>
    <x v="1"/>
  </r>
  <r>
    <x v="5"/>
    <n v="1185732"/>
    <x v="244"/>
    <x v="2"/>
    <x v="15"/>
    <s v="Anchorage"/>
    <x v="1"/>
    <n v="55.000000000000007"/>
    <n v="225"/>
    <n v="123750.00000000001"/>
    <n v="43312.500000000007"/>
    <n v="0.35000000000000003"/>
    <x v="1"/>
  </r>
  <r>
    <x v="5"/>
    <n v="1185732"/>
    <x v="244"/>
    <x v="2"/>
    <x v="15"/>
    <s v="Anchorage"/>
    <x v="2"/>
    <n v="45"/>
    <n v="225"/>
    <n v="101250"/>
    <n v="25312.5"/>
    <n v="0.25"/>
    <x v="1"/>
  </r>
  <r>
    <x v="5"/>
    <n v="1185732"/>
    <x v="244"/>
    <x v="2"/>
    <x v="15"/>
    <s v="Anchorage"/>
    <x v="3"/>
    <n v="49.999999999999993"/>
    <n v="150"/>
    <n v="74999.999999999985"/>
    <n v="18749.999999999996"/>
    <n v="0.25"/>
    <x v="1"/>
  </r>
  <r>
    <x v="5"/>
    <n v="1185732"/>
    <x v="244"/>
    <x v="2"/>
    <x v="15"/>
    <s v="Anchorage"/>
    <x v="4"/>
    <n v="60.000000000000007"/>
    <n v="150"/>
    <n v="90000.000000000015"/>
    <n v="22500.000000000004"/>
    <n v="0.25"/>
    <x v="1"/>
  </r>
  <r>
    <x v="5"/>
    <n v="1185732"/>
    <x v="244"/>
    <x v="2"/>
    <x v="15"/>
    <s v="Anchorage"/>
    <x v="5"/>
    <n v="50"/>
    <n v="300"/>
    <n v="150000"/>
    <n v="45000"/>
    <n v="0.3"/>
    <x v="1"/>
  </r>
  <r>
    <x v="5"/>
    <n v="1185732"/>
    <x v="273"/>
    <x v="2"/>
    <x v="15"/>
    <s v="Anchorage"/>
    <x v="0"/>
    <n v="65"/>
    <n v="570"/>
    <n v="370500"/>
    <n v="129675.00000000001"/>
    <n v="0.35000000000000003"/>
    <x v="1"/>
  </r>
  <r>
    <x v="5"/>
    <n v="1185732"/>
    <x v="273"/>
    <x v="2"/>
    <x v="15"/>
    <s v="Anchorage"/>
    <x v="1"/>
    <n v="60.000000000000007"/>
    <n v="275"/>
    <n v="165000.00000000003"/>
    <n v="57750.000000000015"/>
    <n v="0.35000000000000003"/>
    <x v="1"/>
  </r>
  <r>
    <x v="5"/>
    <n v="1185732"/>
    <x v="273"/>
    <x v="2"/>
    <x v="15"/>
    <s v="Anchorage"/>
    <x v="2"/>
    <n v="55.000000000000007"/>
    <n v="300"/>
    <n v="165000.00000000003"/>
    <n v="41250.000000000007"/>
    <n v="0.25"/>
    <x v="1"/>
  </r>
  <r>
    <x v="5"/>
    <n v="1185732"/>
    <x v="273"/>
    <x v="2"/>
    <x v="15"/>
    <s v="Anchorage"/>
    <x v="3"/>
    <n v="55.000000000000007"/>
    <n v="250"/>
    <n v="137500.00000000003"/>
    <n v="34375.000000000007"/>
    <n v="0.25"/>
    <x v="1"/>
  </r>
  <r>
    <x v="5"/>
    <n v="1185732"/>
    <x v="273"/>
    <x v="2"/>
    <x v="15"/>
    <s v="Anchorage"/>
    <x v="4"/>
    <n v="65"/>
    <n v="275"/>
    <n v="178750"/>
    <n v="44687.5"/>
    <n v="0.25"/>
    <x v="1"/>
  </r>
  <r>
    <x v="5"/>
    <n v="1185732"/>
    <x v="273"/>
    <x v="2"/>
    <x v="15"/>
    <s v="Anchorage"/>
    <x v="5"/>
    <n v="70"/>
    <n v="400"/>
    <n v="280000"/>
    <n v="84000"/>
    <n v="0.3"/>
    <x v="1"/>
  </r>
  <r>
    <x v="5"/>
    <n v="1185732"/>
    <x v="306"/>
    <x v="2"/>
    <x v="15"/>
    <s v="Anchorage"/>
    <x v="0"/>
    <n v="65"/>
    <n v="650"/>
    <n v="422500"/>
    <n v="147875"/>
    <n v="0.35000000000000003"/>
    <x v="1"/>
  </r>
  <r>
    <x v="5"/>
    <n v="1185732"/>
    <x v="306"/>
    <x v="2"/>
    <x v="15"/>
    <s v="Anchorage"/>
    <x v="1"/>
    <n v="60.000000000000007"/>
    <n v="400"/>
    <n v="240000.00000000003"/>
    <n v="84000.000000000015"/>
    <n v="0.35000000000000003"/>
    <x v="1"/>
  </r>
  <r>
    <x v="5"/>
    <n v="1185732"/>
    <x v="306"/>
    <x v="2"/>
    <x v="15"/>
    <s v="Anchorage"/>
    <x v="2"/>
    <n v="55.000000000000007"/>
    <n v="325"/>
    <n v="178750.00000000003"/>
    <n v="44687.500000000007"/>
    <n v="0.25"/>
    <x v="1"/>
  </r>
  <r>
    <x v="5"/>
    <n v="1185732"/>
    <x v="306"/>
    <x v="2"/>
    <x v="15"/>
    <s v="Anchorage"/>
    <x v="3"/>
    <n v="55.000000000000007"/>
    <n v="300"/>
    <n v="165000.00000000003"/>
    <n v="41250.000000000007"/>
    <n v="0.25"/>
    <x v="1"/>
  </r>
  <r>
    <x v="5"/>
    <n v="1185732"/>
    <x v="306"/>
    <x v="2"/>
    <x v="15"/>
    <s v="Anchorage"/>
    <x v="4"/>
    <n v="65"/>
    <n v="300"/>
    <n v="195000"/>
    <n v="48750"/>
    <n v="0.25"/>
    <x v="1"/>
  </r>
  <r>
    <x v="5"/>
    <n v="1185732"/>
    <x v="306"/>
    <x v="2"/>
    <x v="15"/>
    <s v="Anchorage"/>
    <x v="5"/>
    <n v="70"/>
    <n v="450"/>
    <n v="315000"/>
    <n v="94500"/>
    <n v="0.3"/>
    <x v="1"/>
  </r>
  <r>
    <x v="5"/>
    <n v="1185732"/>
    <x v="334"/>
    <x v="2"/>
    <x v="15"/>
    <s v="Anchorage"/>
    <x v="0"/>
    <n v="65"/>
    <n v="675"/>
    <n v="438750"/>
    <n v="153562.50000000003"/>
    <n v="0.35000000000000003"/>
    <x v="1"/>
  </r>
  <r>
    <x v="5"/>
    <n v="1185732"/>
    <x v="334"/>
    <x v="2"/>
    <x v="15"/>
    <s v="Anchorage"/>
    <x v="1"/>
    <n v="60.000000000000007"/>
    <n v="425"/>
    <n v="255000.00000000003"/>
    <n v="89250.000000000015"/>
    <n v="0.35000000000000003"/>
    <x v="1"/>
  </r>
  <r>
    <x v="5"/>
    <n v="1185732"/>
    <x v="334"/>
    <x v="2"/>
    <x v="15"/>
    <s v="Anchorage"/>
    <x v="2"/>
    <n v="55.000000000000007"/>
    <n v="350"/>
    <n v="192500.00000000003"/>
    <n v="48125.000000000007"/>
    <n v="0.25"/>
    <x v="1"/>
  </r>
  <r>
    <x v="5"/>
    <n v="1185732"/>
    <x v="334"/>
    <x v="2"/>
    <x v="15"/>
    <s v="Anchorage"/>
    <x v="3"/>
    <n v="55.000000000000007"/>
    <n v="300"/>
    <n v="165000.00000000003"/>
    <n v="41250.000000000007"/>
    <n v="0.25"/>
    <x v="1"/>
  </r>
  <r>
    <x v="5"/>
    <n v="1185732"/>
    <x v="334"/>
    <x v="2"/>
    <x v="15"/>
    <s v="Anchorage"/>
    <x v="4"/>
    <n v="65"/>
    <n v="325"/>
    <n v="211250"/>
    <n v="52812.5"/>
    <n v="0.25"/>
    <x v="1"/>
  </r>
  <r>
    <x v="5"/>
    <n v="1185732"/>
    <x v="334"/>
    <x v="2"/>
    <x v="15"/>
    <s v="Anchorage"/>
    <x v="5"/>
    <n v="70"/>
    <n v="500"/>
    <n v="350000"/>
    <n v="105000"/>
    <n v="0.3"/>
    <x v="1"/>
  </r>
  <r>
    <x v="5"/>
    <n v="1185732"/>
    <x v="366"/>
    <x v="2"/>
    <x v="15"/>
    <s v="Anchorage"/>
    <x v="0"/>
    <n v="65"/>
    <n v="650"/>
    <n v="422500"/>
    <n v="147875"/>
    <n v="0.35000000000000003"/>
    <x v="1"/>
  </r>
  <r>
    <x v="5"/>
    <n v="1185732"/>
    <x v="366"/>
    <x v="2"/>
    <x v="15"/>
    <s v="Anchorage"/>
    <x v="1"/>
    <n v="60.000000000000007"/>
    <n v="425"/>
    <n v="255000.00000000003"/>
    <n v="89250.000000000015"/>
    <n v="0.35000000000000003"/>
    <x v="1"/>
  </r>
  <r>
    <x v="5"/>
    <n v="1185732"/>
    <x v="366"/>
    <x v="2"/>
    <x v="15"/>
    <s v="Anchorage"/>
    <x v="2"/>
    <n v="55.000000000000007"/>
    <n v="350"/>
    <n v="192500.00000000003"/>
    <n v="48125.000000000007"/>
    <n v="0.25"/>
    <x v="1"/>
  </r>
  <r>
    <x v="5"/>
    <n v="1185732"/>
    <x v="366"/>
    <x v="2"/>
    <x v="15"/>
    <s v="Anchorage"/>
    <x v="3"/>
    <n v="55.000000000000007"/>
    <n v="250"/>
    <n v="137500.00000000003"/>
    <n v="34375.000000000007"/>
    <n v="0.25"/>
    <x v="1"/>
  </r>
  <r>
    <x v="5"/>
    <n v="1185732"/>
    <x v="366"/>
    <x v="2"/>
    <x v="15"/>
    <s v="Anchorage"/>
    <x v="4"/>
    <n v="65"/>
    <n v="225"/>
    <n v="146250"/>
    <n v="36562.5"/>
    <n v="0.25"/>
    <x v="1"/>
  </r>
  <r>
    <x v="5"/>
    <n v="1185732"/>
    <x v="366"/>
    <x v="2"/>
    <x v="15"/>
    <s v="Anchorage"/>
    <x v="5"/>
    <n v="70"/>
    <n v="400"/>
    <n v="280000"/>
    <n v="84000"/>
    <n v="0.3"/>
    <x v="1"/>
  </r>
  <r>
    <x v="5"/>
    <n v="1185732"/>
    <x v="396"/>
    <x v="2"/>
    <x v="15"/>
    <s v="Anchorage"/>
    <x v="0"/>
    <n v="65"/>
    <n v="525"/>
    <n v="341250"/>
    <n v="119437.50000000001"/>
    <n v="0.35000000000000003"/>
    <x v="1"/>
  </r>
  <r>
    <x v="5"/>
    <n v="1185732"/>
    <x v="396"/>
    <x v="2"/>
    <x v="15"/>
    <s v="Anchorage"/>
    <x v="1"/>
    <n v="60.000000000000007"/>
    <n v="325"/>
    <n v="195000.00000000003"/>
    <n v="68250.000000000015"/>
    <n v="0.35000000000000003"/>
    <x v="1"/>
  </r>
  <r>
    <x v="5"/>
    <n v="1185732"/>
    <x v="396"/>
    <x v="2"/>
    <x v="15"/>
    <s v="Anchorage"/>
    <x v="2"/>
    <n v="55.000000000000007"/>
    <n v="225"/>
    <n v="123750.00000000001"/>
    <n v="30937.500000000004"/>
    <n v="0.25"/>
    <x v="1"/>
  </r>
  <r>
    <x v="5"/>
    <n v="1185732"/>
    <x v="396"/>
    <x v="2"/>
    <x v="15"/>
    <s v="Anchorage"/>
    <x v="3"/>
    <n v="55.000000000000007"/>
    <n v="200"/>
    <n v="110000.00000000001"/>
    <n v="27500.000000000004"/>
    <n v="0.25"/>
    <x v="1"/>
  </r>
  <r>
    <x v="5"/>
    <n v="1185732"/>
    <x v="396"/>
    <x v="2"/>
    <x v="15"/>
    <s v="Anchorage"/>
    <x v="4"/>
    <n v="65"/>
    <n v="200"/>
    <n v="130000"/>
    <n v="32500"/>
    <n v="0.25"/>
    <x v="1"/>
  </r>
  <r>
    <x v="5"/>
    <n v="1185732"/>
    <x v="396"/>
    <x v="2"/>
    <x v="15"/>
    <s v="Anchorage"/>
    <x v="5"/>
    <n v="70"/>
    <n v="300"/>
    <n v="210000"/>
    <n v="63000"/>
    <n v="0.3"/>
    <x v="1"/>
  </r>
  <r>
    <x v="5"/>
    <n v="1185732"/>
    <x v="428"/>
    <x v="2"/>
    <x v="15"/>
    <s v="Anchorage"/>
    <x v="0"/>
    <n v="70"/>
    <n v="450"/>
    <n v="315000"/>
    <n v="110250.00000000001"/>
    <n v="0.35000000000000003"/>
    <x v="1"/>
  </r>
  <r>
    <x v="5"/>
    <n v="1185732"/>
    <x v="428"/>
    <x v="2"/>
    <x v="15"/>
    <s v="Anchorage"/>
    <x v="1"/>
    <n v="65.000000000000014"/>
    <n v="275"/>
    <n v="178750.00000000003"/>
    <n v="62562.500000000015"/>
    <n v="0.35000000000000003"/>
    <x v="1"/>
  </r>
  <r>
    <x v="5"/>
    <n v="1185732"/>
    <x v="428"/>
    <x v="2"/>
    <x v="15"/>
    <s v="Anchorage"/>
    <x v="2"/>
    <n v="65.000000000000014"/>
    <n v="175"/>
    <n v="113750.00000000003"/>
    <n v="28437.500000000007"/>
    <n v="0.25"/>
    <x v="1"/>
  </r>
  <r>
    <x v="5"/>
    <n v="1185732"/>
    <x v="428"/>
    <x v="2"/>
    <x v="15"/>
    <s v="Anchorage"/>
    <x v="3"/>
    <n v="65.000000000000014"/>
    <n v="150"/>
    <n v="97500.000000000015"/>
    <n v="24375.000000000004"/>
    <n v="0.25"/>
    <x v="1"/>
  </r>
  <r>
    <x v="5"/>
    <n v="1185732"/>
    <x v="428"/>
    <x v="2"/>
    <x v="15"/>
    <s v="Anchorage"/>
    <x v="4"/>
    <n v="75.000000000000014"/>
    <n v="150"/>
    <n v="112500.00000000001"/>
    <n v="28125.000000000004"/>
    <n v="0.25"/>
    <x v="1"/>
  </r>
  <r>
    <x v="5"/>
    <n v="1185732"/>
    <x v="428"/>
    <x v="2"/>
    <x v="15"/>
    <s v="Anchorage"/>
    <x v="5"/>
    <n v="80"/>
    <n v="275"/>
    <n v="220000"/>
    <n v="66000"/>
    <n v="0.3"/>
    <x v="1"/>
  </r>
  <r>
    <x v="5"/>
    <n v="1185732"/>
    <x v="458"/>
    <x v="2"/>
    <x v="15"/>
    <s v="Anchorage"/>
    <x v="0"/>
    <n v="75.000000000000014"/>
    <n v="425"/>
    <n v="318750.00000000006"/>
    <n v="111562.50000000003"/>
    <n v="0.35000000000000003"/>
    <x v="1"/>
  </r>
  <r>
    <x v="5"/>
    <n v="1185732"/>
    <x v="458"/>
    <x v="2"/>
    <x v="15"/>
    <s v="Anchorage"/>
    <x v="1"/>
    <n v="65.000000000000014"/>
    <n v="300"/>
    <n v="195000.00000000003"/>
    <n v="68250.000000000015"/>
    <n v="0.35000000000000003"/>
    <x v="1"/>
  </r>
  <r>
    <x v="5"/>
    <n v="1185732"/>
    <x v="458"/>
    <x v="2"/>
    <x v="15"/>
    <s v="Anchorage"/>
    <x v="2"/>
    <n v="65.000000000000014"/>
    <n v="320"/>
    <n v="208000.00000000006"/>
    <n v="52000.000000000015"/>
    <n v="0.25"/>
    <x v="1"/>
  </r>
  <r>
    <x v="5"/>
    <n v="1185732"/>
    <x v="458"/>
    <x v="2"/>
    <x v="15"/>
    <s v="Anchorage"/>
    <x v="3"/>
    <n v="65.000000000000014"/>
    <n v="300"/>
    <n v="195000.00000000003"/>
    <n v="48750.000000000007"/>
    <n v="0.25"/>
    <x v="1"/>
  </r>
  <r>
    <x v="5"/>
    <n v="1185732"/>
    <x v="458"/>
    <x v="2"/>
    <x v="15"/>
    <s v="Anchorage"/>
    <x v="4"/>
    <n v="75.000000000000014"/>
    <n v="275"/>
    <n v="206250.00000000003"/>
    <n v="51562.500000000007"/>
    <n v="0.25"/>
    <x v="1"/>
  </r>
  <r>
    <x v="5"/>
    <n v="1185732"/>
    <x v="458"/>
    <x v="2"/>
    <x v="15"/>
    <s v="Anchorage"/>
    <x v="5"/>
    <n v="80"/>
    <n v="375"/>
    <n v="300000"/>
    <n v="90000"/>
    <n v="0.3"/>
    <x v="1"/>
  </r>
  <r>
    <x v="5"/>
    <n v="1185732"/>
    <x v="487"/>
    <x v="2"/>
    <x v="15"/>
    <s v="Anchorage"/>
    <x v="0"/>
    <n v="75.000000000000014"/>
    <n v="600"/>
    <n v="450000.00000000006"/>
    <n v="157500.00000000003"/>
    <n v="0.35000000000000003"/>
    <x v="1"/>
  </r>
  <r>
    <x v="5"/>
    <n v="1185732"/>
    <x v="487"/>
    <x v="2"/>
    <x v="15"/>
    <s v="Anchorage"/>
    <x v="1"/>
    <n v="65.000000000000014"/>
    <n v="400"/>
    <n v="260000.00000000006"/>
    <n v="91000.000000000029"/>
    <n v="0.35000000000000003"/>
    <x v="1"/>
  </r>
  <r>
    <x v="0"/>
    <n v="1128299"/>
    <x v="174"/>
    <x v="2"/>
    <x v="15"/>
    <s v="Anchorage"/>
    <x v="0"/>
    <n v="35"/>
    <n v="375"/>
    <n v="131250"/>
    <n v="32812.5"/>
    <n v="0.25"/>
    <x v="1"/>
  </r>
  <r>
    <x v="0"/>
    <n v="1128299"/>
    <x v="174"/>
    <x v="2"/>
    <x v="15"/>
    <s v="Anchorage"/>
    <x v="1"/>
    <n v="45"/>
    <n v="375"/>
    <n v="168750"/>
    <n v="33750"/>
    <n v="0.2"/>
    <x v="1"/>
  </r>
  <r>
    <x v="0"/>
    <n v="1128299"/>
    <x v="174"/>
    <x v="2"/>
    <x v="15"/>
    <s v="Anchorage"/>
    <x v="2"/>
    <n v="45"/>
    <n v="375"/>
    <n v="168750"/>
    <n v="42187.5"/>
    <n v="0.25"/>
    <x v="1"/>
  </r>
  <r>
    <x v="0"/>
    <n v="1128299"/>
    <x v="174"/>
    <x v="2"/>
    <x v="15"/>
    <s v="Anchorage"/>
    <x v="3"/>
    <n v="45"/>
    <n v="225"/>
    <n v="101250"/>
    <n v="25312.5"/>
    <n v="0.25"/>
    <x v="1"/>
  </r>
  <r>
    <x v="0"/>
    <n v="1128299"/>
    <x v="174"/>
    <x v="2"/>
    <x v="15"/>
    <s v="Anchorage"/>
    <x v="4"/>
    <n v="50"/>
    <n v="175"/>
    <n v="87500"/>
    <n v="13125"/>
    <n v="0.15"/>
    <x v="1"/>
  </r>
  <r>
    <x v="0"/>
    <n v="1128299"/>
    <x v="174"/>
    <x v="2"/>
    <x v="15"/>
    <s v="Anchorage"/>
    <x v="5"/>
    <n v="45"/>
    <n v="425"/>
    <n v="191250"/>
    <n v="76500"/>
    <n v="0.4"/>
    <x v="1"/>
  </r>
  <r>
    <x v="0"/>
    <n v="1128299"/>
    <x v="205"/>
    <x v="2"/>
    <x v="15"/>
    <s v="Anchorage"/>
    <x v="0"/>
    <n v="35"/>
    <n v="475"/>
    <n v="166250"/>
    <n v="41562.5"/>
    <n v="0.25"/>
    <x v="1"/>
  </r>
  <r>
    <x v="0"/>
    <n v="1128299"/>
    <x v="205"/>
    <x v="2"/>
    <x v="15"/>
    <s v="Anchorage"/>
    <x v="1"/>
    <n v="45"/>
    <n v="375"/>
    <n v="168750"/>
    <n v="33750"/>
    <n v="0.2"/>
    <x v="1"/>
  </r>
  <r>
    <x v="0"/>
    <n v="1128299"/>
    <x v="205"/>
    <x v="2"/>
    <x v="15"/>
    <s v="Anchorage"/>
    <x v="2"/>
    <n v="45"/>
    <n v="375"/>
    <n v="168750"/>
    <n v="42187.5"/>
    <n v="0.25"/>
    <x v="1"/>
  </r>
  <r>
    <x v="0"/>
    <n v="1128299"/>
    <x v="205"/>
    <x v="2"/>
    <x v="16"/>
    <s v="Honolulu"/>
    <x v="3"/>
    <n v="45"/>
    <n v="225"/>
    <n v="101250"/>
    <n v="25312.5"/>
    <n v="0.25"/>
    <x v="1"/>
  </r>
  <r>
    <x v="0"/>
    <n v="1128299"/>
    <x v="205"/>
    <x v="2"/>
    <x v="16"/>
    <s v="Honolulu"/>
    <x v="4"/>
    <n v="50"/>
    <n v="150"/>
    <n v="75000"/>
    <n v="11250"/>
    <n v="0.15"/>
    <x v="1"/>
  </r>
  <r>
    <x v="0"/>
    <n v="1128299"/>
    <x v="205"/>
    <x v="2"/>
    <x v="16"/>
    <s v="Honolulu"/>
    <x v="5"/>
    <n v="45"/>
    <n v="350"/>
    <n v="157500"/>
    <n v="63000"/>
    <n v="0.4"/>
    <x v="1"/>
  </r>
  <r>
    <x v="0"/>
    <n v="1128299"/>
    <x v="214"/>
    <x v="2"/>
    <x v="16"/>
    <s v="Honolulu"/>
    <x v="0"/>
    <n v="45"/>
    <n v="500"/>
    <n v="225000"/>
    <n v="56250"/>
    <n v="0.25"/>
    <x v="1"/>
  </r>
  <r>
    <x v="0"/>
    <n v="1128299"/>
    <x v="214"/>
    <x v="2"/>
    <x v="16"/>
    <s v="Honolulu"/>
    <x v="1"/>
    <n v="54.999999999999993"/>
    <n v="350"/>
    <n v="192499.99999999997"/>
    <n v="38499.999999999993"/>
    <n v="0.2"/>
    <x v="1"/>
  </r>
  <r>
    <x v="0"/>
    <n v="1128299"/>
    <x v="214"/>
    <x v="2"/>
    <x v="16"/>
    <s v="Honolulu"/>
    <x v="2"/>
    <n v="59.999999999999986"/>
    <n v="375"/>
    <n v="224999.99999999994"/>
    <n v="56249.999999999985"/>
    <n v="0.25"/>
    <x v="1"/>
  </r>
  <r>
    <x v="0"/>
    <n v="1128299"/>
    <x v="214"/>
    <x v="2"/>
    <x v="16"/>
    <s v="Honolulu"/>
    <x v="3"/>
    <n v="54.999999999999993"/>
    <n v="275"/>
    <n v="151249.99999999997"/>
    <n v="37812.499999999993"/>
    <n v="0.25"/>
    <x v="1"/>
  </r>
  <r>
    <x v="0"/>
    <n v="1128299"/>
    <x v="214"/>
    <x v="2"/>
    <x v="16"/>
    <s v="Honolulu"/>
    <x v="4"/>
    <n v="60"/>
    <n v="125"/>
    <n v="75000"/>
    <n v="11250"/>
    <n v="0.15"/>
    <x v="1"/>
  </r>
  <r>
    <x v="0"/>
    <n v="1128299"/>
    <x v="214"/>
    <x v="2"/>
    <x v="16"/>
    <s v="Honolulu"/>
    <x v="5"/>
    <n v="54.999999999999993"/>
    <n v="325"/>
    <n v="178749.99999999997"/>
    <n v="71499.999999999985"/>
    <n v="0.4"/>
    <x v="1"/>
  </r>
  <r>
    <x v="0"/>
    <n v="1128299"/>
    <x v="233"/>
    <x v="2"/>
    <x v="16"/>
    <s v="Honolulu"/>
    <x v="0"/>
    <n v="60"/>
    <n v="500"/>
    <n v="300000"/>
    <n v="75000"/>
    <n v="0.25"/>
    <x v="1"/>
  </r>
  <r>
    <x v="0"/>
    <n v="1128299"/>
    <x v="233"/>
    <x v="2"/>
    <x v="16"/>
    <s v="Honolulu"/>
    <x v="1"/>
    <n v="65"/>
    <n v="300"/>
    <n v="195000"/>
    <n v="39000"/>
    <n v="0.2"/>
    <x v="1"/>
  </r>
  <r>
    <x v="0"/>
    <n v="1128299"/>
    <x v="233"/>
    <x v="2"/>
    <x v="16"/>
    <s v="Honolulu"/>
    <x v="2"/>
    <n v="65"/>
    <n v="350"/>
    <n v="227500"/>
    <n v="56875"/>
    <n v="0.25"/>
    <x v="1"/>
  </r>
  <r>
    <x v="0"/>
    <n v="1128299"/>
    <x v="233"/>
    <x v="2"/>
    <x v="16"/>
    <s v="Honolulu"/>
    <x v="3"/>
    <n v="50"/>
    <n v="250"/>
    <n v="125000"/>
    <n v="31250"/>
    <n v="0.25"/>
    <x v="1"/>
  </r>
  <r>
    <x v="0"/>
    <n v="1128299"/>
    <x v="233"/>
    <x v="2"/>
    <x v="16"/>
    <s v="Honolulu"/>
    <x v="4"/>
    <n v="55.000000000000007"/>
    <n v="150"/>
    <n v="82500.000000000015"/>
    <n v="12375.000000000002"/>
    <n v="0.15"/>
    <x v="1"/>
  </r>
  <r>
    <x v="0"/>
    <n v="1128299"/>
    <x v="233"/>
    <x v="2"/>
    <x v="16"/>
    <s v="Honolulu"/>
    <x v="5"/>
    <n v="70"/>
    <n v="325"/>
    <n v="227500"/>
    <n v="91000"/>
    <n v="0.4"/>
    <x v="1"/>
  </r>
  <r>
    <x v="0"/>
    <n v="1128299"/>
    <x v="264"/>
    <x v="2"/>
    <x v="16"/>
    <s v="Honolulu"/>
    <x v="0"/>
    <n v="54.999999999999993"/>
    <n v="525"/>
    <n v="288749.99999999994"/>
    <n v="72187.499999999985"/>
    <n v="0.25"/>
    <x v="1"/>
  </r>
  <r>
    <x v="0"/>
    <n v="1128299"/>
    <x v="264"/>
    <x v="2"/>
    <x v="16"/>
    <s v="Honolulu"/>
    <x v="1"/>
    <n v="60"/>
    <n v="375"/>
    <n v="225000"/>
    <n v="45000"/>
    <n v="0.2"/>
    <x v="1"/>
  </r>
  <r>
    <x v="0"/>
    <n v="1128299"/>
    <x v="264"/>
    <x v="2"/>
    <x v="16"/>
    <s v="Honolulu"/>
    <x v="2"/>
    <n v="60"/>
    <n v="375"/>
    <n v="225000"/>
    <n v="56250"/>
    <n v="0.25"/>
    <x v="1"/>
  </r>
  <r>
    <x v="0"/>
    <n v="1128299"/>
    <x v="264"/>
    <x v="2"/>
    <x v="16"/>
    <s v="Honolulu"/>
    <x v="3"/>
    <n v="54.999999999999993"/>
    <n v="275"/>
    <n v="151249.99999999997"/>
    <n v="37812.499999999993"/>
    <n v="0.25"/>
    <x v="1"/>
  </r>
  <r>
    <x v="0"/>
    <n v="1128299"/>
    <x v="264"/>
    <x v="2"/>
    <x v="16"/>
    <s v="Honolulu"/>
    <x v="4"/>
    <n v="60"/>
    <n v="175"/>
    <n v="105000"/>
    <n v="15750"/>
    <n v="0.15"/>
    <x v="1"/>
  </r>
  <r>
    <x v="0"/>
    <n v="1128299"/>
    <x v="264"/>
    <x v="2"/>
    <x v="16"/>
    <s v="Honolulu"/>
    <x v="5"/>
    <n v="75"/>
    <n v="475"/>
    <n v="356250"/>
    <n v="142500"/>
    <n v="0.4"/>
    <x v="1"/>
  </r>
  <r>
    <x v="0"/>
    <n v="1128299"/>
    <x v="294"/>
    <x v="2"/>
    <x v="16"/>
    <s v="Honolulu"/>
    <x v="0"/>
    <n v="70"/>
    <n v="725"/>
    <n v="507500"/>
    <n v="126875"/>
    <n v="0.25"/>
    <x v="1"/>
  </r>
  <r>
    <x v="0"/>
    <n v="1128299"/>
    <x v="294"/>
    <x v="2"/>
    <x v="16"/>
    <s v="Honolulu"/>
    <x v="1"/>
    <n v="75"/>
    <n v="600"/>
    <n v="450000"/>
    <n v="90000"/>
    <n v="0.2"/>
    <x v="1"/>
  </r>
  <r>
    <x v="0"/>
    <n v="1128299"/>
    <x v="294"/>
    <x v="2"/>
    <x v="16"/>
    <s v="Honolulu"/>
    <x v="2"/>
    <n v="75"/>
    <n v="600"/>
    <n v="450000"/>
    <n v="112500"/>
    <n v="0.25"/>
    <x v="1"/>
  </r>
  <r>
    <x v="0"/>
    <n v="1128299"/>
    <x v="294"/>
    <x v="2"/>
    <x v="16"/>
    <s v="Honolulu"/>
    <x v="3"/>
    <n v="75"/>
    <n v="475"/>
    <n v="356250"/>
    <n v="89062.5"/>
    <n v="0.25"/>
    <x v="1"/>
  </r>
  <r>
    <x v="0"/>
    <n v="1128299"/>
    <x v="294"/>
    <x v="2"/>
    <x v="16"/>
    <s v="Honolulu"/>
    <x v="4"/>
    <n v="85.000000000000014"/>
    <n v="350"/>
    <n v="297500.00000000006"/>
    <n v="44625.000000000007"/>
    <n v="0.15"/>
    <x v="1"/>
  </r>
  <r>
    <x v="0"/>
    <n v="1128299"/>
    <x v="294"/>
    <x v="2"/>
    <x v="16"/>
    <s v="Honolulu"/>
    <x v="5"/>
    <n v="100"/>
    <n v="650"/>
    <n v="650000"/>
    <n v="260000"/>
    <n v="0.4"/>
    <x v="1"/>
  </r>
  <r>
    <x v="0"/>
    <n v="1128299"/>
    <x v="323"/>
    <x v="2"/>
    <x v="16"/>
    <s v="Honolulu"/>
    <x v="0"/>
    <n v="80"/>
    <n v="800"/>
    <n v="640000"/>
    <n v="160000"/>
    <n v="0.25"/>
    <x v="1"/>
  </r>
  <r>
    <x v="0"/>
    <n v="1128299"/>
    <x v="323"/>
    <x v="2"/>
    <x v="16"/>
    <s v="Honolulu"/>
    <x v="1"/>
    <n v="85.000000000000014"/>
    <n v="650"/>
    <n v="552500.00000000012"/>
    <n v="110500.00000000003"/>
    <n v="0.2"/>
    <x v="1"/>
  </r>
  <r>
    <x v="0"/>
    <n v="1128299"/>
    <x v="323"/>
    <x v="2"/>
    <x v="16"/>
    <s v="Honolulu"/>
    <x v="2"/>
    <n v="85.000000000000014"/>
    <n v="600"/>
    <n v="510000.00000000006"/>
    <n v="127500.00000000001"/>
    <n v="0.25"/>
    <x v="1"/>
  </r>
  <r>
    <x v="0"/>
    <n v="1128299"/>
    <x v="323"/>
    <x v="2"/>
    <x v="16"/>
    <s v="Honolulu"/>
    <x v="3"/>
    <n v="80"/>
    <n v="500"/>
    <n v="400000"/>
    <n v="100000"/>
    <n v="0.25"/>
    <x v="1"/>
  </r>
  <r>
    <x v="0"/>
    <n v="1128299"/>
    <x v="323"/>
    <x v="2"/>
    <x v="16"/>
    <s v="Honolulu"/>
    <x v="4"/>
    <n v="85.000000000000014"/>
    <n v="550"/>
    <n v="467500.00000000006"/>
    <n v="70125"/>
    <n v="0.15"/>
    <x v="1"/>
  </r>
  <r>
    <x v="0"/>
    <n v="1128299"/>
    <x v="323"/>
    <x v="2"/>
    <x v="16"/>
    <s v="Honolulu"/>
    <x v="5"/>
    <n v="100"/>
    <n v="550"/>
    <n v="550000"/>
    <n v="220000"/>
    <n v="0.4"/>
    <x v="1"/>
  </r>
  <r>
    <x v="0"/>
    <n v="1128299"/>
    <x v="355"/>
    <x v="2"/>
    <x v="16"/>
    <s v="Honolulu"/>
    <x v="0"/>
    <n v="85.000000000000014"/>
    <n v="750"/>
    <n v="637500.00000000012"/>
    <n v="159375.00000000003"/>
    <n v="0.25"/>
    <x v="1"/>
  </r>
  <r>
    <x v="0"/>
    <n v="1128299"/>
    <x v="355"/>
    <x v="2"/>
    <x v="16"/>
    <s v="Honolulu"/>
    <x v="1"/>
    <n v="75.000000000000014"/>
    <n v="725"/>
    <n v="543750.00000000012"/>
    <n v="108750.00000000003"/>
    <n v="0.2"/>
    <x v="1"/>
  </r>
  <r>
    <x v="0"/>
    <n v="1128299"/>
    <x v="355"/>
    <x v="2"/>
    <x v="16"/>
    <s v="Honolulu"/>
    <x v="2"/>
    <n v="70"/>
    <n v="600"/>
    <n v="420000"/>
    <n v="105000"/>
    <n v="0.25"/>
    <x v="1"/>
  </r>
  <r>
    <x v="0"/>
    <n v="1128299"/>
    <x v="355"/>
    <x v="2"/>
    <x v="16"/>
    <s v="Honolulu"/>
    <x v="3"/>
    <n v="70"/>
    <n v="525"/>
    <n v="367500"/>
    <n v="91875"/>
    <n v="0.25"/>
    <x v="1"/>
  </r>
  <r>
    <x v="1"/>
    <n v="1128299"/>
    <x v="355"/>
    <x v="2"/>
    <x v="16"/>
    <s v="Honolulu"/>
    <x v="4"/>
    <n v="70"/>
    <n v="525"/>
    <n v="367500"/>
    <n v="55125"/>
    <n v="0.15"/>
    <x v="1"/>
  </r>
  <r>
    <x v="1"/>
    <n v="1128299"/>
    <x v="355"/>
    <x v="2"/>
    <x v="16"/>
    <s v="Honolulu"/>
    <x v="5"/>
    <n v="75"/>
    <n v="350"/>
    <n v="262500"/>
    <n v="105000"/>
    <n v="0.4"/>
    <x v="1"/>
  </r>
  <r>
    <x v="1"/>
    <n v="1128299"/>
    <x v="387"/>
    <x v="2"/>
    <x v="16"/>
    <s v="Honolulu"/>
    <x v="0"/>
    <n v="65.000000000000014"/>
    <n v="550"/>
    <n v="357500.00000000006"/>
    <n v="89375.000000000015"/>
    <n v="0.25"/>
    <x v="1"/>
  </r>
  <r>
    <x v="1"/>
    <n v="1128299"/>
    <x v="387"/>
    <x v="2"/>
    <x v="16"/>
    <s v="Honolulu"/>
    <x v="1"/>
    <n v="70.000000000000014"/>
    <n v="550"/>
    <n v="385000.00000000006"/>
    <n v="77000.000000000015"/>
    <n v="0.2"/>
    <x v="1"/>
  </r>
  <r>
    <x v="1"/>
    <n v="1128299"/>
    <x v="387"/>
    <x v="2"/>
    <x v="16"/>
    <s v="Honolulu"/>
    <x v="2"/>
    <n v="65.000000000000014"/>
    <n v="375"/>
    <n v="243750.00000000006"/>
    <n v="60937.500000000015"/>
    <n v="0.25"/>
    <x v="1"/>
  </r>
  <r>
    <x v="1"/>
    <n v="1128299"/>
    <x v="387"/>
    <x v="2"/>
    <x v="16"/>
    <s v="Honolulu"/>
    <x v="3"/>
    <n v="65.000000000000014"/>
    <n v="325"/>
    <n v="211250.00000000006"/>
    <n v="52812.500000000015"/>
    <n v="0.25"/>
    <x v="1"/>
  </r>
  <r>
    <x v="1"/>
    <n v="1128299"/>
    <x v="387"/>
    <x v="2"/>
    <x v="16"/>
    <s v="Honolulu"/>
    <x v="4"/>
    <n v="75.000000000000014"/>
    <n v="350"/>
    <n v="262500.00000000006"/>
    <n v="39375.000000000007"/>
    <n v="0.15"/>
    <x v="1"/>
  </r>
  <r>
    <x v="1"/>
    <n v="1128299"/>
    <x v="387"/>
    <x v="2"/>
    <x v="16"/>
    <s v="Honolulu"/>
    <x v="5"/>
    <n v="60"/>
    <n v="375"/>
    <n v="225000"/>
    <n v="90000"/>
    <n v="0.4"/>
    <x v="1"/>
  </r>
  <r>
    <x v="1"/>
    <n v="1128299"/>
    <x v="416"/>
    <x v="2"/>
    <x v="16"/>
    <s v="Honolulu"/>
    <x v="0"/>
    <n v="55.000000000000007"/>
    <n v="475"/>
    <n v="261250.00000000003"/>
    <n v="65312.500000000007"/>
    <n v="0.25"/>
    <x v="1"/>
  </r>
  <r>
    <x v="1"/>
    <n v="1128299"/>
    <x v="416"/>
    <x v="2"/>
    <x v="16"/>
    <s v="Honolulu"/>
    <x v="1"/>
    <n v="65.000000000000014"/>
    <n v="475"/>
    <n v="308750.00000000006"/>
    <n v="61750.000000000015"/>
    <n v="0.2"/>
    <x v="1"/>
  </r>
  <r>
    <x v="1"/>
    <n v="1128299"/>
    <x v="416"/>
    <x v="2"/>
    <x v="16"/>
    <s v="Honolulu"/>
    <x v="2"/>
    <n v="60.000000000000007"/>
    <n v="300"/>
    <n v="180000.00000000003"/>
    <n v="45000.000000000007"/>
    <n v="0.25"/>
    <x v="1"/>
  </r>
  <r>
    <x v="1"/>
    <n v="1128299"/>
    <x v="416"/>
    <x v="2"/>
    <x v="16"/>
    <s v="Honolulu"/>
    <x v="3"/>
    <n v="55.000000000000007"/>
    <n v="275"/>
    <n v="151250.00000000003"/>
    <n v="37812.500000000007"/>
    <n v="0.25"/>
    <x v="1"/>
  </r>
  <r>
    <x v="1"/>
    <n v="1128299"/>
    <x v="416"/>
    <x v="2"/>
    <x v="16"/>
    <s v="Honolulu"/>
    <x v="4"/>
    <n v="65"/>
    <n v="250"/>
    <n v="162500"/>
    <n v="24375"/>
    <n v="0.15"/>
    <x v="1"/>
  </r>
  <r>
    <x v="1"/>
    <n v="1128299"/>
    <x v="416"/>
    <x v="2"/>
    <x v="16"/>
    <s v="Honolulu"/>
    <x v="5"/>
    <n v="70"/>
    <n v="300"/>
    <n v="210000"/>
    <n v="84000"/>
    <n v="0.4"/>
    <x v="1"/>
  </r>
  <r>
    <x v="1"/>
    <n v="1128299"/>
    <x v="447"/>
    <x v="2"/>
    <x v="16"/>
    <s v="Honolulu"/>
    <x v="0"/>
    <n v="55.000000000000007"/>
    <n v="525"/>
    <n v="288750.00000000006"/>
    <n v="72187.500000000015"/>
    <n v="0.25"/>
    <x v="1"/>
  </r>
  <r>
    <x v="1"/>
    <n v="1128299"/>
    <x v="447"/>
    <x v="2"/>
    <x v="16"/>
    <s v="Honolulu"/>
    <x v="1"/>
    <n v="60.000000000000007"/>
    <n v="600"/>
    <n v="360000.00000000006"/>
    <n v="72000.000000000015"/>
    <n v="0.2"/>
    <x v="1"/>
  </r>
  <r>
    <x v="1"/>
    <n v="1128299"/>
    <x v="447"/>
    <x v="2"/>
    <x v="16"/>
    <s v="Honolulu"/>
    <x v="2"/>
    <n v="55.000000000000007"/>
    <n v="425"/>
    <n v="233750.00000000003"/>
    <n v="58437.500000000007"/>
    <n v="0.25"/>
    <x v="1"/>
  </r>
  <r>
    <x v="1"/>
    <n v="1128299"/>
    <x v="447"/>
    <x v="2"/>
    <x v="16"/>
    <s v="Honolulu"/>
    <x v="3"/>
    <n v="65.000000000000014"/>
    <n v="400"/>
    <n v="260000.00000000006"/>
    <n v="65000.000000000015"/>
    <n v="0.25"/>
    <x v="1"/>
  </r>
  <r>
    <x v="1"/>
    <n v="1128299"/>
    <x v="447"/>
    <x v="2"/>
    <x v="16"/>
    <s v="Honolulu"/>
    <x v="4"/>
    <n v="85.000000000000014"/>
    <n v="375"/>
    <n v="318750.00000000006"/>
    <n v="47812.500000000007"/>
    <n v="0.15"/>
    <x v="1"/>
  </r>
  <r>
    <x v="1"/>
    <n v="1128299"/>
    <x v="447"/>
    <x v="2"/>
    <x v="16"/>
    <s v="Honolulu"/>
    <x v="5"/>
    <n v="90.000000000000014"/>
    <n v="500"/>
    <n v="450000.00000000006"/>
    <n v="180000.00000000003"/>
    <n v="0.4"/>
    <x v="1"/>
  </r>
  <r>
    <x v="1"/>
    <n v="1128299"/>
    <x v="476"/>
    <x v="2"/>
    <x v="16"/>
    <s v="Honolulu"/>
    <x v="0"/>
    <n v="75.000000000000014"/>
    <n v="700"/>
    <n v="525000.00000000012"/>
    <n v="131250.00000000003"/>
    <n v="0.25"/>
    <x v="1"/>
  </r>
  <r>
    <x v="1"/>
    <n v="1128299"/>
    <x v="476"/>
    <x v="2"/>
    <x v="16"/>
    <s v="Honolulu"/>
    <x v="1"/>
    <n v="85.000000000000014"/>
    <n v="700"/>
    <n v="595000.00000000012"/>
    <n v="119000.00000000003"/>
    <n v="0.2"/>
    <x v="1"/>
  </r>
  <r>
    <x v="2"/>
    <n v="1128299"/>
    <x v="476"/>
    <x v="2"/>
    <x v="16"/>
    <s v="Honolulu"/>
    <x v="2"/>
    <n v="80.000000000000014"/>
    <n v="500"/>
    <n v="400000.00000000006"/>
    <n v="100000.00000000001"/>
    <n v="0.25"/>
    <x v="1"/>
  </r>
  <r>
    <x v="2"/>
    <n v="1128299"/>
    <x v="476"/>
    <x v="2"/>
    <x v="16"/>
    <s v="Honolulu"/>
    <x v="3"/>
    <n v="80.000000000000014"/>
    <n v="500"/>
    <n v="400000.00000000006"/>
    <n v="100000.00000000001"/>
    <n v="0.25"/>
    <x v="1"/>
  </r>
  <r>
    <x v="2"/>
    <n v="1128299"/>
    <x v="476"/>
    <x v="2"/>
    <x v="16"/>
    <s v="Honolulu"/>
    <x v="4"/>
    <n v="90.000000000000014"/>
    <n v="425"/>
    <n v="382500.00000000006"/>
    <n v="57375.000000000007"/>
    <n v="0.15"/>
    <x v="1"/>
  </r>
  <r>
    <x v="2"/>
    <n v="1128299"/>
    <x v="476"/>
    <x v="2"/>
    <x v="16"/>
    <s v="Honolulu"/>
    <x v="5"/>
    <n v="95.000000000000014"/>
    <n v="525"/>
    <n v="498750.00000000006"/>
    <n v="199500.00000000003"/>
    <n v="0.4"/>
    <x v="1"/>
  </r>
  <r>
    <x v="2"/>
    <n v="1128299"/>
    <x v="181"/>
    <x v="2"/>
    <x v="16"/>
    <s v="Honolulu"/>
    <x v="0"/>
    <n v="40"/>
    <n v="425"/>
    <n v="170000"/>
    <n v="51000"/>
    <n v="0.3"/>
    <x v="1"/>
  </r>
  <r>
    <x v="2"/>
    <n v="1128299"/>
    <x v="181"/>
    <x v="2"/>
    <x v="16"/>
    <s v="Honolulu"/>
    <x v="1"/>
    <n v="50"/>
    <n v="425"/>
    <n v="212500"/>
    <n v="53125"/>
    <n v="0.25"/>
    <x v="1"/>
  </r>
  <r>
    <x v="2"/>
    <n v="1128299"/>
    <x v="181"/>
    <x v="2"/>
    <x v="16"/>
    <s v="Honolulu"/>
    <x v="2"/>
    <n v="50"/>
    <n v="425"/>
    <n v="212500"/>
    <n v="63750"/>
    <n v="0.3"/>
    <x v="1"/>
  </r>
  <r>
    <x v="2"/>
    <n v="1128299"/>
    <x v="181"/>
    <x v="2"/>
    <x v="16"/>
    <s v="Honolulu"/>
    <x v="3"/>
    <n v="50"/>
    <n v="275"/>
    <n v="137500"/>
    <n v="41250"/>
    <n v="0.3"/>
    <x v="1"/>
  </r>
  <r>
    <x v="2"/>
    <n v="1128299"/>
    <x v="181"/>
    <x v="2"/>
    <x v="16"/>
    <s v="Honolulu"/>
    <x v="4"/>
    <n v="55.000000000000007"/>
    <n v="225"/>
    <n v="123750.00000000001"/>
    <n v="24750.000000000004"/>
    <n v="0.2"/>
    <x v="1"/>
  </r>
  <r>
    <x v="2"/>
    <n v="1128299"/>
    <x v="181"/>
    <x v="2"/>
    <x v="16"/>
    <s v="Honolulu"/>
    <x v="5"/>
    <n v="50"/>
    <n v="475"/>
    <n v="237500"/>
    <n v="106875"/>
    <n v="0.45"/>
    <x v="1"/>
  </r>
  <r>
    <x v="2"/>
    <n v="1128299"/>
    <x v="212"/>
    <x v="2"/>
    <x v="16"/>
    <s v="Honolulu"/>
    <x v="0"/>
    <n v="40"/>
    <n v="525"/>
    <n v="210000"/>
    <n v="63000"/>
    <n v="0.3"/>
    <x v="1"/>
  </r>
  <r>
    <x v="2"/>
    <n v="1128299"/>
    <x v="212"/>
    <x v="2"/>
    <x v="16"/>
    <s v="Honolulu"/>
    <x v="1"/>
    <n v="50"/>
    <n v="425"/>
    <n v="212500"/>
    <n v="53125"/>
    <n v="0.25"/>
    <x v="1"/>
  </r>
  <r>
    <x v="2"/>
    <n v="1128299"/>
    <x v="212"/>
    <x v="2"/>
    <x v="16"/>
    <s v="Honolulu"/>
    <x v="2"/>
    <n v="50"/>
    <n v="425"/>
    <n v="212500"/>
    <n v="63750"/>
    <n v="0.3"/>
    <x v="1"/>
  </r>
  <r>
    <x v="2"/>
    <n v="1128299"/>
    <x v="212"/>
    <x v="4"/>
    <x v="8"/>
    <s v="Orlando"/>
    <x v="3"/>
    <n v="50"/>
    <n v="275"/>
    <n v="137500"/>
    <n v="41250"/>
    <n v="0.3"/>
    <x v="1"/>
  </r>
  <r>
    <x v="2"/>
    <n v="1128299"/>
    <x v="212"/>
    <x v="4"/>
    <x v="8"/>
    <s v="Orlando"/>
    <x v="4"/>
    <n v="55.000000000000007"/>
    <n v="200"/>
    <n v="110000.00000000001"/>
    <n v="22000.000000000004"/>
    <n v="0.2"/>
    <x v="1"/>
  </r>
  <r>
    <x v="2"/>
    <n v="1128299"/>
    <x v="212"/>
    <x v="4"/>
    <x v="8"/>
    <s v="Orlando"/>
    <x v="5"/>
    <n v="50"/>
    <n v="400"/>
    <n v="200000"/>
    <n v="90000"/>
    <n v="0.45"/>
    <x v="1"/>
  </r>
  <r>
    <x v="2"/>
    <n v="1128299"/>
    <x v="221"/>
    <x v="4"/>
    <x v="8"/>
    <s v="Orlando"/>
    <x v="0"/>
    <n v="50"/>
    <n v="550"/>
    <n v="275000"/>
    <n v="82500"/>
    <n v="0.3"/>
    <x v="1"/>
  </r>
  <r>
    <x v="2"/>
    <n v="1128299"/>
    <x v="221"/>
    <x v="4"/>
    <x v="8"/>
    <s v="Orlando"/>
    <x v="1"/>
    <n v="60"/>
    <n v="400"/>
    <n v="240000"/>
    <n v="60000"/>
    <n v="0.25"/>
    <x v="1"/>
  </r>
  <r>
    <x v="2"/>
    <n v="1128299"/>
    <x v="221"/>
    <x v="4"/>
    <x v="8"/>
    <s v="Orlando"/>
    <x v="2"/>
    <n v="64.999999999999986"/>
    <n v="425"/>
    <n v="276249.99999999994"/>
    <n v="82874.999999999985"/>
    <n v="0.3"/>
    <x v="1"/>
  </r>
  <r>
    <x v="2"/>
    <n v="1128299"/>
    <x v="221"/>
    <x v="4"/>
    <x v="8"/>
    <s v="Orlando"/>
    <x v="3"/>
    <n v="60"/>
    <n v="325"/>
    <n v="195000"/>
    <n v="58500"/>
    <n v="0.3"/>
    <x v="1"/>
  </r>
  <r>
    <x v="2"/>
    <n v="1128299"/>
    <x v="221"/>
    <x v="4"/>
    <x v="8"/>
    <s v="Orlando"/>
    <x v="4"/>
    <n v="65"/>
    <n v="175"/>
    <n v="113750"/>
    <n v="22750"/>
    <n v="0.2"/>
    <x v="1"/>
  </r>
  <r>
    <x v="2"/>
    <n v="1128299"/>
    <x v="221"/>
    <x v="4"/>
    <x v="8"/>
    <s v="Orlando"/>
    <x v="5"/>
    <n v="60"/>
    <n v="375"/>
    <n v="225000"/>
    <n v="101250"/>
    <n v="0.45"/>
    <x v="1"/>
  </r>
  <r>
    <x v="1"/>
    <n v="1128299"/>
    <x v="240"/>
    <x v="4"/>
    <x v="8"/>
    <s v="Orlando"/>
    <x v="0"/>
    <n v="65"/>
    <n v="550"/>
    <n v="357500"/>
    <n v="107250"/>
    <n v="0.3"/>
    <x v="1"/>
  </r>
  <r>
    <x v="1"/>
    <n v="1128299"/>
    <x v="240"/>
    <x v="4"/>
    <x v="8"/>
    <s v="Orlando"/>
    <x v="1"/>
    <n v="70"/>
    <n v="350"/>
    <n v="245000"/>
    <n v="61250"/>
    <n v="0.25"/>
    <x v="1"/>
  </r>
  <r>
    <x v="1"/>
    <n v="1128299"/>
    <x v="240"/>
    <x v="4"/>
    <x v="8"/>
    <s v="Orlando"/>
    <x v="2"/>
    <n v="70"/>
    <n v="400"/>
    <n v="280000"/>
    <n v="84000"/>
    <n v="0.3"/>
    <x v="1"/>
  </r>
  <r>
    <x v="1"/>
    <n v="1128299"/>
    <x v="240"/>
    <x v="4"/>
    <x v="8"/>
    <s v="Orlando"/>
    <x v="3"/>
    <n v="55.000000000000007"/>
    <n v="300"/>
    <n v="165000.00000000003"/>
    <n v="49500.000000000007"/>
    <n v="0.3"/>
    <x v="1"/>
  </r>
  <r>
    <x v="1"/>
    <n v="1128299"/>
    <x v="240"/>
    <x v="4"/>
    <x v="8"/>
    <s v="Orlando"/>
    <x v="4"/>
    <n v="60.000000000000007"/>
    <n v="200"/>
    <n v="120000.00000000001"/>
    <n v="24000.000000000004"/>
    <n v="0.2"/>
    <x v="1"/>
  </r>
  <r>
    <x v="1"/>
    <n v="1128299"/>
    <x v="240"/>
    <x v="4"/>
    <x v="8"/>
    <s v="Orlando"/>
    <x v="5"/>
    <n v="75.000000000000014"/>
    <n v="375"/>
    <n v="281250.00000000006"/>
    <n v="126562.50000000003"/>
    <n v="0.45"/>
    <x v="1"/>
  </r>
  <r>
    <x v="1"/>
    <n v="1128299"/>
    <x v="271"/>
    <x v="4"/>
    <x v="8"/>
    <s v="Orlando"/>
    <x v="0"/>
    <n v="60"/>
    <n v="575"/>
    <n v="345000"/>
    <n v="103500"/>
    <n v="0.3"/>
    <x v="1"/>
  </r>
  <r>
    <x v="1"/>
    <n v="1128299"/>
    <x v="271"/>
    <x v="4"/>
    <x v="8"/>
    <s v="Orlando"/>
    <x v="1"/>
    <n v="65"/>
    <n v="425"/>
    <n v="276250"/>
    <n v="69062.5"/>
    <n v="0.25"/>
    <x v="1"/>
  </r>
  <r>
    <x v="1"/>
    <n v="1128299"/>
    <x v="271"/>
    <x v="4"/>
    <x v="8"/>
    <s v="Orlando"/>
    <x v="2"/>
    <n v="65"/>
    <n v="425"/>
    <n v="276250"/>
    <n v="82875"/>
    <n v="0.3"/>
    <x v="1"/>
  </r>
  <r>
    <x v="1"/>
    <n v="1128299"/>
    <x v="271"/>
    <x v="4"/>
    <x v="8"/>
    <s v="Orlando"/>
    <x v="3"/>
    <n v="60"/>
    <n v="325"/>
    <n v="195000"/>
    <n v="58500"/>
    <n v="0.3"/>
    <x v="1"/>
  </r>
  <r>
    <x v="1"/>
    <n v="1128299"/>
    <x v="271"/>
    <x v="4"/>
    <x v="8"/>
    <s v="Orlando"/>
    <x v="4"/>
    <n v="54.999999999999993"/>
    <n v="225"/>
    <n v="123749.99999999999"/>
    <n v="24750"/>
    <n v="0.2"/>
    <x v="1"/>
  </r>
  <r>
    <x v="1"/>
    <n v="1128299"/>
    <x v="271"/>
    <x v="4"/>
    <x v="8"/>
    <s v="Orlando"/>
    <x v="5"/>
    <n v="70"/>
    <n v="575"/>
    <n v="402500"/>
    <n v="181125"/>
    <n v="0.45"/>
    <x v="1"/>
  </r>
  <r>
    <x v="1"/>
    <n v="1128299"/>
    <x v="301"/>
    <x v="4"/>
    <x v="8"/>
    <s v="Orlando"/>
    <x v="0"/>
    <n v="64.999999999999986"/>
    <n v="825"/>
    <n v="536249.99999999988"/>
    <n v="160874.99999999997"/>
    <n v="0.3"/>
    <x v="1"/>
  </r>
  <r>
    <x v="1"/>
    <n v="1128299"/>
    <x v="301"/>
    <x v="4"/>
    <x v="8"/>
    <s v="Orlando"/>
    <x v="1"/>
    <n v="70"/>
    <n v="700"/>
    <n v="490000"/>
    <n v="122500"/>
    <n v="0.25"/>
    <x v="0"/>
  </r>
  <r>
    <x v="1"/>
    <n v="1128299"/>
    <x v="301"/>
    <x v="4"/>
    <x v="8"/>
    <s v="Orlando"/>
    <x v="2"/>
    <n v="85"/>
    <n v="700"/>
    <n v="595000"/>
    <n v="178500"/>
    <n v="0.3"/>
    <x v="0"/>
  </r>
  <r>
    <x v="1"/>
    <n v="1128299"/>
    <x v="301"/>
    <x v="4"/>
    <x v="8"/>
    <s v="Orlando"/>
    <x v="3"/>
    <n v="85"/>
    <n v="575"/>
    <n v="488750"/>
    <n v="146625"/>
    <n v="0.3"/>
    <x v="0"/>
  </r>
  <r>
    <x v="1"/>
    <n v="1128299"/>
    <x v="301"/>
    <x v="4"/>
    <x v="8"/>
    <s v="Orlando"/>
    <x v="4"/>
    <n v="95"/>
    <n v="450"/>
    <n v="427500"/>
    <n v="85500"/>
    <n v="0.2"/>
    <x v="0"/>
  </r>
  <r>
    <x v="1"/>
    <n v="1128299"/>
    <x v="301"/>
    <x v="4"/>
    <x v="8"/>
    <s v="Orlando"/>
    <x v="5"/>
    <n v="110.00000000000001"/>
    <n v="750"/>
    <n v="825000.00000000012"/>
    <n v="371250.00000000006"/>
    <n v="0.45"/>
    <x v="0"/>
  </r>
  <r>
    <x v="1"/>
    <n v="1128299"/>
    <x v="330"/>
    <x v="4"/>
    <x v="8"/>
    <s v="Orlando"/>
    <x v="0"/>
    <n v="90"/>
    <n v="900"/>
    <n v="810000"/>
    <n v="243000"/>
    <n v="0.3"/>
    <x v="0"/>
  </r>
  <r>
    <x v="1"/>
    <n v="1128299"/>
    <x v="330"/>
    <x v="4"/>
    <x v="8"/>
    <s v="Orlando"/>
    <x v="1"/>
    <n v="95"/>
    <n v="750"/>
    <n v="712500"/>
    <n v="178125"/>
    <n v="0.25"/>
    <x v="0"/>
  </r>
  <r>
    <x v="1"/>
    <n v="1128299"/>
    <x v="330"/>
    <x v="4"/>
    <x v="8"/>
    <s v="Orlando"/>
    <x v="2"/>
    <n v="95"/>
    <n v="700"/>
    <n v="665000"/>
    <n v="199500"/>
    <n v="0.3"/>
    <x v="0"/>
  </r>
  <r>
    <x v="1"/>
    <n v="1128299"/>
    <x v="330"/>
    <x v="4"/>
    <x v="8"/>
    <s v="Orlando"/>
    <x v="3"/>
    <n v="90"/>
    <n v="600"/>
    <n v="540000"/>
    <n v="162000"/>
    <n v="0.3"/>
    <x v="0"/>
  </r>
  <r>
    <x v="1"/>
    <n v="1128299"/>
    <x v="330"/>
    <x v="4"/>
    <x v="8"/>
    <s v="Orlando"/>
    <x v="4"/>
    <n v="95"/>
    <n v="650"/>
    <n v="617500"/>
    <n v="123500"/>
    <n v="0.2"/>
    <x v="0"/>
  </r>
  <r>
    <x v="1"/>
    <n v="1128299"/>
    <x v="330"/>
    <x v="4"/>
    <x v="8"/>
    <s v="Orlando"/>
    <x v="5"/>
    <n v="110.00000000000001"/>
    <n v="650"/>
    <n v="715000.00000000012"/>
    <n v="321750.00000000006"/>
    <n v="0.45"/>
    <x v="0"/>
  </r>
  <r>
    <x v="1"/>
    <n v="1128299"/>
    <x v="362"/>
    <x v="4"/>
    <x v="8"/>
    <s v="Orlando"/>
    <x v="0"/>
    <n v="95"/>
    <n v="850"/>
    <n v="807500"/>
    <n v="242250"/>
    <n v="0.3"/>
    <x v="0"/>
  </r>
  <r>
    <x v="1"/>
    <n v="1128299"/>
    <x v="362"/>
    <x v="4"/>
    <x v="8"/>
    <s v="Orlando"/>
    <x v="1"/>
    <n v="85.000000000000014"/>
    <n v="825"/>
    <n v="701250.00000000012"/>
    <n v="175312.50000000003"/>
    <n v="0.25"/>
    <x v="0"/>
  </r>
  <r>
    <x v="1"/>
    <n v="1128299"/>
    <x v="362"/>
    <x v="4"/>
    <x v="8"/>
    <s v="Orlando"/>
    <x v="2"/>
    <n v="80"/>
    <n v="700"/>
    <n v="560000"/>
    <n v="168000"/>
    <n v="0.3"/>
    <x v="0"/>
  </r>
  <r>
    <x v="1"/>
    <n v="1128299"/>
    <x v="362"/>
    <x v="4"/>
    <x v="8"/>
    <s v="Orlando"/>
    <x v="3"/>
    <n v="80"/>
    <n v="475"/>
    <n v="380000"/>
    <n v="114000"/>
    <n v="0.3"/>
    <x v="0"/>
  </r>
  <r>
    <x v="1"/>
    <n v="1128299"/>
    <x v="362"/>
    <x v="4"/>
    <x v="8"/>
    <s v="Orlando"/>
    <x v="4"/>
    <n v="80"/>
    <n v="475"/>
    <n v="380000"/>
    <n v="76000"/>
    <n v="0.2"/>
    <x v="0"/>
  </r>
  <r>
    <x v="1"/>
    <n v="1128299"/>
    <x v="362"/>
    <x v="4"/>
    <x v="8"/>
    <s v="Orlando"/>
    <x v="5"/>
    <n v="85"/>
    <n v="300"/>
    <n v="255000"/>
    <n v="114750"/>
    <n v="0.45"/>
    <x v="0"/>
  </r>
  <r>
    <x v="1"/>
    <n v="1128299"/>
    <x v="394"/>
    <x v="4"/>
    <x v="8"/>
    <s v="Orlando"/>
    <x v="0"/>
    <n v="60.000000000000007"/>
    <n v="500"/>
    <n v="300000.00000000006"/>
    <n v="90000.000000000015"/>
    <n v="0.3"/>
    <x v="0"/>
  </r>
  <r>
    <x v="1"/>
    <n v="1128299"/>
    <x v="394"/>
    <x v="4"/>
    <x v="8"/>
    <s v="Orlando"/>
    <x v="1"/>
    <n v="65.000000000000014"/>
    <n v="500"/>
    <n v="325000.00000000006"/>
    <n v="81250.000000000015"/>
    <n v="0.25"/>
    <x v="0"/>
  </r>
  <r>
    <x v="1"/>
    <n v="1128299"/>
    <x v="394"/>
    <x v="4"/>
    <x v="8"/>
    <s v="Orlando"/>
    <x v="2"/>
    <n v="60.000000000000007"/>
    <n v="300"/>
    <n v="180000.00000000003"/>
    <n v="54000.000000000007"/>
    <n v="0.3"/>
    <x v="0"/>
  </r>
  <r>
    <x v="1"/>
    <n v="1128299"/>
    <x v="394"/>
    <x v="4"/>
    <x v="8"/>
    <s v="Orlando"/>
    <x v="3"/>
    <n v="60.000000000000007"/>
    <n v="250"/>
    <n v="150000.00000000003"/>
    <n v="45000.000000000007"/>
    <n v="0.3"/>
    <x v="0"/>
  </r>
  <r>
    <x v="1"/>
    <n v="1128299"/>
    <x v="394"/>
    <x v="4"/>
    <x v="8"/>
    <s v="Orlando"/>
    <x v="4"/>
    <n v="70"/>
    <n v="275"/>
    <n v="192500"/>
    <n v="38500"/>
    <n v="0.2"/>
    <x v="0"/>
  </r>
  <r>
    <x v="1"/>
    <n v="1128299"/>
    <x v="394"/>
    <x v="4"/>
    <x v="8"/>
    <s v="Orlando"/>
    <x v="5"/>
    <n v="54.999999999999993"/>
    <n v="300"/>
    <n v="164999.99999999997"/>
    <n v="74249.999999999985"/>
    <n v="0.45"/>
    <x v="0"/>
  </r>
  <r>
    <x v="1"/>
    <n v="1128299"/>
    <x v="423"/>
    <x v="4"/>
    <x v="8"/>
    <s v="Orlando"/>
    <x v="0"/>
    <n v="50"/>
    <n v="400"/>
    <n v="200000"/>
    <n v="60000"/>
    <n v="0.3"/>
    <x v="0"/>
  </r>
  <r>
    <x v="1"/>
    <n v="1128299"/>
    <x v="423"/>
    <x v="4"/>
    <x v="8"/>
    <s v="Orlando"/>
    <x v="1"/>
    <n v="65.000000000000014"/>
    <n v="575"/>
    <n v="373750.00000000006"/>
    <n v="93437.500000000015"/>
    <n v="0.25"/>
    <x v="0"/>
  </r>
  <r>
    <x v="1"/>
    <n v="1128299"/>
    <x v="423"/>
    <x v="4"/>
    <x v="8"/>
    <s v="Orlando"/>
    <x v="2"/>
    <n v="60.000000000000007"/>
    <n v="400"/>
    <n v="240000.00000000003"/>
    <n v="72000"/>
    <n v="0.3"/>
    <x v="0"/>
  </r>
  <r>
    <x v="1"/>
    <n v="1128299"/>
    <x v="423"/>
    <x v="4"/>
    <x v="8"/>
    <s v="Orlando"/>
    <x v="3"/>
    <n v="55.000000000000007"/>
    <n v="375"/>
    <n v="206250.00000000003"/>
    <n v="61875.000000000007"/>
    <n v="0.3"/>
    <x v="0"/>
  </r>
  <r>
    <x v="1"/>
    <n v="1128299"/>
    <x v="423"/>
    <x v="4"/>
    <x v="8"/>
    <s v="Orlando"/>
    <x v="4"/>
    <n v="65"/>
    <n v="350"/>
    <n v="227500"/>
    <n v="45500"/>
    <n v="0.2"/>
    <x v="0"/>
  </r>
  <r>
    <x v="1"/>
    <n v="1128299"/>
    <x v="423"/>
    <x v="4"/>
    <x v="8"/>
    <s v="Orlando"/>
    <x v="5"/>
    <n v="70"/>
    <n v="400"/>
    <n v="280000"/>
    <n v="126000"/>
    <n v="0.45"/>
    <x v="0"/>
  </r>
  <r>
    <x v="1"/>
    <n v="1128299"/>
    <x v="454"/>
    <x v="4"/>
    <x v="8"/>
    <s v="Orlando"/>
    <x v="0"/>
    <n v="55.000000000000007"/>
    <n v="625"/>
    <n v="343750.00000000006"/>
    <n v="103125.00000000001"/>
    <n v="0.3"/>
    <x v="0"/>
  </r>
  <r>
    <x v="1"/>
    <n v="1128299"/>
    <x v="454"/>
    <x v="4"/>
    <x v="8"/>
    <s v="Orlando"/>
    <x v="1"/>
    <n v="60.000000000000007"/>
    <n v="700"/>
    <n v="420000.00000000006"/>
    <n v="105000.00000000001"/>
    <n v="0.25"/>
    <x v="0"/>
  </r>
  <r>
    <x v="1"/>
    <n v="1128299"/>
    <x v="454"/>
    <x v="4"/>
    <x v="8"/>
    <s v="Orlando"/>
    <x v="2"/>
    <n v="55.000000000000007"/>
    <n v="525"/>
    <n v="288750.00000000006"/>
    <n v="86625.000000000015"/>
    <n v="0.3"/>
    <x v="0"/>
  </r>
  <r>
    <x v="1"/>
    <n v="1128299"/>
    <x v="454"/>
    <x v="4"/>
    <x v="8"/>
    <s v="Orlando"/>
    <x v="3"/>
    <n v="65.000000000000014"/>
    <n v="500"/>
    <n v="325000.00000000006"/>
    <n v="97500.000000000015"/>
    <n v="0.3"/>
    <x v="0"/>
  </r>
  <r>
    <x v="1"/>
    <n v="1128299"/>
    <x v="454"/>
    <x v="4"/>
    <x v="8"/>
    <s v="Orlando"/>
    <x v="4"/>
    <n v="85.000000000000014"/>
    <n v="475"/>
    <n v="403750.00000000006"/>
    <n v="80750.000000000015"/>
    <n v="0.2"/>
    <x v="0"/>
  </r>
  <r>
    <x v="1"/>
    <n v="1128299"/>
    <x v="454"/>
    <x v="4"/>
    <x v="8"/>
    <s v="Orlando"/>
    <x v="5"/>
    <n v="90.000000000000014"/>
    <n v="600"/>
    <n v="540000.00000000012"/>
    <n v="243000.00000000006"/>
    <n v="0.45"/>
    <x v="0"/>
  </r>
  <r>
    <x v="1"/>
    <n v="1128299"/>
    <x v="483"/>
    <x v="4"/>
    <x v="8"/>
    <s v="Orlando"/>
    <x v="0"/>
    <n v="75.000000000000014"/>
    <n v="800"/>
    <n v="600000.00000000012"/>
    <n v="180000.00000000003"/>
    <n v="0.3"/>
    <x v="0"/>
  </r>
  <r>
    <x v="1"/>
    <n v="1128299"/>
    <x v="483"/>
    <x v="4"/>
    <x v="8"/>
    <s v="Orlando"/>
    <x v="1"/>
    <n v="85.000000000000014"/>
    <n v="800"/>
    <n v="680000.00000000012"/>
    <n v="170000.00000000003"/>
    <n v="0.25"/>
    <x v="0"/>
  </r>
  <r>
    <x v="3"/>
    <n v="1128299"/>
    <x v="483"/>
    <x v="4"/>
    <x v="8"/>
    <s v="Orlando"/>
    <x v="2"/>
    <n v="80.000000000000014"/>
    <n v="600"/>
    <n v="480000.00000000006"/>
    <n v="144000"/>
    <n v="0.3"/>
    <x v="0"/>
  </r>
  <r>
    <x v="3"/>
    <n v="1128299"/>
    <x v="483"/>
    <x v="4"/>
    <x v="8"/>
    <s v="Orlando"/>
    <x v="3"/>
    <n v="80.000000000000014"/>
    <n v="600"/>
    <n v="480000.00000000006"/>
    <n v="144000"/>
    <n v="0.3"/>
    <x v="0"/>
  </r>
  <r>
    <x v="3"/>
    <n v="1128299"/>
    <x v="483"/>
    <x v="4"/>
    <x v="8"/>
    <s v="Orlando"/>
    <x v="4"/>
    <n v="90.000000000000014"/>
    <n v="525"/>
    <n v="472500.00000000006"/>
    <n v="94500.000000000015"/>
    <n v="0.2"/>
    <x v="0"/>
  </r>
  <r>
    <x v="3"/>
    <n v="1128299"/>
    <x v="483"/>
    <x v="4"/>
    <x v="8"/>
    <s v="Orlando"/>
    <x v="5"/>
    <n v="95.000000000000014"/>
    <n v="625"/>
    <n v="593750.00000000012"/>
    <n v="267187.50000000006"/>
    <n v="0.45"/>
    <x v="0"/>
  </r>
  <r>
    <x v="3"/>
    <n v="1185732"/>
    <x v="176"/>
    <x v="4"/>
    <x v="8"/>
    <s v="Orlando"/>
    <x v="0"/>
    <n v="45"/>
    <n v="850"/>
    <n v="382500"/>
    <n v="172125"/>
    <n v="0.45"/>
    <x v="0"/>
  </r>
  <r>
    <x v="3"/>
    <n v="1185732"/>
    <x v="176"/>
    <x v="4"/>
    <x v="8"/>
    <s v="Orlando"/>
    <x v="1"/>
    <n v="45"/>
    <n v="650"/>
    <n v="292500"/>
    <n v="102375"/>
    <n v="0.35"/>
    <x v="0"/>
  </r>
  <r>
    <x v="3"/>
    <n v="1185732"/>
    <x v="176"/>
    <x v="4"/>
    <x v="8"/>
    <s v="Orlando"/>
    <x v="2"/>
    <n v="35"/>
    <n v="650"/>
    <n v="227500"/>
    <n v="56875"/>
    <n v="0.25"/>
    <x v="0"/>
  </r>
  <r>
    <x v="3"/>
    <n v="1185732"/>
    <x v="176"/>
    <x v="4"/>
    <x v="8"/>
    <s v="Orlando"/>
    <x v="3"/>
    <n v="40"/>
    <n v="500"/>
    <n v="200000"/>
    <n v="60000"/>
    <n v="0.3"/>
    <x v="0"/>
  </r>
  <r>
    <x v="3"/>
    <n v="1185732"/>
    <x v="176"/>
    <x v="4"/>
    <x v="8"/>
    <s v="Orlando"/>
    <x v="4"/>
    <n v="55.000000000000007"/>
    <n v="550"/>
    <n v="302500.00000000006"/>
    <n v="105875.00000000001"/>
    <n v="0.35"/>
    <x v="0"/>
  </r>
  <r>
    <x v="3"/>
    <n v="1185732"/>
    <x v="176"/>
    <x v="4"/>
    <x v="8"/>
    <s v="Orlando"/>
    <x v="5"/>
    <n v="45"/>
    <n v="650"/>
    <n v="292500"/>
    <n v="146250"/>
    <n v="0.5"/>
    <x v="0"/>
  </r>
  <r>
    <x v="3"/>
    <n v="1185732"/>
    <x v="205"/>
    <x v="4"/>
    <x v="8"/>
    <s v="Orlando"/>
    <x v="0"/>
    <n v="45"/>
    <n v="900"/>
    <n v="405000"/>
    <n v="182250"/>
    <n v="0.45"/>
    <x v="0"/>
  </r>
  <r>
    <x v="3"/>
    <n v="1185732"/>
    <x v="205"/>
    <x v="4"/>
    <x v="8"/>
    <s v="Orlando"/>
    <x v="1"/>
    <n v="45"/>
    <n v="550"/>
    <n v="247500"/>
    <n v="86625"/>
    <n v="0.35"/>
    <x v="0"/>
  </r>
  <r>
    <x v="3"/>
    <n v="1185732"/>
    <x v="205"/>
    <x v="4"/>
    <x v="8"/>
    <s v="Orlando"/>
    <x v="2"/>
    <n v="35"/>
    <n v="600"/>
    <n v="210000"/>
    <n v="52500"/>
    <n v="0.25"/>
    <x v="0"/>
  </r>
  <r>
    <x v="3"/>
    <n v="1185732"/>
    <x v="205"/>
    <x v="0"/>
    <x v="0"/>
    <s v="Albany"/>
    <x v="3"/>
    <n v="40"/>
    <n v="475"/>
    <n v="190000"/>
    <n v="57000"/>
    <n v="0.3"/>
    <x v="0"/>
  </r>
  <r>
    <x v="3"/>
    <n v="1185732"/>
    <x v="205"/>
    <x v="0"/>
    <x v="0"/>
    <s v="Albany"/>
    <x v="4"/>
    <n v="55.000000000000007"/>
    <n v="550"/>
    <n v="302500.00000000006"/>
    <n v="105875.00000000001"/>
    <n v="0.35"/>
    <x v="0"/>
  </r>
  <r>
    <x v="3"/>
    <n v="1185732"/>
    <x v="205"/>
    <x v="0"/>
    <x v="0"/>
    <s v="Albany"/>
    <x v="5"/>
    <n v="45"/>
    <n v="650"/>
    <n v="292500"/>
    <n v="146250"/>
    <n v="0.5"/>
    <x v="0"/>
  </r>
  <r>
    <x v="3"/>
    <n v="1185732"/>
    <x v="710"/>
    <x v="0"/>
    <x v="0"/>
    <s v="Albany"/>
    <x v="0"/>
    <n v="45"/>
    <n v="870"/>
    <n v="391500"/>
    <n v="176175"/>
    <n v="0.45"/>
    <x v="0"/>
  </r>
  <r>
    <x v="3"/>
    <n v="1185732"/>
    <x v="710"/>
    <x v="0"/>
    <x v="0"/>
    <s v="Albany"/>
    <x v="1"/>
    <n v="45"/>
    <n v="550"/>
    <n v="247500"/>
    <n v="86625"/>
    <n v="0.35"/>
    <x v="0"/>
  </r>
  <r>
    <x v="3"/>
    <n v="1185732"/>
    <x v="710"/>
    <x v="0"/>
    <x v="0"/>
    <s v="Albany"/>
    <x v="2"/>
    <n v="35"/>
    <n v="575"/>
    <n v="201250"/>
    <n v="50312.5"/>
    <n v="0.25"/>
    <x v="0"/>
  </r>
  <r>
    <x v="3"/>
    <n v="1185732"/>
    <x v="710"/>
    <x v="0"/>
    <x v="0"/>
    <s v="Albany"/>
    <x v="3"/>
    <n v="40"/>
    <n v="425"/>
    <n v="170000"/>
    <n v="51000"/>
    <n v="0.3"/>
    <x v="0"/>
  </r>
  <r>
    <x v="3"/>
    <n v="1185732"/>
    <x v="710"/>
    <x v="0"/>
    <x v="0"/>
    <s v="Albany"/>
    <x v="4"/>
    <n v="55.000000000000007"/>
    <n v="475"/>
    <n v="261250.00000000003"/>
    <n v="91437.5"/>
    <n v="0.35"/>
    <x v="0"/>
  </r>
  <r>
    <x v="3"/>
    <n v="1185732"/>
    <x v="710"/>
    <x v="0"/>
    <x v="0"/>
    <s v="Albany"/>
    <x v="5"/>
    <n v="45"/>
    <n v="575"/>
    <n v="258750"/>
    <n v="129375"/>
    <n v="0.5"/>
    <x v="0"/>
  </r>
  <r>
    <x v="3"/>
    <n v="1185732"/>
    <x v="232"/>
    <x v="0"/>
    <x v="0"/>
    <s v="Albany"/>
    <x v="0"/>
    <n v="45"/>
    <n v="825"/>
    <n v="371250"/>
    <n v="167062.5"/>
    <n v="0.45"/>
    <x v="0"/>
  </r>
  <r>
    <x v="3"/>
    <n v="1185732"/>
    <x v="232"/>
    <x v="0"/>
    <x v="0"/>
    <s v="Albany"/>
    <x v="1"/>
    <n v="45"/>
    <n v="525"/>
    <n v="236250"/>
    <n v="82687.5"/>
    <n v="0.35"/>
    <x v="0"/>
  </r>
  <r>
    <x v="3"/>
    <n v="1185732"/>
    <x v="232"/>
    <x v="0"/>
    <x v="0"/>
    <s v="Albany"/>
    <x v="2"/>
    <n v="35"/>
    <n v="525"/>
    <n v="183750"/>
    <n v="45937.5"/>
    <n v="0.25"/>
    <x v="0"/>
  </r>
  <r>
    <x v="3"/>
    <n v="1185732"/>
    <x v="232"/>
    <x v="0"/>
    <x v="0"/>
    <s v="Albany"/>
    <x v="3"/>
    <n v="40"/>
    <n v="450"/>
    <n v="180000"/>
    <n v="54000"/>
    <n v="0.3"/>
    <x v="0"/>
  </r>
  <r>
    <x v="3"/>
    <n v="1185732"/>
    <x v="232"/>
    <x v="0"/>
    <x v="0"/>
    <s v="Albany"/>
    <x v="4"/>
    <n v="55.000000000000007"/>
    <n v="475"/>
    <n v="261250.00000000003"/>
    <n v="91437.5"/>
    <n v="0.35"/>
    <x v="0"/>
  </r>
  <r>
    <x v="3"/>
    <n v="1185732"/>
    <x v="232"/>
    <x v="0"/>
    <x v="0"/>
    <s v="Albany"/>
    <x v="5"/>
    <n v="45"/>
    <n v="600"/>
    <n v="270000"/>
    <n v="135000"/>
    <n v="0.5"/>
    <x v="0"/>
  </r>
  <r>
    <x v="3"/>
    <n v="1185732"/>
    <x v="261"/>
    <x v="0"/>
    <x v="0"/>
    <s v="Albany"/>
    <x v="0"/>
    <n v="55.000000000000007"/>
    <n v="870"/>
    <n v="478500.00000000006"/>
    <n v="215325.00000000003"/>
    <n v="0.45"/>
    <x v="0"/>
  </r>
  <r>
    <x v="3"/>
    <n v="1185732"/>
    <x v="261"/>
    <x v="0"/>
    <x v="0"/>
    <s v="Albany"/>
    <x v="1"/>
    <n v="55.000000000000007"/>
    <n v="575"/>
    <n v="316250.00000000006"/>
    <n v="110687.50000000001"/>
    <n v="0.35"/>
    <x v="0"/>
  </r>
  <r>
    <x v="3"/>
    <n v="1185732"/>
    <x v="261"/>
    <x v="0"/>
    <x v="0"/>
    <s v="Albany"/>
    <x v="2"/>
    <n v="50"/>
    <n v="550"/>
    <n v="275000"/>
    <n v="68750"/>
    <n v="0.25"/>
    <x v="0"/>
  </r>
  <r>
    <x v="3"/>
    <n v="1185732"/>
    <x v="261"/>
    <x v="0"/>
    <x v="0"/>
    <s v="Albany"/>
    <x v="3"/>
    <n v="50"/>
    <n v="500"/>
    <n v="250000"/>
    <n v="75000"/>
    <n v="0.3"/>
    <x v="0"/>
  </r>
  <r>
    <x v="3"/>
    <n v="1185732"/>
    <x v="261"/>
    <x v="0"/>
    <x v="0"/>
    <s v="Albany"/>
    <x v="4"/>
    <n v="60"/>
    <n v="525"/>
    <n v="315000"/>
    <n v="110250"/>
    <n v="0.35"/>
    <x v="0"/>
  </r>
  <r>
    <x v="3"/>
    <n v="1185732"/>
    <x v="261"/>
    <x v="0"/>
    <x v="0"/>
    <s v="Albany"/>
    <x v="5"/>
    <n v="65"/>
    <n v="625"/>
    <n v="406250"/>
    <n v="203125"/>
    <n v="0.5"/>
    <x v="0"/>
  </r>
  <r>
    <x v="3"/>
    <n v="1185732"/>
    <x v="294"/>
    <x v="0"/>
    <x v="0"/>
    <s v="Albany"/>
    <x v="0"/>
    <n v="60"/>
    <n v="875"/>
    <n v="525000"/>
    <n v="236250"/>
    <n v="0.45"/>
    <x v="0"/>
  </r>
  <r>
    <x v="3"/>
    <n v="1185732"/>
    <x v="294"/>
    <x v="0"/>
    <x v="0"/>
    <s v="Albany"/>
    <x v="1"/>
    <n v="55.000000000000007"/>
    <n v="625"/>
    <n v="343750.00000000006"/>
    <n v="120312.50000000001"/>
    <n v="0.35"/>
    <x v="0"/>
  </r>
  <r>
    <x v="3"/>
    <n v="1185732"/>
    <x v="294"/>
    <x v="0"/>
    <x v="0"/>
    <s v="Albany"/>
    <x v="2"/>
    <n v="50"/>
    <n v="600"/>
    <n v="300000"/>
    <n v="75000"/>
    <n v="0.25"/>
    <x v="0"/>
  </r>
  <r>
    <x v="3"/>
    <n v="1185732"/>
    <x v="294"/>
    <x v="0"/>
    <x v="0"/>
    <s v="Albany"/>
    <x v="3"/>
    <n v="50"/>
    <n v="575"/>
    <n v="287500"/>
    <n v="86250"/>
    <n v="0.3"/>
    <x v="0"/>
  </r>
  <r>
    <x v="3"/>
    <n v="1185732"/>
    <x v="294"/>
    <x v="0"/>
    <x v="0"/>
    <s v="Albany"/>
    <x v="4"/>
    <n v="65"/>
    <n v="575"/>
    <n v="373750"/>
    <n v="130812.49999999999"/>
    <n v="0.35"/>
    <x v="0"/>
  </r>
  <r>
    <x v="3"/>
    <n v="1185732"/>
    <x v="294"/>
    <x v="0"/>
    <x v="0"/>
    <s v="Albany"/>
    <x v="5"/>
    <n v="70"/>
    <n v="725"/>
    <n v="507500"/>
    <n v="253750"/>
    <n v="0.5"/>
    <x v="0"/>
  </r>
  <r>
    <x v="3"/>
    <n v="1185732"/>
    <x v="322"/>
    <x v="0"/>
    <x v="0"/>
    <s v="Albany"/>
    <x v="0"/>
    <n v="65"/>
    <n v="950"/>
    <n v="617500"/>
    <n v="277875"/>
    <n v="0.45"/>
    <x v="0"/>
  </r>
  <r>
    <x v="3"/>
    <n v="1185732"/>
    <x v="322"/>
    <x v="0"/>
    <x v="0"/>
    <s v="Albany"/>
    <x v="1"/>
    <n v="60.000000000000007"/>
    <n v="700"/>
    <n v="420000.00000000006"/>
    <n v="147000"/>
    <n v="0.35"/>
    <x v="0"/>
  </r>
  <r>
    <x v="3"/>
    <n v="1185732"/>
    <x v="322"/>
    <x v="0"/>
    <x v="0"/>
    <s v="Albany"/>
    <x v="2"/>
    <n v="55.000000000000007"/>
    <n v="625"/>
    <n v="343750.00000000006"/>
    <n v="85937.500000000015"/>
    <n v="0.25"/>
    <x v="0"/>
  </r>
  <r>
    <x v="3"/>
    <n v="1185732"/>
    <x v="322"/>
    <x v="0"/>
    <x v="0"/>
    <s v="Albany"/>
    <x v="3"/>
    <n v="55.000000000000007"/>
    <n v="575"/>
    <n v="316250.00000000006"/>
    <n v="94875.000000000015"/>
    <n v="0.3"/>
    <x v="0"/>
  </r>
  <r>
    <x v="3"/>
    <n v="1185732"/>
    <x v="322"/>
    <x v="0"/>
    <x v="0"/>
    <s v="Albany"/>
    <x v="4"/>
    <n v="65"/>
    <n v="600"/>
    <n v="390000"/>
    <n v="136500"/>
    <n v="0.35"/>
    <x v="0"/>
  </r>
  <r>
    <x v="3"/>
    <n v="1185732"/>
    <x v="322"/>
    <x v="0"/>
    <x v="0"/>
    <s v="Albany"/>
    <x v="5"/>
    <n v="70"/>
    <n v="775"/>
    <n v="542500"/>
    <n v="271250"/>
    <n v="0.5"/>
    <x v="0"/>
  </r>
  <r>
    <x v="3"/>
    <n v="1185732"/>
    <x v="354"/>
    <x v="0"/>
    <x v="0"/>
    <s v="Albany"/>
    <x v="0"/>
    <n v="65"/>
    <n v="925"/>
    <n v="601250"/>
    <n v="270562.5"/>
    <n v="0.45"/>
    <x v="0"/>
  </r>
  <r>
    <x v="3"/>
    <n v="1185732"/>
    <x v="354"/>
    <x v="0"/>
    <x v="0"/>
    <s v="Albany"/>
    <x v="1"/>
    <n v="60.000000000000007"/>
    <n v="700"/>
    <n v="420000.00000000006"/>
    <n v="147000"/>
    <n v="0.35"/>
    <x v="0"/>
  </r>
  <r>
    <x v="3"/>
    <n v="1185732"/>
    <x v="354"/>
    <x v="0"/>
    <x v="0"/>
    <s v="Albany"/>
    <x v="2"/>
    <n v="55.000000000000007"/>
    <n v="625"/>
    <n v="343750.00000000006"/>
    <n v="85937.500000000015"/>
    <n v="0.25"/>
    <x v="0"/>
  </r>
  <r>
    <x v="3"/>
    <n v="1185732"/>
    <x v="354"/>
    <x v="0"/>
    <x v="0"/>
    <s v="Albany"/>
    <x v="3"/>
    <n v="45"/>
    <n v="575"/>
    <n v="258750"/>
    <n v="77625"/>
    <n v="0.3"/>
    <x v="0"/>
  </r>
  <r>
    <x v="3"/>
    <n v="1185732"/>
    <x v="354"/>
    <x v="0"/>
    <x v="0"/>
    <s v="Albany"/>
    <x v="4"/>
    <n v="55.000000000000007"/>
    <n v="550"/>
    <n v="302500.00000000006"/>
    <n v="105875.00000000001"/>
    <n v="0.35"/>
    <x v="0"/>
  </r>
  <r>
    <x v="3"/>
    <n v="1185732"/>
    <x v="354"/>
    <x v="0"/>
    <x v="0"/>
    <s v="Albany"/>
    <x v="5"/>
    <n v="60.000000000000007"/>
    <n v="725"/>
    <n v="435000.00000000006"/>
    <n v="217500.00000000003"/>
    <n v="0.5"/>
    <x v="0"/>
  </r>
  <r>
    <x v="3"/>
    <n v="1185732"/>
    <x v="384"/>
    <x v="0"/>
    <x v="0"/>
    <s v="Albany"/>
    <x v="0"/>
    <n v="55.000000000000007"/>
    <n v="850"/>
    <n v="467500.00000000006"/>
    <n v="210375.00000000003"/>
    <n v="0.45"/>
    <x v="0"/>
  </r>
  <r>
    <x v="3"/>
    <n v="1185732"/>
    <x v="384"/>
    <x v="0"/>
    <x v="0"/>
    <s v="Albany"/>
    <x v="1"/>
    <n v="50.000000000000014"/>
    <n v="650"/>
    <n v="325000.00000000012"/>
    <n v="113750.00000000003"/>
    <n v="0.35"/>
    <x v="0"/>
  </r>
  <r>
    <x v="3"/>
    <n v="1185732"/>
    <x v="384"/>
    <x v="0"/>
    <x v="0"/>
    <s v="Albany"/>
    <x v="2"/>
    <n v="45"/>
    <n v="550"/>
    <n v="247500"/>
    <n v="61875"/>
    <n v="0.25"/>
    <x v="0"/>
  </r>
  <r>
    <x v="3"/>
    <n v="1185732"/>
    <x v="384"/>
    <x v="0"/>
    <x v="0"/>
    <s v="Albany"/>
    <x v="3"/>
    <n v="45"/>
    <n v="525"/>
    <n v="236250"/>
    <n v="70875"/>
    <n v="0.3"/>
    <x v="0"/>
  </r>
  <r>
    <x v="3"/>
    <n v="1185732"/>
    <x v="384"/>
    <x v="0"/>
    <x v="0"/>
    <s v="Albany"/>
    <x v="4"/>
    <n v="55.000000000000007"/>
    <n v="525"/>
    <n v="288750.00000000006"/>
    <n v="101062.50000000001"/>
    <n v="0.35"/>
    <x v="0"/>
  </r>
  <r>
    <x v="3"/>
    <n v="1185732"/>
    <x v="384"/>
    <x v="0"/>
    <x v="0"/>
    <s v="Albany"/>
    <x v="5"/>
    <n v="60.000000000000007"/>
    <n v="625"/>
    <n v="375000.00000000006"/>
    <n v="187500.00000000003"/>
    <n v="0.5"/>
    <x v="0"/>
  </r>
  <r>
    <x v="3"/>
    <n v="1185732"/>
    <x v="416"/>
    <x v="0"/>
    <x v="0"/>
    <s v="Albany"/>
    <x v="0"/>
    <n v="60.000000000000007"/>
    <n v="800"/>
    <n v="480000.00000000006"/>
    <n v="216000.00000000003"/>
    <n v="0.45"/>
    <x v="0"/>
  </r>
  <r>
    <x v="3"/>
    <n v="1185732"/>
    <x v="416"/>
    <x v="0"/>
    <x v="0"/>
    <s v="Albany"/>
    <x v="1"/>
    <n v="50.000000000000014"/>
    <n v="625"/>
    <n v="312500.00000000012"/>
    <n v="109375.00000000003"/>
    <n v="0.35"/>
    <x v="0"/>
  </r>
  <r>
    <x v="3"/>
    <n v="1185732"/>
    <x v="416"/>
    <x v="0"/>
    <x v="0"/>
    <s v="Albany"/>
    <x v="2"/>
    <n v="50.000000000000014"/>
    <n v="525"/>
    <n v="262500.00000000006"/>
    <n v="65625.000000000015"/>
    <n v="0.25"/>
    <x v="0"/>
  </r>
  <r>
    <x v="3"/>
    <n v="1185732"/>
    <x v="416"/>
    <x v="0"/>
    <x v="0"/>
    <s v="Albany"/>
    <x v="3"/>
    <n v="50.000000000000014"/>
    <n v="500"/>
    <n v="250000.00000000006"/>
    <n v="75000.000000000015"/>
    <n v="0.3"/>
    <x v="0"/>
  </r>
  <r>
    <x v="3"/>
    <n v="1185732"/>
    <x v="416"/>
    <x v="0"/>
    <x v="0"/>
    <s v="Albany"/>
    <x v="4"/>
    <n v="60.000000000000007"/>
    <n v="500"/>
    <n v="300000.00000000006"/>
    <n v="105000.00000000001"/>
    <n v="0.35"/>
    <x v="0"/>
  </r>
  <r>
    <x v="3"/>
    <n v="1185732"/>
    <x v="416"/>
    <x v="0"/>
    <x v="0"/>
    <s v="Albany"/>
    <x v="5"/>
    <n v="65"/>
    <n v="625"/>
    <n v="406250"/>
    <n v="203125"/>
    <n v="0.5"/>
    <x v="0"/>
  </r>
  <r>
    <x v="3"/>
    <n v="1185732"/>
    <x v="446"/>
    <x v="0"/>
    <x v="0"/>
    <s v="Albany"/>
    <x v="0"/>
    <n v="60.000000000000007"/>
    <n v="775"/>
    <n v="465000.00000000006"/>
    <n v="209250.00000000003"/>
    <n v="0.45"/>
    <x v="0"/>
  </r>
  <r>
    <x v="3"/>
    <n v="1185732"/>
    <x v="446"/>
    <x v="0"/>
    <x v="0"/>
    <s v="Albany"/>
    <x v="1"/>
    <n v="50.000000000000014"/>
    <n v="600"/>
    <n v="300000.00000000006"/>
    <n v="105000.00000000001"/>
    <n v="0.35"/>
    <x v="0"/>
  </r>
  <r>
    <x v="3"/>
    <n v="1185732"/>
    <x v="446"/>
    <x v="0"/>
    <x v="0"/>
    <s v="Albany"/>
    <x v="2"/>
    <n v="50.000000000000014"/>
    <n v="545"/>
    <n v="272500.00000000006"/>
    <n v="68125.000000000015"/>
    <n v="0.25"/>
    <x v="0"/>
  </r>
  <r>
    <x v="3"/>
    <n v="1185732"/>
    <x v="446"/>
    <x v="0"/>
    <x v="0"/>
    <s v="Albany"/>
    <x v="3"/>
    <n v="50.000000000000014"/>
    <n v="575"/>
    <n v="287500.00000000006"/>
    <n v="86250.000000000015"/>
    <n v="0.3"/>
    <x v="0"/>
  </r>
  <r>
    <x v="3"/>
    <n v="1185732"/>
    <x v="446"/>
    <x v="0"/>
    <x v="0"/>
    <s v="Albany"/>
    <x v="4"/>
    <n v="65"/>
    <n v="550"/>
    <n v="357500"/>
    <n v="125124.99999999999"/>
    <n v="0.35"/>
    <x v="0"/>
  </r>
  <r>
    <x v="3"/>
    <n v="1185732"/>
    <x v="446"/>
    <x v="0"/>
    <x v="0"/>
    <s v="Albany"/>
    <x v="5"/>
    <n v="70"/>
    <n v="650"/>
    <n v="455000"/>
    <n v="227500"/>
    <n v="0.5"/>
    <x v="0"/>
  </r>
  <r>
    <x v="3"/>
    <n v="1185732"/>
    <x v="475"/>
    <x v="0"/>
    <x v="0"/>
    <s v="Albany"/>
    <x v="0"/>
    <n v="65"/>
    <n v="875"/>
    <n v="568750"/>
    <n v="255937.5"/>
    <n v="0.45"/>
    <x v="0"/>
  </r>
  <r>
    <x v="3"/>
    <n v="1185732"/>
    <x v="475"/>
    <x v="0"/>
    <x v="0"/>
    <s v="Albany"/>
    <x v="1"/>
    <n v="55.000000000000007"/>
    <n v="675"/>
    <n v="371250.00000000006"/>
    <n v="129937.50000000001"/>
    <n v="0.35"/>
    <x v="0"/>
  </r>
  <r>
    <x v="4"/>
    <n v="1185732"/>
    <x v="475"/>
    <x v="0"/>
    <x v="0"/>
    <s v="Albany"/>
    <x v="2"/>
    <n v="55.000000000000007"/>
    <n v="625"/>
    <n v="343750.00000000006"/>
    <n v="85937.500000000015"/>
    <n v="0.25"/>
    <x v="0"/>
  </r>
  <r>
    <x v="4"/>
    <n v="1185732"/>
    <x v="475"/>
    <x v="0"/>
    <x v="0"/>
    <s v="Albany"/>
    <x v="3"/>
    <n v="55.000000000000007"/>
    <n v="575"/>
    <n v="316250.00000000006"/>
    <n v="94875.000000000015"/>
    <n v="0.3"/>
    <x v="0"/>
  </r>
  <r>
    <x v="4"/>
    <n v="1185732"/>
    <x v="475"/>
    <x v="0"/>
    <x v="0"/>
    <s v="Albany"/>
    <x v="4"/>
    <n v="65"/>
    <n v="575"/>
    <n v="373750"/>
    <n v="130812.49999999999"/>
    <n v="0.35"/>
    <x v="0"/>
  </r>
  <r>
    <x v="4"/>
    <n v="1185732"/>
    <x v="475"/>
    <x v="0"/>
    <x v="0"/>
    <s v="Albany"/>
    <x v="5"/>
    <n v="70"/>
    <n v="675"/>
    <n v="472500"/>
    <n v="236250"/>
    <n v="0.5"/>
    <x v="0"/>
  </r>
  <r>
    <x v="4"/>
    <n v="1185732"/>
    <x v="178"/>
    <x v="0"/>
    <x v="0"/>
    <s v="Albany"/>
    <x v="0"/>
    <n v="40"/>
    <n v="800"/>
    <n v="320000"/>
    <n v="160000"/>
    <n v="0.5"/>
    <x v="0"/>
  </r>
  <r>
    <x v="4"/>
    <n v="1185732"/>
    <x v="178"/>
    <x v="0"/>
    <x v="0"/>
    <s v="Albany"/>
    <x v="1"/>
    <n v="40"/>
    <n v="600"/>
    <n v="240000"/>
    <n v="72000"/>
    <n v="0.3"/>
    <x v="0"/>
  </r>
  <r>
    <x v="4"/>
    <n v="1185732"/>
    <x v="178"/>
    <x v="0"/>
    <x v="0"/>
    <s v="Albany"/>
    <x v="2"/>
    <n v="30.000000000000004"/>
    <n v="600"/>
    <n v="180000.00000000003"/>
    <n v="63000.000000000007"/>
    <n v="0.35"/>
    <x v="0"/>
  </r>
  <r>
    <x v="4"/>
    <n v="1185732"/>
    <x v="178"/>
    <x v="0"/>
    <x v="0"/>
    <s v="Albany"/>
    <x v="3"/>
    <n v="35"/>
    <n v="450"/>
    <n v="157500"/>
    <n v="55125"/>
    <n v="0.35"/>
    <x v="0"/>
  </r>
  <r>
    <x v="4"/>
    <n v="1185732"/>
    <x v="178"/>
    <x v="0"/>
    <x v="0"/>
    <s v="Albany"/>
    <x v="4"/>
    <n v="50"/>
    <n v="500"/>
    <n v="250000"/>
    <n v="75000"/>
    <n v="0.3"/>
    <x v="0"/>
  </r>
  <r>
    <x v="4"/>
    <n v="1185732"/>
    <x v="178"/>
    <x v="0"/>
    <x v="0"/>
    <s v="Albany"/>
    <x v="5"/>
    <n v="40"/>
    <n v="600"/>
    <n v="240000"/>
    <n v="60000"/>
    <n v="0.25"/>
    <x v="0"/>
  </r>
  <r>
    <x v="4"/>
    <n v="1185732"/>
    <x v="207"/>
    <x v="0"/>
    <x v="0"/>
    <s v="Albany"/>
    <x v="0"/>
    <n v="40"/>
    <n v="850"/>
    <n v="340000"/>
    <n v="170000"/>
    <n v="0.5"/>
    <x v="0"/>
  </r>
  <r>
    <x v="4"/>
    <n v="1185732"/>
    <x v="207"/>
    <x v="0"/>
    <x v="0"/>
    <s v="Albany"/>
    <x v="1"/>
    <n v="40"/>
    <n v="500"/>
    <n v="200000"/>
    <n v="60000"/>
    <n v="0.3"/>
    <x v="0"/>
  </r>
  <r>
    <x v="4"/>
    <n v="1185732"/>
    <x v="207"/>
    <x v="0"/>
    <x v="0"/>
    <s v="Albany"/>
    <x v="2"/>
    <n v="30.000000000000004"/>
    <n v="550"/>
    <n v="165000.00000000003"/>
    <n v="57750.000000000007"/>
    <n v="0.35"/>
    <x v="0"/>
  </r>
  <r>
    <x v="4"/>
    <n v="1185732"/>
    <x v="207"/>
    <x v="2"/>
    <x v="17"/>
    <s v="Cheyenne"/>
    <x v="3"/>
    <n v="35"/>
    <n v="425"/>
    <n v="148750"/>
    <n v="52062.5"/>
    <n v="0.35"/>
    <x v="0"/>
  </r>
  <r>
    <x v="4"/>
    <n v="1185732"/>
    <x v="207"/>
    <x v="2"/>
    <x v="17"/>
    <s v="Cheyenne"/>
    <x v="4"/>
    <n v="50"/>
    <n v="500"/>
    <n v="250000"/>
    <n v="75000"/>
    <n v="0.3"/>
    <x v="0"/>
  </r>
  <r>
    <x v="4"/>
    <n v="1185732"/>
    <x v="207"/>
    <x v="2"/>
    <x v="17"/>
    <s v="Cheyenne"/>
    <x v="5"/>
    <n v="40"/>
    <n v="600"/>
    <n v="240000"/>
    <n v="60000"/>
    <n v="0.25"/>
    <x v="0"/>
  </r>
  <r>
    <x v="4"/>
    <n v="1185732"/>
    <x v="215"/>
    <x v="2"/>
    <x v="17"/>
    <s v="Cheyenne"/>
    <x v="0"/>
    <n v="40"/>
    <n v="820"/>
    <n v="328000"/>
    <n v="164000"/>
    <n v="0.5"/>
    <x v="0"/>
  </r>
  <r>
    <x v="4"/>
    <n v="1185732"/>
    <x v="215"/>
    <x v="2"/>
    <x v="17"/>
    <s v="Cheyenne"/>
    <x v="1"/>
    <n v="40"/>
    <n v="525"/>
    <n v="210000"/>
    <n v="63000"/>
    <n v="0.3"/>
    <x v="0"/>
  </r>
  <r>
    <x v="4"/>
    <n v="1185732"/>
    <x v="215"/>
    <x v="2"/>
    <x v="17"/>
    <s v="Cheyenne"/>
    <x v="2"/>
    <n v="30.000000000000004"/>
    <n v="550"/>
    <n v="165000.00000000003"/>
    <n v="57750.000000000007"/>
    <n v="0.35"/>
    <x v="0"/>
  </r>
  <r>
    <x v="4"/>
    <n v="1185732"/>
    <x v="215"/>
    <x v="2"/>
    <x v="17"/>
    <s v="Cheyenne"/>
    <x v="3"/>
    <n v="35"/>
    <n v="400"/>
    <n v="140000"/>
    <n v="49000"/>
    <n v="0.35"/>
    <x v="0"/>
  </r>
  <r>
    <x v="4"/>
    <n v="1185732"/>
    <x v="215"/>
    <x v="2"/>
    <x v="17"/>
    <s v="Cheyenne"/>
    <x v="4"/>
    <n v="50"/>
    <n v="450"/>
    <n v="225000"/>
    <n v="67500"/>
    <n v="0.3"/>
    <x v="0"/>
  </r>
  <r>
    <x v="4"/>
    <n v="1185732"/>
    <x v="215"/>
    <x v="2"/>
    <x v="17"/>
    <s v="Cheyenne"/>
    <x v="5"/>
    <n v="40"/>
    <n v="550"/>
    <n v="220000"/>
    <n v="55000"/>
    <n v="0.25"/>
    <x v="0"/>
  </r>
  <r>
    <x v="4"/>
    <n v="1185732"/>
    <x v="234"/>
    <x v="2"/>
    <x v="17"/>
    <s v="Cheyenne"/>
    <x v="0"/>
    <n v="40"/>
    <n v="800"/>
    <n v="320000"/>
    <n v="160000"/>
    <n v="0.5"/>
    <x v="0"/>
  </r>
  <r>
    <x v="4"/>
    <n v="1185732"/>
    <x v="234"/>
    <x v="2"/>
    <x v="17"/>
    <s v="Cheyenne"/>
    <x v="1"/>
    <n v="40"/>
    <n v="500"/>
    <n v="200000"/>
    <n v="60000"/>
    <n v="0.3"/>
    <x v="0"/>
  </r>
  <r>
    <x v="4"/>
    <n v="1185732"/>
    <x v="234"/>
    <x v="2"/>
    <x v="17"/>
    <s v="Cheyenne"/>
    <x v="2"/>
    <n v="30.000000000000004"/>
    <n v="500"/>
    <n v="150000.00000000003"/>
    <n v="52500.000000000007"/>
    <n v="0.35"/>
    <x v="0"/>
  </r>
  <r>
    <x v="4"/>
    <n v="1185732"/>
    <x v="234"/>
    <x v="2"/>
    <x v="17"/>
    <s v="Cheyenne"/>
    <x v="3"/>
    <n v="35"/>
    <n v="425"/>
    <n v="148750"/>
    <n v="52062.5"/>
    <n v="0.35"/>
    <x v="0"/>
  </r>
  <r>
    <x v="4"/>
    <n v="1185732"/>
    <x v="234"/>
    <x v="2"/>
    <x v="17"/>
    <s v="Cheyenne"/>
    <x v="4"/>
    <n v="50"/>
    <n v="425"/>
    <n v="212500"/>
    <n v="63750"/>
    <n v="0.3"/>
    <x v="0"/>
  </r>
  <r>
    <x v="4"/>
    <n v="1185732"/>
    <x v="234"/>
    <x v="2"/>
    <x v="17"/>
    <s v="Cheyenne"/>
    <x v="5"/>
    <n v="40"/>
    <n v="550"/>
    <n v="220000"/>
    <n v="55000"/>
    <n v="0.25"/>
    <x v="0"/>
  </r>
  <r>
    <x v="4"/>
    <n v="1185732"/>
    <x v="263"/>
    <x v="2"/>
    <x v="17"/>
    <s v="Cheyenne"/>
    <x v="0"/>
    <n v="50"/>
    <n v="820"/>
    <n v="410000"/>
    <n v="205000"/>
    <n v="0.5"/>
    <x v="0"/>
  </r>
  <r>
    <x v="4"/>
    <n v="1185732"/>
    <x v="263"/>
    <x v="2"/>
    <x v="17"/>
    <s v="Cheyenne"/>
    <x v="1"/>
    <n v="45.000000000000007"/>
    <n v="525"/>
    <n v="236250.00000000003"/>
    <n v="70875"/>
    <n v="0.3"/>
    <x v="0"/>
  </r>
  <r>
    <x v="4"/>
    <n v="1185732"/>
    <x v="263"/>
    <x v="2"/>
    <x v="17"/>
    <s v="Cheyenne"/>
    <x v="2"/>
    <n v="40"/>
    <n v="500"/>
    <n v="200000"/>
    <n v="70000"/>
    <n v="0.35"/>
    <x v="0"/>
  </r>
  <r>
    <x v="4"/>
    <n v="1185732"/>
    <x v="263"/>
    <x v="2"/>
    <x v="17"/>
    <s v="Cheyenne"/>
    <x v="3"/>
    <n v="40"/>
    <n v="450"/>
    <n v="180000"/>
    <n v="62999.999999999993"/>
    <n v="0.35"/>
    <x v="0"/>
  </r>
  <r>
    <x v="4"/>
    <n v="1185732"/>
    <x v="263"/>
    <x v="2"/>
    <x v="17"/>
    <s v="Cheyenne"/>
    <x v="4"/>
    <n v="50"/>
    <n v="475"/>
    <n v="237500"/>
    <n v="71250"/>
    <n v="0.3"/>
    <x v="0"/>
  </r>
  <r>
    <x v="4"/>
    <n v="1185732"/>
    <x v="263"/>
    <x v="2"/>
    <x v="17"/>
    <s v="Cheyenne"/>
    <x v="5"/>
    <n v="55.000000000000007"/>
    <n v="600"/>
    <n v="330000.00000000006"/>
    <n v="82500.000000000015"/>
    <n v="0.25"/>
    <x v="0"/>
  </r>
  <r>
    <x v="4"/>
    <n v="1185732"/>
    <x v="296"/>
    <x v="2"/>
    <x v="17"/>
    <s v="Cheyenne"/>
    <x v="0"/>
    <n v="50"/>
    <n v="850"/>
    <n v="425000"/>
    <n v="212500"/>
    <n v="0.5"/>
    <x v="0"/>
  </r>
  <r>
    <x v="4"/>
    <n v="1185732"/>
    <x v="296"/>
    <x v="2"/>
    <x v="17"/>
    <s v="Cheyenne"/>
    <x v="1"/>
    <n v="45.000000000000007"/>
    <n v="600"/>
    <n v="270000.00000000006"/>
    <n v="81000.000000000015"/>
    <n v="0.3"/>
    <x v="0"/>
  </r>
  <r>
    <x v="4"/>
    <n v="1185732"/>
    <x v="296"/>
    <x v="2"/>
    <x v="17"/>
    <s v="Cheyenne"/>
    <x v="2"/>
    <n v="40"/>
    <n v="525"/>
    <n v="210000"/>
    <n v="73500"/>
    <n v="0.35"/>
    <x v="0"/>
  </r>
  <r>
    <x v="4"/>
    <n v="1185732"/>
    <x v="296"/>
    <x v="2"/>
    <x v="17"/>
    <s v="Cheyenne"/>
    <x v="3"/>
    <n v="40"/>
    <n v="500"/>
    <n v="200000"/>
    <n v="70000"/>
    <n v="0.35"/>
    <x v="0"/>
  </r>
  <r>
    <x v="4"/>
    <n v="1185732"/>
    <x v="296"/>
    <x v="2"/>
    <x v="17"/>
    <s v="Cheyenne"/>
    <x v="4"/>
    <n v="50"/>
    <n v="500"/>
    <n v="250000"/>
    <n v="75000"/>
    <n v="0.3"/>
    <x v="0"/>
  </r>
  <r>
    <x v="4"/>
    <n v="1185732"/>
    <x v="296"/>
    <x v="2"/>
    <x v="17"/>
    <s v="Cheyenne"/>
    <x v="5"/>
    <n v="55.000000000000007"/>
    <n v="650"/>
    <n v="357500.00000000006"/>
    <n v="89375.000000000015"/>
    <n v="0.25"/>
    <x v="0"/>
  </r>
  <r>
    <x v="4"/>
    <n v="1185732"/>
    <x v="324"/>
    <x v="2"/>
    <x v="17"/>
    <s v="Cheyenne"/>
    <x v="0"/>
    <n v="50"/>
    <n v="875"/>
    <n v="437500"/>
    <n v="218750"/>
    <n v="0.5"/>
    <x v="0"/>
  </r>
  <r>
    <x v="4"/>
    <n v="1185732"/>
    <x v="324"/>
    <x v="2"/>
    <x v="17"/>
    <s v="Cheyenne"/>
    <x v="1"/>
    <n v="45.000000000000007"/>
    <n v="625"/>
    <n v="281250.00000000006"/>
    <n v="84375.000000000015"/>
    <n v="0.3"/>
    <x v="0"/>
  </r>
  <r>
    <x v="4"/>
    <n v="1185732"/>
    <x v="324"/>
    <x v="2"/>
    <x v="17"/>
    <s v="Cheyenne"/>
    <x v="2"/>
    <n v="40"/>
    <n v="550"/>
    <n v="220000"/>
    <n v="77000"/>
    <n v="0.35"/>
    <x v="0"/>
  </r>
  <r>
    <x v="4"/>
    <n v="1185732"/>
    <x v="324"/>
    <x v="2"/>
    <x v="17"/>
    <s v="Cheyenne"/>
    <x v="3"/>
    <n v="40"/>
    <n v="500"/>
    <n v="200000"/>
    <n v="70000"/>
    <n v="0.35"/>
    <x v="0"/>
  </r>
  <r>
    <x v="4"/>
    <n v="1185732"/>
    <x v="324"/>
    <x v="2"/>
    <x v="17"/>
    <s v="Cheyenne"/>
    <x v="4"/>
    <n v="50"/>
    <n v="525"/>
    <n v="262500"/>
    <n v="78750"/>
    <n v="0.3"/>
    <x v="0"/>
  </r>
  <r>
    <x v="4"/>
    <n v="1185732"/>
    <x v="324"/>
    <x v="2"/>
    <x v="17"/>
    <s v="Cheyenne"/>
    <x v="5"/>
    <n v="55.000000000000007"/>
    <n v="700"/>
    <n v="385000.00000000006"/>
    <n v="96250.000000000015"/>
    <n v="0.25"/>
    <x v="0"/>
  </r>
  <r>
    <x v="4"/>
    <n v="1185732"/>
    <x v="356"/>
    <x v="2"/>
    <x v="17"/>
    <s v="Cheyenne"/>
    <x v="0"/>
    <n v="50"/>
    <n v="850"/>
    <n v="425000"/>
    <n v="212500"/>
    <n v="0.5"/>
    <x v="0"/>
  </r>
  <r>
    <x v="4"/>
    <n v="1185732"/>
    <x v="356"/>
    <x v="2"/>
    <x v="17"/>
    <s v="Cheyenne"/>
    <x v="1"/>
    <n v="45.000000000000007"/>
    <n v="625"/>
    <n v="281250.00000000006"/>
    <n v="84375.000000000015"/>
    <n v="0.3"/>
    <x v="0"/>
  </r>
  <r>
    <x v="4"/>
    <n v="1185732"/>
    <x v="356"/>
    <x v="2"/>
    <x v="17"/>
    <s v="Cheyenne"/>
    <x v="2"/>
    <n v="40"/>
    <n v="550"/>
    <n v="220000"/>
    <n v="77000"/>
    <n v="0.35"/>
    <x v="0"/>
  </r>
  <r>
    <x v="4"/>
    <n v="1185732"/>
    <x v="356"/>
    <x v="2"/>
    <x v="17"/>
    <s v="Cheyenne"/>
    <x v="3"/>
    <n v="40"/>
    <n v="525"/>
    <n v="210000"/>
    <n v="73500"/>
    <n v="0.35"/>
    <x v="0"/>
  </r>
  <r>
    <x v="4"/>
    <n v="1185732"/>
    <x v="356"/>
    <x v="2"/>
    <x v="17"/>
    <s v="Cheyenne"/>
    <x v="4"/>
    <n v="50"/>
    <n v="500"/>
    <n v="250000"/>
    <n v="75000"/>
    <n v="0.3"/>
    <x v="0"/>
  </r>
  <r>
    <x v="4"/>
    <n v="1185732"/>
    <x v="356"/>
    <x v="2"/>
    <x v="17"/>
    <s v="Cheyenne"/>
    <x v="5"/>
    <n v="55.000000000000007"/>
    <n v="675"/>
    <n v="371250.00000000006"/>
    <n v="92812.500000000015"/>
    <n v="0.25"/>
    <x v="0"/>
  </r>
  <r>
    <x v="4"/>
    <n v="1185732"/>
    <x v="386"/>
    <x v="2"/>
    <x v="17"/>
    <s v="Cheyenne"/>
    <x v="0"/>
    <n v="50"/>
    <n v="800"/>
    <n v="400000"/>
    <n v="200000"/>
    <n v="0.5"/>
    <x v="0"/>
  </r>
  <r>
    <x v="4"/>
    <n v="1185732"/>
    <x v="386"/>
    <x v="2"/>
    <x v="17"/>
    <s v="Cheyenne"/>
    <x v="1"/>
    <n v="45.000000000000007"/>
    <n v="600"/>
    <n v="270000.00000000006"/>
    <n v="81000.000000000015"/>
    <n v="0.3"/>
    <x v="0"/>
  </r>
  <r>
    <x v="4"/>
    <n v="1185732"/>
    <x v="386"/>
    <x v="2"/>
    <x v="17"/>
    <s v="Cheyenne"/>
    <x v="2"/>
    <n v="40"/>
    <n v="525"/>
    <n v="210000"/>
    <n v="73500"/>
    <n v="0.35"/>
    <x v="0"/>
  </r>
  <r>
    <x v="4"/>
    <n v="1185732"/>
    <x v="386"/>
    <x v="2"/>
    <x v="17"/>
    <s v="Cheyenne"/>
    <x v="3"/>
    <n v="40"/>
    <n v="500"/>
    <n v="200000"/>
    <n v="70000"/>
    <n v="0.35"/>
    <x v="0"/>
  </r>
  <r>
    <x v="4"/>
    <n v="1185732"/>
    <x v="386"/>
    <x v="2"/>
    <x v="17"/>
    <s v="Cheyenne"/>
    <x v="4"/>
    <n v="50"/>
    <n v="500"/>
    <n v="250000"/>
    <n v="75000"/>
    <n v="0.3"/>
    <x v="0"/>
  </r>
  <r>
    <x v="4"/>
    <n v="1185732"/>
    <x v="386"/>
    <x v="2"/>
    <x v="17"/>
    <s v="Cheyenne"/>
    <x v="5"/>
    <n v="55.000000000000007"/>
    <n v="600"/>
    <n v="330000.00000000006"/>
    <n v="82500.000000000015"/>
    <n v="0.25"/>
    <x v="0"/>
  </r>
  <r>
    <x v="4"/>
    <n v="1185732"/>
    <x v="418"/>
    <x v="2"/>
    <x v="17"/>
    <s v="Cheyenne"/>
    <x v="0"/>
    <n v="55.000000000000007"/>
    <n v="775"/>
    <n v="426250.00000000006"/>
    <n v="213125.00000000003"/>
    <n v="0.5"/>
    <x v="0"/>
  </r>
  <r>
    <x v="4"/>
    <n v="1185732"/>
    <x v="418"/>
    <x v="2"/>
    <x v="17"/>
    <s v="Cheyenne"/>
    <x v="1"/>
    <n v="45.000000000000007"/>
    <n v="600"/>
    <n v="270000.00000000006"/>
    <n v="81000.000000000015"/>
    <n v="0.3"/>
    <x v="0"/>
  </r>
  <r>
    <x v="4"/>
    <n v="1185732"/>
    <x v="418"/>
    <x v="2"/>
    <x v="17"/>
    <s v="Cheyenne"/>
    <x v="2"/>
    <n v="45.000000000000007"/>
    <n v="500"/>
    <n v="225000.00000000003"/>
    <n v="78750"/>
    <n v="0.35"/>
    <x v="0"/>
  </r>
  <r>
    <x v="4"/>
    <n v="1185732"/>
    <x v="418"/>
    <x v="2"/>
    <x v="17"/>
    <s v="Cheyenne"/>
    <x v="3"/>
    <n v="45.000000000000007"/>
    <n v="475"/>
    <n v="213750.00000000003"/>
    <n v="74812.5"/>
    <n v="0.35"/>
    <x v="0"/>
  </r>
  <r>
    <x v="4"/>
    <n v="1185732"/>
    <x v="418"/>
    <x v="2"/>
    <x v="17"/>
    <s v="Cheyenne"/>
    <x v="4"/>
    <n v="55.000000000000007"/>
    <n v="475"/>
    <n v="261250.00000000003"/>
    <n v="78375"/>
    <n v="0.3"/>
    <x v="0"/>
  </r>
  <r>
    <x v="4"/>
    <n v="1185732"/>
    <x v="418"/>
    <x v="2"/>
    <x v="17"/>
    <s v="Cheyenne"/>
    <x v="5"/>
    <n v="60"/>
    <n v="600"/>
    <n v="360000"/>
    <n v="90000"/>
    <n v="0.25"/>
    <x v="0"/>
  </r>
  <r>
    <x v="4"/>
    <n v="1185732"/>
    <x v="448"/>
    <x v="2"/>
    <x v="17"/>
    <s v="Cheyenne"/>
    <x v="0"/>
    <n v="55.000000000000007"/>
    <n v="750"/>
    <n v="412500.00000000006"/>
    <n v="206250.00000000003"/>
    <n v="0.5"/>
    <x v="0"/>
  </r>
  <r>
    <x v="4"/>
    <n v="1185732"/>
    <x v="448"/>
    <x v="2"/>
    <x v="17"/>
    <s v="Cheyenne"/>
    <x v="1"/>
    <n v="45.000000000000007"/>
    <n v="575"/>
    <n v="258750.00000000003"/>
    <n v="77625"/>
    <n v="0.3"/>
    <x v="0"/>
  </r>
  <r>
    <x v="4"/>
    <n v="1185732"/>
    <x v="448"/>
    <x v="2"/>
    <x v="17"/>
    <s v="Cheyenne"/>
    <x v="2"/>
    <n v="45.000000000000007"/>
    <n v="520"/>
    <n v="234000.00000000003"/>
    <n v="81900"/>
    <n v="0.35"/>
    <x v="0"/>
  </r>
  <r>
    <x v="4"/>
    <n v="1185732"/>
    <x v="448"/>
    <x v="2"/>
    <x v="17"/>
    <s v="Cheyenne"/>
    <x v="3"/>
    <n v="45.000000000000007"/>
    <n v="500"/>
    <n v="225000.00000000003"/>
    <n v="78750"/>
    <n v="0.35"/>
    <x v="0"/>
  </r>
  <r>
    <x v="4"/>
    <n v="1185732"/>
    <x v="448"/>
    <x v="2"/>
    <x v="17"/>
    <s v="Cheyenne"/>
    <x v="4"/>
    <n v="55.000000000000007"/>
    <n v="475"/>
    <n v="261250.00000000003"/>
    <n v="78375"/>
    <n v="0.3"/>
    <x v="0"/>
  </r>
  <r>
    <x v="4"/>
    <n v="1185732"/>
    <x v="448"/>
    <x v="2"/>
    <x v="17"/>
    <s v="Cheyenne"/>
    <x v="5"/>
    <n v="60"/>
    <n v="575"/>
    <n v="345000"/>
    <n v="86250"/>
    <n v="0.25"/>
    <x v="0"/>
  </r>
  <r>
    <x v="4"/>
    <n v="1185732"/>
    <x v="477"/>
    <x v="2"/>
    <x v="17"/>
    <s v="Cheyenne"/>
    <x v="0"/>
    <n v="55.000000000000007"/>
    <n v="800"/>
    <n v="440000.00000000006"/>
    <n v="220000.00000000003"/>
    <n v="0.5"/>
    <x v="0"/>
  </r>
  <r>
    <x v="4"/>
    <n v="1185732"/>
    <x v="477"/>
    <x v="2"/>
    <x v="17"/>
    <s v="Cheyenne"/>
    <x v="1"/>
    <n v="45.000000000000007"/>
    <n v="600"/>
    <n v="270000.00000000006"/>
    <n v="81000.000000000015"/>
    <n v="0.3"/>
    <x v="0"/>
  </r>
  <r>
    <x v="0"/>
    <n v="1185732"/>
    <x v="477"/>
    <x v="2"/>
    <x v="17"/>
    <s v="Cheyenne"/>
    <x v="2"/>
    <n v="45.000000000000007"/>
    <n v="550"/>
    <n v="247500.00000000003"/>
    <n v="86625"/>
    <n v="0.35"/>
    <x v="0"/>
  </r>
  <r>
    <x v="0"/>
    <n v="1185732"/>
    <x v="477"/>
    <x v="2"/>
    <x v="17"/>
    <s v="Cheyenne"/>
    <x v="3"/>
    <n v="45.000000000000007"/>
    <n v="500"/>
    <n v="225000.00000000003"/>
    <n v="78750"/>
    <n v="0.35"/>
    <x v="0"/>
  </r>
  <r>
    <x v="0"/>
    <n v="1185732"/>
    <x v="477"/>
    <x v="2"/>
    <x v="17"/>
    <s v="Cheyenne"/>
    <x v="4"/>
    <n v="55.000000000000007"/>
    <n v="500"/>
    <n v="275000.00000000006"/>
    <n v="82500.000000000015"/>
    <n v="0.3"/>
    <x v="0"/>
  </r>
  <r>
    <x v="0"/>
    <n v="1185732"/>
    <x v="477"/>
    <x v="2"/>
    <x v="17"/>
    <s v="Cheyenne"/>
    <x v="5"/>
    <n v="60"/>
    <n v="600"/>
    <n v="360000"/>
    <n v="90000"/>
    <n v="0.25"/>
    <x v="0"/>
  </r>
  <r>
    <x v="0"/>
    <n v="1128299"/>
    <x v="188"/>
    <x v="2"/>
    <x v="17"/>
    <s v="Cheyenne"/>
    <x v="0"/>
    <n v="30.000000000000004"/>
    <n v="350"/>
    <n v="105000.00000000001"/>
    <n v="36750"/>
    <n v="0.35"/>
    <x v="0"/>
  </r>
  <r>
    <x v="0"/>
    <n v="1128299"/>
    <x v="188"/>
    <x v="2"/>
    <x v="17"/>
    <s v="Cheyenne"/>
    <x v="1"/>
    <n v="40"/>
    <n v="350"/>
    <n v="140000"/>
    <n v="49000"/>
    <n v="0.35"/>
    <x v="0"/>
  </r>
  <r>
    <x v="0"/>
    <n v="1128299"/>
    <x v="188"/>
    <x v="2"/>
    <x v="17"/>
    <s v="Cheyenne"/>
    <x v="2"/>
    <n v="40"/>
    <n v="350"/>
    <n v="140000"/>
    <n v="49000"/>
    <n v="0.35"/>
    <x v="0"/>
  </r>
  <r>
    <x v="0"/>
    <n v="1128299"/>
    <x v="188"/>
    <x v="2"/>
    <x v="17"/>
    <s v="Cheyenne"/>
    <x v="3"/>
    <n v="40"/>
    <n v="200"/>
    <n v="80000"/>
    <n v="28000"/>
    <n v="0.35"/>
    <x v="0"/>
  </r>
  <r>
    <x v="0"/>
    <n v="1128299"/>
    <x v="188"/>
    <x v="2"/>
    <x v="17"/>
    <s v="Cheyenne"/>
    <x v="4"/>
    <n v="45.000000000000007"/>
    <n v="150"/>
    <n v="67500.000000000015"/>
    <n v="27000.000000000007"/>
    <n v="0.4"/>
    <x v="0"/>
  </r>
  <r>
    <x v="0"/>
    <n v="1128299"/>
    <x v="188"/>
    <x v="2"/>
    <x v="17"/>
    <s v="Cheyenne"/>
    <x v="5"/>
    <n v="40"/>
    <n v="400"/>
    <n v="160000"/>
    <n v="48000"/>
    <n v="0.3"/>
    <x v="0"/>
  </r>
  <r>
    <x v="0"/>
    <n v="1128299"/>
    <x v="698"/>
    <x v="2"/>
    <x v="17"/>
    <s v="Cheyenne"/>
    <x v="0"/>
    <n v="30.000000000000004"/>
    <n v="450"/>
    <n v="135000.00000000003"/>
    <n v="47250.000000000007"/>
    <n v="0.35"/>
    <x v="0"/>
  </r>
  <r>
    <x v="0"/>
    <n v="1128299"/>
    <x v="698"/>
    <x v="2"/>
    <x v="17"/>
    <s v="Cheyenne"/>
    <x v="1"/>
    <n v="40"/>
    <n v="350"/>
    <n v="140000"/>
    <n v="49000"/>
    <n v="0.35"/>
    <x v="0"/>
  </r>
  <r>
    <x v="0"/>
    <n v="1128299"/>
    <x v="698"/>
    <x v="2"/>
    <x v="17"/>
    <s v="Cheyenne"/>
    <x v="2"/>
    <n v="40"/>
    <n v="350"/>
    <n v="140000"/>
    <n v="49000"/>
    <n v="0.35"/>
    <x v="0"/>
  </r>
  <r>
    <x v="0"/>
    <n v="1128299"/>
    <x v="698"/>
    <x v="4"/>
    <x v="18"/>
    <s v="Richmond"/>
    <x v="3"/>
    <n v="40"/>
    <n v="200"/>
    <n v="80000"/>
    <n v="28000"/>
    <n v="0.35"/>
    <x v="0"/>
  </r>
  <r>
    <x v="0"/>
    <n v="1128299"/>
    <x v="698"/>
    <x v="4"/>
    <x v="18"/>
    <s v="Richmond"/>
    <x v="4"/>
    <n v="45.000000000000007"/>
    <n v="125"/>
    <n v="56250.000000000007"/>
    <n v="22500.000000000004"/>
    <n v="0.4"/>
    <x v="0"/>
  </r>
  <r>
    <x v="0"/>
    <n v="1128299"/>
    <x v="698"/>
    <x v="4"/>
    <x v="18"/>
    <s v="Richmond"/>
    <x v="5"/>
    <n v="40"/>
    <n v="325"/>
    <n v="130000"/>
    <n v="39000"/>
    <n v="0.3"/>
    <x v="0"/>
  </r>
  <r>
    <x v="0"/>
    <n v="1128299"/>
    <x v="228"/>
    <x v="4"/>
    <x v="18"/>
    <s v="Richmond"/>
    <x v="0"/>
    <n v="40"/>
    <n v="475"/>
    <n v="190000"/>
    <n v="66500"/>
    <n v="0.35"/>
    <x v="0"/>
  </r>
  <r>
    <x v="0"/>
    <n v="1128299"/>
    <x v="228"/>
    <x v="4"/>
    <x v="18"/>
    <s v="Richmond"/>
    <x v="1"/>
    <n v="50"/>
    <n v="325"/>
    <n v="162500"/>
    <n v="56875"/>
    <n v="0.35"/>
    <x v="0"/>
  </r>
  <r>
    <x v="0"/>
    <n v="1128299"/>
    <x v="228"/>
    <x v="4"/>
    <x v="18"/>
    <s v="Richmond"/>
    <x v="2"/>
    <n v="54.999999999999993"/>
    <n v="350"/>
    <n v="192499.99999999997"/>
    <n v="67374.999999999985"/>
    <n v="0.35"/>
    <x v="0"/>
  </r>
  <r>
    <x v="0"/>
    <n v="1128299"/>
    <x v="228"/>
    <x v="4"/>
    <x v="18"/>
    <s v="Richmond"/>
    <x v="3"/>
    <n v="50"/>
    <n v="250"/>
    <n v="125000"/>
    <n v="43750"/>
    <n v="0.35"/>
    <x v="0"/>
  </r>
  <r>
    <x v="0"/>
    <n v="1128299"/>
    <x v="228"/>
    <x v="4"/>
    <x v="18"/>
    <s v="Richmond"/>
    <x v="4"/>
    <n v="55.000000000000007"/>
    <n v="100"/>
    <n v="55000.000000000007"/>
    <n v="22000.000000000004"/>
    <n v="0.4"/>
    <x v="0"/>
  </r>
  <r>
    <x v="0"/>
    <n v="1128299"/>
    <x v="228"/>
    <x v="4"/>
    <x v="18"/>
    <s v="Richmond"/>
    <x v="5"/>
    <n v="50"/>
    <n v="300"/>
    <n v="150000"/>
    <n v="45000"/>
    <n v="0.3"/>
    <x v="0"/>
  </r>
  <r>
    <x v="0"/>
    <n v="1128299"/>
    <x v="247"/>
    <x v="4"/>
    <x v="18"/>
    <s v="Richmond"/>
    <x v="0"/>
    <n v="55.000000000000007"/>
    <n v="475"/>
    <n v="261250.00000000003"/>
    <n v="91437.5"/>
    <n v="0.35"/>
    <x v="0"/>
  </r>
  <r>
    <x v="0"/>
    <n v="1128299"/>
    <x v="247"/>
    <x v="4"/>
    <x v="18"/>
    <s v="Richmond"/>
    <x v="1"/>
    <n v="60.000000000000007"/>
    <n v="275"/>
    <n v="165000.00000000003"/>
    <n v="57750.000000000007"/>
    <n v="0.35"/>
    <x v="0"/>
  </r>
  <r>
    <x v="0"/>
    <n v="1128299"/>
    <x v="247"/>
    <x v="4"/>
    <x v="18"/>
    <s v="Richmond"/>
    <x v="2"/>
    <n v="60.000000000000007"/>
    <n v="325"/>
    <n v="195000.00000000003"/>
    <n v="68250"/>
    <n v="0.35"/>
    <x v="0"/>
  </r>
  <r>
    <x v="0"/>
    <n v="1128299"/>
    <x v="247"/>
    <x v="4"/>
    <x v="18"/>
    <s v="Richmond"/>
    <x v="3"/>
    <n v="45.000000000000007"/>
    <n v="225"/>
    <n v="101250.00000000001"/>
    <n v="35437.5"/>
    <n v="0.35"/>
    <x v="0"/>
  </r>
  <r>
    <x v="0"/>
    <n v="1128299"/>
    <x v="247"/>
    <x v="4"/>
    <x v="18"/>
    <s v="Richmond"/>
    <x v="4"/>
    <n v="50.000000000000014"/>
    <n v="125"/>
    <n v="62500.000000000015"/>
    <n v="25000.000000000007"/>
    <n v="0.4"/>
    <x v="0"/>
  </r>
  <r>
    <x v="0"/>
    <n v="1128299"/>
    <x v="247"/>
    <x v="4"/>
    <x v="18"/>
    <s v="Richmond"/>
    <x v="5"/>
    <n v="65.000000000000014"/>
    <n v="300"/>
    <n v="195000.00000000003"/>
    <n v="58500.000000000007"/>
    <n v="0.3"/>
    <x v="0"/>
  </r>
  <r>
    <x v="0"/>
    <n v="1128299"/>
    <x v="278"/>
    <x v="4"/>
    <x v="18"/>
    <s v="Richmond"/>
    <x v="0"/>
    <n v="50"/>
    <n v="500"/>
    <n v="250000"/>
    <n v="87500"/>
    <n v="0.35"/>
    <x v="0"/>
  </r>
  <r>
    <x v="0"/>
    <n v="1128299"/>
    <x v="278"/>
    <x v="4"/>
    <x v="18"/>
    <s v="Richmond"/>
    <x v="1"/>
    <n v="55.000000000000007"/>
    <n v="350"/>
    <n v="192500.00000000003"/>
    <n v="67375"/>
    <n v="0.35"/>
    <x v="0"/>
  </r>
  <r>
    <x v="0"/>
    <n v="1128299"/>
    <x v="278"/>
    <x v="4"/>
    <x v="18"/>
    <s v="Richmond"/>
    <x v="2"/>
    <n v="55.000000000000007"/>
    <n v="350"/>
    <n v="192500.00000000003"/>
    <n v="67375"/>
    <n v="0.35"/>
    <x v="0"/>
  </r>
  <r>
    <x v="0"/>
    <n v="1128299"/>
    <x v="278"/>
    <x v="4"/>
    <x v="18"/>
    <s v="Richmond"/>
    <x v="3"/>
    <n v="50"/>
    <n v="275"/>
    <n v="137500"/>
    <n v="48125"/>
    <n v="0.35"/>
    <x v="0"/>
  </r>
  <r>
    <x v="0"/>
    <n v="1128299"/>
    <x v="278"/>
    <x v="4"/>
    <x v="18"/>
    <s v="Richmond"/>
    <x v="4"/>
    <n v="44.999999999999993"/>
    <n v="175"/>
    <n v="78749.999999999985"/>
    <n v="31499.999999999996"/>
    <n v="0.4"/>
    <x v="0"/>
  </r>
  <r>
    <x v="0"/>
    <n v="1128299"/>
    <x v="278"/>
    <x v="4"/>
    <x v="18"/>
    <s v="Richmond"/>
    <x v="5"/>
    <n v="60"/>
    <n v="525"/>
    <n v="315000"/>
    <n v="94500"/>
    <n v="0.3"/>
    <x v="0"/>
  </r>
  <r>
    <x v="0"/>
    <n v="1128299"/>
    <x v="308"/>
    <x v="4"/>
    <x v="18"/>
    <s v="Richmond"/>
    <x v="0"/>
    <n v="54.999999999999993"/>
    <n v="775"/>
    <n v="426249.99999999994"/>
    <n v="149187.49999999997"/>
    <n v="0.35"/>
    <x v="0"/>
  </r>
  <r>
    <x v="0"/>
    <n v="1128299"/>
    <x v="308"/>
    <x v="4"/>
    <x v="18"/>
    <s v="Richmond"/>
    <x v="1"/>
    <n v="64.999999999999986"/>
    <n v="650"/>
    <n v="422499.99999999988"/>
    <n v="147874.99999999994"/>
    <n v="0.35"/>
    <x v="0"/>
  </r>
  <r>
    <x v="0"/>
    <n v="1128299"/>
    <x v="308"/>
    <x v="4"/>
    <x v="18"/>
    <s v="Richmond"/>
    <x v="2"/>
    <n v="80"/>
    <n v="650"/>
    <n v="520000"/>
    <n v="182000"/>
    <n v="0.35"/>
    <x v="0"/>
  </r>
  <r>
    <x v="0"/>
    <n v="1128299"/>
    <x v="308"/>
    <x v="4"/>
    <x v="18"/>
    <s v="Richmond"/>
    <x v="3"/>
    <n v="80"/>
    <n v="525"/>
    <n v="420000"/>
    <n v="147000"/>
    <n v="0.35"/>
    <x v="0"/>
  </r>
  <r>
    <x v="0"/>
    <n v="1128299"/>
    <x v="308"/>
    <x v="4"/>
    <x v="18"/>
    <s v="Richmond"/>
    <x v="4"/>
    <n v="90"/>
    <n v="400"/>
    <n v="360000"/>
    <n v="144000"/>
    <n v="0.4"/>
    <x v="0"/>
  </r>
  <r>
    <x v="0"/>
    <n v="1128299"/>
    <x v="308"/>
    <x v="4"/>
    <x v="18"/>
    <s v="Richmond"/>
    <x v="5"/>
    <n v="105"/>
    <n v="700"/>
    <n v="735000"/>
    <n v="220500"/>
    <n v="0.3"/>
    <x v="0"/>
  </r>
  <r>
    <x v="0"/>
    <n v="1128299"/>
    <x v="337"/>
    <x v="4"/>
    <x v="18"/>
    <s v="Richmond"/>
    <x v="0"/>
    <n v="85"/>
    <n v="850"/>
    <n v="722500"/>
    <n v="252874.99999999997"/>
    <n v="0.35"/>
    <x v="0"/>
  </r>
  <r>
    <x v="0"/>
    <n v="1128299"/>
    <x v="337"/>
    <x v="4"/>
    <x v="18"/>
    <s v="Richmond"/>
    <x v="1"/>
    <n v="90"/>
    <n v="700"/>
    <n v="630000"/>
    <n v="220500"/>
    <n v="0.35"/>
    <x v="0"/>
  </r>
  <r>
    <x v="0"/>
    <n v="1128299"/>
    <x v="337"/>
    <x v="4"/>
    <x v="18"/>
    <s v="Richmond"/>
    <x v="2"/>
    <n v="90"/>
    <n v="650"/>
    <n v="585000"/>
    <n v="204750"/>
    <n v="0.35"/>
    <x v="0"/>
  </r>
  <r>
    <x v="0"/>
    <n v="1128299"/>
    <x v="337"/>
    <x v="4"/>
    <x v="18"/>
    <s v="Richmond"/>
    <x v="3"/>
    <n v="85"/>
    <n v="550"/>
    <n v="467500"/>
    <n v="163625"/>
    <n v="0.35"/>
    <x v="0"/>
  </r>
  <r>
    <x v="0"/>
    <n v="1128299"/>
    <x v="337"/>
    <x v="4"/>
    <x v="18"/>
    <s v="Richmond"/>
    <x v="4"/>
    <n v="90"/>
    <n v="600"/>
    <n v="540000"/>
    <n v="216000"/>
    <n v="0.4"/>
    <x v="0"/>
  </r>
  <r>
    <x v="0"/>
    <n v="1128299"/>
    <x v="337"/>
    <x v="4"/>
    <x v="18"/>
    <s v="Richmond"/>
    <x v="5"/>
    <n v="105"/>
    <n v="600"/>
    <n v="630000"/>
    <n v="189000"/>
    <n v="0.3"/>
    <x v="0"/>
  </r>
  <r>
    <x v="0"/>
    <n v="1128299"/>
    <x v="369"/>
    <x v="4"/>
    <x v="18"/>
    <s v="Richmond"/>
    <x v="0"/>
    <n v="90"/>
    <n v="800"/>
    <n v="720000"/>
    <n v="251999.99999999997"/>
    <n v="0.35"/>
    <x v="0"/>
  </r>
  <r>
    <x v="0"/>
    <n v="1128299"/>
    <x v="369"/>
    <x v="4"/>
    <x v="18"/>
    <s v="Richmond"/>
    <x v="1"/>
    <n v="80"/>
    <n v="775"/>
    <n v="620000"/>
    <n v="217000"/>
    <n v="0.35"/>
    <x v="0"/>
  </r>
  <r>
    <x v="0"/>
    <n v="1128299"/>
    <x v="369"/>
    <x v="4"/>
    <x v="18"/>
    <s v="Richmond"/>
    <x v="2"/>
    <n v="70"/>
    <n v="650"/>
    <n v="455000"/>
    <n v="159250"/>
    <n v="0.35"/>
    <x v="0"/>
  </r>
  <r>
    <x v="0"/>
    <n v="1128299"/>
    <x v="369"/>
    <x v="4"/>
    <x v="18"/>
    <s v="Richmond"/>
    <x v="3"/>
    <n v="70"/>
    <n v="425"/>
    <n v="297500"/>
    <n v="104125"/>
    <n v="0.35"/>
    <x v="0"/>
  </r>
  <r>
    <x v="0"/>
    <n v="1128299"/>
    <x v="369"/>
    <x v="4"/>
    <x v="18"/>
    <s v="Richmond"/>
    <x v="4"/>
    <n v="70"/>
    <n v="425"/>
    <n v="297500"/>
    <n v="119000"/>
    <n v="0.4"/>
    <x v="0"/>
  </r>
  <r>
    <x v="0"/>
    <n v="1128299"/>
    <x v="369"/>
    <x v="4"/>
    <x v="18"/>
    <s v="Richmond"/>
    <x v="5"/>
    <n v="75"/>
    <n v="250"/>
    <n v="187500"/>
    <n v="56250"/>
    <n v="0.3"/>
    <x v="0"/>
  </r>
  <r>
    <x v="0"/>
    <n v="1128299"/>
    <x v="401"/>
    <x v="4"/>
    <x v="18"/>
    <s v="Richmond"/>
    <x v="0"/>
    <n v="50.000000000000014"/>
    <n v="450"/>
    <n v="225000.00000000006"/>
    <n v="78750.000000000015"/>
    <n v="0.35"/>
    <x v="0"/>
  </r>
  <r>
    <x v="0"/>
    <n v="1128299"/>
    <x v="401"/>
    <x v="4"/>
    <x v="18"/>
    <s v="Richmond"/>
    <x v="1"/>
    <n v="55.000000000000014"/>
    <n v="450"/>
    <n v="247500.00000000006"/>
    <n v="86625.000000000015"/>
    <n v="0.35"/>
    <x v="0"/>
  </r>
  <r>
    <x v="0"/>
    <n v="1128299"/>
    <x v="401"/>
    <x v="4"/>
    <x v="18"/>
    <s v="Richmond"/>
    <x v="2"/>
    <n v="50.000000000000014"/>
    <n v="250"/>
    <n v="125000.00000000003"/>
    <n v="43750.000000000007"/>
    <n v="0.35"/>
    <x v="0"/>
  </r>
  <r>
    <x v="0"/>
    <n v="1128299"/>
    <x v="401"/>
    <x v="4"/>
    <x v="18"/>
    <s v="Richmond"/>
    <x v="3"/>
    <n v="50.000000000000014"/>
    <n v="200"/>
    <n v="100000.00000000003"/>
    <n v="35000.000000000007"/>
    <n v="0.35"/>
    <x v="0"/>
  </r>
  <r>
    <x v="0"/>
    <n v="1128299"/>
    <x v="401"/>
    <x v="4"/>
    <x v="18"/>
    <s v="Richmond"/>
    <x v="4"/>
    <n v="60.000000000000007"/>
    <n v="225"/>
    <n v="135000.00000000003"/>
    <n v="54000.000000000015"/>
    <n v="0.4"/>
    <x v="0"/>
  </r>
  <r>
    <x v="0"/>
    <n v="1128299"/>
    <x v="401"/>
    <x v="4"/>
    <x v="18"/>
    <s v="Richmond"/>
    <x v="5"/>
    <n v="44.999999999999993"/>
    <n v="250"/>
    <n v="112499.99999999999"/>
    <n v="33749.999999999993"/>
    <n v="0.3"/>
    <x v="0"/>
  </r>
  <r>
    <x v="0"/>
    <n v="1128299"/>
    <x v="430"/>
    <x v="4"/>
    <x v="18"/>
    <s v="Richmond"/>
    <x v="0"/>
    <n v="40"/>
    <n v="350"/>
    <n v="140000"/>
    <n v="49000"/>
    <n v="0.35"/>
    <x v="0"/>
  </r>
  <r>
    <x v="0"/>
    <n v="1128299"/>
    <x v="430"/>
    <x v="4"/>
    <x v="18"/>
    <s v="Richmond"/>
    <x v="1"/>
    <n v="55.000000000000014"/>
    <n v="525"/>
    <n v="288750.00000000006"/>
    <n v="101062.50000000001"/>
    <n v="0.35"/>
    <x v="0"/>
  </r>
  <r>
    <x v="0"/>
    <n v="1128299"/>
    <x v="430"/>
    <x v="4"/>
    <x v="18"/>
    <s v="Richmond"/>
    <x v="2"/>
    <n v="50.000000000000014"/>
    <n v="350"/>
    <n v="175000.00000000006"/>
    <n v="61250.000000000015"/>
    <n v="0.35"/>
    <x v="0"/>
  </r>
  <r>
    <x v="0"/>
    <n v="1128299"/>
    <x v="430"/>
    <x v="4"/>
    <x v="18"/>
    <s v="Richmond"/>
    <x v="3"/>
    <n v="45.000000000000007"/>
    <n v="325"/>
    <n v="146250.00000000003"/>
    <n v="51187.500000000007"/>
    <n v="0.35"/>
    <x v="0"/>
  </r>
  <r>
    <x v="0"/>
    <n v="1128299"/>
    <x v="430"/>
    <x v="4"/>
    <x v="18"/>
    <s v="Richmond"/>
    <x v="4"/>
    <n v="55.000000000000007"/>
    <n v="300"/>
    <n v="165000.00000000003"/>
    <n v="66000.000000000015"/>
    <n v="0.4"/>
    <x v="0"/>
  </r>
  <r>
    <x v="0"/>
    <n v="1128299"/>
    <x v="430"/>
    <x v="4"/>
    <x v="18"/>
    <s v="Richmond"/>
    <x v="5"/>
    <n v="60.000000000000007"/>
    <n v="350"/>
    <n v="210000.00000000003"/>
    <n v="63000.000000000007"/>
    <n v="0.3"/>
    <x v="0"/>
  </r>
  <r>
    <x v="0"/>
    <n v="1128299"/>
    <x v="461"/>
    <x v="4"/>
    <x v="18"/>
    <s v="Richmond"/>
    <x v="0"/>
    <n v="45.000000000000007"/>
    <n v="575"/>
    <n v="258750.00000000003"/>
    <n v="90562.5"/>
    <n v="0.35"/>
    <x v="0"/>
  </r>
  <r>
    <x v="0"/>
    <n v="1128299"/>
    <x v="461"/>
    <x v="4"/>
    <x v="18"/>
    <s v="Richmond"/>
    <x v="1"/>
    <n v="50.000000000000014"/>
    <n v="650"/>
    <n v="325000.00000000012"/>
    <n v="113750.00000000003"/>
    <n v="0.35"/>
    <x v="0"/>
  </r>
  <r>
    <x v="0"/>
    <n v="1128299"/>
    <x v="461"/>
    <x v="4"/>
    <x v="18"/>
    <s v="Richmond"/>
    <x v="2"/>
    <n v="45.000000000000007"/>
    <n v="475"/>
    <n v="213750.00000000003"/>
    <n v="74812.5"/>
    <n v="0.35"/>
    <x v="0"/>
  </r>
  <r>
    <x v="0"/>
    <n v="1128299"/>
    <x v="461"/>
    <x v="4"/>
    <x v="18"/>
    <s v="Richmond"/>
    <x v="3"/>
    <n v="55.000000000000014"/>
    <n v="450"/>
    <n v="247500.00000000006"/>
    <n v="86625.000000000015"/>
    <n v="0.35"/>
    <x v="0"/>
  </r>
  <r>
    <x v="0"/>
    <n v="1128299"/>
    <x v="461"/>
    <x v="4"/>
    <x v="18"/>
    <s v="Richmond"/>
    <x v="4"/>
    <n v="75.000000000000014"/>
    <n v="425"/>
    <n v="318750.00000000006"/>
    <n v="127500.00000000003"/>
    <n v="0.4"/>
    <x v="0"/>
  </r>
  <r>
    <x v="0"/>
    <n v="1128299"/>
    <x v="461"/>
    <x v="4"/>
    <x v="18"/>
    <s v="Richmond"/>
    <x v="5"/>
    <n v="80.000000000000014"/>
    <n v="550"/>
    <n v="440000.00000000006"/>
    <n v="132000"/>
    <n v="0.3"/>
    <x v="0"/>
  </r>
  <r>
    <x v="0"/>
    <n v="1128299"/>
    <x v="490"/>
    <x v="4"/>
    <x v="18"/>
    <s v="Richmond"/>
    <x v="0"/>
    <n v="65.000000000000014"/>
    <n v="750"/>
    <n v="487500.00000000012"/>
    <n v="170625.00000000003"/>
    <n v="0.35"/>
    <x v="0"/>
  </r>
  <r>
    <x v="0"/>
    <n v="1128299"/>
    <x v="490"/>
    <x v="4"/>
    <x v="18"/>
    <s v="Richmond"/>
    <x v="1"/>
    <n v="75.000000000000028"/>
    <n v="750"/>
    <n v="562500.00000000023"/>
    <n v="196875.00000000006"/>
    <n v="0.35"/>
    <x v="0"/>
  </r>
  <r>
    <x v="2"/>
    <n v="1128299"/>
    <x v="490"/>
    <x v="4"/>
    <x v="18"/>
    <s v="Richmond"/>
    <x v="2"/>
    <n v="70.000000000000014"/>
    <n v="550"/>
    <n v="385000.00000000006"/>
    <n v="134750"/>
    <n v="0.35"/>
    <x v="0"/>
  </r>
  <r>
    <x v="2"/>
    <n v="1128299"/>
    <x v="490"/>
    <x v="4"/>
    <x v="18"/>
    <s v="Richmond"/>
    <x v="3"/>
    <n v="70.000000000000014"/>
    <n v="550"/>
    <n v="385000.00000000006"/>
    <n v="134750"/>
    <n v="0.35"/>
    <x v="0"/>
  </r>
  <r>
    <x v="2"/>
    <n v="1128299"/>
    <x v="490"/>
    <x v="4"/>
    <x v="18"/>
    <s v="Richmond"/>
    <x v="4"/>
    <n v="80.000000000000014"/>
    <n v="475"/>
    <n v="380000.00000000006"/>
    <n v="152000.00000000003"/>
    <n v="0.4"/>
    <x v="0"/>
  </r>
  <r>
    <x v="2"/>
    <n v="1128299"/>
    <x v="490"/>
    <x v="4"/>
    <x v="18"/>
    <s v="Richmond"/>
    <x v="5"/>
    <n v="85.000000000000014"/>
    <n v="575"/>
    <n v="488750.00000000006"/>
    <n v="146625"/>
    <n v="0.3"/>
    <x v="0"/>
  </r>
  <r>
    <x v="2"/>
    <n v="1185732"/>
    <x v="183"/>
    <x v="4"/>
    <x v="18"/>
    <s v="Richmond"/>
    <x v="0"/>
    <n v="35"/>
    <n v="750"/>
    <n v="262500"/>
    <n v="131250"/>
    <n v="0.5"/>
    <x v="0"/>
  </r>
  <r>
    <x v="2"/>
    <n v="1185732"/>
    <x v="183"/>
    <x v="4"/>
    <x v="18"/>
    <s v="Richmond"/>
    <x v="1"/>
    <n v="35"/>
    <n v="550"/>
    <n v="192500"/>
    <n v="77000"/>
    <n v="0.39999999999999997"/>
    <x v="0"/>
  </r>
  <r>
    <x v="2"/>
    <n v="1185732"/>
    <x v="183"/>
    <x v="4"/>
    <x v="18"/>
    <s v="Richmond"/>
    <x v="2"/>
    <n v="25"/>
    <n v="550"/>
    <n v="137500"/>
    <n v="41250"/>
    <n v="0.3"/>
    <x v="0"/>
  </r>
  <r>
    <x v="2"/>
    <n v="1185732"/>
    <x v="183"/>
    <x v="4"/>
    <x v="18"/>
    <s v="Richmond"/>
    <x v="3"/>
    <n v="29.999999999999993"/>
    <n v="400"/>
    <n v="119999.99999999997"/>
    <n v="41999.999999999985"/>
    <n v="0.35"/>
    <x v="0"/>
  </r>
  <r>
    <x v="2"/>
    <n v="1185732"/>
    <x v="183"/>
    <x v="4"/>
    <x v="18"/>
    <s v="Richmond"/>
    <x v="4"/>
    <n v="45.000000000000007"/>
    <n v="450"/>
    <n v="202500.00000000003"/>
    <n v="81000"/>
    <n v="0.39999999999999997"/>
    <x v="0"/>
  </r>
  <r>
    <x v="2"/>
    <n v="1185732"/>
    <x v="183"/>
    <x v="4"/>
    <x v="18"/>
    <s v="Richmond"/>
    <x v="5"/>
    <n v="35"/>
    <n v="550"/>
    <n v="192500"/>
    <n v="105875.00000000001"/>
    <n v="0.55000000000000004"/>
    <x v="0"/>
  </r>
  <r>
    <x v="2"/>
    <n v="1185732"/>
    <x v="212"/>
    <x v="4"/>
    <x v="18"/>
    <s v="Richmond"/>
    <x v="0"/>
    <n v="35"/>
    <n v="800"/>
    <n v="280000"/>
    <n v="140000"/>
    <n v="0.5"/>
    <x v="0"/>
  </r>
  <r>
    <x v="2"/>
    <n v="1185732"/>
    <x v="212"/>
    <x v="4"/>
    <x v="18"/>
    <s v="Richmond"/>
    <x v="1"/>
    <n v="35"/>
    <n v="450"/>
    <n v="157500"/>
    <n v="62999.999999999993"/>
    <n v="0.39999999999999997"/>
    <x v="0"/>
  </r>
  <r>
    <x v="2"/>
    <n v="1185732"/>
    <x v="212"/>
    <x v="4"/>
    <x v="18"/>
    <s v="Richmond"/>
    <x v="2"/>
    <n v="25"/>
    <n v="500"/>
    <n v="125000"/>
    <n v="37500"/>
    <n v="0.3"/>
    <x v="0"/>
  </r>
  <r>
    <x v="2"/>
    <n v="1185732"/>
    <x v="212"/>
    <x v="3"/>
    <x v="19"/>
    <s v="Detroit"/>
    <x v="3"/>
    <n v="29.999999999999993"/>
    <n v="375"/>
    <n v="112499.99999999997"/>
    <n v="39374.999999999985"/>
    <n v="0.35"/>
    <x v="0"/>
  </r>
  <r>
    <x v="2"/>
    <n v="1185732"/>
    <x v="212"/>
    <x v="3"/>
    <x v="19"/>
    <s v="Detroit"/>
    <x v="4"/>
    <n v="45.000000000000007"/>
    <n v="450"/>
    <n v="202500.00000000003"/>
    <n v="81000"/>
    <n v="0.39999999999999997"/>
    <x v="0"/>
  </r>
  <r>
    <x v="2"/>
    <n v="1185732"/>
    <x v="212"/>
    <x v="3"/>
    <x v="19"/>
    <s v="Detroit"/>
    <x v="5"/>
    <n v="35"/>
    <n v="550"/>
    <n v="192500"/>
    <n v="105875.00000000001"/>
    <n v="0.55000000000000004"/>
    <x v="0"/>
  </r>
  <r>
    <x v="2"/>
    <n v="1185732"/>
    <x v="220"/>
    <x v="3"/>
    <x v="19"/>
    <s v="Detroit"/>
    <x v="0"/>
    <n v="35"/>
    <n v="770"/>
    <n v="269500"/>
    <n v="134750"/>
    <n v="0.5"/>
    <x v="0"/>
  </r>
  <r>
    <x v="2"/>
    <n v="1185732"/>
    <x v="220"/>
    <x v="3"/>
    <x v="19"/>
    <s v="Detroit"/>
    <x v="1"/>
    <n v="35"/>
    <n v="450"/>
    <n v="157500"/>
    <n v="62999.999999999993"/>
    <n v="0.39999999999999997"/>
    <x v="0"/>
  </r>
  <r>
    <x v="2"/>
    <n v="1185732"/>
    <x v="220"/>
    <x v="3"/>
    <x v="19"/>
    <s v="Detroit"/>
    <x v="2"/>
    <n v="25"/>
    <n v="475"/>
    <n v="118750"/>
    <n v="35625"/>
    <n v="0.3"/>
    <x v="0"/>
  </r>
  <r>
    <x v="2"/>
    <n v="1185732"/>
    <x v="220"/>
    <x v="3"/>
    <x v="19"/>
    <s v="Detroit"/>
    <x v="3"/>
    <n v="29.999999999999993"/>
    <n v="325"/>
    <n v="97499.999999999971"/>
    <n v="34124.999999999985"/>
    <n v="0.35"/>
    <x v="0"/>
  </r>
  <r>
    <x v="2"/>
    <n v="1185732"/>
    <x v="220"/>
    <x v="3"/>
    <x v="19"/>
    <s v="Detroit"/>
    <x v="4"/>
    <n v="45.000000000000007"/>
    <n v="375"/>
    <n v="168750.00000000003"/>
    <n v="67500"/>
    <n v="0.39999999999999997"/>
    <x v="0"/>
  </r>
  <r>
    <x v="2"/>
    <n v="1185732"/>
    <x v="220"/>
    <x v="3"/>
    <x v="19"/>
    <s v="Detroit"/>
    <x v="5"/>
    <n v="35"/>
    <n v="475"/>
    <n v="166250"/>
    <n v="91437.500000000015"/>
    <n v="0.55000000000000004"/>
    <x v="0"/>
  </r>
  <r>
    <x v="2"/>
    <n v="1185732"/>
    <x v="239"/>
    <x v="3"/>
    <x v="19"/>
    <s v="Detroit"/>
    <x v="0"/>
    <n v="35"/>
    <n v="725"/>
    <n v="253750"/>
    <n v="126875"/>
    <n v="0.5"/>
    <x v="0"/>
  </r>
  <r>
    <x v="2"/>
    <n v="1185732"/>
    <x v="239"/>
    <x v="3"/>
    <x v="19"/>
    <s v="Detroit"/>
    <x v="1"/>
    <n v="40"/>
    <n v="425"/>
    <n v="170000"/>
    <n v="68000"/>
    <n v="0.39999999999999997"/>
    <x v="0"/>
  </r>
  <r>
    <x v="2"/>
    <n v="1185732"/>
    <x v="239"/>
    <x v="3"/>
    <x v="19"/>
    <s v="Detroit"/>
    <x v="2"/>
    <n v="30.000000000000004"/>
    <n v="450"/>
    <n v="135000.00000000003"/>
    <n v="40500.000000000007"/>
    <n v="0.3"/>
    <x v="0"/>
  </r>
  <r>
    <x v="2"/>
    <n v="1185732"/>
    <x v="239"/>
    <x v="3"/>
    <x v="19"/>
    <s v="Detroit"/>
    <x v="3"/>
    <n v="35"/>
    <n v="375"/>
    <n v="131250"/>
    <n v="45937.5"/>
    <n v="0.35"/>
    <x v="0"/>
  </r>
  <r>
    <x v="2"/>
    <n v="1185732"/>
    <x v="239"/>
    <x v="3"/>
    <x v="19"/>
    <s v="Detroit"/>
    <x v="4"/>
    <n v="50"/>
    <n v="400"/>
    <n v="200000"/>
    <n v="80000"/>
    <n v="0.39999999999999997"/>
    <x v="0"/>
  </r>
  <r>
    <x v="2"/>
    <n v="1185732"/>
    <x v="239"/>
    <x v="3"/>
    <x v="19"/>
    <s v="Detroit"/>
    <x v="5"/>
    <n v="40"/>
    <n v="525"/>
    <n v="210000"/>
    <n v="115500.00000000001"/>
    <n v="0.55000000000000004"/>
    <x v="0"/>
  </r>
  <r>
    <x v="2"/>
    <n v="1185732"/>
    <x v="268"/>
    <x v="3"/>
    <x v="19"/>
    <s v="Detroit"/>
    <x v="0"/>
    <n v="50"/>
    <n v="795"/>
    <n v="397500"/>
    <n v="198750"/>
    <n v="0.5"/>
    <x v="0"/>
  </r>
  <r>
    <x v="2"/>
    <n v="1185732"/>
    <x v="268"/>
    <x v="3"/>
    <x v="19"/>
    <s v="Detroit"/>
    <x v="1"/>
    <n v="50"/>
    <n v="500"/>
    <n v="250000"/>
    <n v="99999.999999999985"/>
    <n v="0.39999999999999997"/>
    <x v="0"/>
  </r>
  <r>
    <x v="2"/>
    <n v="1185732"/>
    <x v="268"/>
    <x v="3"/>
    <x v="19"/>
    <s v="Detroit"/>
    <x v="2"/>
    <n v="45"/>
    <n v="475"/>
    <n v="213750"/>
    <n v="64125"/>
    <n v="0.3"/>
    <x v="0"/>
  </r>
  <r>
    <x v="2"/>
    <n v="1185732"/>
    <x v="268"/>
    <x v="3"/>
    <x v="19"/>
    <s v="Detroit"/>
    <x v="3"/>
    <n v="45"/>
    <n v="450"/>
    <n v="202500"/>
    <n v="70875"/>
    <n v="0.35"/>
    <x v="0"/>
  </r>
  <r>
    <x v="2"/>
    <n v="1185732"/>
    <x v="268"/>
    <x v="3"/>
    <x v="19"/>
    <s v="Detroit"/>
    <x v="4"/>
    <n v="54.999999999999993"/>
    <n v="475"/>
    <n v="261249.99999999997"/>
    <n v="104499.99999999999"/>
    <n v="0.39999999999999997"/>
    <x v="0"/>
  </r>
  <r>
    <x v="2"/>
    <n v="1185732"/>
    <x v="268"/>
    <x v="3"/>
    <x v="19"/>
    <s v="Detroit"/>
    <x v="5"/>
    <n v="60"/>
    <n v="575"/>
    <n v="345000"/>
    <n v="189750.00000000003"/>
    <n v="0.55000000000000004"/>
    <x v="0"/>
  </r>
  <r>
    <x v="2"/>
    <n v="1185732"/>
    <x v="301"/>
    <x v="3"/>
    <x v="19"/>
    <s v="Detroit"/>
    <x v="0"/>
    <n v="54.999999999999993"/>
    <n v="825"/>
    <n v="453749.99999999994"/>
    <n v="226874.99999999997"/>
    <n v="0.5"/>
    <x v="0"/>
  </r>
  <r>
    <x v="2"/>
    <n v="1185732"/>
    <x v="301"/>
    <x v="3"/>
    <x v="19"/>
    <s v="Detroit"/>
    <x v="1"/>
    <n v="50"/>
    <n v="575"/>
    <n v="287500"/>
    <n v="114999.99999999999"/>
    <n v="0.39999999999999997"/>
    <x v="0"/>
  </r>
  <r>
    <x v="2"/>
    <n v="1185732"/>
    <x v="301"/>
    <x v="3"/>
    <x v="19"/>
    <s v="Detroit"/>
    <x v="2"/>
    <n v="45"/>
    <n v="550"/>
    <n v="247500"/>
    <n v="74250"/>
    <n v="0.3"/>
    <x v="0"/>
  </r>
  <r>
    <x v="2"/>
    <n v="1185732"/>
    <x v="301"/>
    <x v="3"/>
    <x v="19"/>
    <s v="Detroit"/>
    <x v="3"/>
    <n v="45"/>
    <n v="525"/>
    <n v="236250"/>
    <n v="82687.5"/>
    <n v="0.35"/>
    <x v="0"/>
  </r>
  <r>
    <x v="2"/>
    <n v="1185732"/>
    <x v="301"/>
    <x v="3"/>
    <x v="19"/>
    <s v="Detroit"/>
    <x v="4"/>
    <n v="60"/>
    <n v="525"/>
    <n v="315000"/>
    <n v="125999.99999999999"/>
    <n v="0.39999999999999997"/>
    <x v="0"/>
  </r>
  <r>
    <x v="2"/>
    <n v="1185732"/>
    <x v="301"/>
    <x v="3"/>
    <x v="19"/>
    <s v="Detroit"/>
    <x v="5"/>
    <n v="65"/>
    <n v="675"/>
    <n v="438750"/>
    <n v="241312.50000000003"/>
    <n v="0.55000000000000004"/>
    <x v="0"/>
  </r>
  <r>
    <x v="2"/>
    <n v="1185732"/>
    <x v="329"/>
    <x v="3"/>
    <x v="19"/>
    <s v="Detroit"/>
    <x v="0"/>
    <n v="60"/>
    <n v="900"/>
    <n v="540000"/>
    <n v="270000"/>
    <n v="0.5"/>
    <x v="0"/>
  </r>
  <r>
    <x v="2"/>
    <n v="1185732"/>
    <x v="329"/>
    <x v="3"/>
    <x v="19"/>
    <s v="Detroit"/>
    <x v="1"/>
    <n v="55.000000000000007"/>
    <n v="650"/>
    <n v="357500.00000000006"/>
    <n v="143000"/>
    <n v="0.39999999999999997"/>
    <x v="0"/>
  </r>
  <r>
    <x v="2"/>
    <n v="1185732"/>
    <x v="329"/>
    <x v="3"/>
    <x v="19"/>
    <s v="Detroit"/>
    <x v="2"/>
    <n v="50"/>
    <n v="575"/>
    <n v="287500"/>
    <n v="86250"/>
    <n v="0.3"/>
    <x v="0"/>
  </r>
  <r>
    <x v="2"/>
    <n v="1185732"/>
    <x v="329"/>
    <x v="3"/>
    <x v="19"/>
    <s v="Detroit"/>
    <x v="3"/>
    <n v="50"/>
    <n v="525"/>
    <n v="262500"/>
    <n v="91875"/>
    <n v="0.35"/>
    <x v="0"/>
  </r>
  <r>
    <x v="2"/>
    <n v="1185732"/>
    <x v="329"/>
    <x v="3"/>
    <x v="19"/>
    <s v="Detroit"/>
    <x v="4"/>
    <n v="60"/>
    <n v="550"/>
    <n v="330000"/>
    <n v="132000"/>
    <n v="0.39999999999999997"/>
    <x v="0"/>
  </r>
  <r>
    <x v="2"/>
    <n v="1185732"/>
    <x v="329"/>
    <x v="3"/>
    <x v="19"/>
    <s v="Detroit"/>
    <x v="5"/>
    <n v="65"/>
    <n v="725"/>
    <n v="471250"/>
    <n v="259187.50000000003"/>
    <n v="0.55000000000000004"/>
    <x v="0"/>
  </r>
  <r>
    <x v="2"/>
    <n v="1185732"/>
    <x v="361"/>
    <x v="3"/>
    <x v="19"/>
    <s v="Detroit"/>
    <x v="0"/>
    <n v="60"/>
    <n v="875"/>
    <n v="525000"/>
    <n v="262500"/>
    <n v="0.5"/>
    <x v="0"/>
  </r>
  <r>
    <x v="2"/>
    <n v="1185732"/>
    <x v="361"/>
    <x v="3"/>
    <x v="19"/>
    <s v="Detroit"/>
    <x v="1"/>
    <n v="55.000000000000007"/>
    <n v="650"/>
    <n v="357500.00000000006"/>
    <n v="143000"/>
    <n v="0.39999999999999997"/>
    <x v="0"/>
  </r>
  <r>
    <x v="2"/>
    <n v="1185732"/>
    <x v="361"/>
    <x v="3"/>
    <x v="19"/>
    <s v="Detroit"/>
    <x v="2"/>
    <n v="45.000000000000007"/>
    <n v="575"/>
    <n v="258750.00000000003"/>
    <n v="77625"/>
    <n v="0.3"/>
    <x v="0"/>
  </r>
  <r>
    <x v="2"/>
    <n v="1185732"/>
    <x v="361"/>
    <x v="3"/>
    <x v="19"/>
    <s v="Detroit"/>
    <x v="3"/>
    <n v="35"/>
    <n v="525"/>
    <n v="183750"/>
    <n v="64312.499999999993"/>
    <n v="0.35"/>
    <x v="0"/>
  </r>
  <r>
    <x v="2"/>
    <n v="1185732"/>
    <x v="361"/>
    <x v="3"/>
    <x v="19"/>
    <s v="Detroit"/>
    <x v="4"/>
    <n v="45.000000000000007"/>
    <n v="500"/>
    <n v="225000.00000000003"/>
    <n v="90000"/>
    <n v="0.39999999999999997"/>
    <x v="0"/>
  </r>
  <r>
    <x v="2"/>
    <n v="1185732"/>
    <x v="361"/>
    <x v="3"/>
    <x v="19"/>
    <s v="Detroit"/>
    <x v="5"/>
    <n v="50.000000000000014"/>
    <n v="675"/>
    <n v="337500.00000000012"/>
    <n v="185625.00000000009"/>
    <n v="0.55000000000000004"/>
    <x v="0"/>
  </r>
  <r>
    <x v="2"/>
    <n v="1185732"/>
    <x v="391"/>
    <x v="3"/>
    <x v="19"/>
    <s v="Detroit"/>
    <x v="0"/>
    <n v="45.000000000000007"/>
    <n v="800"/>
    <n v="360000.00000000006"/>
    <n v="180000.00000000003"/>
    <n v="0.5"/>
    <x v="0"/>
  </r>
  <r>
    <x v="2"/>
    <n v="1185732"/>
    <x v="391"/>
    <x v="3"/>
    <x v="19"/>
    <s v="Detroit"/>
    <x v="1"/>
    <n v="40.000000000000014"/>
    <n v="600"/>
    <n v="240000.00000000009"/>
    <n v="96000.000000000029"/>
    <n v="0.39999999999999997"/>
    <x v="0"/>
  </r>
  <r>
    <x v="2"/>
    <n v="1185732"/>
    <x v="391"/>
    <x v="3"/>
    <x v="19"/>
    <s v="Detroit"/>
    <x v="2"/>
    <n v="35"/>
    <n v="500"/>
    <n v="175000"/>
    <n v="52500"/>
    <n v="0.3"/>
    <x v="0"/>
  </r>
  <r>
    <x v="2"/>
    <n v="1185732"/>
    <x v="391"/>
    <x v="3"/>
    <x v="19"/>
    <s v="Detroit"/>
    <x v="3"/>
    <n v="35"/>
    <n v="475"/>
    <n v="166250"/>
    <n v="58187.499999999993"/>
    <n v="0.35"/>
    <x v="0"/>
  </r>
  <r>
    <x v="2"/>
    <n v="1185732"/>
    <x v="391"/>
    <x v="3"/>
    <x v="19"/>
    <s v="Detroit"/>
    <x v="4"/>
    <n v="45.000000000000007"/>
    <n v="475"/>
    <n v="213750.00000000003"/>
    <n v="85500"/>
    <n v="0.39999999999999997"/>
    <x v="0"/>
  </r>
  <r>
    <x v="2"/>
    <n v="1185732"/>
    <x v="391"/>
    <x v="3"/>
    <x v="19"/>
    <s v="Detroit"/>
    <x v="5"/>
    <n v="50.000000000000014"/>
    <n v="575"/>
    <n v="287500.00000000006"/>
    <n v="158125.00000000006"/>
    <n v="0.55000000000000004"/>
    <x v="0"/>
  </r>
  <r>
    <x v="2"/>
    <n v="1185732"/>
    <x v="423"/>
    <x v="3"/>
    <x v="19"/>
    <s v="Detroit"/>
    <x v="0"/>
    <n v="50.000000000000014"/>
    <n v="750"/>
    <n v="375000.00000000012"/>
    <n v="187500.00000000006"/>
    <n v="0.5"/>
    <x v="0"/>
  </r>
  <r>
    <x v="2"/>
    <n v="1185732"/>
    <x v="423"/>
    <x v="3"/>
    <x v="19"/>
    <s v="Detroit"/>
    <x v="1"/>
    <n v="40.000000000000014"/>
    <n v="575"/>
    <n v="230000.00000000009"/>
    <n v="92000.000000000029"/>
    <n v="0.39999999999999997"/>
    <x v="0"/>
  </r>
  <r>
    <x v="2"/>
    <n v="1185732"/>
    <x v="423"/>
    <x v="3"/>
    <x v="19"/>
    <s v="Detroit"/>
    <x v="2"/>
    <n v="40.000000000000014"/>
    <n v="425"/>
    <n v="170000.00000000006"/>
    <n v="51000.000000000015"/>
    <n v="0.3"/>
    <x v="0"/>
  </r>
  <r>
    <x v="2"/>
    <n v="1185732"/>
    <x v="423"/>
    <x v="3"/>
    <x v="19"/>
    <s v="Detroit"/>
    <x v="3"/>
    <n v="40.000000000000014"/>
    <n v="400"/>
    <n v="160000.00000000006"/>
    <n v="56000.000000000015"/>
    <n v="0.35"/>
    <x v="0"/>
  </r>
  <r>
    <x v="2"/>
    <n v="1185732"/>
    <x v="423"/>
    <x v="3"/>
    <x v="19"/>
    <s v="Detroit"/>
    <x v="4"/>
    <n v="50.000000000000014"/>
    <n v="400"/>
    <n v="200000.00000000006"/>
    <n v="80000.000000000015"/>
    <n v="0.39999999999999997"/>
    <x v="0"/>
  </r>
  <r>
    <x v="2"/>
    <n v="1185732"/>
    <x v="423"/>
    <x v="3"/>
    <x v="19"/>
    <s v="Detroit"/>
    <x v="5"/>
    <n v="55.000000000000007"/>
    <n v="525"/>
    <n v="288750.00000000006"/>
    <n v="158812.50000000006"/>
    <n v="0.55000000000000004"/>
    <x v="0"/>
  </r>
  <r>
    <x v="2"/>
    <n v="1185732"/>
    <x v="453"/>
    <x v="3"/>
    <x v="19"/>
    <s v="Detroit"/>
    <x v="0"/>
    <n v="50.000000000000014"/>
    <n v="675"/>
    <n v="337500.00000000012"/>
    <n v="168750.00000000006"/>
    <n v="0.5"/>
    <x v="0"/>
  </r>
  <r>
    <x v="2"/>
    <n v="1185732"/>
    <x v="453"/>
    <x v="3"/>
    <x v="19"/>
    <s v="Detroit"/>
    <x v="1"/>
    <n v="45.000000000000014"/>
    <n v="500"/>
    <n v="225000.00000000006"/>
    <n v="90000.000000000015"/>
    <n v="0.39999999999999997"/>
    <x v="0"/>
  </r>
  <r>
    <x v="2"/>
    <n v="1185732"/>
    <x v="453"/>
    <x v="3"/>
    <x v="19"/>
    <s v="Detroit"/>
    <x v="2"/>
    <n v="45.000000000000014"/>
    <n v="445"/>
    <n v="200250.00000000006"/>
    <n v="60075.000000000015"/>
    <n v="0.3"/>
    <x v="0"/>
  </r>
  <r>
    <x v="2"/>
    <n v="1185732"/>
    <x v="453"/>
    <x v="3"/>
    <x v="19"/>
    <s v="Detroit"/>
    <x v="3"/>
    <n v="45.000000000000014"/>
    <n v="475"/>
    <n v="213750.00000000006"/>
    <n v="74812.500000000015"/>
    <n v="0.35"/>
    <x v="0"/>
  </r>
  <r>
    <x v="2"/>
    <n v="1185732"/>
    <x v="453"/>
    <x v="3"/>
    <x v="19"/>
    <s v="Detroit"/>
    <x v="4"/>
    <n v="60"/>
    <n v="450"/>
    <n v="270000"/>
    <n v="107999.99999999999"/>
    <n v="0.39999999999999997"/>
    <x v="0"/>
  </r>
  <r>
    <x v="2"/>
    <n v="1185732"/>
    <x v="453"/>
    <x v="3"/>
    <x v="19"/>
    <s v="Detroit"/>
    <x v="5"/>
    <n v="64.999999999999986"/>
    <n v="625"/>
    <n v="406249.99999999988"/>
    <n v="223437.49999999994"/>
    <n v="0.55000000000000004"/>
    <x v="0"/>
  </r>
  <r>
    <x v="2"/>
    <n v="1185732"/>
    <x v="482"/>
    <x v="3"/>
    <x v="19"/>
    <s v="Detroit"/>
    <x v="0"/>
    <n v="60"/>
    <n v="850"/>
    <n v="510000"/>
    <n v="255000"/>
    <n v="0.5"/>
    <x v="0"/>
  </r>
  <r>
    <x v="2"/>
    <n v="1185732"/>
    <x v="482"/>
    <x v="3"/>
    <x v="19"/>
    <s v="Detroit"/>
    <x v="1"/>
    <n v="50"/>
    <n v="650"/>
    <n v="325000"/>
    <n v="129999.99999999999"/>
    <n v="0.39999999999999997"/>
    <x v="0"/>
  </r>
  <r>
    <x v="0"/>
    <n v="1185732"/>
    <x v="482"/>
    <x v="3"/>
    <x v="19"/>
    <s v="Detroit"/>
    <x v="2"/>
    <n v="50"/>
    <n v="600"/>
    <n v="300000"/>
    <n v="90000"/>
    <n v="0.3"/>
    <x v="0"/>
  </r>
  <r>
    <x v="0"/>
    <n v="1185732"/>
    <x v="482"/>
    <x v="3"/>
    <x v="19"/>
    <s v="Detroit"/>
    <x v="3"/>
    <n v="50"/>
    <n v="550"/>
    <n v="275000"/>
    <n v="96250"/>
    <n v="0.35"/>
    <x v="0"/>
  </r>
  <r>
    <x v="0"/>
    <n v="1185732"/>
    <x v="482"/>
    <x v="3"/>
    <x v="19"/>
    <s v="Detroit"/>
    <x v="4"/>
    <n v="60"/>
    <n v="550"/>
    <n v="330000"/>
    <n v="132000"/>
    <n v="0.39999999999999997"/>
    <x v="0"/>
  </r>
  <r>
    <x v="0"/>
    <n v="1185732"/>
    <x v="482"/>
    <x v="3"/>
    <x v="19"/>
    <s v="Detroit"/>
    <x v="5"/>
    <n v="64.999999999999986"/>
    <n v="650"/>
    <n v="422499.99999999988"/>
    <n v="232374.99999999994"/>
    <n v="0.55000000000000004"/>
    <x v="0"/>
  </r>
  <r>
    <x v="0"/>
    <n v="1185732"/>
    <x v="182"/>
    <x v="3"/>
    <x v="19"/>
    <s v="Detroit"/>
    <x v="0"/>
    <n v="30"/>
    <n v="625"/>
    <n v="187500"/>
    <n v="75000"/>
    <n v="0.4"/>
    <x v="0"/>
  </r>
  <r>
    <x v="0"/>
    <n v="1185732"/>
    <x v="182"/>
    <x v="3"/>
    <x v="19"/>
    <s v="Detroit"/>
    <x v="1"/>
    <n v="30"/>
    <n v="425"/>
    <n v="127500"/>
    <n v="44625"/>
    <n v="0.35"/>
    <x v="0"/>
  </r>
  <r>
    <x v="0"/>
    <n v="1185732"/>
    <x v="182"/>
    <x v="3"/>
    <x v="19"/>
    <s v="Detroit"/>
    <x v="2"/>
    <n v="20"/>
    <n v="425"/>
    <n v="85000"/>
    <n v="29749.999999999996"/>
    <n v="0.35"/>
    <x v="0"/>
  </r>
  <r>
    <x v="0"/>
    <n v="1185732"/>
    <x v="182"/>
    <x v="3"/>
    <x v="19"/>
    <s v="Detroit"/>
    <x v="3"/>
    <n v="25.000000000000007"/>
    <n v="275"/>
    <n v="68750.000000000015"/>
    <n v="27500.000000000007"/>
    <n v="0.4"/>
    <x v="0"/>
  </r>
  <r>
    <x v="0"/>
    <n v="1185732"/>
    <x v="182"/>
    <x v="3"/>
    <x v="19"/>
    <s v="Detroit"/>
    <x v="4"/>
    <n v="40"/>
    <n v="325"/>
    <n v="130000"/>
    <n v="45500"/>
    <n v="0.35"/>
    <x v="0"/>
  </r>
  <r>
    <x v="0"/>
    <n v="1185732"/>
    <x v="182"/>
    <x v="3"/>
    <x v="19"/>
    <s v="Detroit"/>
    <x v="5"/>
    <n v="30"/>
    <n v="425"/>
    <n v="127500"/>
    <n v="63750"/>
    <n v="0.5"/>
    <x v="0"/>
  </r>
  <r>
    <x v="0"/>
    <n v="1185732"/>
    <x v="213"/>
    <x v="3"/>
    <x v="19"/>
    <s v="Detroit"/>
    <x v="0"/>
    <n v="30"/>
    <n v="675"/>
    <n v="202500"/>
    <n v="81000"/>
    <n v="0.4"/>
    <x v="0"/>
  </r>
  <r>
    <x v="0"/>
    <n v="1185732"/>
    <x v="213"/>
    <x v="3"/>
    <x v="19"/>
    <s v="Detroit"/>
    <x v="1"/>
    <n v="30"/>
    <n v="325"/>
    <n v="97500"/>
    <n v="34125"/>
    <n v="0.35"/>
    <x v="0"/>
  </r>
  <r>
    <x v="0"/>
    <n v="1185732"/>
    <x v="213"/>
    <x v="3"/>
    <x v="19"/>
    <s v="Detroit"/>
    <x v="2"/>
    <n v="20"/>
    <n v="375"/>
    <n v="75000"/>
    <n v="26250"/>
    <n v="0.35"/>
    <x v="0"/>
  </r>
  <r>
    <x v="0"/>
    <n v="1185732"/>
    <x v="213"/>
    <x v="3"/>
    <x v="20"/>
    <s v="St. Louis"/>
    <x v="3"/>
    <n v="25.000000000000007"/>
    <n v="250"/>
    <n v="62500.000000000015"/>
    <n v="25000.000000000007"/>
    <n v="0.4"/>
    <x v="0"/>
  </r>
  <r>
    <x v="0"/>
    <n v="1185732"/>
    <x v="213"/>
    <x v="3"/>
    <x v="20"/>
    <s v="St. Louis"/>
    <x v="4"/>
    <n v="40"/>
    <n v="325"/>
    <n v="130000"/>
    <n v="45500"/>
    <n v="0.35"/>
    <x v="0"/>
  </r>
  <r>
    <x v="0"/>
    <n v="1185732"/>
    <x v="213"/>
    <x v="3"/>
    <x v="20"/>
    <s v="St. Louis"/>
    <x v="5"/>
    <n v="30"/>
    <n v="400"/>
    <n v="120000"/>
    <n v="60000"/>
    <n v="0.5"/>
    <x v="0"/>
  </r>
  <r>
    <x v="0"/>
    <n v="1185732"/>
    <x v="222"/>
    <x v="3"/>
    <x v="20"/>
    <s v="St. Louis"/>
    <x v="0"/>
    <n v="35"/>
    <n v="620"/>
    <n v="217000"/>
    <n v="86800"/>
    <n v="0.4"/>
    <x v="0"/>
  </r>
  <r>
    <x v="0"/>
    <n v="1185732"/>
    <x v="222"/>
    <x v="3"/>
    <x v="20"/>
    <s v="St. Louis"/>
    <x v="1"/>
    <n v="35"/>
    <n v="300"/>
    <n v="105000"/>
    <n v="36750"/>
    <n v="0.35"/>
    <x v="0"/>
  </r>
  <r>
    <x v="0"/>
    <n v="1185732"/>
    <x v="222"/>
    <x v="3"/>
    <x v="20"/>
    <s v="St. Louis"/>
    <x v="2"/>
    <n v="25.000000000000007"/>
    <n v="350"/>
    <n v="87500.000000000029"/>
    <n v="30625.000000000007"/>
    <n v="0.35"/>
    <x v="0"/>
  </r>
  <r>
    <x v="0"/>
    <n v="1185732"/>
    <x v="222"/>
    <x v="3"/>
    <x v="20"/>
    <s v="St. Louis"/>
    <x v="3"/>
    <n v="30"/>
    <n v="200"/>
    <n v="60000"/>
    <n v="24000"/>
    <n v="0.4"/>
    <x v="0"/>
  </r>
  <r>
    <x v="0"/>
    <n v="1185732"/>
    <x v="222"/>
    <x v="3"/>
    <x v="20"/>
    <s v="St. Louis"/>
    <x v="4"/>
    <n v="45"/>
    <n v="250"/>
    <n v="112500"/>
    <n v="39375"/>
    <n v="0.35"/>
    <x v="0"/>
  </r>
  <r>
    <x v="0"/>
    <n v="1185732"/>
    <x v="222"/>
    <x v="3"/>
    <x v="20"/>
    <s v="St. Louis"/>
    <x v="5"/>
    <n v="35"/>
    <n v="350"/>
    <n v="122500"/>
    <n v="61250"/>
    <n v="0.5"/>
    <x v="0"/>
  </r>
  <r>
    <x v="0"/>
    <n v="1185732"/>
    <x v="241"/>
    <x v="3"/>
    <x v="20"/>
    <s v="St. Louis"/>
    <x v="0"/>
    <n v="35"/>
    <n v="575"/>
    <n v="201250"/>
    <n v="80500"/>
    <n v="0.4"/>
    <x v="0"/>
  </r>
  <r>
    <x v="0"/>
    <n v="1185732"/>
    <x v="241"/>
    <x v="3"/>
    <x v="20"/>
    <s v="St. Louis"/>
    <x v="1"/>
    <n v="30.000000000000004"/>
    <n v="275"/>
    <n v="82500.000000000015"/>
    <n v="28875.000000000004"/>
    <n v="0.35"/>
    <x v="0"/>
  </r>
  <r>
    <x v="0"/>
    <n v="1185732"/>
    <x v="241"/>
    <x v="3"/>
    <x v="20"/>
    <s v="St. Louis"/>
    <x v="2"/>
    <n v="20.000000000000007"/>
    <n v="275"/>
    <n v="55000.000000000022"/>
    <n v="19250.000000000007"/>
    <n v="0.35"/>
    <x v="0"/>
  </r>
  <r>
    <x v="0"/>
    <n v="1185732"/>
    <x v="241"/>
    <x v="3"/>
    <x v="20"/>
    <s v="St. Louis"/>
    <x v="3"/>
    <n v="25"/>
    <n v="200"/>
    <n v="50000"/>
    <n v="20000"/>
    <n v="0.4"/>
    <x v="0"/>
  </r>
  <r>
    <x v="0"/>
    <n v="1185732"/>
    <x v="241"/>
    <x v="3"/>
    <x v="20"/>
    <s v="St. Louis"/>
    <x v="4"/>
    <n v="40"/>
    <n v="225"/>
    <n v="90000"/>
    <n v="31499.999999999996"/>
    <n v="0.35"/>
    <x v="0"/>
  </r>
  <r>
    <x v="0"/>
    <n v="1185732"/>
    <x v="241"/>
    <x v="3"/>
    <x v="20"/>
    <s v="St. Louis"/>
    <x v="5"/>
    <n v="30.000000000000004"/>
    <n v="350"/>
    <n v="105000.00000000001"/>
    <n v="52500.000000000007"/>
    <n v="0.5"/>
    <x v="0"/>
  </r>
  <r>
    <x v="0"/>
    <n v="1185732"/>
    <x v="272"/>
    <x v="3"/>
    <x v="20"/>
    <s v="St. Louis"/>
    <x v="0"/>
    <n v="40"/>
    <n v="620"/>
    <n v="248000"/>
    <n v="99200"/>
    <n v="0.4"/>
    <x v="0"/>
  </r>
  <r>
    <x v="0"/>
    <n v="1185732"/>
    <x v="272"/>
    <x v="3"/>
    <x v="20"/>
    <s v="St. Louis"/>
    <x v="1"/>
    <n v="35.000000000000007"/>
    <n v="325"/>
    <n v="113750.00000000003"/>
    <n v="39812.500000000007"/>
    <n v="0.35"/>
    <x v="0"/>
  </r>
  <r>
    <x v="0"/>
    <n v="1185732"/>
    <x v="272"/>
    <x v="3"/>
    <x v="20"/>
    <s v="St. Louis"/>
    <x v="2"/>
    <n v="30.000000000000004"/>
    <n v="300"/>
    <n v="90000.000000000015"/>
    <n v="31500.000000000004"/>
    <n v="0.35"/>
    <x v="0"/>
  </r>
  <r>
    <x v="0"/>
    <n v="1185732"/>
    <x v="272"/>
    <x v="3"/>
    <x v="20"/>
    <s v="St. Louis"/>
    <x v="3"/>
    <n v="30.000000000000004"/>
    <n v="225"/>
    <n v="67500.000000000015"/>
    <n v="27000.000000000007"/>
    <n v="0.4"/>
    <x v="0"/>
  </r>
  <r>
    <x v="0"/>
    <n v="1185732"/>
    <x v="272"/>
    <x v="3"/>
    <x v="20"/>
    <s v="St. Louis"/>
    <x v="4"/>
    <n v="44.999999999999993"/>
    <n v="250"/>
    <n v="112499.99999999999"/>
    <n v="39374.999999999993"/>
    <n v="0.35"/>
    <x v="0"/>
  </r>
  <r>
    <x v="0"/>
    <n v="1185732"/>
    <x v="272"/>
    <x v="3"/>
    <x v="20"/>
    <s v="St. Louis"/>
    <x v="5"/>
    <n v="49.999999999999993"/>
    <n v="350"/>
    <n v="174999.99999999997"/>
    <n v="87499.999999999985"/>
    <n v="0.5"/>
    <x v="0"/>
  </r>
  <r>
    <x v="0"/>
    <n v="1185732"/>
    <x v="302"/>
    <x v="3"/>
    <x v="20"/>
    <s v="St. Louis"/>
    <x v="0"/>
    <n v="35"/>
    <n v="600"/>
    <n v="210000"/>
    <n v="84000"/>
    <n v="0.4"/>
    <x v="0"/>
  </r>
  <r>
    <x v="0"/>
    <n v="1185732"/>
    <x v="302"/>
    <x v="3"/>
    <x v="20"/>
    <s v="St. Louis"/>
    <x v="1"/>
    <n v="30.000000000000011"/>
    <n v="350"/>
    <n v="105000.00000000004"/>
    <n v="36750.000000000015"/>
    <n v="0.35"/>
    <x v="0"/>
  </r>
  <r>
    <x v="0"/>
    <n v="1185732"/>
    <x v="302"/>
    <x v="3"/>
    <x v="20"/>
    <s v="St. Louis"/>
    <x v="2"/>
    <n v="25.000000000000007"/>
    <n v="375"/>
    <n v="93750.000000000029"/>
    <n v="32812.500000000007"/>
    <n v="0.35"/>
    <x v="0"/>
  </r>
  <r>
    <x v="0"/>
    <n v="1185732"/>
    <x v="302"/>
    <x v="3"/>
    <x v="20"/>
    <s v="St. Louis"/>
    <x v="3"/>
    <n v="25.000000000000007"/>
    <n v="350"/>
    <n v="87500.000000000029"/>
    <n v="35000.000000000015"/>
    <n v="0.4"/>
    <x v="0"/>
  </r>
  <r>
    <x v="0"/>
    <n v="1185732"/>
    <x v="302"/>
    <x v="3"/>
    <x v="20"/>
    <s v="St. Louis"/>
    <x v="4"/>
    <n v="40"/>
    <n v="350"/>
    <n v="140000"/>
    <n v="49000"/>
    <n v="0.35"/>
    <x v="0"/>
  </r>
  <r>
    <x v="0"/>
    <n v="1185732"/>
    <x v="302"/>
    <x v="3"/>
    <x v="20"/>
    <s v="St. Louis"/>
    <x v="5"/>
    <n v="45"/>
    <n v="525"/>
    <n v="236250"/>
    <n v="118125"/>
    <n v="0.5"/>
    <x v="0"/>
  </r>
  <r>
    <x v="0"/>
    <n v="1185732"/>
    <x v="331"/>
    <x v="3"/>
    <x v="20"/>
    <s v="St. Louis"/>
    <x v="0"/>
    <n v="40"/>
    <n v="750"/>
    <n v="300000"/>
    <n v="120000"/>
    <n v="0.4"/>
    <x v="0"/>
  </r>
  <r>
    <x v="0"/>
    <n v="1185732"/>
    <x v="331"/>
    <x v="3"/>
    <x v="20"/>
    <s v="St. Louis"/>
    <x v="1"/>
    <n v="35.000000000000007"/>
    <n v="500"/>
    <n v="175000.00000000003"/>
    <n v="61250.000000000007"/>
    <n v="0.35"/>
    <x v="0"/>
  </r>
  <r>
    <x v="0"/>
    <n v="1185732"/>
    <x v="331"/>
    <x v="3"/>
    <x v="20"/>
    <s v="St. Louis"/>
    <x v="2"/>
    <n v="30.000000000000004"/>
    <n v="425"/>
    <n v="127500.00000000001"/>
    <n v="44625"/>
    <n v="0.35"/>
    <x v="0"/>
  </r>
  <r>
    <x v="0"/>
    <n v="1185732"/>
    <x v="331"/>
    <x v="3"/>
    <x v="20"/>
    <s v="St. Louis"/>
    <x v="3"/>
    <n v="30.000000000000004"/>
    <n v="375"/>
    <n v="112500.00000000001"/>
    <n v="45000.000000000007"/>
    <n v="0.4"/>
    <x v="0"/>
  </r>
  <r>
    <x v="0"/>
    <n v="1185732"/>
    <x v="331"/>
    <x v="3"/>
    <x v="20"/>
    <s v="St. Louis"/>
    <x v="4"/>
    <n v="40"/>
    <n v="375"/>
    <n v="150000"/>
    <n v="52500"/>
    <n v="0.35"/>
    <x v="0"/>
  </r>
  <r>
    <x v="0"/>
    <n v="1185732"/>
    <x v="331"/>
    <x v="3"/>
    <x v="20"/>
    <s v="St. Louis"/>
    <x v="5"/>
    <n v="45"/>
    <n v="550"/>
    <n v="247500"/>
    <n v="123750"/>
    <n v="0.5"/>
    <x v="0"/>
  </r>
  <r>
    <x v="0"/>
    <n v="1185732"/>
    <x v="363"/>
    <x v="3"/>
    <x v="20"/>
    <s v="St. Louis"/>
    <x v="0"/>
    <n v="40"/>
    <n v="700"/>
    <n v="280000"/>
    <n v="112000"/>
    <n v="0.4"/>
    <x v="0"/>
  </r>
  <r>
    <x v="0"/>
    <n v="1185732"/>
    <x v="363"/>
    <x v="3"/>
    <x v="20"/>
    <s v="St. Louis"/>
    <x v="1"/>
    <n v="40.000000000000007"/>
    <n v="475"/>
    <n v="190000.00000000003"/>
    <n v="66500"/>
    <n v="0.35"/>
    <x v="0"/>
  </r>
  <r>
    <x v="0"/>
    <n v="1185732"/>
    <x v="363"/>
    <x v="3"/>
    <x v="20"/>
    <s v="St. Louis"/>
    <x v="2"/>
    <n v="35"/>
    <n v="400"/>
    <n v="140000"/>
    <n v="49000"/>
    <n v="0.35"/>
    <x v="0"/>
  </r>
  <r>
    <x v="0"/>
    <n v="1185732"/>
    <x v="363"/>
    <x v="3"/>
    <x v="20"/>
    <s v="St. Louis"/>
    <x v="3"/>
    <n v="25.000000000000007"/>
    <n v="325"/>
    <n v="81250.000000000029"/>
    <n v="32500.000000000015"/>
    <n v="0.4"/>
    <x v="0"/>
  </r>
  <r>
    <x v="0"/>
    <n v="1185732"/>
    <x v="363"/>
    <x v="3"/>
    <x v="20"/>
    <s v="St. Louis"/>
    <x v="4"/>
    <n v="35"/>
    <n v="300"/>
    <n v="105000"/>
    <n v="36750"/>
    <n v="0.35"/>
    <x v="0"/>
  </r>
  <r>
    <x v="0"/>
    <n v="1185732"/>
    <x v="363"/>
    <x v="3"/>
    <x v="20"/>
    <s v="St. Louis"/>
    <x v="5"/>
    <n v="40"/>
    <n v="475"/>
    <n v="190000"/>
    <n v="95000"/>
    <n v="0.5"/>
    <x v="0"/>
  </r>
  <r>
    <x v="0"/>
    <n v="1185732"/>
    <x v="395"/>
    <x v="3"/>
    <x v="20"/>
    <s v="St. Louis"/>
    <x v="0"/>
    <n v="35"/>
    <n v="600"/>
    <n v="210000"/>
    <n v="84000"/>
    <n v="0.4"/>
    <x v="0"/>
  </r>
  <r>
    <x v="0"/>
    <n v="1185732"/>
    <x v="395"/>
    <x v="3"/>
    <x v="20"/>
    <s v="St. Louis"/>
    <x v="1"/>
    <n v="30.000000000000011"/>
    <n v="400"/>
    <n v="120000.00000000004"/>
    <n v="42000.000000000015"/>
    <n v="0.35"/>
    <x v="0"/>
  </r>
  <r>
    <x v="0"/>
    <n v="1185732"/>
    <x v="395"/>
    <x v="3"/>
    <x v="20"/>
    <s v="St. Louis"/>
    <x v="2"/>
    <n v="15.000000000000002"/>
    <n v="300"/>
    <n v="45000.000000000007"/>
    <n v="15750.000000000002"/>
    <n v="0.35"/>
    <x v="0"/>
  </r>
  <r>
    <x v="0"/>
    <n v="1185732"/>
    <x v="395"/>
    <x v="3"/>
    <x v="20"/>
    <s v="St. Louis"/>
    <x v="3"/>
    <n v="15.000000000000002"/>
    <n v="275"/>
    <n v="41250.000000000007"/>
    <n v="16500.000000000004"/>
    <n v="0.4"/>
    <x v="0"/>
  </r>
  <r>
    <x v="0"/>
    <n v="1185732"/>
    <x v="395"/>
    <x v="3"/>
    <x v="20"/>
    <s v="St. Louis"/>
    <x v="4"/>
    <n v="25"/>
    <n v="275"/>
    <n v="68750"/>
    <n v="24062.5"/>
    <n v="0.35"/>
    <x v="0"/>
  </r>
  <r>
    <x v="0"/>
    <n v="1185732"/>
    <x v="395"/>
    <x v="3"/>
    <x v="20"/>
    <s v="St. Louis"/>
    <x v="5"/>
    <n v="30.000000000000004"/>
    <n v="350"/>
    <n v="105000.00000000001"/>
    <n v="52500.000000000007"/>
    <n v="0.5"/>
    <x v="0"/>
  </r>
  <r>
    <x v="0"/>
    <n v="1185732"/>
    <x v="424"/>
    <x v="3"/>
    <x v="20"/>
    <s v="St. Louis"/>
    <x v="0"/>
    <n v="35"/>
    <n v="525"/>
    <n v="183750"/>
    <n v="73500"/>
    <n v="0.4"/>
    <x v="0"/>
  </r>
  <r>
    <x v="0"/>
    <n v="1185732"/>
    <x v="424"/>
    <x v="3"/>
    <x v="20"/>
    <s v="St. Louis"/>
    <x v="1"/>
    <n v="25"/>
    <n v="350"/>
    <n v="87500"/>
    <n v="30624.999999999996"/>
    <n v="0.35"/>
    <x v="0"/>
  </r>
  <r>
    <x v="0"/>
    <n v="1185732"/>
    <x v="424"/>
    <x v="3"/>
    <x v="20"/>
    <s v="St. Louis"/>
    <x v="2"/>
    <n v="25"/>
    <n v="250"/>
    <n v="62500"/>
    <n v="21875"/>
    <n v="0.35"/>
    <x v="0"/>
  </r>
  <r>
    <x v="0"/>
    <n v="1185732"/>
    <x v="424"/>
    <x v="3"/>
    <x v="20"/>
    <s v="St. Louis"/>
    <x v="3"/>
    <n v="25"/>
    <n v="225"/>
    <n v="56250"/>
    <n v="22500"/>
    <n v="0.4"/>
    <x v="0"/>
  </r>
  <r>
    <x v="0"/>
    <n v="1185732"/>
    <x v="424"/>
    <x v="3"/>
    <x v="20"/>
    <s v="St. Louis"/>
    <x v="4"/>
    <n v="35"/>
    <n v="225"/>
    <n v="78750"/>
    <n v="27562.5"/>
    <n v="0.35"/>
    <x v="0"/>
  </r>
  <r>
    <x v="0"/>
    <n v="1185732"/>
    <x v="424"/>
    <x v="3"/>
    <x v="20"/>
    <s v="St. Louis"/>
    <x v="5"/>
    <n v="39.999999999999993"/>
    <n v="350"/>
    <n v="139999.99999999997"/>
    <n v="69999.999999999985"/>
    <n v="0.5"/>
    <x v="0"/>
  </r>
  <r>
    <x v="0"/>
    <n v="1185732"/>
    <x v="455"/>
    <x v="3"/>
    <x v="20"/>
    <s v="St. Louis"/>
    <x v="0"/>
    <n v="35"/>
    <n v="500"/>
    <n v="175000"/>
    <n v="70000"/>
    <n v="0.4"/>
    <x v="0"/>
  </r>
  <r>
    <x v="0"/>
    <n v="1185732"/>
    <x v="455"/>
    <x v="3"/>
    <x v="20"/>
    <s v="St. Louis"/>
    <x v="1"/>
    <n v="25.000000000000007"/>
    <n v="350"/>
    <n v="87500.000000000029"/>
    <n v="30625.000000000007"/>
    <n v="0.35"/>
    <x v="0"/>
  </r>
  <r>
    <x v="0"/>
    <n v="1185732"/>
    <x v="455"/>
    <x v="3"/>
    <x v="20"/>
    <s v="St. Louis"/>
    <x v="2"/>
    <n v="25.000000000000007"/>
    <n v="295"/>
    <n v="73750.000000000015"/>
    <n v="25812.500000000004"/>
    <n v="0.35"/>
    <x v="0"/>
  </r>
  <r>
    <x v="0"/>
    <n v="1185732"/>
    <x v="455"/>
    <x v="3"/>
    <x v="20"/>
    <s v="St. Louis"/>
    <x v="3"/>
    <n v="25.000000000000007"/>
    <n v="325"/>
    <n v="81250.000000000029"/>
    <n v="32500.000000000015"/>
    <n v="0.4"/>
    <x v="0"/>
  </r>
  <r>
    <x v="0"/>
    <n v="1185732"/>
    <x v="455"/>
    <x v="3"/>
    <x v="20"/>
    <s v="St. Louis"/>
    <x v="4"/>
    <n v="44.999999999999993"/>
    <n v="300"/>
    <n v="134999.99999999997"/>
    <n v="47249.999999999985"/>
    <n v="0.35"/>
    <x v="0"/>
  </r>
  <r>
    <x v="0"/>
    <n v="1185732"/>
    <x v="455"/>
    <x v="3"/>
    <x v="20"/>
    <s v="St. Louis"/>
    <x v="5"/>
    <n v="49.999999999999986"/>
    <n v="400"/>
    <n v="199999.99999999994"/>
    <n v="99999.999999999971"/>
    <n v="0.5"/>
    <x v="0"/>
  </r>
  <r>
    <x v="0"/>
    <n v="1185732"/>
    <x v="484"/>
    <x v="3"/>
    <x v="20"/>
    <s v="St. Louis"/>
    <x v="0"/>
    <n v="44.999999999999993"/>
    <n v="650"/>
    <n v="292499.99999999994"/>
    <n v="116999.99999999999"/>
    <n v="0.4"/>
    <x v="0"/>
  </r>
  <r>
    <x v="0"/>
    <n v="1185732"/>
    <x v="484"/>
    <x v="3"/>
    <x v="20"/>
    <s v="St. Louis"/>
    <x v="1"/>
    <n v="35"/>
    <n v="450"/>
    <n v="157500"/>
    <n v="55125"/>
    <n v="0.35"/>
    <x v="0"/>
  </r>
  <r>
    <x v="3"/>
    <n v="1185732"/>
    <x v="484"/>
    <x v="3"/>
    <x v="20"/>
    <s v="St. Louis"/>
    <x v="2"/>
    <n v="35"/>
    <n v="400"/>
    <n v="140000"/>
    <n v="49000"/>
    <n v="0.35"/>
    <x v="0"/>
  </r>
  <r>
    <x v="3"/>
    <n v="1185732"/>
    <x v="484"/>
    <x v="3"/>
    <x v="20"/>
    <s v="St. Louis"/>
    <x v="3"/>
    <n v="35"/>
    <n v="350"/>
    <n v="122500"/>
    <n v="49000"/>
    <n v="0.4"/>
    <x v="0"/>
  </r>
  <r>
    <x v="3"/>
    <n v="1185732"/>
    <x v="484"/>
    <x v="3"/>
    <x v="20"/>
    <s v="St. Louis"/>
    <x v="4"/>
    <n v="44.999999999999993"/>
    <n v="350"/>
    <n v="157499.99999999997"/>
    <n v="55124.999999999985"/>
    <n v="0.35"/>
    <x v="0"/>
  </r>
  <r>
    <x v="3"/>
    <n v="1185732"/>
    <x v="484"/>
    <x v="3"/>
    <x v="20"/>
    <s v="St. Louis"/>
    <x v="5"/>
    <n v="49.999999999999986"/>
    <n v="450"/>
    <n v="224999.99999999994"/>
    <n v="112499.99999999997"/>
    <n v="0.5"/>
    <x v="0"/>
  </r>
  <r>
    <x v="3"/>
    <n v="1185732"/>
    <x v="175"/>
    <x v="3"/>
    <x v="20"/>
    <s v="St. Louis"/>
    <x v="0"/>
    <n v="25"/>
    <n v="675"/>
    <n v="168750"/>
    <n v="67500"/>
    <n v="0.4"/>
    <x v="0"/>
  </r>
  <r>
    <x v="3"/>
    <n v="1185732"/>
    <x v="175"/>
    <x v="3"/>
    <x v="20"/>
    <s v="St. Louis"/>
    <x v="1"/>
    <n v="25"/>
    <n v="475"/>
    <n v="118750"/>
    <n v="41562.5"/>
    <n v="0.35"/>
    <x v="0"/>
  </r>
  <r>
    <x v="3"/>
    <n v="1185732"/>
    <x v="175"/>
    <x v="3"/>
    <x v="20"/>
    <s v="St. Louis"/>
    <x v="2"/>
    <n v="15.000000000000002"/>
    <n v="475"/>
    <n v="71250.000000000015"/>
    <n v="24937.500000000004"/>
    <n v="0.35"/>
    <x v="0"/>
  </r>
  <r>
    <x v="3"/>
    <n v="1185732"/>
    <x v="175"/>
    <x v="3"/>
    <x v="20"/>
    <s v="St. Louis"/>
    <x v="3"/>
    <n v="20.000000000000007"/>
    <n v="325"/>
    <n v="65000.000000000022"/>
    <n v="26000.000000000011"/>
    <n v="0.4"/>
    <x v="0"/>
  </r>
  <r>
    <x v="3"/>
    <n v="1185732"/>
    <x v="175"/>
    <x v="3"/>
    <x v="20"/>
    <s v="St. Louis"/>
    <x v="4"/>
    <n v="35"/>
    <n v="375"/>
    <n v="131250"/>
    <n v="45937.5"/>
    <n v="0.35"/>
    <x v="0"/>
  </r>
  <r>
    <x v="3"/>
    <n v="1185732"/>
    <x v="175"/>
    <x v="3"/>
    <x v="20"/>
    <s v="St. Louis"/>
    <x v="5"/>
    <n v="25"/>
    <n v="475"/>
    <n v="118750"/>
    <n v="59375"/>
    <n v="0.5"/>
    <x v="0"/>
  </r>
  <r>
    <x v="3"/>
    <n v="1185732"/>
    <x v="206"/>
    <x v="3"/>
    <x v="20"/>
    <s v="St. Louis"/>
    <x v="0"/>
    <n v="25"/>
    <n v="725"/>
    <n v="181250"/>
    <n v="72500"/>
    <n v="0.4"/>
    <x v="0"/>
  </r>
  <r>
    <x v="3"/>
    <n v="1185732"/>
    <x v="206"/>
    <x v="3"/>
    <x v="20"/>
    <s v="St. Louis"/>
    <x v="1"/>
    <n v="25"/>
    <n v="375"/>
    <n v="93750"/>
    <n v="32812.5"/>
    <n v="0.35"/>
    <x v="0"/>
  </r>
  <r>
    <x v="3"/>
    <n v="1185732"/>
    <x v="206"/>
    <x v="3"/>
    <x v="20"/>
    <s v="St. Louis"/>
    <x v="2"/>
    <n v="15.000000000000002"/>
    <n v="425"/>
    <n v="63750.000000000007"/>
    <n v="22312.5"/>
    <n v="0.35"/>
    <x v="0"/>
  </r>
  <r>
    <x v="3"/>
    <n v="1185732"/>
    <x v="206"/>
    <x v="2"/>
    <x v="21"/>
    <s v="Salt Lake City"/>
    <x v="3"/>
    <n v="20.000000000000007"/>
    <n v="300"/>
    <n v="60000.000000000022"/>
    <n v="24000.000000000011"/>
    <n v="0.4"/>
    <x v="0"/>
  </r>
  <r>
    <x v="3"/>
    <n v="1185732"/>
    <x v="206"/>
    <x v="2"/>
    <x v="21"/>
    <s v="Salt Lake City"/>
    <x v="4"/>
    <n v="35"/>
    <n v="375"/>
    <n v="131250"/>
    <n v="45937.5"/>
    <n v="0.35"/>
    <x v="0"/>
  </r>
  <r>
    <x v="3"/>
    <n v="1185732"/>
    <x v="206"/>
    <x v="2"/>
    <x v="21"/>
    <s v="Salt Lake City"/>
    <x v="5"/>
    <n v="25"/>
    <n v="450"/>
    <n v="112500"/>
    <n v="56250"/>
    <n v="0.5"/>
    <x v="0"/>
  </r>
  <r>
    <x v="3"/>
    <n v="1185732"/>
    <x v="215"/>
    <x v="2"/>
    <x v="21"/>
    <s v="Salt Lake City"/>
    <x v="0"/>
    <n v="30.000000000000004"/>
    <n v="670"/>
    <n v="201000.00000000003"/>
    <n v="80400.000000000015"/>
    <n v="0.4"/>
    <x v="0"/>
  </r>
  <r>
    <x v="3"/>
    <n v="1185732"/>
    <x v="215"/>
    <x v="2"/>
    <x v="21"/>
    <s v="Salt Lake City"/>
    <x v="1"/>
    <n v="30.000000000000004"/>
    <n v="350"/>
    <n v="105000.00000000001"/>
    <n v="36750"/>
    <n v="0.35"/>
    <x v="0"/>
  </r>
  <r>
    <x v="3"/>
    <n v="1185732"/>
    <x v="215"/>
    <x v="2"/>
    <x v="21"/>
    <s v="Salt Lake City"/>
    <x v="2"/>
    <n v="20.000000000000007"/>
    <n v="400"/>
    <n v="80000.000000000029"/>
    <n v="28000.000000000007"/>
    <n v="0.35"/>
    <x v="0"/>
  </r>
  <r>
    <x v="3"/>
    <n v="1185732"/>
    <x v="215"/>
    <x v="2"/>
    <x v="21"/>
    <s v="Salt Lake City"/>
    <x v="3"/>
    <n v="25"/>
    <n v="250"/>
    <n v="62500"/>
    <n v="25000"/>
    <n v="0.4"/>
    <x v="0"/>
  </r>
  <r>
    <x v="3"/>
    <n v="1185732"/>
    <x v="215"/>
    <x v="2"/>
    <x v="21"/>
    <s v="Salt Lake City"/>
    <x v="4"/>
    <n v="40"/>
    <n v="300"/>
    <n v="120000"/>
    <n v="42000"/>
    <n v="0.35"/>
    <x v="0"/>
  </r>
  <r>
    <x v="3"/>
    <n v="1185732"/>
    <x v="215"/>
    <x v="2"/>
    <x v="21"/>
    <s v="Salt Lake City"/>
    <x v="5"/>
    <n v="30.000000000000004"/>
    <n v="400"/>
    <n v="120000.00000000001"/>
    <n v="60000.000000000007"/>
    <n v="0.5"/>
    <x v="0"/>
  </r>
  <r>
    <x v="3"/>
    <n v="1185732"/>
    <x v="234"/>
    <x v="2"/>
    <x v="21"/>
    <s v="Salt Lake City"/>
    <x v="0"/>
    <n v="30.000000000000004"/>
    <n v="625"/>
    <n v="187500.00000000003"/>
    <n v="75000.000000000015"/>
    <n v="0.4"/>
    <x v="0"/>
  </r>
  <r>
    <x v="3"/>
    <n v="1185732"/>
    <x v="234"/>
    <x v="2"/>
    <x v="21"/>
    <s v="Salt Lake City"/>
    <x v="1"/>
    <n v="25.000000000000007"/>
    <n v="325"/>
    <n v="81250.000000000029"/>
    <n v="28437.500000000007"/>
    <n v="0.35"/>
    <x v="0"/>
  </r>
  <r>
    <x v="3"/>
    <n v="1185732"/>
    <x v="234"/>
    <x v="2"/>
    <x v="21"/>
    <s v="Salt Lake City"/>
    <x v="2"/>
    <n v="15.000000000000007"/>
    <n v="325"/>
    <n v="48750.000000000022"/>
    <n v="17062.500000000007"/>
    <n v="0.35"/>
    <x v="0"/>
  </r>
  <r>
    <x v="3"/>
    <n v="1185732"/>
    <x v="234"/>
    <x v="2"/>
    <x v="21"/>
    <s v="Salt Lake City"/>
    <x v="3"/>
    <n v="20"/>
    <n v="250"/>
    <n v="50000"/>
    <n v="20000"/>
    <n v="0.4"/>
    <x v="0"/>
  </r>
  <r>
    <x v="3"/>
    <n v="1185732"/>
    <x v="234"/>
    <x v="2"/>
    <x v="21"/>
    <s v="Salt Lake City"/>
    <x v="4"/>
    <n v="35"/>
    <n v="275"/>
    <n v="96250"/>
    <n v="33687.5"/>
    <n v="0.35"/>
    <x v="0"/>
  </r>
  <r>
    <x v="3"/>
    <n v="1185732"/>
    <x v="234"/>
    <x v="2"/>
    <x v="21"/>
    <s v="Salt Lake City"/>
    <x v="5"/>
    <n v="25.000000000000007"/>
    <n v="400"/>
    <n v="100000.00000000003"/>
    <n v="50000.000000000015"/>
    <n v="0.5"/>
    <x v="0"/>
  </r>
  <r>
    <x v="3"/>
    <n v="1185732"/>
    <x v="265"/>
    <x v="2"/>
    <x v="21"/>
    <s v="Salt Lake City"/>
    <x v="0"/>
    <n v="35"/>
    <n v="670"/>
    <n v="234500"/>
    <n v="93800"/>
    <n v="0.4"/>
    <x v="0"/>
  </r>
  <r>
    <x v="3"/>
    <n v="1185732"/>
    <x v="265"/>
    <x v="2"/>
    <x v="21"/>
    <s v="Salt Lake City"/>
    <x v="1"/>
    <n v="30.000000000000011"/>
    <n v="375"/>
    <n v="112500.00000000004"/>
    <n v="39375.000000000015"/>
    <n v="0.35"/>
    <x v="0"/>
  </r>
  <r>
    <x v="3"/>
    <n v="1185732"/>
    <x v="265"/>
    <x v="2"/>
    <x v="21"/>
    <s v="Salt Lake City"/>
    <x v="2"/>
    <n v="25.000000000000007"/>
    <n v="350"/>
    <n v="87500.000000000029"/>
    <n v="30625.000000000007"/>
    <n v="0.35"/>
    <x v="0"/>
  </r>
  <r>
    <x v="3"/>
    <n v="1185732"/>
    <x v="265"/>
    <x v="2"/>
    <x v="21"/>
    <s v="Salt Lake City"/>
    <x v="3"/>
    <n v="25.000000000000007"/>
    <n v="275"/>
    <n v="68750.000000000015"/>
    <n v="27500.000000000007"/>
    <n v="0.4"/>
    <x v="0"/>
  </r>
  <r>
    <x v="3"/>
    <n v="1185732"/>
    <x v="265"/>
    <x v="2"/>
    <x v="21"/>
    <s v="Salt Lake City"/>
    <x v="4"/>
    <n v="40"/>
    <n v="300"/>
    <n v="120000"/>
    <n v="42000"/>
    <n v="0.35"/>
    <x v="0"/>
  </r>
  <r>
    <x v="3"/>
    <n v="1185732"/>
    <x v="265"/>
    <x v="2"/>
    <x v="21"/>
    <s v="Salt Lake City"/>
    <x v="5"/>
    <n v="44.999999999999993"/>
    <n v="400"/>
    <n v="179999.99999999997"/>
    <n v="89999.999999999985"/>
    <n v="0.5"/>
    <x v="0"/>
  </r>
  <r>
    <x v="3"/>
    <n v="1185732"/>
    <x v="295"/>
    <x v="2"/>
    <x v="21"/>
    <s v="Salt Lake City"/>
    <x v="0"/>
    <n v="30.000000000000004"/>
    <n v="650"/>
    <n v="195000.00000000003"/>
    <n v="78000.000000000015"/>
    <n v="0.4"/>
    <x v="0"/>
  </r>
  <r>
    <x v="3"/>
    <n v="1185732"/>
    <x v="295"/>
    <x v="2"/>
    <x v="21"/>
    <s v="Salt Lake City"/>
    <x v="1"/>
    <n v="25.000000000000011"/>
    <n v="400"/>
    <n v="100000.00000000004"/>
    <n v="35000.000000000015"/>
    <n v="0.35"/>
    <x v="0"/>
  </r>
  <r>
    <x v="3"/>
    <n v="1185732"/>
    <x v="295"/>
    <x v="2"/>
    <x v="21"/>
    <s v="Salt Lake City"/>
    <x v="2"/>
    <n v="20.000000000000007"/>
    <n v="425"/>
    <n v="85000.000000000029"/>
    <n v="29750.000000000007"/>
    <n v="0.35"/>
    <x v="0"/>
  </r>
  <r>
    <x v="3"/>
    <n v="1185732"/>
    <x v="295"/>
    <x v="2"/>
    <x v="21"/>
    <s v="Salt Lake City"/>
    <x v="3"/>
    <n v="20.000000000000007"/>
    <n v="400"/>
    <n v="80000.000000000029"/>
    <n v="32000.000000000015"/>
    <n v="0.4"/>
    <x v="0"/>
  </r>
  <r>
    <x v="3"/>
    <n v="1185732"/>
    <x v="295"/>
    <x v="2"/>
    <x v="21"/>
    <s v="Salt Lake City"/>
    <x v="4"/>
    <n v="35"/>
    <n v="400"/>
    <n v="140000"/>
    <n v="49000"/>
    <n v="0.35"/>
    <x v="0"/>
  </r>
  <r>
    <x v="3"/>
    <n v="1185732"/>
    <x v="295"/>
    <x v="2"/>
    <x v="21"/>
    <s v="Salt Lake City"/>
    <x v="5"/>
    <n v="40"/>
    <n v="575"/>
    <n v="230000"/>
    <n v="115000"/>
    <n v="0.5"/>
    <x v="0"/>
  </r>
  <r>
    <x v="3"/>
    <n v="1185732"/>
    <x v="324"/>
    <x v="2"/>
    <x v="21"/>
    <s v="Salt Lake City"/>
    <x v="0"/>
    <n v="35"/>
    <n v="800"/>
    <n v="280000"/>
    <n v="112000"/>
    <n v="0.4"/>
    <x v="0"/>
  </r>
  <r>
    <x v="3"/>
    <n v="1185732"/>
    <x v="324"/>
    <x v="2"/>
    <x v="21"/>
    <s v="Salt Lake City"/>
    <x v="1"/>
    <n v="30.000000000000011"/>
    <n v="550"/>
    <n v="165000.00000000006"/>
    <n v="57750.000000000015"/>
    <n v="0.35"/>
    <x v="0"/>
  </r>
  <r>
    <x v="3"/>
    <n v="1185732"/>
    <x v="324"/>
    <x v="2"/>
    <x v="21"/>
    <s v="Salt Lake City"/>
    <x v="2"/>
    <n v="25.000000000000007"/>
    <n v="475"/>
    <n v="118750.00000000003"/>
    <n v="41562.500000000007"/>
    <n v="0.35"/>
    <x v="0"/>
  </r>
  <r>
    <x v="3"/>
    <n v="1185732"/>
    <x v="324"/>
    <x v="2"/>
    <x v="21"/>
    <s v="Salt Lake City"/>
    <x v="3"/>
    <n v="25.000000000000007"/>
    <n v="425"/>
    <n v="106250.00000000003"/>
    <n v="42500.000000000015"/>
    <n v="0.4"/>
    <x v="0"/>
  </r>
  <r>
    <x v="3"/>
    <n v="1185732"/>
    <x v="324"/>
    <x v="2"/>
    <x v="21"/>
    <s v="Salt Lake City"/>
    <x v="4"/>
    <n v="35"/>
    <n v="425"/>
    <n v="148750"/>
    <n v="52062.5"/>
    <n v="0.35"/>
    <x v="0"/>
  </r>
  <r>
    <x v="3"/>
    <n v="1185732"/>
    <x v="324"/>
    <x v="2"/>
    <x v="21"/>
    <s v="Salt Lake City"/>
    <x v="5"/>
    <n v="40"/>
    <n v="600"/>
    <n v="240000"/>
    <n v="120000"/>
    <n v="0.5"/>
    <x v="0"/>
  </r>
  <r>
    <x v="3"/>
    <n v="1185732"/>
    <x v="356"/>
    <x v="2"/>
    <x v="21"/>
    <s v="Salt Lake City"/>
    <x v="0"/>
    <n v="35"/>
    <n v="750"/>
    <n v="262500"/>
    <n v="105000"/>
    <n v="0.4"/>
    <x v="0"/>
  </r>
  <r>
    <x v="3"/>
    <n v="1185732"/>
    <x v="356"/>
    <x v="2"/>
    <x v="21"/>
    <s v="Salt Lake City"/>
    <x v="1"/>
    <n v="35.000000000000007"/>
    <n v="525"/>
    <n v="183750.00000000003"/>
    <n v="64312.500000000007"/>
    <n v="0.35"/>
    <x v="0"/>
  </r>
  <r>
    <x v="3"/>
    <n v="1185732"/>
    <x v="356"/>
    <x v="2"/>
    <x v="21"/>
    <s v="Salt Lake City"/>
    <x v="2"/>
    <n v="30.000000000000004"/>
    <n v="450"/>
    <n v="135000.00000000003"/>
    <n v="47250.000000000007"/>
    <n v="0.35"/>
    <x v="0"/>
  </r>
  <r>
    <x v="3"/>
    <n v="1185732"/>
    <x v="356"/>
    <x v="2"/>
    <x v="21"/>
    <s v="Salt Lake City"/>
    <x v="3"/>
    <n v="20.000000000000007"/>
    <n v="375"/>
    <n v="75000.000000000029"/>
    <n v="30000.000000000015"/>
    <n v="0.4"/>
    <x v="0"/>
  </r>
  <r>
    <x v="3"/>
    <n v="1185732"/>
    <x v="356"/>
    <x v="2"/>
    <x v="21"/>
    <s v="Salt Lake City"/>
    <x v="4"/>
    <n v="30.000000000000004"/>
    <n v="350"/>
    <n v="105000.00000000001"/>
    <n v="36750"/>
    <n v="0.35"/>
    <x v="0"/>
  </r>
  <r>
    <x v="3"/>
    <n v="1185732"/>
    <x v="356"/>
    <x v="2"/>
    <x v="21"/>
    <s v="Salt Lake City"/>
    <x v="5"/>
    <n v="35"/>
    <n v="525"/>
    <n v="183750"/>
    <n v="91875"/>
    <n v="0.5"/>
    <x v="0"/>
  </r>
  <r>
    <x v="3"/>
    <n v="1185732"/>
    <x v="388"/>
    <x v="2"/>
    <x v="21"/>
    <s v="Salt Lake City"/>
    <x v="0"/>
    <n v="30.000000000000004"/>
    <n v="650"/>
    <n v="195000.00000000003"/>
    <n v="78000.000000000015"/>
    <n v="0.4"/>
    <x v="0"/>
  </r>
  <r>
    <x v="3"/>
    <n v="1185732"/>
    <x v="388"/>
    <x v="2"/>
    <x v="21"/>
    <s v="Salt Lake City"/>
    <x v="1"/>
    <n v="25.000000000000011"/>
    <n v="450"/>
    <n v="112500.00000000004"/>
    <n v="39375.000000000015"/>
    <n v="0.35"/>
    <x v="0"/>
  </r>
  <r>
    <x v="3"/>
    <n v="1185732"/>
    <x v="388"/>
    <x v="2"/>
    <x v="21"/>
    <s v="Salt Lake City"/>
    <x v="2"/>
    <n v="10.000000000000002"/>
    <n v="350"/>
    <n v="35000.000000000007"/>
    <n v="12250.000000000002"/>
    <n v="0.35"/>
    <x v="0"/>
  </r>
  <r>
    <x v="3"/>
    <n v="1185732"/>
    <x v="388"/>
    <x v="2"/>
    <x v="21"/>
    <s v="Salt Lake City"/>
    <x v="3"/>
    <n v="10.000000000000002"/>
    <n v="325"/>
    <n v="32500.000000000007"/>
    <n v="13000.000000000004"/>
    <n v="0.4"/>
    <x v="0"/>
  </r>
  <r>
    <x v="3"/>
    <n v="1185732"/>
    <x v="388"/>
    <x v="2"/>
    <x v="21"/>
    <s v="Salt Lake City"/>
    <x v="4"/>
    <n v="20"/>
    <n v="325"/>
    <n v="65000"/>
    <n v="22750"/>
    <n v="0.35"/>
    <x v="0"/>
  </r>
  <r>
    <x v="3"/>
    <n v="1185732"/>
    <x v="388"/>
    <x v="2"/>
    <x v="21"/>
    <s v="Salt Lake City"/>
    <x v="5"/>
    <n v="25.000000000000007"/>
    <n v="400"/>
    <n v="100000.00000000003"/>
    <n v="50000.000000000015"/>
    <n v="0.5"/>
    <x v="0"/>
  </r>
  <r>
    <x v="3"/>
    <n v="1185732"/>
    <x v="417"/>
    <x v="2"/>
    <x v="21"/>
    <s v="Salt Lake City"/>
    <x v="0"/>
    <n v="30"/>
    <n v="575"/>
    <n v="172500"/>
    <n v="69000"/>
    <n v="0.4"/>
    <x v="0"/>
  </r>
  <r>
    <x v="3"/>
    <n v="1185732"/>
    <x v="417"/>
    <x v="2"/>
    <x v="21"/>
    <s v="Salt Lake City"/>
    <x v="1"/>
    <n v="20"/>
    <n v="400"/>
    <n v="80000"/>
    <n v="28000"/>
    <n v="0.35"/>
    <x v="0"/>
  </r>
  <r>
    <x v="3"/>
    <n v="1185732"/>
    <x v="417"/>
    <x v="2"/>
    <x v="21"/>
    <s v="Salt Lake City"/>
    <x v="2"/>
    <n v="20"/>
    <n v="300"/>
    <n v="60000"/>
    <n v="21000"/>
    <n v="0.35"/>
    <x v="0"/>
  </r>
  <r>
    <x v="3"/>
    <n v="1185732"/>
    <x v="417"/>
    <x v="2"/>
    <x v="21"/>
    <s v="Salt Lake City"/>
    <x v="3"/>
    <n v="20"/>
    <n v="275"/>
    <n v="55000"/>
    <n v="22000"/>
    <n v="0.4"/>
    <x v="0"/>
  </r>
  <r>
    <x v="3"/>
    <n v="1185732"/>
    <x v="417"/>
    <x v="2"/>
    <x v="21"/>
    <s v="Salt Lake City"/>
    <x v="4"/>
    <n v="30"/>
    <n v="275"/>
    <n v="82500"/>
    <n v="28874.999999999996"/>
    <n v="0.35"/>
    <x v="0"/>
  </r>
  <r>
    <x v="3"/>
    <n v="1185732"/>
    <x v="417"/>
    <x v="2"/>
    <x v="21"/>
    <s v="Salt Lake City"/>
    <x v="5"/>
    <n v="34.999999999999993"/>
    <n v="400"/>
    <n v="139999.99999999997"/>
    <n v="69999.999999999985"/>
    <n v="0.5"/>
    <x v="0"/>
  </r>
  <r>
    <x v="3"/>
    <n v="1185732"/>
    <x v="448"/>
    <x v="2"/>
    <x v="21"/>
    <s v="Salt Lake City"/>
    <x v="0"/>
    <n v="30.000000000000004"/>
    <n v="550"/>
    <n v="165000.00000000003"/>
    <n v="66000.000000000015"/>
    <n v="0.4"/>
    <x v="0"/>
  </r>
  <r>
    <x v="3"/>
    <n v="1185732"/>
    <x v="448"/>
    <x v="2"/>
    <x v="21"/>
    <s v="Salt Lake City"/>
    <x v="1"/>
    <n v="20.000000000000007"/>
    <n v="400"/>
    <n v="80000.000000000029"/>
    <n v="28000.000000000007"/>
    <n v="0.35"/>
    <x v="0"/>
  </r>
  <r>
    <x v="3"/>
    <n v="1185732"/>
    <x v="448"/>
    <x v="2"/>
    <x v="21"/>
    <s v="Salt Lake City"/>
    <x v="2"/>
    <n v="20.000000000000007"/>
    <n v="345"/>
    <n v="69000.000000000029"/>
    <n v="24150.000000000007"/>
    <n v="0.35"/>
    <x v="0"/>
  </r>
  <r>
    <x v="3"/>
    <n v="1185732"/>
    <x v="448"/>
    <x v="2"/>
    <x v="21"/>
    <s v="Salt Lake City"/>
    <x v="3"/>
    <n v="20.000000000000007"/>
    <n v="375"/>
    <n v="75000.000000000029"/>
    <n v="30000.000000000015"/>
    <n v="0.4"/>
    <x v="0"/>
  </r>
  <r>
    <x v="3"/>
    <n v="1185732"/>
    <x v="448"/>
    <x v="2"/>
    <x v="21"/>
    <s v="Salt Lake City"/>
    <x v="4"/>
    <n v="40"/>
    <n v="350"/>
    <n v="140000"/>
    <n v="49000"/>
    <n v="0.35"/>
    <x v="0"/>
  </r>
  <r>
    <x v="3"/>
    <n v="1185732"/>
    <x v="448"/>
    <x v="2"/>
    <x v="21"/>
    <s v="Salt Lake City"/>
    <x v="5"/>
    <n v="44.999999999999986"/>
    <n v="450"/>
    <n v="202499.99999999994"/>
    <n v="101249.99999999997"/>
    <n v="0.5"/>
    <x v="0"/>
  </r>
  <r>
    <x v="3"/>
    <n v="1185732"/>
    <x v="477"/>
    <x v="2"/>
    <x v="21"/>
    <s v="Salt Lake City"/>
    <x v="0"/>
    <n v="40"/>
    <n v="700"/>
    <n v="280000"/>
    <n v="112000"/>
    <n v="0.4"/>
    <x v="0"/>
  </r>
  <r>
    <x v="3"/>
    <n v="1185732"/>
    <x v="477"/>
    <x v="2"/>
    <x v="21"/>
    <s v="Salt Lake City"/>
    <x v="1"/>
    <n v="30.000000000000004"/>
    <n v="500"/>
    <n v="150000.00000000003"/>
    <n v="52500.000000000007"/>
    <n v="0.35"/>
    <x v="0"/>
  </r>
  <r>
    <x v="3"/>
    <n v="1185732"/>
    <x v="477"/>
    <x v="2"/>
    <x v="21"/>
    <s v="Salt Lake City"/>
    <x v="2"/>
    <n v="30.000000000000004"/>
    <n v="450"/>
    <n v="135000.00000000003"/>
    <n v="47250.000000000007"/>
    <n v="0.35"/>
    <x v="0"/>
  </r>
  <r>
    <x v="3"/>
    <n v="1185732"/>
    <x v="477"/>
    <x v="2"/>
    <x v="21"/>
    <s v="Salt Lake City"/>
    <x v="3"/>
    <n v="30.000000000000004"/>
    <n v="400"/>
    <n v="120000.00000000001"/>
    <n v="48000.000000000007"/>
    <n v="0.4"/>
    <x v="0"/>
  </r>
  <r>
    <x v="3"/>
    <n v="1185732"/>
    <x v="477"/>
    <x v="2"/>
    <x v="21"/>
    <s v="Salt Lake City"/>
    <x v="4"/>
    <n v="40"/>
    <n v="400"/>
    <n v="160000"/>
    <n v="56000"/>
    <n v="0.35"/>
    <x v="0"/>
  </r>
  <r>
    <x v="3"/>
    <n v="1185732"/>
    <x v="477"/>
    <x v="2"/>
    <x v="21"/>
    <s v="Salt Lake City"/>
    <x v="5"/>
    <n v="44.999999999999986"/>
    <n v="500"/>
    <n v="224999.99999999994"/>
    <n v="112499.99999999997"/>
    <n v="0.5"/>
    <x v="0"/>
  </r>
  <r>
    <x v="3"/>
    <n v="1128299"/>
    <x v="188"/>
    <x v="2"/>
    <x v="21"/>
    <s v="Salt Lake City"/>
    <x v="0"/>
    <n v="30.000000000000004"/>
    <n v="350"/>
    <n v="105000.00000000001"/>
    <n v="36750"/>
    <n v="0.35"/>
    <x v="0"/>
  </r>
  <r>
    <x v="3"/>
    <n v="1128299"/>
    <x v="188"/>
    <x v="2"/>
    <x v="21"/>
    <s v="Salt Lake City"/>
    <x v="1"/>
    <n v="40"/>
    <n v="350"/>
    <n v="140000"/>
    <n v="49000"/>
    <n v="0.35"/>
    <x v="0"/>
  </r>
  <r>
    <x v="3"/>
    <n v="1128299"/>
    <x v="188"/>
    <x v="2"/>
    <x v="21"/>
    <s v="Salt Lake City"/>
    <x v="2"/>
    <n v="40"/>
    <n v="350"/>
    <n v="140000"/>
    <n v="49000"/>
    <n v="0.35"/>
    <x v="0"/>
  </r>
  <r>
    <x v="3"/>
    <n v="1128299"/>
    <x v="188"/>
    <x v="2"/>
    <x v="21"/>
    <s v="Salt Lake City"/>
    <x v="3"/>
    <n v="40"/>
    <n v="200"/>
    <n v="80000"/>
    <n v="28000"/>
    <n v="0.35"/>
    <x v="0"/>
  </r>
  <r>
    <x v="3"/>
    <n v="1128299"/>
    <x v="188"/>
    <x v="2"/>
    <x v="21"/>
    <s v="Salt Lake City"/>
    <x v="4"/>
    <n v="45.000000000000007"/>
    <n v="150"/>
    <n v="67500.000000000015"/>
    <n v="27000.000000000007"/>
    <n v="0.4"/>
    <x v="0"/>
  </r>
  <r>
    <x v="3"/>
    <n v="1128299"/>
    <x v="188"/>
    <x v="2"/>
    <x v="21"/>
    <s v="Salt Lake City"/>
    <x v="5"/>
    <n v="40"/>
    <n v="400"/>
    <n v="160000"/>
    <n v="48000"/>
    <n v="0.3"/>
    <x v="0"/>
  </r>
  <r>
    <x v="3"/>
    <n v="1128299"/>
    <x v="698"/>
    <x v="2"/>
    <x v="21"/>
    <s v="Salt Lake City"/>
    <x v="0"/>
    <n v="30.000000000000004"/>
    <n v="450"/>
    <n v="135000.00000000003"/>
    <n v="47250.000000000007"/>
    <n v="0.35"/>
    <x v="0"/>
  </r>
  <r>
    <x v="3"/>
    <n v="1128299"/>
    <x v="698"/>
    <x v="2"/>
    <x v="21"/>
    <s v="Salt Lake City"/>
    <x v="1"/>
    <n v="40"/>
    <n v="350"/>
    <n v="140000"/>
    <n v="49000"/>
    <n v="0.35"/>
    <x v="0"/>
  </r>
  <r>
    <x v="3"/>
    <n v="1128299"/>
    <x v="698"/>
    <x v="2"/>
    <x v="21"/>
    <s v="Salt Lake City"/>
    <x v="2"/>
    <n v="40"/>
    <n v="350"/>
    <n v="140000"/>
    <n v="49000"/>
    <n v="0.35"/>
    <x v="0"/>
  </r>
  <r>
    <x v="3"/>
    <n v="1128299"/>
    <x v="698"/>
    <x v="2"/>
    <x v="22"/>
    <s v="Portland"/>
    <x v="3"/>
    <n v="40"/>
    <n v="200"/>
    <n v="80000"/>
    <n v="28000"/>
    <n v="0.35"/>
    <x v="0"/>
  </r>
  <r>
    <x v="3"/>
    <n v="1128299"/>
    <x v="698"/>
    <x v="2"/>
    <x v="22"/>
    <s v="Portland"/>
    <x v="4"/>
    <n v="45.000000000000007"/>
    <n v="125"/>
    <n v="56250.000000000007"/>
    <n v="22500.000000000004"/>
    <n v="0.4"/>
    <x v="0"/>
  </r>
  <r>
    <x v="3"/>
    <n v="1128299"/>
    <x v="698"/>
    <x v="2"/>
    <x v="22"/>
    <s v="Portland"/>
    <x v="5"/>
    <n v="40"/>
    <n v="325"/>
    <n v="130000"/>
    <n v="39000"/>
    <n v="0.3"/>
    <x v="0"/>
  </r>
  <r>
    <x v="3"/>
    <n v="1128299"/>
    <x v="228"/>
    <x v="2"/>
    <x v="22"/>
    <s v="Portland"/>
    <x v="0"/>
    <n v="40"/>
    <n v="475"/>
    <n v="190000"/>
    <n v="66500"/>
    <n v="0.35"/>
    <x v="0"/>
  </r>
  <r>
    <x v="3"/>
    <n v="1128299"/>
    <x v="228"/>
    <x v="2"/>
    <x v="22"/>
    <s v="Portland"/>
    <x v="1"/>
    <n v="50"/>
    <n v="325"/>
    <n v="162500"/>
    <n v="56875"/>
    <n v="0.35"/>
    <x v="0"/>
  </r>
  <r>
    <x v="3"/>
    <n v="1128299"/>
    <x v="228"/>
    <x v="2"/>
    <x v="22"/>
    <s v="Portland"/>
    <x v="2"/>
    <n v="54.999999999999993"/>
    <n v="350"/>
    <n v="192499.99999999997"/>
    <n v="67374.999999999985"/>
    <n v="0.35"/>
    <x v="0"/>
  </r>
  <r>
    <x v="3"/>
    <n v="1128299"/>
    <x v="228"/>
    <x v="2"/>
    <x v="22"/>
    <s v="Portland"/>
    <x v="3"/>
    <n v="50"/>
    <n v="250"/>
    <n v="125000"/>
    <n v="43750"/>
    <n v="0.35"/>
    <x v="0"/>
  </r>
  <r>
    <x v="3"/>
    <n v="1128299"/>
    <x v="228"/>
    <x v="2"/>
    <x v="22"/>
    <s v="Portland"/>
    <x v="4"/>
    <n v="55.000000000000007"/>
    <n v="100"/>
    <n v="55000.000000000007"/>
    <n v="22000.000000000004"/>
    <n v="0.4"/>
    <x v="0"/>
  </r>
  <r>
    <x v="3"/>
    <n v="1128299"/>
    <x v="228"/>
    <x v="2"/>
    <x v="22"/>
    <s v="Portland"/>
    <x v="5"/>
    <n v="50"/>
    <n v="300"/>
    <n v="150000"/>
    <n v="45000"/>
    <n v="0.3"/>
    <x v="0"/>
  </r>
  <r>
    <x v="3"/>
    <n v="1128299"/>
    <x v="247"/>
    <x v="2"/>
    <x v="22"/>
    <s v="Portland"/>
    <x v="0"/>
    <n v="55.000000000000007"/>
    <n v="475"/>
    <n v="261250.00000000003"/>
    <n v="91437.5"/>
    <n v="0.35"/>
    <x v="0"/>
  </r>
  <r>
    <x v="3"/>
    <n v="1128299"/>
    <x v="247"/>
    <x v="2"/>
    <x v="22"/>
    <s v="Portland"/>
    <x v="1"/>
    <n v="60.000000000000007"/>
    <n v="275"/>
    <n v="165000.00000000003"/>
    <n v="57750.000000000007"/>
    <n v="0.35"/>
    <x v="0"/>
  </r>
  <r>
    <x v="3"/>
    <n v="1128299"/>
    <x v="247"/>
    <x v="2"/>
    <x v="22"/>
    <s v="Portland"/>
    <x v="2"/>
    <n v="60.000000000000007"/>
    <n v="325"/>
    <n v="195000.00000000003"/>
    <n v="68250"/>
    <n v="0.35"/>
    <x v="0"/>
  </r>
  <r>
    <x v="3"/>
    <n v="1128299"/>
    <x v="247"/>
    <x v="2"/>
    <x v="22"/>
    <s v="Portland"/>
    <x v="3"/>
    <n v="45.000000000000007"/>
    <n v="225"/>
    <n v="101250.00000000001"/>
    <n v="35437.5"/>
    <n v="0.35"/>
    <x v="0"/>
  </r>
  <r>
    <x v="3"/>
    <n v="1128299"/>
    <x v="247"/>
    <x v="2"/>
    <x v="22"/>
    <s v="Portland"/>
    <x v="4"/>
    <n v="50.000000000000014"/>
    <n v="125"/>
    <n v="62500.000000000015"/>
    <n v="25000.000000000007"/>
    <n v="0.4"/>
    <x v="0"/>
  </r>
  <r>
    <x v="3"/>
    <n v="1128299"/>
    <x v="247"/>
    <x v="2"/>
    <x v="22"/>
    <s v="Portland"/>
    <x v="5"/>
    <n v="65.000000000000014"/>
    <n v="300"/>
    <n v="195000.00000000003"/>
    <n v="58500.000000000007"/>
    <n v="0.3"/>
    <x v="0"/>
  </r>
  <r>
    <x v="3"/>
    <n v="1128299"/>
    <x v="278"/>
    <x v="2"/>
    <x v="22"/>
    <s v="Portland"/>
    <x v="0"/>
    <n v="50"/>
    <n v="500"/>
    <n v="250000"/>
    <n v="87500"/>
    <n v="0.35"/>
    <x v="0"/>
  </r>
  <r>
    <x v="3"/>
    <n v="1128299"/>
    <x v="278"/>
    <x v="2"/>
    <x v="22"/>
    <s v="Portland"/>
    <x v="1"/>
    <n v="55.000000000000007"/>
    <n v="350"/>
    <n v="192500.00000000003"/>
    <n v="67375"/>
    <n v="0.35"/>
    <x v="0"/>
  </r>
  <r>
    <x v="3"/>
    <n v="1128299"/>
    <x v="278"/>
    <x v="2"/>
    <x v="22"/>
    <s v="Portland"/>
    <x v="2"/>
    <n v="55.000000000000007"/>
    <n v="350"/>
    <n v="192500.00000000003"/>
    <n v="67375"/>
    <n v="0.35"/>
    <x v="0"/>
  </r>
  <r>
    <x v="3"/>
    <n v="1128299"/>
    <x v="278"/>
    <x v="2"/>
    <x v="22"/>
    <s v="Portland"/>
    <x v="3"/>
    <n v="50"/>
    <n v="275"/>
    <n v="137500"/>
    <n v="48125"/>
    <n v="0.35"/>
    <x v="0"/>
  </r>
  <r>
    <x v="3"/>
    <n v="1128299"/>
    <x v="278"/>
    <x v="2"/>
    <x v="22"/>
    <s v="Portland"/>
    <x v="4"/>
    <n v="44.999999999999993"/>
    <n v="175"/>
    <n v="78749.999999999985"/>
    <n v="31499.999999999996"/>
    <n v="0.4"/>
    <x v="0"/>
  </r>
  <r>
    <x v="3"/>
    <n v="1128299"/>
    <x v="278"/>
    <x v="2"/>
    <x v="22"/>
    <s v="Portland"/>
    <x v="5"/>
    <n v="60"/>
    <n v="525"/>
    <n v="315000"/>
    <n v="94500"/>
    <n v="0.3"/>
    <x v="0"/>
  </r>
  <r>
    <x v="3"/>
    <n v="1128299"/>
    <x v="308"/>
    <x v="2"/>
    <x v="22"/>
    <s v="Portland"/>
    <x v="0"/>
    <n v="54.999999999999993"/>
    <n v="775"/>
    <n v="426249.99999999994"/>
    <n v="149187.49999999997"/>
    <n v="0.35"/>
    <x v="0"/>
  </r>
  <r>
    <x v="3"/>
    <n v="1128299"/>
    <x v="308"/>
    <x v="2"/>
    <x v="22"/>
    <s v="Portland"/>
    <x v="1"/>
    <n v="64.999999999999986"/>
    <n v="650"/>
    <n v="422499.99999999988"/>
    <n v="147874.99999999994"/>
    <n v="0.35"/>
    <x v="0"/>
  </r>
  <r>
    <x v="3"/>
    <n v="1128299"/>
    <x v="308"/>
    <x v="2"/>
    <x v="22"/>
    <s v="Portland"/>
    <x v="2"/>
    <n v="80"/>
    <n v="650"/>
    <n v="520000"/>
    <n v="182000"/>
    <n v="0.35"/>
    <x v="0"/>
  </r>
  <r>
    <x v="3"/>
    <n v="1128299"/>
    <x v="308"/>
    <x v="2"/>
    <x v="22"/>
    <s v="Portland"/>
    <x v="3"/>
    <n v="80"/>
    <n v="525"/>
    <n v="420000"/>
    <n v="147000"/>
    <n v="0.35"/>
    <x v="0"/>
  </r>
  <r>
    <x v="3"/>
    <n v="1128299"/>
    <x v="308"/>
    <x v="2"/>
    <x v="22"/>
    <s v="Portland"/>
    <x v="4"/>
    <n v="90"/>
    <n v="400"/>
    <n v="360000"/>
    <n v="144000"/>
    <n v="0.4"/>
    <x v="0"/>
  </r>
  <r>
    <x v="3"/>
    <n v="1128299"/>
    <x v="308"/>
    <x v="2"/>
    <x v="22"/>
    <s v="Portland"/>
    <x v="5"/>
    <n v="105"/>
    <n v="700"/>
    <n v="735000"/>
    <n v="220500"/>
    <n v="0.3"/>
    <x v="0"/>
  </r>
  <r>
    <x v="3"/>
    <n v="1128299"/>
    <x v="337"/>
    <x v="2"/>
    <x v="22"/>
    <s v="Portland"/>
    <x v="0"/>
    <n v="85"/>
    <n v="850"/>
    <n v="722500"/>
    <n v="252874.99999999997"/>
    <n v="0.35"/>
    <x v="0"/>
  </r>
  <r>
    <x v="3"/>
    <n v="1128299"/>
    <x v="337"/>
    <x v="2"/>
    <x v="22"/>
    <s v="Portland"/>
    <x v="1"/>
    <n v="90"/>
    <n v="700"/>
    <n v="630000"/>
    <n v="220500"/>
    <n v="0.35"/>
    <x v="0"/>
  </r>
  <r>
    <x v="3"/>
    <n v="1128299"/>
    <x v="337"/>
    <x v="2"/>
    <x v="22"/>
    <s v="Portland"/>
    <x v="2"/>
    <n v="90"/>
    <n v="650"/>
    <n v="585000"/>
    <n v="204750"/>
    <n v="0.35"/>
    <x v="0"/>
  </r>
  <r>
    <x v="3"/>
    <n v="1128299"/>
    <x v="337"/>
    <x v="2"/>
    <x v="22"/>
    <s v="Portland"/>
    <x v="3"/>
    <n v="85"/>
    <n v="550"/>
    <n v="467500"/>
    <n v="163625"/>
    <n v="0.35"/>
    <x v="0"/>
  </r>
  <r>
    <x v="3"/>
    <n v="1128299"/>
    <x v="337"/>
    <x v="2"/>
    <x v="22"/>
    <s v="Portland"/>
    <x v="4"/>
    <n v="90"/>
    <n v="600"/>
    <n v="540000"/>
    <n v="216000"/>
    <n v="0.4"/>
    <x v="0"/>
  </r>
  <r>
    <x v="3"/>
    <n v="1128299"/>
    <x v="337"/>
    <x v="2"/>
    <x v="22"/>
    <s v="Portland"/>
    <x v="5"/>
    <n v="105"/>
    <n v="600"/>
    <n v="630000"/>
    <n v="189000"/>
    <n v="0.3"/>
    <x v="0"/>
  </r>
  <r>
    <x v="3"/>
    <n v="1128299"/>
    <x v="369"/>
    <x v="2"/>
    <x v="22"/>
    <s v="Portland"/>
    <x v="0"/>
    <n v="90"/>
    <n v="800"/>
    <n v="720000"/>
    <n v="251999.99999999997"/>
    <n v="0.35"/>
    <x v="0"/>
  </r>
  <r>
    <x v="3"/>
    <n v="1128299"/>
    <x v="369"/>
    <x v="2"/>
    <x v="22"/>
    <s v="Portland"/>
    <x v="1"/>
    <n v="80"/>
    <n v="775"/>
    <n v="620000"/>
    <n v="217000"/>
    <n v="0.35"/>
    <x v="0"/>
  </r>
  <r>
    <x v="3"/>
    <n v="1128299"/>
    <x v="369"/>
    <x v="2"/>
    <x v="22"/>
    <s v="Portland"/>
    <x v="2"/>
    <n v="70"/>
    <n v="650"/>
    <n v="455000"/>
    <n v="159250"/>
    <n v="0.35"/>
    <x v="0"/>
  </r>
  <r>
    <x v="3"/>
    <n v="1128299"/>
    <x v="369"/>
    <x v="2"/>
    <x v="22"/>
    <s v="Portland"/>
    <x v="3"/>
    <n v="70"/>
    <n v="425"/>
    <n v="297500"/>
    <n v="104125"/>
    <n v="0.35"/>
    <x v="0"/>
  </r>
  <r>
    <x v="3"/>
    <n v="1128299"/>
    <x v="369"/>
    <x v="2"/>
    <x v="22"/>
    <s v="Portland"/>
    <x v="4"/>
    <n v="70"/>
    <n v="425"/>
    <n v="297500"/>
    <n v="119000"/>
    <n v="0.4"/>
    <x v="0"/>
  </r>
  <r>
    <x v="3"/>
    <n v="1128299"/>
    <x v="369"/>
    <x v="2"/>
    <x v="22"/>
    <s v="Portland"/>
    <x v="5"/>
    <n v="75"/>
    <n v="250"/>
    <n v="187500"/>
    <n v="56250"/>
    <n v="0.3"/>
    <x v="0"/>
  </r>
  <r>
    <x v="3"/>
    <n v="1128299"/>
    <x v="401"/>
    <x v="2"/>
    <x v="22"/>
    <s v="Portland"/>
    <x v="0"/>
    <n v="50.000000000000014"/>
    <n v="450"/>
    <n v="225000.00000000006"/>
    <n v="78750.000000000015"/>
    <n v="0.35"/>
    <x v="0"/>
  </r>
  <r>
    <x v="3"/>
    <n v="1128299"/>
    <x v="401"/>
    <x v="2"/>
    <x v="22"/>
    <s v="Portland"/>
    <x v="1"/>
    <n v="55.000000000000014"/>
    <n v="450"/>
    <n v="247500.00000000006"/>
    <n v="86625.000000000015"/>
    <n v="0.35"/>
    <x v="0"/>
  </r>
  <r>
    <x v="3"/>
    <n v="1128299"/>
    <x v="401"/>
    <x v="2"/>
    <x v="22"/>
    <s v="Portland"/>
    <x v="2"/>
    <n v="50.000000000000014"/>
    <n v="250"/>
    <n v="125000.00000000003"/>
    <n v="43750.000000000007"/>
    <n v="0.35"/>
    <x v="0"/>
  </r>
  <r>
    <x v="3"/>
    <n v="1128299"/>
    <x v="401"/>
    <x v="2"/>
    <x v="22"/>
    <s v="Portland"/>
    <x v="3"/>
    <n v="50.000000000000014"/>
    <n v="200"/>
    <n v="100000.00000000003"/>
    <n v="35000.000000000007"/>
    <n v="0.35"/>
    <x v="0"/>
  </r>
  <r>
    <x v="3"/>
    <n v="1128299"/>
    <x v="401"/>
    <x v="2"/>
    <x v="22"/>
    <s v="Portland"/>
    <x v="4"/>
    <n v="60.000000000000007"/>
    <n v="225"/>
    <n v="135000.00000000003"/>
    <n v="54000.000000000015"/>
    <n v="0.4"/>
    <x v="0"/>
  </r>
  <r>
    <x v="3"/>
    <n v="1128299"/>
    <x v="401"/>
    <x v="2"/>
    <x v="22"/>
    <s v="Portland"/>
    <x v="5"/>
    <n v="44.999999999999993"/>
    <n v="250"/>
    <n v="112499.99999999999"/>
    <n v="33749.999999999993"/>
    <n v="0.3"/>
    <x v="0"/>
  </r>
  <r>
    <x v="3"/>
    <n v="1128299"/>
    <x v="430"/>
    <x v="2"/>
    <x v="22"/>
    <s v="Portland"/>
    <x v="0"/>
    <n v="40"/>
    <n v="350"/>
    <n v="140000"/>
    <n v="49000"/>
    <n v="0.35"/>
    <x v="0"/>
  </r>
  <r>
    <x v="3"/>
    <n v="1128299"/>
    <x v="430"/>
    <x v="2"/>
    <x v="22"/>
    <s v="Portland"/>
    <x v="1"/>
    <n v="55.000000000000014"/>
    <n v="525"/>
    <n v="288750.00000000006"/>
    <n v="101062.50000000001"/>
    <n v="0.35"/>
    <x v="0"/>
  </r>
  <r>
    <x v="3"/>
    <n v="1128299"/>
    <x v="430"/>
    <x v="2"/>
    <x v="22"/>
    <s v="Portland"/>
    <x v="2"/>
    <n v="50.000000000000014"/>
    <n v="350"/>
    <n v="175000.00000000006"/>
    <n v="61250.000000000015"/>
    <n v="0.35"/>
    <x v="0"/>
  </r>
  <r>
    <x v="3"/>
    <n v="1128299"/>
    <x v="430"/>
    <x v="2"/>
    <x v="22"/>
    <s v="Portland"/>
    <x v="3"/>
    <n v="45.000000000000007"/>
    <n v="325"/>
    <n v="146250.00000000003"/>
    <n v="51187.500000000007"/>
    <n v="0.35"/>
    <x v="0"/>
  </r>
  <r>
    <x v="3"/>
    <n v="1128299"/>
    <x v="430"/>
    <x v="2"/>
    <x v="22"/>
    <s v="Portland"/>
    <x v="4"/>
    <n v="55.000000000000007"/>
    <n v="300"/>
    <n v="165000.00000000003"/>
    <n v="66000.000000000015"/>
    <n v="0.4"/>
    <x v="0"/>
  </r>
  <r>
    <x v="3"/>
    <n v="1128299"/>
    <x v="430"/>
    <x v="2"/>
    <x v="22"/>
    <s v="Portland"/>
    <x v="5"/>
    <n v="60.000000000000007"/>
    <n v="350"/>
    <n v="210000.00000000003"/>
    <n v="63000.000000000007"/>
    <n v="0.3"/>
    <x v="0"/>
  </r>
  <r>
    <x v="3"/>
    <n v="1128299"/>
    <x v="461"/>
    <x v="2"/>
    <x v="22"/>
    <s v="Portland"/>
    <x v="0"/>
    <n v="45.000000000000007"/>
    <n v="575"/>
    <n v="258750.00000000003"/>
    <n v="90562.5"/>
    <n v="0.35"/>
    <x v="0"/>
  </r>
  <r>
    <x v="3"/>
    <n v="1128299"/>
    <x v="461"/>
    <x v="2"/>
    <x v="22"/>
    <s v="Portland"/>
    <x v="1"/>
    <n v="50.000000000000014"/>
    <n v="650"/>
    <n v="325000.00000000012"/>
    <n v="113750.00000000003"/>
    <n v="0.35"/>
    <x v="0"/>
  </r>
  <r>
    <x v="3"/>
    <n v="1128299"/>
    <x v="461"/>
    <x v="2"/>
    <x v="22"/>
    <s v="Portland"/>
    <x v="2"/>
    <n v="45.000000000000007"/>
    <n v="475"/>
    <n v="213750.00000000003"/>
    <n v="74812.5"/>
    <n v="0.35"/>
    <x v="0"/>
  </r>
  <r>
    <x v="3"/>
    <n v="1128299"/>
    <x v="461"/>
    <x v="2"/>
    <x v="22"/>
    <s v="Portland"/>
    <x v="3"/>
    <n v="55.000000000000014"/>
    <n v="450"/>
    <n v="247500.00000000006"/>
    <n v="86625.000000000015"/>
    <n v="0.35"/>
    <x v="0"/>
  </r>
  <r>
    <x v="3"/>
    <n v="1128299"/>
    <x v="461"/>
    <x v="2"/>
    <x v="22"/>
    <s v="Portland"/>
    <x v="4"/>
    <n v="75.000000000000014"/>
    <n v="425"/>
    <n v="318750.00000000006"/>
    <n v="127500.00000000003"/>
    <n v="0.4"/>
    <x v="0"/>
  </r>
  <r>
    <x v="3"/>
    <n v="1128299"/>
    <x v="461"/>
    <x v="2"/>
    <x v="22"/>
    <s v="Portland"/>
    <x v="5"/>
    <n v="80.000000000000014"/>
    <n v="550"/>
    <n v="440000.00000000006"/>
    <n v="132000"/>
    <n v="0.3"/>
    <x v="0"/>
  </r>
  <r>
    <x v="3"/>
    <n v="1128299"/>
    <x v="490"/>
    <x v="2"/>
    <x v="22"/>
    <s v="Portland"/>
    <x v="0"/>
    <n v="65.000000000000014"/>
    <n v="750"/>
    <n v="487500.00000000012"/>
    <n v="170625.00000000003"/>
    <n v="0.35"/>
    <x v="0"/>
  </r>
  <r>
    <x v="3"/>
    <n v="1128299"/>
    <x v="490"/>
    <x v="2"/>
    <x v="22"/>
    <s v="Portland"/>
    <x v="1"/>
    <n v="75.000000000000028"/>
    <n v="750"/>
    <n v="562500.00000000023"/>
    <n v="196875.00000000006"/>
    <n v="0.35"/>
    <x v="0"/>
  </r>
  <r>
    <x v="3"/>
    <n v="1128299"/>
    <x v="490"/>
    <x v="2"/>
    <x v="22"/>
    <s v="Portland"/>
    <x v="2"/>
    <n v="70.000000000000014"/>
    <n v="550"/>
    <n v="385000.00000000006"/>
    <n v="134750"/>
    <n v="0.35"/>
    <x v="0"/>
  </r>
  <r>
    <x v="3"/>
    <n v="1128299"/>
    <x v="490"/>
    <x v="2"/>
    <x v="22"/>
    <s v="Portland"/>
    <x v="3"/>
    <n v="70.000000000000014"/>
    <n v="550"/>
    <n v="385000.00000000006"/>
    <n v="134750"/>
    <n v="0.35"/>
    <x v="0"/>
  </r>
  <r>
    <x v="3"/>
    <n v="1128299"/>
    <x v="490"/>
    <x v="2"/>
    <x v="22"/>
    <s v="Portland"/>
    <x v="4"/>
    <n v="80.000000000000014"/>
    <n v="475"/>
    <n v="380000.00000000006"/>
    <n v="152000.00000000003"/>
    <n v="0.4"/>
    <x v="0"/>
  </r>
  <r>
    <x v="3"/>
    <n v="1128299"/>
    <x v="490"/>
    <x v="2"/>
    <x v="22"/>
    <s v="Portland"/>
    <x v="5"/>
    <n v="85.000000000000014"/>
    <n v="575"/>
    <n v="488750.00000000006"/>
    <n v="146625"/>
    <n v="0.3"/>
    <x v="0"/>
  </r>
  <r>
    <x v="3"/>
    <n v="1128299"/>
    <x v="181"/>
    <x v="2"/>
    <x v="22"/>
    <s v="Portland"/>
    <x v="0"/>
    <n v="35"/>
    <n v="400"/>
    <n v="140000"/>
    <n v="55999.999999999993"/>
    <n v="0.39999999999999997"/>
    <x v="0"/>
  </r>
  <r>
    <x v="3"/>
    <n v="1128299"/>
    <x v="181"/>
    <x v="2"/>
    <x v="22"/>
    <s v="Portland"/>
    <x v="1"/>
    <n v="45"/>
    <n v="400"/>
    <n v="180000"/>
    <n v="72000"/>
    <n v="0.39999999999999997"/>
    <x v="0"/>
  </r>
  <r>
    <x v="3"/>
    <n v="1128299"/>
    <x v="181"/>
    <x v="2"/>
    <x v="22"/>
    <s v="Portland"/>
    <x v="2"/>
    <n v="45"/>
    <n v="400"/>
    <n v="180000"/>
    <n v="72000"/>
    <n v="0.39999999999999997"/>
    <x v="0"/>
  </r>
  <r>
    <x v="3"/>
    <n v="1128299"/>
    <x v="181"/>
    <x v="2"/>
    <x v="22"/>
    <s v="Portland"/>
    <x v="3"/>
    <n v="45"/>
    <n v="250"/>
    <n v="112500"/>
    <n v="44999.999999999993"/>
    <n v="0.39999999999999997"/>
    <x v="0"/>
  </r>
  <r>
    <x v="3"/>
    <n v="1128299"/>
    <x v="181"/>
    <x v="2"/>
    <x v="22"/>
    <s v="Portland"/>
    <x v="4"/>
    <n v="50.000000000000014"/>
    <n v="200"/>
    <n v="100000.00000000003"/>
    <n v="45000.000000000015"/>
    <n v="0.45"/>
    <x v="0"/>
  </r>
  <r>
    <x v="3"/>
    <n v="1128299"/>
    <x v="181"/>
    <x v="2"/>
    <x v="22"/>
    <s v="Portland"/>
    <x v="5"/>
    <n v="45"/>
    <n v="450"/>
    <n v="202500"/>
    <n v="70875"/>
    <n v="0.35"/>
    <x v="0"/>
  </r>
  <r>
    <x v="3"/>
    <n v="1128299"/>
    <x v="212"/>
    <x v="2"/>
    <x v="22"/>
    <s v="Portland"/>
    <x v="0"/>
    <n v="35"/>
    <n v="500"/>
    <n v="175000"/>
    <n v="70000"/>
    <n v="0.39999999999999997"/>
    <x v="0"/>
  </r>
  <r>
    <x v="3"/>
    <n v="1128299"/>
    <x v="212"/>
    <x v="2"/>
    <x v="22"/>
    <s v="Portland"/>
    <x v="1"/>
    <n v="45"/>
    <n v="400"/>
    <n v="180000"/>
    <n v="72000"/>
    <n v="0.39999999999999997"/>
    <x v="0"/>
  </r>
  <r>
    <x v="3"/>
    <n v="1128299"/>
    <x v="212"/>
    <x v="2"/>
    <x v="22"/>
    <s v="Portland"/>
    <x v="2"/>
    <n v="45"/>
    <n v="400"/>
    <n v="180000"/>
    <n v="72000"/>
    <n v="0.39999999999999997"/>
    <x v="0"/>
  </r>
  <r>
    <x v="3"/>
    <n v="1128299"/>
    <x v="212"/>
    <x v="1"/>
    <x v="23"/>
    <s v="New Orleans"/>
    <x v="3"/>
    <n v="45"/>
    <n v="250"/>
    <n v="112500"/>
    <n v="44999.999999999993"/>
    <n v="0.39999999999999997"/>
    <x v="0"/>
  </r>
  <r>
    <x v="3"/>
    <n v="1128299"/>
    <x v="212"/>
    <x v="1"/>
    <x v="23"/>
    <s v="New Orleans"/>
    <x v="4"/>
    <n v="50.000000000000014"/>
    <n v="175"/>
    <n v="87500.000000000029"/>
    <n v="39375.000000000015"/>
    <n v="0.45"/>
    <x v="0"/>
  </r>
  <r>
    <x v="3"/>
    <n v="1128299"/>
    <x v="212"/>
    <x v="1"/>
    <x v="23"/>
    <s v="New Orleans"/>
    <x v="5"/>
    <n v="45"/>
    <n v="375"/>
    <n v="168750"/>
    <n v="59062.499999999993"/>
    <n v="0.35"/>
    <x v="0"/>
  </r>
  <r>
    <x v="3"/>
    <n v="1128299"/>
    <x v="221"/>
    <x v="1"/>
    <x v="23"/>
    <s v="New Orleans"/>
    <x v="0"/>
    <n v="45"/>
    <n v="525"/>
    <n v="236250"/>
    <n v="94499.999999999985"/>
    <n v="0.39999999999999997"/>
    <x v="0"/>
  </r>
  <r>
    <x v="3"/>
    <n v="1128299"/>
    <x v="221"/>
    <x v="1"/>
    <x v="23"/>
    <s v="New Orleans"/>
    <x v="1"/>
    <n v="55.000000000000007"/>
    <n v="375"/>
    <n v="206250.00000000003"/>
    <n v="82500"/>
    <n v="0.39999999999999997"/>
    <x v="0"/>
  </r>
  <r>
    <x v="3"/>
    <n v="1128299"/>
    <x v="221"/>
    <x v="1"/>
    <x v="23"/>
    <s v="New Orleans"/>
    <x v="2"/>
    <n v="60"/>
    <n v="400"/>
    <n v="240000"/>
    <n v="95999.999999999985"/>
    <n v="0.39999999999999997"/>
    <x v="0"/>
  </r>
  <r>
    <x v="3"/>
    <n v="1128299"/>
    <x v="221"/>
    <x v="1"/>
    <x v="23"/>
    <s v="New Orleans"/>
    <x v="3"/>
    <n v="55.000000000000007"/>
    <n v="300"/>
    <n v="165000.00000000003"/>
    <n v="66000"/>
    <n v="0.39999999999999997"/>
    <x v="0"/>
  </r>
  <r>
    <x v="3"/>
    <n v="1128299"/>
    <x v="221"/>
    <x v="1"/>
    <x v="23"/>
    <s v="New Orleans"/>
    <x v="4"/>
    <n v="60.000000000000007"/>
    <n v="150"/>
    <n v="90000.000000000015"/>
    <n v="40500.000000000007"/>
    <n v="0.45"/>
    <x v="0"/>
  </r>
  <r>
    <x v="3"/>
    <n v="1128299"/>
    <x v="221"/>
    <x v="1"/>
    <x v="23"/>
    <s v="New Orleans"/>
    <x v="5"/>
    <n v="45"/>
    <n v="350"/>
    <n v="157500"/>
    <n v="55125"/>
    <n v="0.35"/>
    <x v="0"/>
  </r>
  <r>
    <x v="3"/>
    <n v="1128299"/>
    <x v="240"/>
    <x v="1"/>
    <x v="23"/>
    <s v="New Orleans"/>
    <x v="0"/>
    <n v="50"/>
    <n v="525"/>
    <n v="262500"/>
    <n v="104999.99999999999"/>
    <n v="0.39999999999999997"/>
    <x v="0"/>
  </r>
  <r>
    <x v="3"/>
    <n v="1128299"/>
    <x v="240"/>
    <x v="1"/>
    <x v="23"/>
    <s v="New Orleans"/>
    <x v="1"/>
    <n v="55.000000000000007"/>
    <n v="325"/>
    <n v="178750.00000000003"/>
    <n v="71500"/>
    <n v="0.39999999999999997"/>
    <x v="0"/>
  </r>
  <r>
    <x v="3"/>
    <n v="1128299"/>
    <x v="240"/>
    <x v="1"/>
    <x v="23"/>
    <s v="New Orleans"/>
    <x v="2"/>
    <n v="55.000000000000007"/>
    <n v="375"/>
    <n v="206250.00000000003"/>
    <n v="82500"/>
    <n v="0.39999999999999997"/>
    <x v="0"/>
  </r>
  <r>
    <x v="3"/>
    <n v="1128299"/>
    <x v="240"/>
    <x v="1"/>
    <x v="23"/>
    <s v="New Orleans"/>
    <x v="3"/>
    <n v="40.000000000000007"/>
    <n v="275"/>
    <n v="110000.00000000001"/>
    <n v="44000"/>
    <n v="0.39999999999999997"/>
    <x v="0"/>
  </r>
  <r>
    <x v="3"/>
    <n v="1128299"/>
    <x v="240"/>
    <x v="1"/>
    <x v="23"/>
    <s v="New Orleans"/>
    <x v="4"/>
    <n v="45.000000000000014"/>
    <n v="175"/>
    <n v="78750.000000000029"/>
    <n v="35437.500000000015"/>
    <n v="0.45"/>
    <x v="0"/>
  </r>
  <r>
    <x v="3"/>
    <n v="1128299"/>
    <x v="240"/>
    <x v="1"/>
    <x v="23"/>
    <s v="New Orleans"/>
    <x v="5"/>
    <n v="60.000000000000007"/>
    <n v="350"/>
    <n v="210000.00000000003"/>
    <n v="73500"/>
    <n v="0.35"/>
    <x v="0"/>
  </r>
  <r>
    <x v="3"/>
    <n v="1128299"/>
    <x v="271"/>
    <x v="1"/>
    <x v="23"/>
    <s v="New Orleans"/>
    <x v="0"/>
    <n v="45"/>
    <n v="550"/>
    <n v="247500"/>
    <n v="98999.999999999985"/>
    <n v="0.39999999999999997"/>
    <x v="0"/>
  </r>
  <r>
    <x v="3"/>
    <n v="1128299"/>
    <x v="271"/>
    <x v="1"/>
    <x v="23"/>
    <s v="New Orleans"/>
    <x v="1"/>
    <n v="50"/>
    <n v="400"/>
    <n v="200000"/>
    <n v="80000"/>
    <n v="0.39999999999999997"/>
    <x v="0"/>
  </r>
  <r>
    <x v="3"/>
    <n v="1128299"/>
    <x v="271"/>
    <x v="1"/>
    <x v="23"/>
    <s v="New Orleans"/>
    <x v="2"/>
    <n v="50"/>
    <n v="400"/>
    <n v="200000"/>
    <n v="80000"/>
    <n v="0.39999999999999997"/>
    <x v="0"/>
  </r>
  <r>
    <x v="3"/>
    <n v="1128299"/>
    <x v="271"/>
    <x v="1"/>
    <x v="23"/>
    <s v="New Orleans"/>
    <x v="3"/>
    <n v="45"/>
    <n v="325"/>
    <n v="146250"/>
    <n v="58499.999999999993"/>
    <n v="0.39999999999999997"/>
    <x v="0"/>
  </r>
  <r>
    <x v="3"/>
    <n v="1128299"/>
    <x v="271"/>
    <x v="1"/>
    <x v="23"/>
    <s v="New Orleans"/>
    <x v="4"/>
    <n v="40"/>
    <n v="225"/>
    <n v="90000"/>
    <n v="40500"/>
    <n v="0.45"/>
    <x v="0"/>
  </r>
  <r>
    <x v="3"/>
    <n v="1128299"/>
    <x v="271"/>
    <x v="1"/>
    <x v="23"/>
    <s v="New Orleans"/>
    <x v="5"/>
    <n v="65"/>
    <n v="575"/>
    <n v="373750"/>
    <n v="130812.49999999999"/>
    <n v="0.35"/>
    <x v="2"/>
  </r>
  <r>
    <x v="3"/>
    <n v="1128299"/>
    <x v="301"/>
    <x v="1"/>
    <x v="23"/>
    <s v="New Orleans"/>
    <x v="0"/>
    <n v="60"/>
    <n v="825"/>
    <n v="495000"/>
    <n v="197999.99999999997"/>
    <n v="0.39999999999999997"/>
    <x v="2"/>
  </r>
  <r>
    <x v="3"/>
    <n v="1128299"/>
    <x v="301"/>
    <x v="1"/>
    <x v="23"/>
    <s v="New Orleans"/>
    <x v="1"/>
    <n v="70"/>
    <n v="700"/>
    <n v="490000"/>
    <n v="195999.99999999997"/>
    <n v="0.39999999999999997"/>
    <x v="2"/>
  </r>
  <r>
    <x v="3"/>
    <n v="1128299"/>
    <x v="301"/>
    <x v="1"/>
    <x v="23"/>
    <s v="New Orleans"/>
    <x v="2"/>
    <n v="85"/>
    <n v="700"/>
    <n v="595000"/>
    <n v="237999.99999999997"/>
    <n v="0.39999999999999997"/>
    <x v="2"/>
  </r>
  <r>
    <x v="3"/>
    <n v="1128299"/>
    <x v="301"/>
    <x v="1"/>
    <x v="23"/>
    <s v="New Orleans"/>
    <x v="3"/>
    <n v="85"/>
    <n v="575"/>
    <n v="488750"/>
    <n v="195499.99999999997"/>
    <n v="0.39999999999999997"/>
    <x v="2"/>
  </r>
  <r>
    <x v="3"/>
    <n v="1128299"/>
    <x v="301"/>
    <x v="1"/>
    <x v="23"/>
    <s v="New Orleans"/>
    <x v="4"/>
    <n v="95"/>
    <n v="450"/>
    <n v="427500"/>
    <n v="192375"/>
    <n v="0.45"/>
    <x v="2"/>
  </r>
  <r>
    <x v="3"/>
    <n v="1128299"/>
    <x v="301"/>
    <x v="1"/>
    <x v="23"/>
    <s v="New Orleans"/>
    <x v="5"/>
    <n v="110.00000000000001"/>
    <n v="750"/>
    <n v="825000.00000000012"/>
    <n v="288750"/>
    <n v="0.35"/>
    <x v="2"/>
  </r>
  <r>
    <x v="3"/>
    <n v="1128299"/>
    <x v="330"/>
    <x v="1"/>
    <x v="23"/>
    <s v="New Orleans"/>
    <x v="0"/>
    <n v="90"/>
    <n v="900"/>
    <n v="810000"/>
    <n v="324000"/>
    <n v="0.39999999999999997"/>
    <x v="2"/>
  </r>
  <r>
    <x v="3"/>
    <n v="1128299"/>
    <x v="330"/>
    <x v="1"/>
    <x v="23"/>
    <s v="New Orleans"/>
    <x v="1"/>
    <n v="95"/>
    <n v="750"/>
    <n v="712500"/>
    <n v="285000"/>
    <n v="0.39999999999999997"/>
    <x v="2"/>
  </r>
  <r>
    <x v="3"/>
    <n v="1128299"/>
    <x v="330"/>
    <x v="1"/>
    <x v="23"/>
    <s v="New Orleans"/>
    <x v="2"/>
    <n v="95"/>
    <n v="700"/>
    <n v="665000"/>
    <n v="266000"/>
    <n v="0.39999999999999997"/>
    <x v="2"/>
  </r>
  <r>
    <x v="3"/>
    <n v="1128299"/>
    <x v="330"/>
    <x v="1"/>
    <x v="23"/>
    <s v="New Orleans"/>
    <x v="3"/>
    <n v="90"/>
    <n v="600"/>
    <n v="540000"/>
    <n v="215999.99999999997"/>
    <n v="0.39999999999999997"/>
    <x v="2"/>
  </r>
  <r>
    <x v="3"/>
    <n v="1128299"/>
    <x v="330"/>
    <x v="1"/>
    <x v="23"/>
    <s v="New Orleans"/>
    <x v="4"/>
    <n v="95"/>
    <n v="650"/>
    <n v="617500"/>
    <n v="277875"/>
    <n v="0.45"/>
    <x v="2"/>
  </r>
  <r>
    <x v="3"/>
    <n v="1128299"/>
    <x v="330"/>
    <x v="1"/>
    <x v="23"/>
    <s v="New Orleans"/>
    <x v="5"/>
    <n v="110.00000000000001"/>
    <n v="650"/>
    <n v="715000.00000000012"/>
    <n v="250250.00000000003"/>
    <n v="0.35"/>
    <x v="2"/>
  </r>
  <r>
    <x v="3"/>
    <n v="1128299"/>
    <x v="362"/>
    <x v="1"/>
    <x v="23"/>
    <s v="New Orleans"/>
    <x v="0"/>
    <n v="95"/>
    <n v="850"/>
    <n v="807500"/>
    <n v="323000"/>
    <n v="0.39999999999999997"/>
    <x v="2"/>
  </r>
  <r>
    <x v="3"/>
    <n v="1128299"/>
    <x v="362"/>
    <x v="1"/>
    <x v="23"/>
    <s v="New Orleans"/>
    <x v="1"/>
    <n v="85.000000000000014"/>
    <n v="825"/>
    <n v="701250.00000000012"/>
    <n v="280500"/>
    <n v="0.39999999999999997"/>
    <x v="2"/>
  </r>
  <r>
    <x v="3"/>
    <n v="1128299"/>
    <x v="362"/>
    <x v="1"/>
    <x v="23"/>
    <s v="New Orleans"/>
    <x v="2"/>
    <n v="75.000000000000014"/>
    <n v="700"/>
    <n v="525000.00000000012"/>
    <n v="210000.00000000003"/>
    <n v="0.39999999999999997"/>
    <x v="2"/>
  </r>
  <r>
    <x v="3"/>
    <n v="1128299"/>
    <x v="362"/>
    <x v="1"/>
    <x v="23"/>
    <s v="New Orleans"/>
    <x v="3"/>
    <n v="75.000000000000014"/>
    <n v="475"/>
    <n v="356250.00000000006"/>
    <n v="142500"/>
    <n v="0.39999999999999997"/>
    <x v="2"/>
  </r>
  <r>
    <x v="3"/>
    <n v="1128299"/>
    <x v="362"/>
    <x v="1"/>
    <x v="23"/>
    <s v="New Orleans"/>
    <x v="4"/>
    <n v="64.999999999999986"/>
    <n v="475"/>
    <n v="308749.99999999994"/>
    <n v="138937.49999999997"/>
    <n v="0.45"/>
    <x v="2"/>
  </r>
  <r>
    <x v="3"/>
    <n v="1128299"/>
    <x v="362"/>
    <x v="1"/>
    <x v="23"/>
    <s v="New Orleans"/>
    <x v="5"/>
    <n v="70"/>
    <n v="300"/>
    <n v="210000"/>
    <n v="73500"/>
    <n v="0.35"/>
    <x v="2"/>
  </r>
  <r>
    <x v="3"/>
    <n v="1128299"/>
    <x v="394"/>
    <x v="1"/>
    <x v="23"/>
    <s v="New Orleans"/>
    <x v="0"/>
    <n v="45.000000000000014"/>
    <n v="500"/>
    <n v="225000.00000000006"/>
    <n v="90000.000000000015"/>
    <n v="0.39999999999999997"/>
    <x v="2"/>
  </r>
  <r>
    <x v="3"/>
    <n v="1128299"/>
    <x v="394"/>
    <x v="1"/>
    <x v="23"/>
    <s v="New Orleans"/>
    <x v="1"/>
    <n v="50.000000000000014"/>
    <n v="500"/>
    <n v="250000.00000000006"/>
    <n v="100000.00000000001"/>
    <n v="0.39999999999999997"/>
    <x v="2"/>
  </r>
  <r>
    <x v="3"/>
    <n v="1128299"/>
    <x v="394"/>
    <x v="1"/>
    <x v="23"/>
    <s v="New Orleans"/>
    <x v="2"/>
    <n v="45.000000000000014"/>
    <n v="300"/>
    <n v="135000.00000000003"/>
    <n v="54000.000000000007"/>
    <n v="0.39999999999999997"/>
    <x v="2"/>
  </r>
  <r>
    <x v="3"/>
    <n v="1128299"/>
    <x v="394"/>
    <x v="1"/>
    <x v="23"/>
    <s v="New Orleans"/>
    <x v="3"/>
    <n v="45.000000000000014"/>
    <n v="250"/>
    <n v="112500.00000000003"/>
    <n v="45000.000000000007"/>
    <n v="0.39999999999999997"/>
    <x v="2"/>
  </r>
  <r>
    <x v="3"/>
    <n v="1128299"/>
    <x v="394"/>
    <x v="1"/>
    <x v="23"/>
    <s v="New Orleans"/>
    <x v="4"/>
    <n v="55.000000000000007"/>
    <n v="275"/>
    <n v="151250.00000000003"/>
    <n v="68062.500000000015"/>
    <n v="0.45"/>
    <x v="2"/>
  </r>
  <r>
    <x v="3"/>
    <n v="1128299"/>
    <x v="394"/>
    <x v="1"/>
    <x v="23"/>
    <s v="New Orleans"/>
    <x v="5"/>
    <n v="40"/>
    <n v="300"/>
    <n v="120000"/>
    <n v="42000"/>
    <n v="0.35"/>
    <x v="2"/>
  </r>
  <r>
    <x v="3"/>
    <n v="1128299"/>
    <x v="423"/>
    <x v="1"/>
    <x v="23"/>
    <s v="New Orleans"/>
    <x v="0"/>
    <n v="35"/>
    <n v="400"/>
    <n v="140000"/>
    <n v="55999.999999999993"/>
    <n v="0.39999999999999997"/>
    <x v="2"/>
  </r>
  <r>
    <x v="3"/>
    <n v="1128299"/>
    <x v="423"/>
    <x v="1"/>
    <x v="23"/>
    <s v="New Orleans"/>
    <x v="1"/>
    <n v="50.000000000000014"/>
    <n v="575"/>
    <n v="287500.00000000006"/>
    <n v="115000.00000000001"/>
    <n v="0.39999999999999997"/>
    <x v="2"/>
  </r>
  <r>
    <x v="3"/>
    <n v="1128299"/>
    <x v="423"/>
    <x v="1"/>
    <x v="23"/>
    <s v="New Orleans"/>
    <x v="2"/>
    <n v="45.000000000000014"/>
    <n v="400"/>
    <n v="180000.00000000006"/>
    <n v="72000.000000000015"/>
    <n v="0.39999999999999997"/>
    <x v="2"/>
  </r>
  <r>
    <x v="3"/>
    <n v="1128299"/>
    <x v="423"/>
    <x v="1"/>
    <x v="23"/>
    <s v="New Orleans"/>
    <x v="3"/>
    <n v="40.000000000000007"/>
    <n v="375"/>
    <n v="150000.00000000003"/>
    <n v="60000.000000000007"/>
    <n v="0.39999999999999997"/>
    <x v="2"/>
  </r>
  <r>
    <x v="3"/>
    <n v="1128299"/>
    <x v="423"/>
    <x v="1"/>
    <x v="23"/>
    <s v="New Orleans"/>
    <x v="4"/>
    <n v="50"/>
    <n v="350"/>
    <n v="175000"/>
    <n v="78750"/>
    <n v="0.45"/>
    <x v="2"/>
  </r>
  <r>
    <x v="3"/>
    <n v="1128299"/>
    <x v="423"/>
    <x v="1"/>
    <x v="23"/>
    <s v="New Orleans"/>
    <x v="5"/>
    <n v="55.000000000000007"/>
    <n v="400"/>
    <n v="220000.00000000003"/>
    <n v="77000"/>
    <n v="0.35"/>
    <x v="2"/>
  </r>
  <r>
    <x v="3"/>
    <n v="1128299"/>
    <x v="454"/>
    <x v="1"/>
    <x v="23"/>
    <s v="New Orleans"/>
    <x v="0"/>
    <n v="40.000000000000007"/>
    <n v="625"/>
    <n v="250000.00000000006"/>
    <n v="100000.00000000001"/>
    <n v="0.39999999999999997"/>
    <x v="2"/>
  </r>
  <r>
    <x v="3"/>
    <n v="1128299"/>
    <x v="454"/>
    <x v="1"/>
    <x v="23"/>
    <s v="New Orleans"/>
    <x v="1"/>
    <n v="45.000000000000014"/>
    <n v="700"/>
    <n v="315000.00000000012"/>
    <n v="126000.00000000003"/>
    <n v="0.39999999999999997"/>
    <x v="2"/>
  </r>
  <r>
    <x v="3"/>
    <n v="1128299"/>
    <x v="454"/>
    <x v="1"/>
    <x v="23"/>
    <s v="New Orleans"/>
    <x v="2"/>
    <n v="40.000000000000007"/>
    <n v="525"/>
    <n v="210000.00000000003"/>
    <n v="84000"/>
    <n v="0.39999999999999997"/>
    <x v="2"/>
  </r>
  <r>
    <x v="3"/>
    <n v="1128299"/>
    <x v="454"/>
    <x v="1"/>
    <x v="23"/>
    <s v="New Orleans"/>
    <x v="3"/>
    <n v="50.000000000000014"/>
    <n v="500"/>
    <n v="250000.00000000006"/>
    <n v="100000.00000000001"/>
    <n v="0.39999999999999997"/>
    <x v="2"/>
  </r>
  <r>
    <x v="3"/>
    <n v="1128299"/>
    <x v="454"/>
    <x v="1"/>
    <x v="23"/>
    <s v="New Orleans"/>
    <x v="4"/>
    <n v="70"/>
    <n v="475"/>
    <n v="332500"/>
    <n v="149625"/>
    <n v="0.45"/>
    <x v="2"/>
  </r>
  <r>
    <x v="3"/>
    <n v="1128299"/>
    <x v="454"/>
    <x v="1"/>
    <x v="23"/>
    <s v="New Orleans"/>
    <x v="5"/>
    <n v="85.000000000000014"/>
    <n v="600"/>
    <n v="510000.00000000006"/>
    <n v="178500"/>
    <n v="0.35"/>
    <x v="2"/>
  </r>
  <r>
    <x v="3"/>
    <n v="1128299"/>
    <x v="483"/>
    <x v="1"/>
    <x v="23"/>
    <s v="New Orleans"/>
    <x v="0"/>
    <n v="70.000000000000014"/>
    <n v="800"/>
    <n v="560000.00000000012"/>
    <n v="224000.00000000003"/>
    <n v="0.39999999999999997"/>
    <x v="2"/>
  </r>
  <r>
    <x v="3"/>
    <n v="1128299"/>
    <x v="483"/>
    <x v="1"/>
    <x v="23"/>
    <s v="New Orleans"/>
    <x v="1"/>
    <n v="80.000000000000028"/>
    <n v="800"/>
    <n v="640000.00000000023"/>
    <n v="256000.00000000006"/>
    <n v="0.39999999999999997"/>
    <x v="2"/>
  </r>
  <r>
    <x v="0"/>
    <n v="1128299"/>
    <x v="483"/>
    <x v="1"/>
    <x v="23"/>
    <s v="New Orleans"/>
    <x v="2"/>
    <n v="75.000000000000028"/>
    <n v="600"/>
    <n v="450000.00000000017"/>
    <n v="180000.00000000006"/>
    <n v="0.39999999999999997"/>
    <x v="2"/>
  </r>
  <r>
    <x v="0"/>
    <n v="1128299"/>
    <x v="483"/>
    <x v="1"/>
    <x v="23"/>
    <s v="New Orleans"/>
    <x v="3"/>
    <n v="75.000000000000028"/>
    <n v="600"/>
    <n v="450000.00000000017"/>
    <n v="180000.00000000006"/>
    <n v="0.39999999999999997"/>
    <x v="2"/>
  </r>
  <r>
    <x v="0"/>
    <n v="1128299"/>
    <x v="483"/>
    <x v="1"/>
    <x v="23"/>
    <s v="New Orleans"/>
    <x v="4"/>
    <n v="85.000000000000014"/>
    <n v="525"/>
    <n v="446250.00000000006"/>
    <n v="200812.50000000003"/>
    <n v="0.45"/>
    <x v="2"/>
  </r>
  <r>
    <x v="0"/>
    <n v="1128299"/>
    <x v="483"/>
    <x v="1"/>
    <x v="23"/>
    <s v="New Orleans"/>
    <x v="5"/>
    <n v="90.000000000000028"/>
    <n v="625"/>
    <n v="562500.00000000023"/>
    <n v="196875.00000000006"/>
    <n v="0.35"/>
    <x v="2"/>
  </r>
  <r>
    <x v="0"/>
    <n v="1197831"/>
    <x v="169"/>
    <x v="1"/>
    <x v="23"/>
    <s v="New Orleans"/>
    <x v="0"/>
    <n v="20"/>
    <n v="675"/>
    <n v="135000"/>
    <n v="40500"/>
    <n v="0.3"/>
    <x v="2"/>
  </r>
  <r>
    <x v="0"/>
    <n v="1197831"/>
    <x v="169"/>
    <x v="1"/>
    <x v="23"/>
    <s v="New Orleans"/>
    <x v="1"/>
    <n v="30"/>
    <n v="675"/>
    <n v="202500"/>
    <n v="60750"/>
    <n v="0.3"/>
    <x v="2"/>
  </r>
  <r>
    <x v="0"/>
    <n v="1197831"/>
    <x v="169"/>
    <x v="1"/>
    <x v="23"/>
    <s v="New Orleans"/>
    <x v="2"/>
    <n v="30"/>
    <n v="475"/>
    <n v="142500"/>
    <n v="42750"/>
    <n v="0.3"/>
    <x v="2"/>
  </r>
  <r>
    <x v="0"/>
    <n v="1197831"/>
    <x v="169"/>
    <x v="1"/>
    <x v="23"/>
    <s v="New Orleans"/>
    <x v="3"/>
    <n v="35"/>
    <n v="475"/>
    <n v="166250"/>
    <n v="66500"/>
    <n v="0.4"/>
    <x v="2"/>
  </r>
  <r>
    <x v="0"/>
    <n v="1197831"/>
    <x v="169"/>
    <x v="1"/>
    <x v="23"/>
    <s v="New Orleans"/>
    <x v="4"/>
    <n v="40"/>
    <n v="325"/>
    <n v="130000"/>
    <n v="32500"/>
    <n v="0.25"/>
    <x v="2"/>
  </r>
  <r>
    <x v="3"/>
    <n v="1197831"/>
    <x v="169"/>
    <x v="1"/>
    <x v="23"/>
    <s v="New Orleans"/>
    <x v="5"/>
    <n v="35"/>
    <n v="475"/>
    <n v="166250"/>
    <n v="74812.5"/>
    <n v="0.45"/>
    <x v="2"/>
  </r>
  <r>
    <x v="0"/>
    <n v="1197831"/>
    <x v="199"/>
    <x v="1"/>
    <x v="23"/>
    <s v="New Orleans"/>
    <x v="0"/>
    <n v="25"/>
    <n v="625"/>
    <n v="156250"/>
    <n v="46875"/>
    <n v="0.3"/>
    <x v="2"/>
  </r>
  <r>
    <x v="0"/>
    <n v="1197831"/>
    <x v="199"/>
    <x v="1"/>
    <x v="23"/>
    <s v="New Orleans"/>
    <x v="1"/>
    <n v="35"/>
    <n v="600"/>
    <n v="210000"/>
    <n v="63000"/>
    <n v="0.3"/>
    <x v="2"/>
  </r>
  <r>
    <x v="0"/>
    <n v="1197831"/>
    <x v="199"/>
    <x v="1"/>
    <x v="23"/>
    <s v="New Orleans"/>
    <x v="2"/>
    <n v="35"/>
    <n v="425"/>
    <n v="148750"/>
    <n v="44625"/>
    <n v="0.3"/>
    <x v="2"/>
  </r>
  <r>
    <x v="0"/>
    <n v="1197831"/>
    <x v="199"/>
    <x v="2"/>
    <x v="24"/>
    <s v="Boise"/>
    <x v="3"/>
    <n v="35"/>
    <n v="375"/>
    <n v="131250"/>
    <n v="52500"/>
    <n v="0.4"/>
    <x v="2"/>
  </r>
  <r>
    <x v="0"/>
    <n v="1197831"/>
    <x v="199"/>
    <x v="2"/>
    <x v="24"/>
    <s v="Boise"/>
    <x v="4"/>
    <n v="40"/>
    <n v="250"/>
    <n v="100000"/>
    <n v="25000"/>
    <n v="0.25"/>
    <x v="2"/>
  </r>
  <r>
    <x v="0"/>
    <n v="1197831"/>
    <x v="199"/>
    <x v="2"/>
    <x v="24"/>
    <s v="Boise"/>
    <x v="5"/>
    <n v="35"/>
    <n v="450"/>
    <n v="157500"/>
    <n v="70875"/>
    <n v="0.45"/>
    <x v="2"/>
  </r>
  <r>
    <x v="0"/>
    <n v="1197831"/>
    <x v="708"/>
    <x v="2"/>
    <x v="24"/>
    <s v="Boise"/>
    <x v="0"/>
    <n v="30"/>
    <n v="625"/>
    <n v="187500"/>
    <n v="65625"/>
    <n v="0.35"/>
    <x v="2"/>
  </r>
  <r>
    <x v="0"/>
    <n v="1197831"/>
    <x v="708"/>
    <x v="2"/>
    <x v="24"/>
    <s v="Boise"/>
    <x v="1"/>
    <n v="40"/>
    <n v="625"/>
    <n v="250000"/>
    <n v="87500"/>
    <n v="0.35"/>
    <x v="2"/>
  </r>
  <r>
    <x v="0"/>
    <n v="1197831"/>
    <x v="708"/>
    <x v="2"/>
    <x v="24"/>
    <s v="Boise"/>
    <x v="2"/>
    <n v="30"/>
    <n v="450"/>
    <n v="135000"/>
    <n v="47250"/>
    <n v="0.35"/>
    <x v="2"/>
  </r>
  <r>
    <x v="0"/>
    <n v="1197831"/>
    <x v="708"/>
    <x v="2"/>
    <x v="24"/>
    <s v="Boise"/>
    <x v="3"/>
    <n v="35"/>
    <n v="350"/>
    <n v="122500"/>
    <n v="55125"/>
    <n v="0.45"/>
    <x v="2"/>
  </r>
  <r>
    <x v="3"/>
    <n v="1197831"/>
    <x v="708"/>
    <x v="2"/>
    <x v="24"/>
    <s v="Boise"/>
    <x v="4"/>
    <n v="40"/>
    <n v="250"/>
    <n v="100000"/>
    <n v="30000"/>
    <n v="0.3"/>
    <x v="2"/>
  </r>
  <r>
    <x v="3"/>
    <n v="1197831"/>
    <x v="708"/>
    <x v="2"/>
    <x v="24"/>
    <s v="Boise"/>
    <x v="5"/>
    <n v="35"/>
    <n v="400"/>
    <n v="140000"/>
    <n v="70000"/>
    <n v="0.5"/>
    <x v="2"/>
  </r>
  <r>
    <x v="3"/>
    <n v="1197831"/>
    <x v="723"/>
    <x v="2"/>
    <x v="24"/>
    <s v="Boise"/>
    <x v="0"/>
    <n v="20"/>
    <n v="650"/>
    <n v="130000"/>
    <n v="45500"/>
    <n v="0.35"/>
    <x v="2"/>
  </r>
  <r>
    <x v="3"/>
    <n v="1197831"/>
    <x v="723"/>
    <x v="2"/>
    <x v="24"/>
    <s v="Boise"/>
    <x v="1"/>
    <n v="30.000000000000004"/>
    <n v="650"/>
    <n v="195000.00000000003"/>
    <n v="68250"/>
    <n v="0.35"/>
    <x v="2"/>
  </r>
  <r>
    <x v="3"/>
    <n v="1197831"/>
    <x v="723"/>
    <x v="2"/>
    <x v="24"/>
    <s v="Boise"/>
    <x v="2"/>
    <n v="24.999999999999996"/>
    <n v="475"/>
    <n v="118749.99999999999"/>
    <n v="41562.499999999993"/>
    <n v="0.35"/>
    <x v="2"/>
  </r>
  <r>
    <x v="3"/>
    <n v="1197831"/>
    <x v="723"/>
    <x v="2"/>
    <x v="24"/>
    <s v="Boise"/>
    <x v="3"/>
    <n v="30.000000000000004"/>
    <n v="375"/>
    <n v="112500.00000000001"/>
    <n v="50625.000000000007"/>
    <n v="0.45"/>
    <x v="2"/>
  </r>
  <r>
    <x v="3"/>
    <n v="1197831"/>
    <x v="723"/>
    <x v="2"/>
    <x v="24"/>
    <s v="Boise"/>
    <x v="4"/>
    <n v="35"/>
    <n v="275"/>
    <n v="96250"/>
    <n v="28875"/>
    <n v="0.3"/>
    <x v="2"/>
  </r>
  <r>
    <x v="3"/>
    <n v="1197831"/>
    <x v="723"/>
    <x v="2"/>
    <x v="24"/>
    <s v="Boise"/>
    <x v="5"/>
    <n v="30.000000000000004"/>
    <n v="550"/>
    <n v="165000.00000000003"/>
    <n v="82500.000000000015"/>
    <n v="0.5"/>
    <x v="2"/>
  </r>
  <r>
    <x v="3"/>
    <n v="1197831"/>
    <x v="258"/>
    <x v="2"/>
    <x v="24"/>
    <s v="Boise"/>
    <x v="0"/>
    <n v="20"/>
    <n v="700"/>
    <n v="140000"/>
    <n v="49000"/>
    <n v="0.35"/>
    <x v="2"/>
  </r>
  <r>
    <x v="3"/>
    <n v="1197831"/>
    <x v="258"/>
    <x v="2"/>
    <x v="24"/>
    <s v="Boise"/>
    <x v="1"/>
    <n v="30.000000000000004"/>
    <n v="725"/>
    <n v="217500.00000000003"/>
    <n v="76125"/>
    <n v="0.35"/>
    <x v="2"/>
  </r>
  <r>
    <x v="3"/>
    <n v="1197831"/>
    <x v="258"/>
    <x v="2"/>
    <x v="24"/>
    <s v="Boise"/>
    <x v="2"/>
    <n v="24.999999999999996"/>
    <n v="575"/>
    <n v="143749.99999999997"/>
    <n v="50312.499999999985"/>
    <n v="0.35"/>
    <x v="2"/>
  </r>
  <r>
    <x v="3"/>
    <n v="1197831"/>
    <x v="258"/>
    <x v="2"/>
    <x v="24"/>
    <s v="Boise"/>
    <x v="3"/>
    <n v="35"/>
    <n v="500"/>
    <n v="175000"/>
    <n v="78750"/>
    <n v="0.45"/>
    <x v="2"/>
  </r>
  <r>
    <x v="3"/>
    <n v="1197831"/>
    <x v="258"/>
    <x v="2"/>
    <x v="24"/>
    <s v="Boise"/>
    <x v="4"/>
    <n v="50"/>
    <n v="400"/>
    <n v="200000"/>
    <n v="60000"/>
    <n v="0.3"/>
    <x v="2"/>
  </r>
  <r>
    <x v="3"/>
    <n v="1197831"/>
    <x v="258"/>
    <x v="2"/>
    <x v="24"/>
    <s v="Boise"/>
    <x v="5"/>
    <n v="45"/>
    <n v="750"/>
    <n v="337500"/>
    <n v="168750"/>
    <n v="0.5"/>
    <x v="2"/>
  </r>
  <r>
    <x v="3"/>
    <n v="1197831"/>
    <x v="288"/>
    <x v="2"/>
    <x v="24"/>
    <s v="Boise"/>
    <x v="0"/>
    <n v="45"/>
    <n v="750"/>
    <n v="337500"/>
    <n v="118124.99999999999"/>
    <n v="0.35"/>
    <x v="2"/>
  </r>
  <r>
    <x v="3"/>
    <n v="1197831"/>
    <x v="288"/>
    <x v="2"/>
    <x v="24"/>
    <s v="Boise"/>
    <x v="1"/>
    <n v="50"/>
    <n v="750"/>
    <n v="375000"/>
    <n v="131250"/>
    <n v="0.35"/>
    <x v="2"/>
  </r>
  <r>
    <x v="3"/>
    <n v="1197831"/>
    <x v="288"/>
    <x v="2"/>
    <x v="24"/>
    <s v="Boise"/>
    <x v="2"/>
    <n v="50"/>
    <n v="600"/>
    <n v="300000"/>
    <n v="105000"/>
    <n v="0.35"/>
    <x v="2"/>
  </r>
  <r>
    <x v="3"/>
    <n v="1197831"/>
    <x v="288"/>
    <x v="2"/>
    <x v="24"/>
    <s v="Boise"/>
    <x v="3"/>
    <n v="50"/>
    <n v="550"/>
    <n v="275000"/>
    <n v="123750"/>
    <n v="0.45"/>
    <x v="2"/>
  </r>
  <r>
    <x v="3"/>
    <n v="1197831"/>
    <x v="288"/>
    <x v="2"/>
    <x v="24"/>
    <s v="Boise"/>
    <x v="4"/>
    <n v="55.000000000000007"/>
    <n v="450"/>
    <n v="247500.00000000003"/>
    <n v="74250"/>
    <n v="0.3"/>
    <x v="2"/>
  </r>
  <r>
    <x v="3"/>
    <n v="1197831"/>
    <x v="288"/>
    <x v="2"/>
    <x v="24"/>
    <s v="Boise"/>
    <x v="5"/>
    <n v="60.000000000000007"/>
    <n v="825"/>
    <n v="495000.00000000006"/>
    <n v="247500.00000000003"/>
    <n v="0.5"/>
    <x v="2"/>
  </r>
  <r>
    <x v="3"/>
    <n v="1197831"/>
    <x v="320"/>
    <x v="2"/>
    <x v="24"/>
    <s v="Boise"/>
    <x v="0"/>
    <n v="50"/>
    <n v="775"/>
    <n v="387500"/>
    <n v="155000"/>
    <n v="0.39999999999999997"/>
    <x v="2"/>
  </r>
  <r>
    <x v="3"/>
    <n v="1197831"/>
    <x v="320"/>
    <x v="2"/>
    <x v="24"/>
    <s v="Boise"/>
    <x v="1"/>
    <n v="55.000000000000007"/>
    <n v="775"/>
    <n v="426250.00000000006"/>
    <n v="170500"/>
    <n v="0.39999999999999997"/>
    <x v="2"/>
  </r>
  <r>
    <x v="3"/>
    <n v="1197831"/>
    <x v="320"/>
    <x v="2"/>
    <x v="24"/>
    <s v="Boise"/>
    <x v="2"/>
    <n v="50"/>
    <n v="925"/>
    <n v="462500"/>
    <n v="184999.99999999997"/>
    <n v="0.39999999999999997"/>
    <x v="2"/>
  </r>
  <r>
    <x v="3"/>
    <n v="1197831"/>
    <x v="320"/>
    <x v="2"/>
    <x v="24"/>
    <s v="Boise"/>
    <x v="3"/>
    <n v="50"/>
    <n v="525"/>
    <n v="262500"/>
    <n v="131250"/>
    <n v="0.5"/>
    <x v="2"/>
  </r>
  <r>
    <x v="3"/>
    <n v="1197831"/>
    <x v="320"/>
    <x v="2"/>
    <x v="24"/>
    <s v="Boise"/>
    <x v="4"/>
    <n v="55.000000000000007"/>
    <n v="525"/>
    <n v="288750.00000000006"/>
    <n v="101062.50000000001"/>
    <n v="0.35"/>
    <x v="2"/>
  </r>
  <r>
    <x v="0"/>
    <n v="1197831"/>
    <x v="320"/>
    <x v="2"/>
    <x v="24"/>
    <s v="Boise"/>
    <x v="5"/>
    <n v="65"/>
    <n v="800"/>
    <n v="520000"/>
    <n v="286000"/>
    <n v="0.55000000000000004"/>
    <x v="2"/>
  </r>
  <r>
    <x v="0"/>
    <n v="1197831"/>
    <x v="353"/>
    <x v="2"/>
    <x v="24"/>
    <s v="Boise"/>
    <x v="0"/>
    <n v="50"/>
    <n v="750"/>
    <n v="375000"/>
    <n v="150000"/>
    <n v="0.39999999999999997"/>
    <x v="2"/>
  </r>
  <r>
    <x v="0"/>
    <n v="1197831"/>
    <x v="353"/>
    <x v="2"/>
    <x v="24"/>
    <s v="Boise"/>
    <x v="1"/>
    <n v="55.000000000000007"/>
    <n v="750"/>
    <n v="412500.00000000006"/>
    <n v="165000"/>
    <n v="0.39999999999999997"/>
    <x v="2"/>
  </r>
  <r>
    <x v="0"/>
    <n v="1197831"/>
    <x v="353"/>
    <x v="2"/>
    <x v="24"/>
    <s v="Boise"/>
    <x v="2"/>
    <n v="50"/>
    <n v="925"/>
    <n v="462500"/>
    <n v="184999.99999999997"/>
    <n v="0.39999999999999997"/>
    <x v="2"/>
  </r>
  <r>
    <x v="0"/>
    <n v="1197831"/>
    <x v="353"/>
    <x v="2"/>
    <x v="24"/>
    <s v="Boise"/>
    <x v="3"/>
    <n v="50"/>
    <n v="475"/>
    <n v="237500"/>
    <n v="118750"/>
    <n v="0.5"/>
    <x v="2"/>
  </r>
  <r>
    <x v="2"/>
    <n v="1197831"/>
    <x v="353"/>
    <x v="2"/>
    <x v="24"/>
    <s v="Boise"/>
    <x v="4"/>
    <n v="55.000000000000007"/>
    <n v="475"/>
    <n v="261250.00000000003"/>
    <n v="91437.5"/>
    <n v="0.35"/>
    <x v="2"/>
  </r>
  <r>
    <x v="2"/>
    <n v="1197831"/>
    <x v="353"/>
    <x v="2"/>
    <x v="24"/>
    <s v="Boise"/>
    <x v="5"/>
    <n v="60"/>
    <n v="725"/>
    <n v="435000"/>
    <n v="239250.00000000003"/>
    <n v="0.55000000000000004"/>
    <x v="2"/>
  </r>
  <r>
    <x v="2"/>
    <n v="1197831"/>
    <x v="381"/>
    <x v="2"/>
    <x v="24"/>
    <s v="Boise"/>
    <x v="0"/>
    <n v="55.000000000000007"/>
    <n v="675"/>
    <n v="371250.00000000006"/>
    <n v="148500"/>
    <n v="0.39999999999999997"/>
    <x v="2"/>
  </r>
  <r>
    <x v="2"/>
    <n v="1197831"/>
    <x v="381"/>
    <x v="2"/>
    <x v="24"/>
    <s v="Boise"/>
    <x v="1"/>
    <n v="55.000000000000007"/>
    <n v="625"/>
    <n v="343750.00000000006"/>
    <n v="137500"/>
    <n v="0.39999999999999997"/>
    <x v="2"/>
  </r>
  <r>
    <x v="2"/>
    <n v="1197831"/>
    <x v="381"/>
    <x v="2"/>
    <x v="24"/>
    <s v="Boise"/>
    <x v="2"/>
    <n v="60"/>
    <n v="675"/>
    <n v="405000"/>
    <n v="162000"/>
    <n v="0.39999999999999997"/>
    <x v="2"/>
  </r>
  <r>
    <x v="2"/>
    <n v="1197831"/>
    <x v="381"/>
    <x v="2"/>
    <x v="24"/>
    <s v="Boise"/>
    <x v="3"/>
    <n v="60"/>
    <n v="400"/>
    <n v="240000"/>
    <n v="120000"/>
    <n v="0.5"/>
    <x v="2"/>
  </r>
  <r>
    <x v="2"/>
    <n v="1197831"/>
    <x v="381"/>
    <x v="2"/>
    <x v="24"/>
    <s v="Boise"/>
    <x v="4"/>
    <n v="55.000000000000007"/>
    <n v="400"/>
    <n v="220000.00000000003"/>
    <n v="77000"/>
    <n v="0.35"/>
    <x v="2"/>
  </r>
  <r>
    <x v="2"/>
    <n v="1197831"/>
    <x v="381"/>
    <x v="2"/>
    <x v="24"/>
    <s v="Boise"/>
    <x v="5"/>
    <n v="50"/>
    <n v="625"/>
    <n v="312500"/>
    <n v="171875"/>
    <n v="0.55000000000000004"/>
    <x v="2"/>
  </r>
  <r>
    <x v="2"/>
    <n v="1197831"/>
    <x v="410"/>
    <x v="2"/>
    <x v="24"/>
    <s v="Boise"/>
    <x v="0"/>
    <n v="40"/>
    <n v="575"/>
    <n v="230000"/>
    <n v="91999.999999999985"/>
    <n v="0.39999999999999997"/>
    <x v="2"/>
  </r>
  <r>
    <x v="2"/>
    <n v="1197831"/>
    <x v="410"/>
    <x v="2"/>
    <x v="24"/>
    <s v="Boise"/>
    <x v="1"/>
    <n v="40"/>
    <n v="575"/>
    <n v="230000"/>
    <n v="91999.999999999985"/>
    <n v="0.39999999999999997"/>
    <x v="2"/>
  </r>
  <r>
    <x v="2"/>
    <n v="1197831"/>
    <x v="410"/>
    <x v="2"/>
    <x v="24"/>
    <s v="Boise"/>
    <x v="2"/>
    <n v="45"/>
    <n v="525"/>
    <n v="236250"/>
    <n v="94499.999999999985"/>
    <n v="0.39999999999999997"/>
    <x v="2"/>
  </r>
  <r>
    <x v="2"/>
    <n v="1197831"/>
    <x v="410"/>
    <x v="2"/>
    <x v="24"/>
    <s v="Boise"/>
    <x v="3"/>
    <n v="45"/>
    <n v="375"/>
    <n v="168750"/>
    <n v="84375"/>
    <n v="0.5"/>
    <x v="2"/>
  </r>
  <r>
    <x v="2"/>
    <n v="1197831"/>
    <x v="410"/>
    <x v="2"/>
    <x v="24"/>
    <s v="Boise"/>
    <x v="4"/>
    <n v="35"/>
    <n v="350"/>
    <n v="122500"/>
    <n v="42875"/>
    <n v="0.35"/>
    <x v="2"/>
  </r>
  <r>
    <x v="2"/>
    <n v="1197831"/>
    <x v="410"/>
    <x v="2"/>
    <x v="24"/>
    <s v="Boise"/>
    <x v="5"/>
    <n v="45"/>
    <n v="525"/>
    <n v="236250"/>
    <n v="129937.50000000001"/>
    <n v="0.55000000000000004"/>
    <x v="2"/>
  </r>
  <r>
    <x v="2"/>
    <n v="1197831"/>
    <x v="442"/>
    <x v="2"/>
    <x v="24"/>
    <s v="Boise"/>
    <x v="0"/>
    <n v="35"/>
    <n v="675"/>
    <n v="236250"/>
    <n v="94499.999999999985"/>
    <n v="0.39999999999999997"/>
    <x v="2"/>
  </r>
  <r>
    <x v="2"/>
    <n v="1197831"/>
    <x v="442"/>
    <x v="2"/>
    <x v="24"/>
    <s v="Boise"/>
    <x v="1"/>
    <n v="35"/>
    <n v="675"/>
    <n v="236250"/>
    <n v="94499.999999999985"/>
    <n v="0.39999999999999997"/>
    <x v="2"/>
  </r>
  <r>
    <x v="2"/>
    <n v="1197831"/>
    <x v="442"/>
    <x v="2"/>
    <x v="24"/>
    <s v="Boise"/>
    <x v="2"/>
    <n v="60"/>
    <n v="600"/>
    <n v="360000"/>
    <n v="144000"/>
    <n v="0.39999999999999997"/>
    <x v="2"/>
  </r>
  <r>
    <x v="2"/>
    <n v="1197831"/>
    <x v="442"/>
    <x v="2"/>
    <x v="24"/>
    <s v="Boise"/>
    <x v="3"/>
    <n v="60"/>
    <n v="450"/>
    <n v="270000"/>
    <n v="135000"/>
    <n v="0.5"/>
    <x v="2"/>
  </r>
  <r>
    <x v="2"/>
    <n v="1197831"/>
    <x v="442"/>
    <x v="2"/>
    <x v="24"/>
    <s v="Boise"/>
    <x v="4"/>
    <n v="54.999999999999993"/>
    <n v="425"/>
    <n v="233749.99999999997"/>
    <n v="81812.499999999985"/>
    <n v="0.35"/>
    <x v="2"/>
  </r>
  <r>
    <x v="2"/>
    <n v="1197831"/>
    <x v="442"/>
    <x v="2"/>
    <x v="24"/>
    <s v="Boise"/>
    <x v="5"/>
    <n v="65"/>
    <n v="625"/>
    <n v="406250"/>
    <n v="223437.50000000003"/>
    <n v="0.55000000000000004"/>
    <x v="2"/>
  </r>
  <r>
    <x v="0"/>
    <n v="1197831"/>
    <x v="471"/>
    <x v="2"/>
    <x v="24"/>
    <s v="Boise"/>
    <x v="0"/>
    <n v="54.999999999999993"/>
    <n v="775"/>
    <n v="426249.99999999994"/>
    <n v="170499.99999999997"/>
    <n v="0.39999999999999997"/>
    <x v="2"/>
  </r>
  <r>
    <x v="0"/>
    <n v="1197831"/>
    <x v="471"/>
    <x v="2"/>
    <x v="24"/>
    <s v="Boise"/>
    <x v="1"/>
    <n v="54.999999999999993"/>
    <n v="775"/>
    <n v="426249.99999999994"/>
    <n v="170499.99999999997"/>
    <n v="0.39999999999999997"/>
    <x v="2"/>
  </r>
  <r>
    <x v="0"/>
    <n v="1197831"/>
    <x v="471"/>
    <x v="2"/>
    <x v="24"/>
    <s v="Boise"/>
    <x v="2"/>
    <n v="60"/>
    <n v="675"/>
    <n v="405000"/>
    <n v="162000"/>
    <n v="0.39999999999999997"/>
    <x v="2"/>
  </r>
  <r>
    <x v="0"/>
    <n v="1197831"/>
    <x v="471"/>
    <x v="2"/>
    <x v="24"/>
    <s v="Boise"/>
    <x v="3"/>
    <n v="60"/>
    <n v="525"/>
    <n v="315000"/>
    <n v="157500"/>
    <n v="0.5"/>
    <x v="2"/>
  </r>
  <r>
    <x v="0"/>
    <n v="1197831"/>
    <x v="471"/>
    <x v="2"/>
    <x v="24"/>
    <s v="Boise"/>
    <x v="4"/>
    <n v="54.999999999999993"/>
    <n v="475"/>
    <n v="261249.99999999997"/>
    <n v="91437.499999999985"/>
    <n v="0.35"/>
    <x v="2"/>
  </r>
  <r>
    <x v="0"/>
    <n v="1197831"/>
    <x v="471"/>
    <x v="2"/>
    <x v="24"/>
    <s v="Boise"/>
    <x v="5"/>
    <n v="65"/>
    <n v="725"/>
    <n v="471250"/>
    <n v="259187.50000000003"/>
    <n v="0.55000000000000004"/>
    <x v="2"/>
  </r>
  <r>
    <x v="0"/>
    <n v="1128299"/>
    <x v="187"/>
    <x v="2"/>
    <x v="24"/>
    <s v="Boise"/>
    <x v="0"/>
    <n v="29.999999999999993"/>
    <n v="425"/>
    <n v="127499.99999999997"/>
    <n v="44624.999999999985"/>
    <n v="0.35"/>
    <x v="2"/>
  </r>
  <r>
    <x v="0"/>
    <n v="1128299"/>
    <x v="187"/>
    <x v="2"/>
    <x v="24"/>
    <s v="Boise"/>
    <x v="1"/>
    <n v="40"/>
    <n v="425"/>
    <n v="170000"/>
    <n v="68000"/>
    <n v="0.4"/>
    <x v="2"/>
  </r>
  <r>
    <x v="0"/>
    <n v="1128299"/>
    <x v="187"/>
    <x v="2"/>
    <x v="24"/>
    <s v="Boise"/>
    <x v="2"/>
    <n v="40"/>
    <n v="425"/>
    <n v="170000"/>
    <n v="59499.999999999993"/>
    <n v="0.35"/>
    <x v="2"/>
  </r>
  <r>
    <x v="0"/>
    <n v="1128299"/>
    <x v="187"/>
    <x v="2"/>
    <x v="24"/>
    <s v="Boise"/>
    <x v="3"/>
    <n v="40"/>
    <n v="275"/>
    <n v="110000"/>
    <n v="38500"/>
    <n v="0.35"/>
    <x v="2"/>
  </r>
  <r>
    <x v="0"/>
    <n v="1128299"/>
    <x v="187"/>
    <x v="2"/>
    <x v="24"/>
    <s v="Boise"/>
    <x v="4"/>
    <n v="45.000000000000007"/>
    <n v="225"/>
    <n v="101250.00000000001"/>
    <n v="30375.000000000004"/>
    <n v="0.3"/>
    <x v="2"/>
  </r>
  <r>
    <x v="0"/>
    <n v="1128299"/>
    <x v="187"/>
    <x v="2"/>
    <x v="24"/>
    <s v="Boise"/>
    <x v="5"/>
    <n v="40"/>
    <n v="425"/>
    <n v="170000"/>
    <n v="42500"/>
    <n v="0.25"/>
    <x v="2"/>
  </r>
  <r>
    <x v="0"/>
    <n v="1128299"/>
    <x v="697"/>
    <x v="2"/>
    <x v="24"/>
    <s v="Boise"/>
    <x v="0"/>
    <n v="29.999999999999993"/>
    <n v="475"/>
    <n v="142499.99999999997"/>
    <n v="49874.999999999985"/>
    <n v="0.35"/>
    <x v="2"/>
  </r>
  <r>
    <x v="0"/>
    <n v="1128299"/>
    <x v="697"/>
    <x v="2"/>
    <x v="24"/>
    <s v="Boise"/>
    <x v="1"/>
    <n v="40"/>
    <n v="375"/>
    <n v="150000"/>
    <n v="60000"/>
    <n v="0.4"/>
    <x v="2"/>
  </r>
  <r>
    <x v="0"/>
    <n v="1128299"/>
    <x v="697"/>
    <x v="2"/>
    <x v="24"/>
    <s v="Boise"/>
    <x v="2"/>
    <n v="40"/>
    <n v="375"/>
    <n v="150000"/>
    <n v="52500"/>
    <n v="0.35"/>
    <x v="2"/>
  </r>
  <r>
    <x v="0"/>
    <n v="1128299"/>
    <x v="697"/>
    <x v="2"/>
    <x v="25"/>
    <s v="Phoenix"/>
    <x v="3"/>
    <n v="40"/>
    <n v="225"/>
    <n v="90000"/>
    <n v="31499.999999999996"/>
    <n v="0.35"/>
    <x v="2"/>
  </r>
  <r>
    <x v="0"/>
    <n v="1128299"/>
    <x v="697"/>
    <x v="2"/>
    <x v="25"/>
    <s v="Phoenix"/>
    <x v="4"/>
    <n v="45.000000000000007"/>
    <n v="150"/>
    <n v="67500.000000000015"/>
    <n v="20250.000000000004"/>
    <n v="0.3"/>
    <x v="2"/>
  </r>
  <r>
    <x v="0"/>
    <n v="1128299"/>
    <x v="697"/>
    <x v="2"/>
    <x v="25"/>
    <s v="Phoenix"/>
    <x v="5"/>
    <n v="40"/>
    <n v="350"/>
    <n v="140000"/>
    <n v="35000"/>
    <n v="0.25"/>
    <x v="2"/>
  </r>
  <r>
    <x v="0"/>
    <n v="1128299"/>
    <x v="227"/>
    <x v="2"/>
    <x v="25"/>
    <s v="Phoenix"/>
    <x v="0"/>
    <n v="40"/>
    <n v="500"/>
    <n v="200000"/>
    <n v="70000"/>
    <n v="0.35"/>
    <x v="2"/>
  </r>
  <r>
    <x v="0"/>
    <n v="1128299"/>
    <x v="227"/>
    <x v="2"/>
    <x v="25"/>
    <s v="Phoenix"/>
    <x v="1"/>
    <n v="50"/>
    <n v="350"/>
    <n v="175000"/>
    <n v="70000"/>
    <n v="0.4"/>
    <x v="2"/>
  </r>
  <r>
    <x v="0"/>
    <n v="1128299"/>
    <x v="227"/>
    <x v="2"/>
    <x v="25"/>
    <s v="Phoenix"/>
    <x v="2"/>
    <n v="50"/>
    <n v="350"/>
    <n v="175000"/>
    <n v="61249.999999999993"/>
    <n v="0.35"/>
    <x v="2"/>
  </r>
  <r>
    <x v="0"/>
    <n v="1128299"/>
    <x v="227"/>
    <x v="2"/>
    <x v="25"/>
    <s v="Phoenix"/>
    <x v="3"/>
    <n v="50"/>
    <n v="225"/>
    <n v="112500"/>
    <n v="39375"/>
    <n v="0.35"/>
    <x v="2"/>
  </r>
  <r>
    <x v="0"/>
    <n v="1128299"/>
    <x v="227"/>
    <x v="2"/>
    <x v="25"/>
    <s v="Phoenix"/>
    <x v="4"/>
    <n v="55.000000000000007"/>
    <n v="125"/>
    <n v="68750.000000000015"/>
    <n v="20625.000000000004"/>
    <n v="0.3"/>
    <x v="2"/>
  </r>
  <r>
    <x v="0"/>
    <n v="1128299"/>
    <x v="227"/>
    <x v="2"/>
    <x v="25"/>
    <s v="Phoenix"/>
    <x v="5"/>
    <n v="50"/>
    <n v="325"/>
    <n v="162500"/>
    <n v="40625"/>
    <n v="0.25"/>
    <x v="2"/>
  </r>
  <r>
    <x v="0"/>
    <n v="1128299"/>
    <x v="246"/>
    <x v="2"/>
    <x v="25"/>
    <s v="Phoenix"/>
    <x v="0"/>
    <n v="50"/>
    <n v="500"/>
    <n v="250000"/>
    <n v="87500"/>
    <n v="0.35"/>
    <x v="2"/>
  </r>
  <r>
    <x v="0"/>
    <n v="1128299"/>
    <x v="246"/>
    <x v="2"/>
    <x v="25"/>
    <s v="Phoenix"/>
    <x v="1"/>
    <n v="55.000000000000007"/>
    <n v="300"/>
    <n v="165000.00000000003"/>
    <n v="66000.000000000015"/>
    <n v="0.4"/>
    <x v="2"/>
  </r>
  <r>
    <x v="0"/>
    <n v="1128299"/>
    <x v="246"/>
    <x v="2"/>
    <x v="25"/>
    <s v="Phoenix"/>
    <x v="2"/>
    <n v="55.000000000000007"/>
    <n v="350"/>
    <n v="192500.00000000003"/>
    <n v="67375"/>
    <n v="0.35"/>
    <x v="2"/>
  </r>
  <r>
    <x v="0"/>
    <n v="1128299"/>
    <x v="246"/>
    <x v="2"/>
    <x v="25"/>
    <s v="Phoenix"/>
    <x v="3"/>
    <n v="50"/>
    <n v="250"/>
    <n v="125000"/>
    <n v="43750"/>
    <n v="0.35"/>
    <x v="2"/>
  </r>
  <r>
    <x v="0"/>
    <n v="1128299"/>
    <x v="246"/>
    <x v="2"/>
    <x v="25"/>
    <s v="Phoenix"/>
    <x v="4"/>
    <n v="55.000000000000007"/>
    <n v="150"/>
    <n v="82500.000000000015"/>
    <n v="24750.000000000004"/>
    <n v="0.3"/>
    <x v="2"/>
  </r>
  <r>
    <x v="0"/>
    <n v="1128299"/>
    <x v="246"/>
    <x v="2"/>
    <x v="25"/>
    <s v="Phoenix"/>
    <x v="5"/>
    <n v="70"/>
    <n v="325"/>
    <n v="227500"/>
    <n v="56875"/>
    <n v="0.25"/>
    <x v="2"/>
  </r>
  <r>
    <x v="0"/>
    <n v="1128299"/>
    <x v="277"/>
    <x v="2"/>
    <x v="25"/>
    <s v="Phoenix"/>
    <x v="0"/>
    <n v="50"/>
    <n v="525"/>
    <n v="262500"/>
    <n v="91875"/>
    <n v="0.35"/>
    <x v="2"/>
  </r>
  <r>
    <x v="0"/>
    <n v="1128299"/>
    <x v="277"/>
    <x v="2"/>
    <x v="25"/>
    <s v="Phoenix"/>
    <x v="1"/>
    <n v="55.000000000000007"/>
    <n v="375"/>
    <n v="206250.00000000003"/>
    <n v="82500.000000000015"/>
    <n v="0.4"/>
    <x v="2"/>
  </r>
  <r>
    <x v="0"/>
    <n v="1128299"/>
    <x v="277"/>
    <x v="2"/>
    <x v="25"/>
    <s v="Phoenix"/>
    <x v="2"/>
    <n v="55.000000000000007"/>
    <n v="400"/>
    <n v="220000.00000000003"/>
    <n v="77000"/>
    <n v="0.35"/>
    <x v="2"/>
  </r>
  <r>
    <x v="0"/>
    <n v="1128299"/>
    <x v="277"/>
    <x v="2"/>
    <x v="25"/>
    <s v="Phoenix"/>
    <x v="3"/>
    <n v="50"/>
    <n v="300"/>
    <n v="150000"/>
    <n v="52500"/>
    <n v="0.35"/>
    <x v="2"/>
  </r>
  <r>
    <x v="0"/>
    <n v="1128299"/>
    <x v="277"/>
    <x v="2"/>
    <x v="25"/>
    <s v="Phoenix"/>
    <x v="4"/>
    <n v="55.000000000000007"/>
    <n v="200"/>
    <n v="110000.00000000001"/>
    <n v="33000"/>
    <n v="0.3"/>
    <x v="2"/>
  </r>
  <r>
    <x v="0"/>
    <n v="1128299"/>
    <x v="277"/>
    <x v="2"/>
    <x v="25"/>
    <s v="Phoenix"/>
    <x v="5"/>
    <n v="70"/>
    <n v="375"/>
    <n v="262500"/>
    <n v="65625"/>
    <n v="0.25"/>
    <x v="2"/>
  </r>
  <r>
    <x v="0"/>
    <n v="1128299"/>
    <x v="307"/>
    <x v="2"/>
    <x v="25"/>
    <s v="Phoenix"/>
    <x v="0"/>
    <n v="50"/>
    <n v="625"/>
    <n v="312500"/>
    <n v="109375"/>
    <n v="0.35"/>
    <x v="2"/>
  </r>
  <r>
    <x v="0"/>
    <n v="1128299"/>
    <x v="307"/>
    <x v="2"/>
    <x v="25"/>
    <s v="Phoenix"/>
    <x v="1"/>
    <n v="55.000000000000007"/>
    <n v="475"/>
    <n v="261250.00000000003"/>
    <n v="104500.00000000001"/>
    <n v="0.4"/>
    <x v="2"/>
  </r>
  <r>
    <x v="0"/>
    <n v="1128299"/>
    <x v="307"/>
    <x v="2"/>
    <x v="25"/>
    <s v="Phoenix"/>
    <x v="2"/>
    <n v="55.000000000000007"/>
    <n v="475"/>
    <n v="261250.00000000003"/>
    <n v="91437.5"/>
    <n v="0.35"/>
    <x v="2"/>
  </r>
  <r>
    <x v="0"/>
    <n v="1128299"/>
    <x v="307"/>
    <x v="2"/>
    <x v="25"/>
    <s v="Phoenix"/>
    <x v="3"/>
    <n v="50"/>
    <n v="350"/>
    <n v="175000"/>
    <n v="61249.999999999993"/>
    <n v="0.35"/>
    <x v="2"/>
  </r>
  <r>
    <x v="0"/>
    <n v="1128299"/>
    <x v="307"/>
    <x v="2"/>
    <x v="25"/>
    <s v="Phoenix"/>
    <x v="4"/>
    <n v="55.000000000000007"/>
    <n v="225"/>
    <n v="123750.00000000001"/>
    <n v="37125"/>
    <n v="0.3"/>
    <x v="2"/>
  </r>
  <r>
    <x v="0"/>
    <n v="1128299"/>
    <x v="307"/>
    <x v="2"/>
    <x v="25"/>
    <s v="Phoenix"/>
    <x v="5"/>
    <n v="70"/>
    <n v="525"/>
    <n v="367500"/>
    <n v="91875"/>
    <n v="0.25"/>
    <x v="2"/>
  </r>
  <r>
    <x v="0"/>
    <n v="1128299"/>
    <x v="336"/>
    <x v="2"/>
    <x v="25"/>
    <s v="Phoenix"/>
    <x v="0"/>
    <n v="50"/>
    <n v="675"/>
    <n v="337500"/>
    <n v="118124.99999999999"/>
    <n v="0.35"/>
    <x v="2"/>
  </r>
  <r>
    <x v="0"/>
    <n v="1128299"/>
    <x v="336"/>
    <x v="2"/>
    <x v="25"/>
    <s v="Phoenix"/>
    <x v="1"/>
    <n v="55.000000000000007"/>
    <n v="525"/>
    <n v="288750.00000000006"/>
    <n v="115500.00000000003"/>
    <n v="0.4"/>
    <x v="2"/>
  </r>
  <r>
    <x v="0"/>
    <n v="1128299"/>
    <x v="336"/>
    <x v="2"/>
    <x v="25"/>
    <s v="Phoenix"/>
    <x v="2"/>
    <n v="55.000000000000007"/>
    <n v="475"/>
    <n v="261250.00000000003"/>
    <n v="91437.5"/>
    <n v="0.35"/>
    <x v="2"/>
  </r>
  <r>
    <x v="0"/>
    <n v="1128299"/>
    <x v="336"/>
    <x v="2"/>
    <x v="25"/>
    <s v="Phoenix"/>
    <x v="3"/>
    <n v="50"/>
    <n v="375"/>
    <n v="187500"/>
    <n v="65625"/>
    <n v="0.35"/>
    <x v="2"/>
  </r>
  <r>
    <x v="0"/>
    <n v="1128299"/>
    <x v="336"/>
    <x v="2"/>
    <x v="25"/>
    <s v="Phoenix"/>
    <x v="4"/>
    <n v="55.000000000000007"/>
    <n v="425"/>
    <n v="233750.00000000003"/>
    <n v="70125"/>
    <n v="0.3"/>
    <x v="2"/>
  </r>
  <r>
    <x v="0"/>
    <n v="1128299"/>
    <x v="336"/>
    <x v="2"/>
    <x v="25"/>
    <s v="Phoenix"/>
    <x v="5"/>
    <n v="70"/>
    <n v="425"/>
    <n v="297500"/>
    <n v="74375"/>
    <n v="0.25"/>
    <x v="2"/>
  </r>
  <r>
    <x v="0"/>
    <n v="1128299"/>
    <x v="368"/>
    <x v="2"/>
    <x v="25"/>
    <s v="Phoenix"/>
    <x v="0"/>
    <n v="55.000000000000007"/>
    <n v="625"/>
    <n v="343750.00000000006"/>
    <n v="120312.50000000001"/>
    <n v="0.35"/>
    <x v="2"/>
  </r>
  <r>
    <x v="0"/>
    <n v="1128299"/>
    <x v="368"/>
    <x v="2"/>
    <x v="25"/>
    <s v="Phoenix"/>
    <x v="1"/>
    <n v="60.000000000000007"/>
    <n v="575"/>
    <n v="345000.00000000006"/>
    <n v="138000.00000000003"/>
    <n v="0.4"/>
    <x v="2"/>
  </r>
  <r>
    <x v="0"/>
    <n v="1128299"/>
    <x v="368"/>
    <x v="2"/>
    <x v="25"/>
    <s v="Phoenix"/>
    <x v="2"/>
    <n v="55.000000000000007"/>
    <n v="450"/>
    <n v="247500.00000000003"/>
    <n v="86625"/>
    <n v="0.35"/>
    <x v="2"/>
  </r>
  <r>
    <x v="0"/>
    <n v="1128299"/>
    <x v="368"/>
    <x v="2"/>
    <x v="25"/>
    <s v="Phoenix"/>
    <x v="3"/>
    <n v="55.000000000000007"/>
    <n v="400"/>
    <n v="220000.00000000003"/>
    <n v="77000"/>
    <n v="0.35"/>
    <x v="2"/>
  </r>
  <r>
    <x v="0"/>
    <n v="1128299"/>
    <x v="368"/>
    <x v="2"/>
    <x v="25"/>
    <s v="Phoenix"/>
    <x v="4"/>
    <n v="65"/>
    <n v="400"/>
    <n v="260000"/>
    <n v="78000"/>
    <n v="0.3"/>
    <x v="2"/>
  </r>
  <r>
    <x v="0"/>
    <n v="1128299"/>
    <x v="368"/>
    <x v="2"/>
    <x v="25"/>
    <s v="Phoenix"/>
    <x v="5"/>
    <n v="70"/>
    <n v="375"/>
    <n v="262500"/>
    <n v="65625"/>
    <n v="0.25"/>
    <x v="2"/>
  </r>
  <r>
    <x v="0"/>
    <n v="1128299"/>
    <x v="400"/>
    <x v="2"/>
    <x v="25"/>
    <s v="Phoenix"/>
    <x v="0"/>
    <n v="45.000000000000007"/>
    <n v="575"/>
    <n v="258750.00000000003"/>
    <n v="90562.5"/>
    <n v="0.35"/>
    <x v="2"/>
  </r>
  <r>
    <x v="0"/>
    <n v="1128299"/>
    <x v="400"/>
    <x v="2"/>
    <x v="25"/>
    <s v="Phoenix"/>
    <x v="1"/>
    <n v="50.000000000000014"/>
    <n v="575"/>
    <n v="287500.00000000006"/>
    <n v="115000.00000000003"/>
    <n v="0.4"/>
    <x v="2"/>
  </r>
  <r>
    <x v="0"/>
    <n v="1128299"/>
    <x v="400"/>
    <x v="2"/>
    <x v="25"/>
    <s v="Phoenix"/>
    <x v="2"/>
    <n v="45.000000000000007"/>
    <n v="425"/>
    <n v="191250.00000000003"/>
    <n v="66937.5"/>
    <n v="0.35"/>
    <x v="2"/>
  </r>
  <r>
    <x v="0"/>
    <n v="1128299"/>
    <x v="400"/>
    <x v="2"/>
    <x v="25"/>
    <s v="Phoenix"/>
    <x v="3"/>
    <n v="45.000000000000007"/>
    <n v="375"/>
    <n v="168750.00000000003"/>
    <n v="59062.500000000007"/>
    <n v="0.35"/>
    <x v="2"/>
  </r>
  <r>
    <x v="0"/>
    <n v="1128299"/>
    <x v="400"/>
    <x v="2"/>
    <x v="25"/>
    <s v="Phoenix"/>
    <x v="4"/>
    <n v="55.000000000000007"/>
    <n v="375"/>
    <n v="206250.00000000003"/>
    <n v="61875.000000000007"/>
    <n v="0.3"/>
    <x v="2"/>
  </r>
  <r>
    <x v="0"/>
    <n v="1128299"/>
    <x v="400"/>
    <x v="2"/>
    <x v="25"/>
    <s v="Phoenix"/>
    <x v="5"/>
    <n v="60.000000000000007"/>
    <n v="425"/>
    <n v="255000.00000000003"/>
    <n v="63750.000000000007"/>
    <n v="0.25"/>
    <x v="2"/>
  </r>
  <r>
    <x v="0"/>
    <n v="1128299"/>
    <x v="429"/>
    <x v="2"/>
    <x v="25"/>
    <s v="Phoenix"/>
    <x v="0"/>
    <n v="45.000000000000007"/>
    <n v="500"/>
    <n v="225000.00000000003"/>
    <n v="78750"/>
    <n v="0.35"/>
    <x v="2"/>
  </r>
  <r>
    <x v="0"/>
    <n v="1128299"/>
    <x v="429"/>
    <x v="2"/>
    <x v="25"/>
    <s v="Phoenix"/>
    <x v="1"/>
    <n v="50.000000000000014"/>
    <n v="500"/>
    <n v="250000.00000000006"/>
    <n v="100000.00000000003"/>
    <n v="0.4"/>
    <x v="2"/>
  </r>
  <r>
    <x v="0"/>
    <n v="1128299"/>
    <x v="429"/>
    <x v="2"/>
    <x v="25"/>
    <s v="Phoenix"/>
    <x v="2"/>
    <n v="45.000000000000007"/>
    <n v="325"/>
    <n v="146250.00000000003"/>
    <n v="51187.500000000007"/>
    <n v="0.35"/>
    <x v="2"/>
  </r>
  <r>
    <x v="0"/>
    <n v="1128299"/>
    <x v="429"/>
    <x v="2"/>
    <x v="25"/>
    <s v="Phoenix"/>
    <x v="3"/>
    <n v="45.000000000000007"/>
    <n v="300"/>
    <n v="135000.00000000003"/>
    <n v="47250.000000000007"/>
    <n v="0.35"/>
    <x v="2"/>
  </r>
  <r>
    <x v="0"/>
    <n v="1128299"/>
    <x v="429"/>
    <x v="2"/>
    <x v="25"/>
    <s v="Phoenix"/>
    <x v="4"/>
    <n v="55.000000000000007"/>
    <n v="275"/>
    <n v="151250.00000000003"/>
    <n v="45375.000000000007"/>
    <n v="0.3"/>
    <x v="2"/>
  </r>
  <r>
    <x v="0"/>
    <n v="1128299"/>
    <x v="429"/>
    <x v="2"/>
    <x v="25"/>
    <s v="Phoenix"/>
    <x v="5"/>
    <n v="60.000000000000007"/>
    <n v="325"/>
    <n v="195000.00000000003"/>
    <n v="48750.000000000007"/>
    <n v="0.25"/>
    <x v="2"/>
  </r>
  <r>
    <x v="0"/>
    <n v="1128299"/>
    <x v="460"/>
    <x v="2"/>
    <x v="25"/>
    <s v="Phoenix"/>
    <x v="0"/>
    <n v="45.000000000000007"/>
    <n v="500"/>
    <n v="225000.00000000003"/>
    <n v="78750"/>
    <n v="0.35"/>
    <x v="2"/>
  </r>
  <r>
    <x v="0"/>
    <n v="1128299"/>
    <x v="460"/>
    <x v="2"/>
    <x v="25"/>
    <s v="Phoenix"/>
    <x v="1"/>
    <n v="50.000000000000014"/>
    <n v="525"/>
    <n v="262500.00000000006"/>
    <n v="105000.00000000003"/>
    <n v="0.4"/>
    <x v="2"/>
  </r>
  <r>
    <x v="0"/>
    <n v="1128299"/>
    <x v="460"/>
    <x v="2"/>
    <x v="25"/>
    <s v="Phoenix"/>
    <x v="2"/>
    <n v="45.000000000000007"/>
    <n v="375"/>
    <n v="168750.00000000003"/>
    <n v="59062.500000000007"/>
    <n v="0.35"/>
    <x v="2"/>
  </r>
  <r>
    <x v="0"/>
    <n v="1128299"/>
    <x v="460"/>
    <x v="2"/>
    <x v="25"/>
    <s v="Phoenix"/>
    <x v="3"/>
    <n v="45.000000000000007"/>
    <n v="350"/>
    <n v="157500.00000000003"/>
    <n v="55125.000000000007"/>
    <n v="0.35"/>
    <x v="2"/>
  </r>
  <r>
    <x v="0"/>
    <n v="1128299"/>
    <x v="460"/>
    <x v="2"/>
    <x v="25"/>
    <s v="Phoenix"/>
    <x v="4"/>
    <n v="55.000000000000007"/>
    <n v="300"/>
    <n v="165000.00000000003"/>
    <n v="49500.000000000007"/>
    <n v="0.3"/>
    <x v="2"/>
  </r>
  <r>
    <x v="0"/>
    <n v="1128299"/>
    <x v="460"/>
    <x v="2"/>
    <x v="25"/>
    <s v="Phoenix"/>
    <x v="5"/>
    <n v="60.000000000000007"/>
    <n v="425"/>
    <n v="255000.00000000003"/>
    <n v="63750.000000000007"/>
    <n v="0.25"/>
    <x v="2"/>
  </r>
  <r>
    <x v="0"/>
    <n v="1128299"/>
    <x v="489"/>
    <x v="2"/>
    <x v="25"/>
    <s v="Phoenix"/>
    <x v="0"/>
    <n v="45.000000000000007"/>
    <n v="625"/>
    <n v="281250.00000000006"/>
    <n v="98437.500000000015"/>
    <n v="0.35"/>
    <x v="2"/>
  </r>
  <r>
    <x v="0"/>
    <n v="1128299"/>
    <x v="489"/>
    <x v="2"/>
    <x v="25"/>
    <s v="Phoenix"/>
    <x v="1"/>
    <n v="50.000000000000014"/>
    <n v="625"/>
    <n v="312500.00000000012"/>
    <n v="125000.00000000006"/>
    <n v="0.4"/>
    <x v="2"/>
  </r>
  <r>
    <x v="4"/>
    <n v="1128299"/>
    <x v="489"/>
    <x v="2"/>
    <x v="25"/>
    <s v="Phoenix"/>
    <x v="2"/>
    <n v="45.000000000000007"/>
    <n v="425"/>
    <n v="191250.00000000003"/>
    <n v="66937.5"/>
    <n v="0.35"/>
    <x v="2"/>
  </r>
  <r>
    <x v="4"/>
    <n v="1128299"/>
    <x v="489"/>
    <x v="2"/>
    <x v="25"/>
    <s v="Phoenix"/>
    <x v="3"/>
    <n v="45.000000000000007"/>
    <n v="425"/>
    <n v="191250.00000000003"/>
    <n v="66937.5"/>
    <n v="0.35"/>
    <x v="2"/>
  </r>
  <r>
    <x v="4"/>
    <n v="1128299"/>
    <x v="489"/>
    <x v="2"/>
    <x v="25"/>
    <s v="Phoenix"/>
    <x v="4"/>
    <n v="55.000000000000007"/>
    <n v="350"/>
    <n v="192500.00000000003"/>
    <n v="57750.000000000007"/>
    <n v="0.3"/>
    <x v="2"/>
  </r>
  <r>
    <x v="4"/>
    <n v="1128299"/>
    <x v="489"/>
    <x v="2"/>
    <x v="25"/>
    <s v="Phoenix"/>
    <x v="5"/>
    <n v="60.000000000000007"/>
    <n v="450"/>
    <n v="270000.00000000006"/>
    <n v="67500.000000000015"/>
    <n v="0.25"/>
    <x v="2"/>
  </r>
  <r>
    <x v="4"/>
    <n v="1128299"/>
    <x v="190"/>
    <x v="2"/>
    <x v="25"/>
    <s v="Phoenix"/>
    <x v="0"/>
    <n v="34.999999999999993"/>
    <n v="475"/>
    <n v="166249.99999999997"/>
    <n v="58187.499999999985"/>
    <n v="0.35"/>
    <x v="2"/>
  </r>
  <r>
    <x v="4"/>
    <n v="1128299"/>
    <x v="190"/>
    <x v="2"/>
    <x v="25"/>
    <s v="Phoenix"/>
    <x v="1"/>
    <n v="45"/>
    <n v="475"/>
    <n v="213750"/>
    <n v="85500"/>
    <n v="0.4"/>
    <x v="2"/>
  </r>
  <r>
    <x v="4"/>
    <n v="1128299"/>
    <x v="190"/>
    <x v="2"/>
    <x v="25"/>
    <s v="Phoenix"/>
    <x v="2"/>
    <n v="45"/>
    <n v="475"/>
    <n v="213750"/>
    <n v="74812.5"/>
    <n v="0.35"/>
    <x v="2"/>
  </r>
  <r>
    <x v="4"/>
    <n v="1128299"/>
    <x v="190"/>
    <x v="2"/>
    <x v="25"/>
    <s v="Phoenix"/>
    <x v="3"/>
    <n v="45"/>
    <n v="325"/>
    <n v="146250"/>
    <n v="51187.5"/>
    <n v="0.35"/>
    <x v="2"/>
  </r>
  <r>
    <x v="4"/>
    <n v="1128299"/>
    <x v="190"/>
    <x v="2"/>
    <x v="25"/>
    <s v="Phoenix"/>
    <x v="4"/>
    <n v="50.000000000000014"/>
    <n v="275"/>
    <n v="137500.00000000003"/>
    <n v="41250.000000000007"/>
    <n v="0.3"/>
    <x v="2"/>
  </r>
  <r>
    <x v="4"/>
    <n v="1128299"/>
    <x v="190"/>
    <x v="2"/>
    <x v="25"/>
    <s v="Phoenix"/>
    <x v="5"/>
    <n v="45"/>
    <n v="475"/>
    <n v="213750"/>
    <n v="53437.5"/>
    <n v="0.25"/>
    <x v="2"/>
  </r>
  <r>
    <x v="4"/>
    <n v="1128299"/>
    <x v="700"/>
    <x v="2"/>
    <x v="25"/>
    <s v="Phoenix"/>
    <x v="0"/>
    <n v="34.999999999999993"/>
    <n v="525"/>
    <n v="183749.99999999997"/>
    <n v="64312.499999999985"/>
    <n v="0.35"/>
    <x v="2"/>
  </r>
  <r>
    <x v="4"/>
    <n v="1128299"/>
    <x v="700"/>
    <x v="2"/>
    <x v="25"/>
    <s v="Phoenix"/>
    <x v="1"/>
    <n v="45"/>
    <n v="425"/>
    <n v="191250"/>
    <n v="76500"/>
    <n v="0.4"/>
    <x v="2"/>
  </r>
  <r>
    <x v="4"/>
    <n v="1128299"/>
    <x v="700"/>
    <x v="2"/>
    <x v="25"/>
    <s v="Phoenix"/>
    <x v="2"/>
    <n v="45"/>
    <n v="425"/>
    <n v="191250"/>
    <n v="66937.5"/>
    <n v="0.35"/>
    <x v="2"/>
  </r>
  <r>
    <x v="4"/>
    <n v="1128299"/>
    <x v="700"/>
    <x v="2"/>
    <x v="26"/>
    <s v="Albuquerque"/>
    <x v="3"/>
    <n v="45"/>
    <n v="275"/>
    <n v="123750"/>
    <n v="43312.5"/>
    <n v="0.35"/>
    <x v="2"/>
  </r>
  <r>
    <x v="4"/>
    <n v="1128299"/>
    <x v="700"/>
    <x v="2"/>
    <x v="26"/>
    <s v="Albuquerque"/>
    <x v="4"/>
    <n v="50.000000000000014"/>
    <n v="200"/>
    <n v="100000.00000000003"/>
    <n v="30000.000000000007"/>
    <n v="0.3"/>
    <x v="2"/>
  </r>
  <r>
    <x v="4"/>
    <n v="1128299"/>
    <x v="700"/>
    <x v="2"/>
    <x v="26"/>
    <s v="Albuquerque"/>
    <x v="5"/>
    <n v="45"/>
    <n v="400"/>
    <n v="180000"/>
    <n v="45000"/>
    <n v="0.25"/>
    <x v="2"/>
  </r>
  <r>
    <x v="4"/>
    <n v="1128299"/>
    <x v="712"/>
    <x v="2"/>
    <x v="26"/>
    <s v="Albuquerque"/>
    <x v="0"/>
    <n v="45"/>
    <n v="550"/>
    <n v="247500"/>
    <n v="86625"/>
    <n v="0.35"/>
    <x v="2"/>
  </r>
  <r>
    <x v="4"/>
    <n v="1128299"/>
    <x v="712"/>
    <x v="2"/>
    <x v="26"/>
    <s v="Albuquerque"/>
    <x v="1"/>
    <n v="55.000000000000007"/>
    <n v="400"/>
    <n v="220000.00000000003"/>
    <n v="88000.000000000015"/>
    <n v="0.4"/>
    <x v="2"/>
  </r>
  <r>
    <x v="4"/>
    <n v="1128299"/>
    <x v="712"/>
    <x v="2"/>
    <x v="26"/>
    <s v="Albuquerque"/>
    <x v="2"/>
    <n v="55.000000000000007"/>
    <n v="400"/>
    <n v="220000.00000000003"/>
    <n v="77000"/>
    <n v="0.35"/>
    <x v="2"/>
  </r>
  <r>
    <x v="4"/>
    <n v="1128299"/>
    <x v="712"/>
    <x v="2"/>
    <x v="26"/>
    <s v="Albuquerque"/>
    <x v="3"/>
    <n v="55.000000000000007"/>
    <n v="275"/>
    <n v="151250.00000000003"/>
    <n v="52937.500000000007"/>
    <n v="0.35"/>
    <x v="2"/>
  </r>
  <r>
    <x v="4"/>
    <n v="1128299"/>
    <x v="712"/>
    <x v="2"/>
    <x v="26"/>
    <s v="Albuquerque"/>
    <x v="4"/>
    <n v="60.000000000000007"/>
    <n v="175"/>
    <n v="105000.00000000001"/>
    <n v="31500.000000000004"/>
    <n v="0.3"/>
    <x v="2"/>
  </r>
  <r>
    <x v="4"/>
    <n v="1128299"/>
    <x v="712"/>
    <x v="2"/>
    <x v="26"/>
    <s v="Albuquerque"/>
    <x v="5"/>
    <n v="55.000000000000007"/>
    <n v="375"/>
    <n v="206250.00000000003"/>
    <n v="51562.500000000007"/>
    <n v="0.25"/>
    <x v="2"/>
  </r>
  <r>
    <x v="4"/>
    <n v="1128299"/>
    <x v="249"/>
    <x v="2"/>
    <x v="26"/>
    <s v="Albuquerque"/>
    <x v="0"/>
    <n v="55.000000000000007"/>
    <n v="550"/>
    <n v="302500.00000000006"/>
    <n v="105875.00000000001"/>
    <n v="0.35"/>
    <x v="2"/>
  </r>
  <r>
    <x v="4"/>
    <n v="1128299"/>
    <x v="249"/>
    <x v="2"/>
    <x v="26"/>
    <s v="Albuquerque"/>
    <x v="1"/>
    <n v="60.000000000000007"/>
    <n v="350"/>
    <n v="210000.00000000003"/>
    <n v="84000.000000000015"/>
    <n v="0.4"/>
    <x v="2"/>
  </r>
  <r>
    <x v="4"/>
    <n v="1128299"/>
    <x v="249"/>
    <x v="2"/>
    <x v="26"/>
    <s v="Albuquerque"/>
    <x v="2"/>
    <n v="60.000000000000007"/>
    <n v="400"/>
    <n v="240000.00000000003"/>
    <n v="84000"/>
    <n v="0.35"/>
    <x v="2"/>
  </r>
  <r>
    <x v="4"/>
    <n v="1128299"/>
    <x v="249"/>
    <x v="2"/>
    <x v="26"/>
    <s v="Albuquerque"/>
    <x v="3"/>
    <n v="55.000000000000007"/>
    <n v="300"/>
    <n v="165000.00000000003"/>
    <n v="57750.000000000007"/>
    <n v="0.35"/>
    <x v="2"/>
  </r>
  <r>
    <x v="4"/>
    <n v="1128299"/>
    <x v="249"/>
    <x v="2"/>
    <x v="26"/>
    <s v="Albuquerque"/>
    <x v="4"/>
    <n v="60.000000000000007"/>
    <n v="200"/>
    <n v="120000.00000000001"/>
    <n v="36000"/>
    <n v="0.3"/>
    <x v="2"/>
  </r>
  <r>
    <x v="4"/>
    <n v="1128299"/>
    <x v="249"/>
    <x v="2"/>
    <x v="26"/>
    <s v="Albuquerque"/>
    <x v="5"/>
    <n v="75.000000000000014"/>
    <n v="375"/>
    <n v="281250.00000000006"/>
    <n v="70312.500000000015"/>
    <n v="0.25"/>
    <x v="2"/>
  </r>
  <r>
    <x v="4"/>
    <n v="1128299"/>
    <x v="280"/>
    <x v="2"/>
    <x v="26"/>
    <s v="Albuquerque"/>
    <x v="0"/>
    <n v="55.000000000000007"/>
    <n v="575"/>
    <n v="316250.00000000006"/>
    <n v="110687.50000000001"/>
    <n v="0.35"/>
    <x v="2"/>
  </r>
  <r>
    <x v="4"/>
    <n v="1128299"/>
    <x v="280"/>
    <x v="2"/>
    <x v="26"/>
    <s v="Albuquerque"/>
    <x v="1"/>
    <n v="60.000000000000007"/>
    <n v="425"/>
    <n v="255000.00000000003"/>
    <n v="102000.00000000001"/>
    <n v="0.4"/>
    <x v="2"/>
  </r>
  <r>
    <x v="4"/>
    <n v="1128299"/>
    <x v="280"/>
    <x v="2"/>
    <x v="26"/>
    <s v="Albuquerque"/>
    <x v="2"/>
    <n v="60.000000000000007"/>
    <n v="450"/>
    <n v="270000.00000000006"/>
    <n v="94500.000000000015"/>
    <n v="0.35"/>
    <x v="2"/>
  </r>
  <r>
    <x v="4"/>
    <n v="1128299"/>
    <x v="280"/>
    <x v="2"/>
    <x v="26"/>
    <s v="Albuquerque"/>
    <x v="3"/>
    <n v="55.000000000000007"/>
    <n v="350"/>
    <n v="192500.00000000003"/>
    <n v="67375"/>
    <n v="0.35"/>
    <x v="2"/>
  </r>
  <r>
    <x v="4"/>
    <n v="1128299"/>
    <x v="280"/>
    <x v="2"/>
    <x v="26"/>
    <s v="Albuquerque"/>
    <x v="4"/>
    <n v="60.000000000000007"/>
    <n v="250"/>
    <n v="150000.00000000003"/>
    <n v="45000.000000000007"/>
    <n v="0.3"/>
    <x v="2"/>
  </r>
  <r>
    <x v="4"/>
    <n v="1128299"/>
    <x v="280"/>
    <x v="2"/>
    <x v="26"/>
    <s v="Albuquerque"/>
    <x v="5"/>
    <n v="75.000000000000014"/>
    <n v="425"/>
    <n v="318750.00000000006"/>
    <n v="79687.500000000015"/>
    <n v="0.25"/>
    <x v="2"/>
  </r>
  <r>
    <x v="4"/>
    <n v="1128299"/>
    <x v="310"/>
    <x v="2"/>
    <x v="26"/>
    <s v="Albuquerque"/>
    <x v="0"/>
    <n v="55.000000000000007"/>
    <n v="700"/>
    <n v="385000.00000000006"/>
    <n v="134750"/>
    <n v="0.35"/>
    <x v="2"/>
  </r>
  <r>
    <x v="4"/>
    <n v="1128299"/>
    <x v="310"/>
    <x v="2"/>
    <x v="26"/>
    <s v="Albuquerque"/>
    <x v="1"/>
    <n v="60.000000000000007"/>
    <n v="550"/>
    <n v="330000.00000000006"/>
    <n v="132000.00000000003"/>
    <n v="0.4"/>
    <x v="2"/>
  </r>
  <r>
    <x v="4"/>
    <n v="1128299"/>
    <x v="310"/>
    <x v="2"/>
    <x v="26"/>
    <s v="Albuquerque"/>
    <x v="2"/>
    <n v="60.000000000000007"/>
    <n v="550"/>
    <n v="330000.00000000006"/>
    <n v="115500.00000000001"/>
    <n v="0.35"/>
    <x v="2"/>
  </r>
  <r>
    <x v="4"/>
    <n v="1128299"/>
    <x v="310"/>
    <x v="2"/>
    <x v="26"/>
    <s v="Albuquerque"/>
    <x v="3"/>
    <n v="55.000000000000007"/>
    <n v="425"/>
    <n v="233750.00000000003"/>
    <n v="81812.5"/>
    <n v="0.35"/>
    <x v="2"/>
  </r>
  <r>
    <x v="4"/>
    <n v="1128299"/>
    <x v="310"/>
    <x v="2"/>
    <x v="26"/>
    <s v="Albuquerque"/>
    <x v="4"/>
    <n v="60.000000000000007"/>
    <n v="300"/>
    <n v="180000.00000000003"/>
    <n v="54000.000000000007"/>
    <n v="0.3"/>
    <x v="2"/>
  </r>
  <r>
    <x v="4"/>
    <n v="1128299"/>
    <x v="310"/>
    <x v="2"/>
    <x v="26"/>
    <s v="Albuquerque"/>
    <x v="5"/>
    <n v="75.000000000000014"/>
    <n v="600"/>
    <n v="450000.00000000006"/>
    <n v="112500.00000000001"/>
    <n v="0.25"/>
    <x v="2"/>
  </r>
  <r>
    <x v="4"/>
    <n v="1128299"/>
    <x v="339"/>
    <x v="2"/>
    <x v="26"/>
    <s v="Albuquerque"/>
    <x v="0"/>
    <n v="55.000000000000007"/>
    <n v="750"/>
    <n v="412500.00000000006"/>
    <n v="144375"/>
    <n v="0.35"/>
    <x v="2"/>
  </r>
  <r>
    <x v="4"/>
    <n v="1128299"/>
    <x v="339"/>
    <x v="2"/>
    <x v="26"/>
    <s v="Albuquerque"/>
    <x v="1"/>
    <n v="60.000000000000007"/>
    <n v="600"/>
    <n v="360000.00000000006"/>
    <n v="144000.00000000003"/>
    <n v="0.4"/>
    <x v="2"/>
  </r>
  <r>
    <x v="4"/>
    <n v="1128299"/>
    <x v="339"/>
    <x v="2"/>
    <x v="26"/>
    <s v="Albuquerque"/>
    <x v="2"/>
    <n v="60.000000000000007"/>
    <n v="550"/>
    <n v="330000.00000000006"/>
    <n v="115500.00000000001"/>
    <n v="0.35"/>
    <x v="2"/>
  </r>
  <r>
    <x v="4"/>
    <n v="1128299"/>
    <x v="339"/>
    <x v="2"/>
    <x v="26"/>
    <s v="Albuquerque"/>
    <x v="3"/>
    <n v="55.000000000000007"/>
    <n v="450"/>
    <n v="247500.00000000003"/>
    <n v="86625"/>
    <n v="0.35"/>
    <x v="2"/>
  </r>
  <r>
    <x v="4"/>
    <n v="1128299"/>
    <x v="339"/>
    <x v="2"/>
    <x v="26"/>
    <s v="Albuquerque"/>
    <x v="4"/>
    <n v="60.000000000000007"/>
    <n v="500"/>
    <n v="300000.00000000006"/>
    <n v="90000.000000000015"/>
    <n v="0.3"/>
    <x v="2"/>
  </r>
  <r>
    <x v="4"/>
    <n v="1128299"/>
    <x v="339"/>
    <x v="2"/>
    <x v="26"/>
    <s v="Albuquerque"/>
    <x v="5"/>
    <n v="75.000000000000014"/>
    <n v="500"/>
    <n v="375000.00000000006"/>
    <n v="93750.000000000015"/>
    <n v="0.25"/>
    <x v="2"/>
  </r>
  <r>
    <x v="4"/>
    <n v="1128299"/>
    <x v="371"/>
    <x v="2"/>
    <x v="26"/>
    <s v="Albuquerque"/>
    <x v="0"/>
    <n v="60.000000000000007"/>
    <n v="700"/>
    <n v="420000.00000000006"/>
    <n v="147000"/>
    <n v="0.35"/>
    <x v="2"/>
  </r>
  <r>
    <x v="4"/>
    <n v="1128299"/>
    <x v="371"/>
    <x v="2"/>
    <x v="26"/>
    <s v="Albuquerque"/>
    <x v="1"/>
    <n v="65.000000000000014"/>
    <n v="650"/>
    <n v="422500.00000000012"/>
    <n v="169000.00000000006"/>
    <n v="0.4"/>
    <x v="2"/>
  </r>
  <r>
    <x v="4"/>
    <n v="1128299"/>
    <x v="371"/>
    <x v="2"/>
    <x v="26"/>
    <s v="Albuquerque"/>
    <x v="2"/>
    <n v="60.000000000000007"/>
    <n v="525"/>
    <n v="315000.00000000006"/>
    <n v="110250.00000000001"/>
    <n v="0.35"/>
    <x v="2"/>
  </r>
  <r>
    <x v="4"/>
    <n v="1128299"/>
    <x v="371"/>
    <x v="2"/>
    <x v="26"/>
    <s v="Albuquerque"/>
    <x v="3"/>
    <n v="60.000000000000007"/>
    <n v="475"/>
    <n v="285000.00000000006"/>
    <n v="99750.000000000015"/>
    <n v="0.35"/>
    <x v="2"/>
  </r>
  <r>
    <x v="4"/>
    <n v="1128299"/>
    <x v="371"/>
    <x v="2"/>
    <x v="26"/>
    <s v="Albuquerque"/>
    <x v="4"/>
    <n v="70"/>
    <n v="475"/>
    <n v="332500"/>
    <n v="99750"/>
    <n v="0.3"/>
    <x v="2"/>
  </r>
  <r>
    <x v="4"/>
    <n v="1128299"/>
    <x v="371"/>
    <x v="2"/>
    <x v="26"/>
    <s v="Albuquerque"/>
    <x v="5"/>
    <n v="75.000000000000014"/>
    <n v="450"/>
    <n v="337500.00000000006"/>
    <n v="84375.000000000015"/>
    <n v="0.25"/>
    <x v="2"/>
  </r>
  <r>
    <x v="4"/>
    <n v="1128299"/>
    <x v="403"/>
    <x v="2"/>
    <x v="26"/>
    <s v="Albuquerque"/>
    <x v="0"/>
    <n v="50.000000000000014"/>
    <n v="625"/>
    <n v="312500.00000000012"/>
    <n v="109375.00000000003"/>
    <n v="0.35"/>
    <x v="2"/>
  </r>
  <r>
    <x v="4"/>
    <n v="1128299"/>
    <x v="403"/>
    <x v="2"/>
    <x v="26"/>
    <s v="Albuquerque"/>
    <x v="1"/>
    <n v="55.000000000000014"/>
    <n v="625"/>
    <n v="343750.00000000012"/>
    <n v="137500.00000000006"/>
    <n v="0.4"/>
    <x v="2"/>
  </r>
  <r>
    <x v="4"/>
    <n v="1128299"/>
    <x v="403"/>
    <x v="2"/>
    <x v="26"/>
    <s v="Albuquerque"/>
    <x v="2"/>
    <n v="50.000000000000014"/>
    <n v="475"/>
    <n v="237500.00000000006"/>
    <n v="83125.000000000015"/>
    <n v="0.35"/>
    <x v="2"/>
  </r>
  <r>
    <x v="4"/>
    <n v="1128299"/>
    <x v="403"/>
    <x v="2"/>
    <x v="26"/>
    <s v="Albuquerque"/>
    <x v="3"/>
    <n v="50.000000000000014"/>
    <n v="425"/>
    <n v="212500.00000000006"/>
    <n v="74375.000000000015"/>
    <n v="0.35"/>
    <x v="2"/>
  </r>
  <r>
    <x v="4"/>
    <n v="1128299"/>
    <x v="403"/>
    <x v="2"/>
    <x v="26"/>
    <s v="Albuquerque"/>
    <x v="4"/>
    <n v="60.000000000000007"/>
    <n v="425"/>
    <n v="255000.00000000003"/>
    <n v="76500"/>
    <n v="0.3"/>
    <x v="2"/>
  </r>
  <r>
    <x v="4"/>
    <n v="1128299"/>
    <x v="403"/>
    <x v="2"/>
    <x v="26"/>
    <s v="Albuquerque"/>
    <x v="5"/>
    <n v="65.000000000000014"/>
    <n v="475"/>
    <n v="308750.00000000006"/>
    <n v="77187.500000000015"/>
    <n v="0.25"/>
    <x v="2"/>
  </r>
  <r>
    <x v="4"/>
    <n v="1128299"/>
    <x v="432"/>
    <x v="2"/>
    <x v="26"/>
    <s v="Albuquerque"/>
    <x v="0"/>
    <n v="50.000000000000014"/>
    <n v="550"/>
    <n v="275000.00000000006"/>
    <n v="96250.000000000015"/>
    <n v="0.35"/>
    <x v="2"/>
  </r>
  <r>
    <x v="4"/>
    <n v="1128299"/>
    <x v="432"/>
    <x v="2"/>
    <x v="26"/>
    <s v="Albuquerque"/>
    <x v="1"/>
    <n v="55.000000000000014"/>
    <n v="550"/>
    <n v="302500.00000000006"/>
    <n v="121000.00000000003"/>
    <n v="0.4"/>
    <x v="2"/>
  </r>
  <r>
    <x v="4"/>
    <n v="1128299"/>
    <x v="432"/>
    <x v="2"/>
    <x v="26"/>
    <s v="Albuquerque"/>
    <x v="2"/>
    <n v="50.000000000000014"/>
    <n v="375"/>
    <n v="187500.00000000006"/>
    <n v="65625.000000000015"/>
    <n v="0.35"/>
    <x v="2"/>
  </r>
  <r>
    <x v="4"/>
    <n v="1128299"/>
    <x v="432"/>
    <x v="2"/>
    <x v="26"/>
    <s v="Albuquerque"/>
    <x v="3"/>
    <n v="50.000000000000014"/>
    <n v="350"/>
    <n v="175000.00000000006"/>
    <n v="61250.000000000015"/>
    <n v="0.35"/>
    <x v="2"/>
  </r>
  <r>
    <x v="4"/>
    <n v="1128299"/>
    <x v="432"/>
    <x v="2"/>
    <x v="26"/>
    <s v="Albuquerque"/>
    <x v="4"/>
    <n v="60.000000000000007"/>
    <n v="325"/>
    <n v="195000.00000000003"/>
    <n v="58500.000000000007"/>
    <n v="0.3"/>
    <x v="2"/>
  </r>
  <r>
    <x v="4"/>
    <n v="1128299"/>
    <x v="432"/>
    <x v="2"/>
    <x v="26"/>
    <s v="Albuquerque"/>
    <x v="5"/>
    <n v="75.000000000000014"/>
    <n v="375"/>
    <n v="281250.00000000006"/>
    <n v="70312.500000000015"/>
    <n v="0.25"/>
    <x v="2"/>
  </r>
  <r>
    <x v="4"/>
    <n v="1128299"/>
    <x v="463"/>
    <x v="2"/>
    <x v="26"/>
    <s v="Albuquerque"/>
    <x v="0"/>
    <n v="60.000000000000007"/>
    <n v="550"/>
    <n v="330000.00000000006"/>
    <n v="115500.00000000001"/>
    <n v="0.35"/>
    <x v="2"/>
  </r>
  <r>
    <x v="4"/>
    <n v="1128299"/>
    <x v="463"/>
    <x v="2"/>
    <x v="26"/>
    <s v="Albuquerque"/>
    <x v="1"/>
    <n v="65.000000000000014"/>
    <n v="600"/>
    <n v="390000.00000000006"/>
    <n v="156000.00000000003"/>
    <n v="0.4"/>
    <x v="2"/>
  </r>
  <r>
    <x v="4"/>
    <n v="1128299"/>
    <x v="463"/>
    <x v="2"/>
    <x v="26"/>
    <s v="Albuquerque"/>
    <x v="2"/>
    <n v="60.000000000000007"/>
    <n v="450"/>
    <n v="270000.00000000006"/>
    <n v="94500.000000000015"/>
    <n v="0.35"/>
    <x v="2"/>
  </r>
  <r>
    <x v="4"/>
    <n v="1128299"/>
    <x v="463"/>
    <x v="2"/>
    <x v="26"/>
    <s v="Albuquerque"/>
    <x v="3"/>
    <n v="60.000000000000007"/>
    <n v="425"/>
    <n v="255000.00000000003"/>
    <n v="89250"/>
    <n v="0.35"/>
    <x v="2"/>
  </r>
  <r>
    <x v="4"/>
    <n v="1128299"/>
    <x v="463"/>
    <x v="2"/>
    <x v="26"/>
    <s v="Albuquerque"/>
    <x v="4"/>
    <n v="70"/>
    <n v="375"/>
    <n v="262500"/>
    <n v="78750"/>
    <n v="0.3"/>
    <x v="2"/>
  </r>
  <r>
    <x v="4"/>
    <n v="1128299"/>
    <x v="463"/>
    <x v="2"/>
    <x v="26"/>
    <s v="Albuquerque"/>
    <x v="5"/>
    <n v="75.000000000000014"/>
    <n v="500"/>
    <n v="375000.00000000006"/>
    <n v="93750.000000000015"/>
    <n v="0.25"/>
    <x v="2"/>
  </r>
  <r>
    <x v="4"/>
    <n v="1128299"/>
    <x v="492"/>
    <x v="2"/>
    <x v="26"/>
    <s v="Albuquerque"/>
    <x v="0"/>
    <n v="60.000000000000007"/>
    <n v="700"/>
    <n v="420000.00000000006"/>
    <n v="147000"/>
    <n v="0.35"/>
    <x v="2"/>
  </r>
  <r>
    <x v="4"/>
    <n v="1128299"/>
    <x v="492"/>
    <x v="2"/>
    <x v="26"/>
    <s v="Albuquerque"/>
    <x v="1"/>
    <n v="65.000000000000014"/>
    <n v="700"/>
    <n v="455000.00000000012"/>
    <n v="182000.00000000006"/>
    <n v="0.4"/>
    <x v="2"/>
  </r>
  <r>
    <x v="2"/>
    <n v="1128299"/>
    <x v="492"/>
    <x v="2"/>
    <x v="26"/>
    <s v="Albuquerque"/>
    <x v="2"/>
    <n v="60.000000000000007"/>
    <n v="500"/>
    <n v="300000.00000000006"/>
    <n v="105000.00000000001"/>
    <n v="0.35"/>
    <x v="2"/>
  </r>
  <r>
    <x v="2"/>
    <n v="1128299"/>
    <x v="492"/>
    <x v="2"/>
    <x v="26"/>
    <s v="Albuquerque"/>
    <x v="3"/>
    <n v="60.000000000000007"/>
    <n v="500"/>
    <n v="300000.00000000006"/>
    <n v="105000.00000000001"/>
    <n v="0.35"/>
    <x v="2"/>
  </r>
  <r>
    <x v="2"/>
    <n v="1128299"/>
    <x v="492"/>
    <x v="2"/>
    <x v="26"/>
    <s v="Albuquerque"/>
    <x v="4"/>
    <n v="70"/>
    <n v="425"/>
    <n v="297500"/>
    <n v="89250"/>
    <n v="0.3"/>
    <x v="2"/>
  </r>
  <r>
    <x v="2"/>
    <n v="1128299"/>
    <x v="492"/>
    <x v="2"/>
    <x v="26"/>
    <s v="Albuquerque"/>
    <x v="5"/>
    <n v="75.000000000000014"/>
    <n v="525"/>
    <n v="393750.00000000006"/>
    <n v="98437.500000000015"/>
    <n v="0.25"/>
    <x v="2"/>
  </r>
  <r>
    <x v="2"/>
    <n v="1128299"/>
    <x v="177"/>
    <x v="2"/>
    <x v="26"/>
    <s v="Albuquerque"/>
    <x v="0"/>
    <n v="29.999999999999993"/>
    <n v="450"/>
    <n v="134999.99999999997"/>
    <n v="53999.999999999993"/>
    <n v="0.4"/>
    <x v="2"/>
  </r>
  <r>
    <x v="2"/>
    <n v="1128299"/>
    <x v="177"/>
    <x v="2"/>
    <x v="26"/>
    <s v="Albuquerque"/>
    <x v="1"/>
    <n v="40"/>
    <n v="450"/>
    <n v="180000"/>
    <n v="72000"/>
    <n v="0.4"/>
    <x v="2"/>
  </r>
  <r>
    <x v="2"/>
    <n v="1128299"/>
    <x v="177"/>
    <x v="2"/>
    <x v="26"/>
    <s v="Albuquerque"/>
    <x v="2"/>
    <n v="40"/>
    <n v="450"/>
    <n v="180000"/>
    <n v="62999.999999999993"/>
    <n v="0.35"/>
    <x v="2"/>
  </r>
  <r>
    <x v="2"/>
    <n v="1128299"/>
    <x v="177"/>
    <x v="2"/>
    <x v="26"/>
    <s v="Albuquerque"/>
    <x v="3"/>
    <n v="40"/>
    <n v="300"/>
    <n v="120000"/>
    <n v="48000"/>
    <n v="0.4"/>
    <x v="2"/>
  </r>
  <r>
    <x v="2"/>
    <n v="1128299"/>
    <x v="177"/>
    <x v="2"/>
    <x v="26"/>
    <s v="Albuquerque"/>
    <x v="4"/>
    <n v="45.000000000000014"/>
    <n v="250"/>
    <n v="112500.00000000003"/>
    <n v="39375.000000000007"/>
    <n v="0.35"/>
    <x v="2"/>
  </r>
  <r>
    <x v="2"/>
    <n v="1128299"/>
    <x v="177"/>
    <x v="2"/>
    <x v="26"/>
    <s v="Albuquerque"/>
    <x v="5"/>
    <n v="40"/>
    <n v="450"/>
    <n v="180000"/>
    <n v="45000"/>
    <n v="0.25"/>
    <x v="2"/>
  </r>
  <r>
    <x v="2"/>
    <n v="1128299"/>
    <x v="208"/>
    <x v="2"/>
    <x v="26"/>
    <s v="Albuquerque"/>
    <x v="0"/>
    <n v="29.999999999999993"/>
    <n v="500"/>
    <n v="149999.99999999997"/>
    <n v="59999.999999999993"/>
    <n v="0.4"/>
    <x v="2"/>
  </r>
  <r>
    <x v="2"/>
    <n v="1128299"/>
    <x v="208"/>
    <x v="2"/>
    <x v="26"/>
    <s v="Albuquerque"/>
    <x v="1"/>
    <n v="40"/>
    <n v="400"/>
    <n v="160000"/>
    <n v="64000"/>
    <n v="0.4"/>
    <x v="2"/>
  </r>
  <r>
    <x v="2"/>
    <n v="1128299"/>
    <x v="208"/>
    <x v="2"/>
    <x v="26"/>
    <s v="Albuquerque"/>
    <x v="2"/>
    <n v="40"/>
    <n v="400"/>
    <n v="160000"/>
    <n v="56000"/>
    <n v="0.35"/>
    <x v="2"/>
  </r>
  <r>
    <x v="2"/>
    <n v="1128299"/>
    <x v="208"/>
    <x v="4"/>
    <x v="27"/>
    <s v="Atlanta"/>
    <x v="3"/>
    <n v="40"/>
    <n v="250"/>
    <n v="100000"/>
    <n v="40000"/>
    <n v="0.4"/>
    <x v="2"/>
  </r>
  <r>
    <x v="2"/>
    <n v="1128299"/>
    <x v="208"/>
    <x v="4"/>
    <x v="27"/>
    <s v="Atlanta"/>
    <x v="4"/>
    <n v="45.000000000000014"/>
    <n v="175"/>
    <n v="78750.000000000029"/>
    <n v="27562.500000000007"/>
    <n v="0.35"/>
    <x v="2"/>
  </r>
  <r>
    <x v="2"/>
    <n v="1128299"/>
    <x v="208"/>
    <x v="4"/>
    <x v="27"/>
    <s v="Atlanta"/>
    <x v="5"/>
    <n v="40"/>
    <n v="375"/>
    <n v="150000"/>
    <n v="37500"/>
    <n v="0.25"/>
    <x v="2"/>
  </r>
  <r>
    <x v="2"/>
    <n v="1128299"/>
    <x v="217"/>
    <x v="4"/>
    <x v="27"/>
    <s v="Atlanta"/>
    <x v="0"/>
    <n v="40"/>
    <n v="525"/>
    <n v="210000"/>
    <n v="84000"/>
    <n v="0.4"/>
    <x v="2"/>
  </r>
  <r>
    <x v="2"/>
    <n v="1128299"/>
    <x v="217"/>
    <x v="4"/>
    <x v="27"/>
    <s v="Atlanta"/>
    <x v="1"/>
    <n v="50"/>
    <n v="375"/>
    <n v="187500"/>
    <n v="75000"/>
    <n v="0.4"/>
    <x v="2"/>
  </r>
  <r>
    <x v="2"/>
    <n v="1128299"/>
    <x v="217"/>
    <x v="4"/>
    <x v="27"/>
    <s v="Atlanta"/>
    <x v="2"/>
    <n v="50"/>
    <n v="375"/>
    <n v="187500"/>
    <n v="65625"/>
    <n v="0.35"/>
    <x v="2"/>
  </r>
  <r>
    <x v="2"/>
    <n v="1128299"/>
    <x v="217"/>
    <x v="4"/>
    <x v="27"/>
    <s v="Atlanta"/>
    <x v="3"/>
    <n v="50"/>
    <n v="250"/>
    <n v="125000"/>
    <n v="50000"/>
    <n v="0.4"/>
    <x v="2"/>
  </r>
  <r>
    <x v="2"/>
    <n v="1128299"/>
    <x v="217"/>
    <x v="4"/>
    <x v="27"/>
    <s v="Atlanta"/>
    <x v="4"/>
    <n v="55.000000000000007"/>
    <n v="150"/>
    <n v="82500.000000000015"/>
    <n v="28875.000000000004"/>
    <n v="0.35"/>
    <x v="2"/>
  </r>
  <r>
    <x v="2"/>
    <n v="1128299"/>
    <x v="217"/>
    <x v="4"/>
    <x v="27"/>
    <s v="Atlanta"/>
    <x v="5"/>
    <n v="50"/>
    <n v="350"/>
    <n v="175000"/>
    <n v="43750"/>
    <n v="0.25"/>
    <x v="2"/>
  </r>
  <r>
    <x v="2"/>
    <n v="1128299"/>
    <x v="236"/>
    <x v="4"/>
    <x v="27"/>
    <s v="Atlanta"/>
    <x v="0"/>
    <n v="50"/>
    <n v="525"/>
    <n v="262500"/>
    <n v="105000"/>
    <n v="0.4"/>
    <x v="2"/>
  </r>
  <r>
    <x v="2"/>
    <n v="1128299"/>
    <x v="236"/>
    <x v="4"/>
    <x v="27"/>
    <s v="Atlanta"/>
    <x v="1"/>
    <n v="55.000000000000007"/>
    <n v="325"/>
    <n v="178750.00000000003"/>
    <n v="71500.000000000015"/>
    <n v="0.4"/>
    <x v="2"/>
  </r>
  <r>
    <x v="2"/>
    <n v="1128299"/>
    <x v="236"/>
    <x v="4"/>
    <x v="27"/>
    <s v="Atlanta"/>
    <x v="2"/>
    <n v="55.000000000000007"/>
    <n v="375"/>
    <n v="206250.00000000003"/>
    <n v="72187.5"/>
    <n v="0.35"/>
    <x v="2"/>
  </r>
  <r>
    <x v="2"/>
    <n v="1128299"/>
    <x v="236"/>
    <x v="4"/>
    <x v="27"/>
    <s v="Atlanta"/>
    <x v="3"/>
    <n v="50"/>
    <n v="275"/>
    <n v="137500"/>
    <n v="55000"/>
    <n v="0.4"/>
    <x v="2"/>
  </r>
  <r>
    <x v="2"/>
    <n v="1128299"/>
    <x v="236"/>
    <x v="4"/>
    <x v="27"/>
    <s v="Atlanta"/>
    <x v="4"/>
    <n v="55.000000000000007"/>
    <n v="175"/>
    <n v="96250.000000000015"/>
    <n v="33687.5"/>
    <n v="0.35"/>
    <x v="2"/>
  </r>
  <r>
    <x v="2"/>
    <n v="1128299"/>
    <x v="236"/>
    <x v="4"/>
    <x v="27"/>
    <s v="Atlanta"/>
    <x v="5"/>
    <n v="70"/>
    <n v="350"/>
    <n v="245000"/>
    <n v="61250"/>
    <n v="0.25"/>
    <x v="2"/>
  </r>
  <r>
    <x v="2"/>
    <n v="1128299"/>
    <x v="267"/>
    <x v="4"/>
    <x v="27"/>
    <s v="Atlanta"/>
    <x v="0"/>
    <n v="50"/>
    <n v="550"/>
    <n v="275000"/>
    <n v="110000"/>
    <n v="0.4"/>
    <x v="2"/>
  </r>
  <r>
    <x v="2"/>
    <n v="1128299"/>
    <x v="267"/>
    <x v="4"/>
    <x v="27"/>
    <s v="Atlanta"/>
    <x v="1"/>
    <n v="55.000000000000007"/>
    <n v="400"/>
    <n v="220000.00000000003"/>
    <n v="88000.000000000015"/>
    <n v="0.4"/>
    <x v="2"/>
  </r>
  <r>
    <x v="2"/>
    <n v="1128299"/>
    <x v="267"/>
    <x v="4"/>
    <x v="27"/>
    <s v="Atlanta"/>
    <x v="2"/>
    <n v="55.000000000000007"/>
    <n v="425"/>
    <n v="233750.00000000003"/>
    <n v="81812.5"/>
    <n v="0.35"/>
    <x v="2"/>
  </r>
  <r>
    <x v="2"/>
    <n v="1128299"/>
    <x v="267"/>
    <x v="4"/>
    <x v="27"/>
    <s v="Atlanta"/>
    <x v="3"/>
    <n v="50"/>
    <n v="325"/>
    <n v="162500"/>
    <n v="65000"/>
    <n v="0.4"/>
    <x v="2"/>
  </r>
  <r>
    <x v="2"/>
    <n v="1128299"/>
    <x v="267"/>
    <x v="4"/>
    <x v="27"/>
    <s v="Atlanta"/>
    <x v="4"/>
    <n v="55.000000000000007"/>
    <n v="225"/>
    <n v="123750.00000000001"/>
    <n v="43312.5"/>
    <n v="0.35"/>
    <x v="2"/>
  </r>
  <r>
    <x v="2"/>
    <n v="1128299"/>
    <x v="267"/>
    <x v="4"/>
    <x v="27"/>
    <s v="Atlanta"/>
    <x v="5"/>
    <n v="70"/>
    <n v="400"/>
    <n v="280000"/>
    <n v="70000"/>
    <n v="0.25"/>
    <x v="2"/>
  </r>
  <r>
    <x v="2"/>
    <n v="1128299"/>
    <x v="297"/>
    <x v="4"/>
    <x v="27"/>
    <s v="Atlanta"/>
    <x v="0"/>
    <n v="50"/>
    <n v="675"/>
    <n v="337500"/>
    <n v="135000"/>
    <n v="0.4"/>
    <x v="2"/>
  </r>
  <r>
    <x v="2"/>
    <n v="1128299"/>
    <x v="297"/>
    <x v="4"/>
    <x v="27"/>
    <s v="Atlanta"/>
    <x v="1"/>
    <n v="55.000000000000007"/>
    <n v="525"/>
    <n v="288750.00000000006"/>
    <n v="115500.00000000003"/>
    <n v="0.4"/>
    <x v="2"/>
  </r>
  <r>
    <x v="2"/>
    <n v="1128299"/>
    <x v="297"/>
    <x v="4"/>
    <x v="27"/>
    <s v="Atlanta"/>
    <x v="2"/>
    <n v="55.000000000000007"/>
    <n v="525"/>
    <n v="288750.00000000006"/>
    <n v="101062.50000000001"/>
    <n v="0.35"/>
    <x v="2"/>
  </r>
  <r>
    <x v="2"/>
    <n v="1128299"/>
    <x v="297"/>
    <x v="4"/>
    <x v="27"/>
    <s v="Atlanta"/>
    <x v="3"/>
    <n v="50"/>
    <n v="400"/>
    <n v="200000"/>
    <n v="80000"/>
    <n v="0.4"/>
    <x v="2"/>
  </r>
  <r>
    <x v="2"/>
    <n v="1128299"/>
    <x v="297"/>
    <x v="4"/>
    <x v="27"/>
    <s v="Atlanta"/>
    <x v="4"/>
    <n v="55.000000000000007"/>
    <n v="275"/>
    <n v="151250.00000000003"/>
    <n v="52937.500000000007"/>
    <n v="0.35"/>
    <x v="2"/>
  </r>
  <r>
    <x v="2"/>
    <n v="1128299"/>
    <x v="297"/>
    <x v="4"/>
    <x v="27"/>
    <s v="Atlanta"/>
    <x v="5"/>
    <n v="70"/>
    <n v="575"/>
    <n v="402500"/>
    <n v="100625"/>
    <n v="0.25"/>
    <x v="2"/>
  </r>
  <r>
    <x v="2"/>
    <n v="1128299"/>
    <x v="326"/>
    <x v="4"/>
    <x v="27"/>
    <s v="Atlanta"/>
    <x v="0"/>
    <n v="50"/>
    <n v="725"/>
    <n v="362500"/>
    <n v="145000"/>
    <n v="0.4"/>
    <x v="2"/>
  </r>
  <r>
    <x v="2"/>
    <n v="1128299"/>
    <x v="326"/>
    <x v="4"/>
    <x v="27"/>
    <s v="Atlanta"/>
    <x v="1"/>
    <n v="55.000000000000007"/>
    <n v="575"/>
    <n v="316250.00000000006"/>
    <n v="126500.00000000003"/>
    <n v="0.4"/>
    <x v="2"/>
  </r>
  <r>
    <x v="2"/>
    <n v="1128299"/>
    <x v="326"/>
    <x v="4"/>
    <x v="27"/>
    <s v="Atlanta"/>
    <x v="2"/>
    <n v="55.000000000000007"/>
    <n v="525"/>
    <n v="288750.00000000006"/>
    <n v="101062.50000000001"/>
    <n v="0.35"/>
    <x v="2"/>
  </r>
  <r>
    <x v="2"/>
    <n v="1128299"/>
    <x v="326"/>
    <x v="4"/>
    <x v="27"/>
    <s v="Atlanta"/>
    <x v="3"/>
    <n v="50"/>
    <n v="425"/>
    <n v="212500"/>
    <n v="85000"/>
    <n v="0.4"/>
    <x v="2"/>
  </r>
  <r>
    <x v="2"/>
    <n v="1128299"/>
    <x v="326"/>
    <x v="4"/>
    <x v="27"/>
    <s v="Atlanta"/>
    <x v="4"/>
    <n v="55.000000000000007"/>
    <n v="475"/>
    <n v="261250.00000000003"/>
    <n v="91437.5"/>
    <n v="0.35"/>
    <x v="2"/>
  </r>
  <r>
    <x v="2"/>
    <n v="1128299"/>
    <x v="326"/>
    <x v="4"/>
    <x v="27"/>
    <s v="Atlanta"/>
    <x v="5"/>
    <n v="70"/>
    <n v="475"/>
    <n v="332500"/>
    <n v="83125"/>
    <n v="0.25"/>
    <x v="2"/>
  </r>
  <r>
    <x v="2"/>
    <n v="1128299"/>
    <x v="358"/>
    <x v="4"/>
    <x v="27"/>
    <s v="Atlanta"/>
    <x v="0"/>
    <n v="55.000000000000007"/>
    <n v="675"/>
    <n v="371250.00000000006"/>
    <n v="148500.00000000003"/>
    <n v="0.4"/>
    <x v="2"/>
  </r>
  <r>
    <x v="2"/>
    <n v="1128299"/>
    <x v="358"/>
    <x v="4"/>
    <x v="27"/>
    <s v="Atlanta"/>
    <x v="1"/>
    <n v="60.000000000000007"/>
    <n v="625"/>
    <n v="375000.00000000006"/>
    <n v="150000.00000000003"/>
    <n v="0.4"/>
    <x v="2"/>
  </r>
  <r>
    <x v="2"/>
    <n v="1128299"/>
    <x v="358"/>
    <x v="4"/>
    <x v="27"/>
    <s v="Atlanta"/>
    <x v="2"/>
    <n v="55.000000000000007"/>
    <n v="500"/>
    <n v="275000.00000000006"/>
    <n v="96250.000000000015"/>
    <n v="0.35"/>
    <x v="2"/>
  </r>
  <r>
    <x v="2"/>
    <n v="1128299"/>
    <x v="358"/>
    <x v="4"/>
    <x v="27"/>
    <s v="Atlanta"/>
    <x v="3"/>
    <n v="55.000000000000007"/>
    <n v="450"/>
    <n v="247500.00000000003"/>
    <n v="99000.000000000015"/>
    <n v="0.4"/>
    <x v="2"/>
  </r>
  <r>
    <x v="2"/>
    <n v="1128299"/>
    <x v="358"/>
    <x v="4"/>
    <x v="27"/>
    <s v="Atlanta"/>
    <x v="4"/>
    <n v="65"/>
    <n v="450"/>
    <n v="292500"/>
    <n v="102375"/>
    <n v="0.35"/>
    <x v="2"/>
  </r>
  <r>
    <x v="2"/>
    <n v="1128299"/>
    <x v="358"/>
    <x v="4"/>
    <x v="27"/>
    <s v="Atlanta"/>
    <x v="5"/>
    <n v="70"/>
    <n v="425"/>
    <n v="297500"/>
    <n v="74375"/>
    <n v="0.25"/>
    <x v="2"/>
  </r>
  <r>
    <x v="2"/>
    <n v="1128299"/>
    <x v="390"/>
    <x v="4"/>
    <x v="27"/>
    <s v="Atlanta"/>
    <x v="0"/>
    <n v="45.000000000000014"/>
    <n v="600"/>
    <n v="270000.00000000006"/>
    <n v="108000.00000000003"/>
    <n v="0.4"/>
    <x v="2"/>
  </r>
  <r>
    <x v="2"/>
    <n v="1128299"/>
    <x v="390"/>
    <x v="4"/>
    <x v="27"/>
    <s v="Atlanta"/>
    <x v="1"/>
    <n v="50.000000000000014"/>
    <n v="600"/>
    <n v="300000.00000000006"/>
    <n v="120000.00000000003"/>
    <n v="0.4"/>
    <x v="2"/>
  </r>
  <r>
    <x v="2"/>
    <n v="1128299"/>
    <x v="390"/>
    <x v="4"/>
    <x v="27"/>
    <s v="Atlanta"/>
    <x v="2"/>
    <n v="45.000000000000014"/>
    <n v="450"/>
    <n v="202500.00000000006"/>
    <n v="70875.000000000015"/>
    <n v="0.35"/>
    <x v="2"/>
  </r>
  <r>
    <x v="2"/>
    <n v="1128299"/>
    <x v="390"/>
    <x v="4"/>
    <x v="27"/>
    <s v="Atlanta"/>
    <x v="3"/>
    <n v="45.000000000000014"/>
    <n v="400"/>
    <n v="180000.00000000006"/>
    <n v="72000.000000000029"/>
    <n v="0.4"/>
    <x v="2"/>
  </r>
  <r>
    <x v="2"/>
    <n v="1128299"/>
    <x v="390"/>
    <x v="4"/>
    <x v="27"/>
    <s v="Atlanta"/>
    <x v="4"/>
    <n v="55.000000000000007"/>
    <n v="400"/>
    <n v="220000.00000000003"/>
    <n v="77000"/>
    <n v="0.35"/>
    <x v="2"/>
  </r>
  <r>
    <x v="2"/>
    <n v="1128299"/>
    <x v="390"/>
    <x v="4"/>
    <x v="27"/>
    <s v="Atlanta"/>
    <x v="5"/>
    <n v="60.000000000000007"/>
    <n v="450"/>
    <n v="270000.00000000006"/>
    <n v="67500.000000000015"/>
    <n v="0.25"/>
    <x v="2"/>
  </r>
  <r>
    <x v="2"/>
    <n v="1128299"/>
    <x v="419"/>
    <x v="4"/>
    <x v="27"/>
    <s v="Atlanta"/>
    <x v="0"/>
    <n v="45.000000000000014"/>
    <n v="525"/>
    <n v="236250.00000000009"/>
    <n v="94500.000000000044"/>
    <n v="0.4"/>
    <x v="2"/>
  </r>
  <r>
    <x v="2"/>
    <n v="1128299"/>
    <x v="419"/>
    <x v="4"/>
    <x v="27"/>
    <s v="Atlanta"/>
    <x v="1"/>
    <n v="50.000000000000014"/>
    <n v="525"/>
    <n v="262500.00000000006"/>
    <n v="105000.00000000003"/>
    <n v="0.4"/>
    <x v="2"/>
  </r>
  <r>
    <x v="2"/>
    <n v="1128299"/>
    <x v="419"/>
    <x v="4"/>
    <x v="27"/>
    <s v="Atlanta"/>
    <x v="2"/>
    <n v="45.000000000000014"/>
    <n v="350"/>
    <n v="157500.00000000006"/>
    <n v="55125.000000000015"/>
    <n v="0.35"/>
    <x v="2"/>
  </r>
  <r>
    <x v="2"/>
    <n v="1128299"/>
    <x v="419"/>
    <x v="4"/>
    <x v="27"/>
    <s v="Atlanta"/>
    <x v="3"/>
    <n v="45.000000000000014"/>
    <n v="325"/>
    <n v="146250.00000000006"/>
    <n v="58500.000000000029"/>
    <n v="0.4"/>
    <x v="2"/>
  </r>
  <r>
    <x v="2"/>
    <n v="1128299"/>
    <x v="419"/>
    <x v="4"/>
    <x v="27"/>
    <s v="Atlanta"/>
    <x v="4"/>
    <n v="55.000000000000007"/>
    <n v="300"/>
    <n v="165000.00000000003"/>
    <n v="57750.000000000007"/>
    <n v="0.35"/>
    <x v="2"/>
  </r>
  <r>
    <x v="2"/>
    <n v="1128299"/>
    <x v="419"/>
    <x v="4"/>
    <x v="27"/>
    <s v="Atlanta"/>
    <x v="5"/>
    <n v="70"/>
    <n v="350"/>
    <n v="245000"/>
    <n v="61250"/>
    <n v="0.25"/>
    <x v="2"/>
  </r>
  <r>
    <x v="2"/>
    <n v="1128299"/>
    <x v="450"/>
    <x v="4"/>
    <x v="27"/>
    <s v="Atlanta"/>
    <x v="0"/>
    <n v="55.000000000000007"/>
    <n v="525"/>
    <n v="288750.00000000006"/>
    <n v="115500.00000000003"/>
    <n v="0.4"/>
    <x v="2"/>
  </r>
  <r>
    <x v="2"/>
    <n v="1128299"/>
    <x v="450"/>
    <x v="4"/>
    <x v="27"/>
    <s v="Atlanta"/>
    <x v="1"/>
    <n v="60.000000000000007"/>
    <n v="575"/>
    <n v="345000.00000000006"/>
    <n v="138000.00000000003"/>
    <n v="0.4"/>
    <x v="2"/>
  </r>
  <r>
    <x v="2"/>
    <n v="1128299"/>
    <x v="450"/>
    <x v="4"/>
    <x v="27"/>
    <s v="Atlanta"/>
    <x v="2"/>
    <n v="55.000000000000007"/>
    <n v="425"/>
    <n v="233750.00000000003"/>
    <n v="81812.5"/>
    <n v="0.35"/>
    <x v="2"/>
  </r>
  <r>
    <x v="2"/>
    <n v="1128299"/>
    <x v="450"/>
    <x v="4"/>
    <x v="27"/>
    <s v="Atlanta"/>
    <x v="3"/>
    <n v="55.000000000000007"/>
    <n v="400"/>
    <n v="220000.00000000003"/>
    <n v="88000.000000000015"/>
    <n v="0.4"/>
    <x v="2"/>
  </r>
  <r>
    <x v="2"/>
    <n v="1128299"/>
    <x v="450"/>
    <x v="4"/>
    <x v="27"/>
    <s v="Atlanta"/>
    <x v="4"/>
    <n v="65"/>
    <n v="350"/>
    <n v="227500"/>
    <n v="79625"/>
    <n v="0.35"/>
    <x v="2"/>
  </r>
  <r>
    <x v="2"/>
    <n v="1128299"/>
    <x v="450"/>
    <x v="4"/>
    <x v="27"/>
    <s v="Atlanta"/>
    <x v="5"/>
    <n v="70"/>
    <n v="475"/>
    <n v="332500"/>
    <n v="83125"/>
    <n v="0.25"/>
    <x v="2"/>
  </r>
  <r>
    <x v="2"/>
    <n v="1128299"/>
    <x v="479"/>
    <x v="4"/>
    <x v="27"/>
    <s v="Atlanta"/>
    <x v="0"/>
    <n v="55.000000000000007"/>
    <n v="675"/>
    <n v="371250.00000000006"/>
    <n v="148500.00000000003"/>
    <n v="0.4"/>
    <x v="2"/>
  </r>
  <r>
    <x v="2"/>
    <n v="1128299"/>
    <x v="479"/>
    <x v="4"/>
    <x v="27"/>
    <s v="Atlanta"/>
    <x v="1"/>
    <n v="60.000000000000007"/>
    <n v="675"/>
    <n v="405000.00000000006"/>
    <n v="162000.00000000003"/>
    <n v="0.4"/>
    <x v="2"/>
  </r>
  <r>
    <x v="0"/>
    <n v="1128299"/>
    <x v="479"/>
    <x v="4"/>
    <x v="27"/>
    <s v="Atlanta"/>
    <x v="2"/>
    <n v="55.000000000000007"/>
    <n v="475"/>
    <n v="261250.00000000003"/>
    <n v="91437.5"/>
    <n v="0.35"/>
    <x v="2"/>
  </r>
  <r>
    <x v="0"/>
    <n v="1128299"/>
    <x v="479"/>
    <x v="4"/>
    <x v="27"/>
    <s v="Atlanta"/>
    <x v="3"/>
    <n v="55.000000000000007"/>
    <n v="475"/>
    <n v="261250.00000000003"/>
    <n v="104500.00000000001"/>
    <n v="0.4"/>
    <x v="2"/>
  </r>
  <r>
    <x v="0"/>
    <n v="1128299"/>
    <x v="479"/>
    <x v="4"/>
    <x v="27"/>
    <s v="Atlanta"/>
    <x v="4"/>
    <n v="65"/>
    <n v="400"/>
    <n v="260000"/>
    <n v="91000"/>
    <n v="0.35"/>
    <x v="2"/>
  </r>
  <r>
    <x v="0"/>
    <n v="1128299"/>
    <x v="479"/>
    <x v="4"/>
    <x v="27"/>
    <s v="Atlanta"/>
    <x v="5"/>
    <n v="70"/>
    <n v="500"/>
    <n v="350000"/>
    <n v="87500"/>
    <n v="0.25"/>
    <x v="2"/>
  </r>
  <r>
    <x v="0"/>
    <n v="1185732"/>
    <x v="173"/>
    <x v="4"/>
    <x v="27"/>
    <s v="Atlanta"/>
    <x v="0"/>
    <n v="40"/>
    <n v="1025"/>
    <n v="410000"/>
    <n v="184500"/>
    <n v="0.45"/>
    <x v="2"/>
  </r>
  <r>
    <x v="0"/>
    <n v="1185732"/>
    <x v="173"/>
    <x v="4"/>
    <x v="27"/>
    <s v="Atlanta"/>
    <x v="1"/>
    <n v="40"/>
    <n v="825"/>
    <n v="330000"/>
    <n v="115499.99999999999"/>
    <n v="0.35"/>
    <x v="2"/>
  </r>
  <r>
    <x v="0"/>
    <n v="1185732"/>
    <x v="173"/>
    <x v="4"/>
    <x v="27"/>
    <s v="Atlanta"/>
    <x v="2"/>
    <n v="30.000000000000004"/>
    <n v="825"/>
    <n v="247500.00000000003"/>
    <n v="61875.000000000007"/>
    <n v="0.25"/>
    <x v="2"/>
  </r>
  <r>
    <x v="0"/>
    <n v="1185732"/>
    <x v="173"/>
    <x v="4"/>
    <x v="27"/>
    <s v="Atlanta"/>
    <x v="3"/>
    <n v="35"/>
    <n v="675"/>
    <n v="236250"/>
    <n v="70875"/>
    <n v="0.3"/>
    <x v="2"/>
  </r>
  <r>
    <x v="0"/>
    <n v="1185732"/>
    <x v="173"/>
    <x v="4"/>
    <x v="27"/>
    <s v="Atlanta"/>
    <x v="4"/>
    <n v="50"/>
    <n v="725"/>
    <n v="362500"/>
    <n v="126874.99999999999"/>
    <n v="0.35"/>
    <x v="2"/>
  </r>
  <r>
    <x v="0"/>
    <n v="1185732"/>
    <x v="173"/>
    <x v="4"/>
    <x v="27"/>
    <s v="Atlanta"/>
    <x v="5"/>
    <n v="40"/>
    <n v="825"/>
    <n v="330000"/>
    <n v="165000"/>
    <n v="0.5"/>
    <x v="2"/>
  </r>
  <r>
    <x v="0"/>
    <n v="1185732"/>
    <x v="202"/>
    <x v="4"/>
    <x v="27"/>
    <s v="Atlanta"/>
    <x v="0"/>
    <n v="40"/>
    <n v="1075"/>
    <n v="430000"/>
    <n v="193500"/>
    <n v="0.45"/>
    <x v="2"/>
  </r>
  <r>
    <x v="0"/>
    <n v="1185732"/>
    <x v="202"/>
    <x v="4"/>
    <x v="27"/>
    <s v="Atlanta"/>
    <x v="1"/>
    <n v="40"/>
    <n v="725"/>
    <n v="290000"/>
    <n v="101500"/>
    <n v="0.35"/>
    <x v="2"/>
  </r>
  <r>
    <x v="0"/>
    <n v="1185732"/>
    <x v="202"/>
    <x v="4"/>
    <x v="27"/>
    <s v="Atlanta"/>
    <x v="2"/>
    <n v="30.000000000000004"/>
    <n v="775"/>
    <n v="232500.00000000003"/>
    <n v="58125.000000000007"/>
    <n v="0.25"/>
    <x v="2"/>
  </r>
  <r>
    <x v="0"/>
    <n v="1185732"/>
    <x v="202"/>
    <x v="4"/>
    <x v="28"/>
    <s v="Charleston"/>
    <x v="3"/>
    <n v="35"/>
    <n v="625"/>
    <n v="218750"/>
    <n v="65625"/>
    <n v="0.3"/>
    <x v="2"/>
  </r>
  <r>
    <x v="0"/>
    <n v="1185732"/>
    <x v="202"/>
    <x v="4"/>
    <x v="28"/>
    <s v="Charleston"/>
    <x v="4"/>
    <n v="50"/>
    <n v="700"/>
    <n v="350000"/>
    <n v="122499.99999999999"/>
    <n v="0.35"/>
    <x v="2"/>
  </r>
  <r>
    <x v="0"/>
    <n v="1185732"/>
    <x v="202"/>
    <x v="4"/>
    <x v="28"/>
    <s v="Charleston"/>
    <x v="5"/>
    <n v="35"/>
    <n v="800"/>
    <n v="280000"/>
    <n v="140000"/>
    <n v="0.5"/>
    <x v="2"/>
  </r>
  <r>
    <x v="0"/>
    <n v="1185732"/>
    <x v="707"/>
    <x v="4"/>
    <x v="28"/>
    <s v="Charleston"/>
    <x v="0"/>
    <n v="35"/>
    <n v="1020"/>
    <n v="357000"/>
    <n v="160650"/>
    <n v="0.45"/>
    <x v="2"/>
  </r>
  <r>
    <x v="0"/>
    <n v="1185732"/>
    <x v="707"/>
    <x v="4"/>
    <x v="28"/>
    <s v="Charleston"/>
    <x v="1"/>
    <n v="35"/>
    <n v="700"/>
    <n v="245000"/>
    <n v="85750"/>
    <n v="0.35"/>
    <x v="2"/>
  </r>
  <r>
    <x v="0"/>
    <n v="1185732"/>
    <x v="707"/>
    <x v="4"/>
    <x v="28"/>
    <s v="Charleston"/>
    <x v="2"/>
    <n v="25"/>
    <n v="725"/>
    <n v="181250"/>
    <n v="45312.5"/>
    <n v="0.25"/>
    <x v="2"/>
  </r>
  <r>
    <x v="0"/>
    <n v="1185732"/>
    <x v="707"/>
    <x v="4"/>
    <x v="28"/>
    <s v="Charleston"/>
    <x v="3"/>
    <n v="29.999999999999993"/>
    <n v="575"/>
    <n v="172499.99999999997"/>
    <n v="51749.999999999993"/>
    <n v="0.3"/>
    <x v="2"/>
  </r>
  <r>
    <x v="0"/>
    <n v="1185732"/>
    <x v="707"/>
    <x v="4"/>
    <x v="28"/>
    <s v="Charleston"/>
    <x v="4"/>
    <n v="45.000000000000007"/>
    <n v="625"/>
    <n v="281250.00000000006"/>
    <n v="98437.500000000015"/>
    <n v="0.35"/>
    <x v="2"/>
  </r>
  <r>
    <x v="0"/>
    <n v="1185732"/>
    <x v="707"/>
    <x v="4"/>
    <x v="28"/>
    <s v="Charleston"/>
    <x v="5"/>
    <n v="35"/>
    <n v="725"/>
    <n v="253750"/>
    <n v="126875"/>
    <n v="0.5"/>
    <x v="2"/>
  </r>
  <r>
    <x v="0"/>
    <n v="1185732"/>
    <x v="229"/>
    <x v="4"/>
    <x v="28"/>
    <s v="Charleston"/>
    <x v="0"/>
    <n v="35"/>
    <n v="975"/>
    <n v="341250"/>
    <n v="153562.5"/>
    <n v="0.45"/>
    <x v="2"/>
  </r>
  <r>
    <x v="0"/>
    <n v="1185732"/>
    <x v="229"/>
    <x v="4"/>
    <x v="28"/>
    <s v="Charleston"/>
    <x v="1"/>
    <n v="35"/>
    <n v="675"/>
    <n v="236250"/>
    <n v="82687.5"/>
    <n v="0.35"/>
    <x v="2"/>
  </r>
  <r>
    <x v="0"/>
    <n v="1185732"/>
    <x v="229"/>
    <x v="4"/>
    <x v="28"/>
    <s v="Charleston"/>
    <x v="2"/>
    <n v="25"/>
    <n v="675"/>
    <n v="168750"/>
    <n v="42187.5"/>
    <n v="0.25"/>
    <x v="2"/>
  </r>
  <r>
    <x v="0"/>
    <n v="1185732"/>
    <x v="229"/>
    <x v="4"/>
    <x v="28"/>
    <s v="Charleston"/>
    <x v="3"/>
    <n v="29.999999999999993"/>
    <n v="600"/>
    <n v="179999.99999999997"/>
    <n v="53999.999999999993"/>
    <n v="0.3"/>
    <x v="2"/>
  </r>
  <r>
    <x v="0"/>
    <n v="1185732"/>
    <x v="229"/>
    <x v="4"/>
    <x v="28"/>
    <s v="Charleston"/>
    <x v="4"/>
    <n v="50"/>
    <n v="625"/>
    <n v="312500"/>
    <n v="109375"/>
    <n v="0.35"/>
    <x v="2"/>
  </r>
  <r>
    <x v="0"/>
    <n v="1185732"/>
    <x v="229"/>
    <x v="4"/>
    <x v="28"/>
    <s v="Charleston"/>
    <x v="5"/>
    <n v="40"/>
    <n v="775"/>
    <n v="310000"/>
    <n v="155000"/>
    <n v="0.5"/>
    <x v="2"/>
  </r>
  <r>
    <x v="0"/>
    <n v="1185732"/>
    <x v="258"/>
    <x v="4"/>
    <x v="28"/>
    <s v="Charleston"/>
    <x v="0"/>
    <n v="50"/>
    <n v="1045"/>
    <n v="522500"/>
    <n v="235125"/>
    <n v="0.45"/>
    <x v="2"/>
  </r>
  <r>
    <x v="0"/>
    <n v="1185732"/>
    <x v="258"/>
    <x v="4"/>
    <x v="28"/>
    <s v="Charleston"/>
    <x v="1"/>
    <n v="50"/>
    <n v="750"/>
    <n v="375000"/>
    <n v="131250"/>
    <n v="0.35"/>
    <x v="2"/>
  </r>
  <r>
    <x v="0"/>
    <n v="1185732"/>
    <x v="258"/>
    <x v="4"/>
    <x v="28"/>
    <s v="Charleston"/>
    <x v="2"/>
    <n v="45"/>
    <n v="725"/>
    <n v="326250"/>
    <n v="81562.5"/>
    <n v="0.25"/>
    <x v="2"/>
  </r>
  <r>
    <x v="0"/>
    <n v="1185732"/>
    <x v="258"/>
    <x v="4"/>
    <x v="28"/>
    <s v="Charleston"/>
    <x v="3"/>
    <n v="45"/>
    <n v="675"/>
    <n v="303750"/>
    <n v="91125"/>
    <n v="0.3"/>
    <x v="2"/>
  </r>
  <r>
    <x v="0"/>
    <n v="1185732"/>
    <x v="258"/>
    <x v="4"/>
    <x v="28"/>
    <s v="Charleston"/>
    <x v="4"/>
    <n v="54.999999999999993"/>
    <n v="700"/>
    <n v="384999.99999999994"/>
    <n v="134749.99999999997"/>
    <n v="0.35"/>
    <x v="2"/>
  </r>
  <r>
    <x v="0"/>
    <n v="1185732"/>
    <x v="258"/>
    <x v="4"/>
    <x v="28"/>
    <s v="Charleston"/>
    <x v="5"/>
    <n v="60"/>
    <n v="800"/>
    <n v="480000"/>
    <n v="240000"/>
    <n v="0.5"/>
    <x v="2"/>
  </r>
  <r>
    <x v="0"/>
    <n v="1185732"/>
    <x v="291"/>
    <x v="4"/>
    <x v="28"/>
    <s v="Charleston"/>
    <x v="0"/>
    <n v="54.999999999999993"/>
    <n v="1050"/>
    <n v="577499.99999999988"/>
    <n v="259874.99999999994"/>
    <n v="0.45"/>
    <x v="2"/>
  </r>
  <r>
    <x v="0"/>
    <n v="1185732"/>
    <x v="291"/>
    <x v="4"/>
    <x v="28"/>
    <s v="Charleston"/>
    <x v="1"/>
    <n v="50"/>
    <n v="800"/>
    <n v="400000"/>
    <n v="140000"/>
    <n v="0.35"/>
    <x v="2"/>
  </r>
  <r>
    <x v="0"/>
    <n v="1185732"/>
    <x v="291"/>
    <x v="4"/>
    <x v="28"/>
    <s v="Charleston"/>
    <x v="2"/>
    <n v="50"/>
    <n v="775"/>
    <n v="387500"/>
    <n v="96875"/>
    <n v="0.25"/>
    <x v="2"/>
  </r>
  <r>
    <x v="0"/>
    <n v="1185732"/>
    <x v="291"/>
    <x v="4"/>
    <x v="28"/>
    <s v="Charleston"/>
    <x v="3"/>
    <n v="50"/>
    <n v="750"/>
    <n v="375000"/>
    <n v="112500"/>
    <n v="0.3"/>
    <x v="2"/>
  </r>
  <r>
    <x v="0"/>
    <n v="1185732"/>
    <x v="291"/>
    <x v="4"/>
    <x v="28"/>
    <s v="Charleston"/>
    <x v="4"/>
    <n v="65"/>
    <n v="750"/>
    <n v="487500"/>
    <n v="170625"/>
    <n v="0.35"/>
    <x v="2"/>
  </r>
  <r>
    <x v="0"/>
    <n v="1185732"/>
    <x v="291"/>
    <x v="4"/>
    <x v="28"/>
    <s v="Charleston"/>
    <x v="5"/>
    <n v="70"/>
    <n v="925"/>
    <n v="647500"/>
    <n v="323750"/>
    <n v="0.5"/>
    <x v="2"/>
  </r>
  <r>
    <x v="0"/>
    <n v="1185732"/>
    <x v="319"/>
    <x v="4"/>
    <x v="28"/>
    <s v="Charleston"/>
    <x v="0"/>
    <n v="65"/>
    <n v="1150"/>
    <n v="747500"/>
    <n v="336375"/>
    <n v="0.45"/>
    <x v="2"/>
  </r>
  <r>
    <x v="0"/>
    <n v="1185732"/>
    <x v="319"/>
    <x v="4"/>
    <x v="28"/>
    <s v="Charleston"/>
    <x v="1"/>
    <n v="60.000000000000007"/>
    <n v="900"/>
    <n v="540000.00000000012"/>
    <n v="189000.00000000003"/>
    <n v="0.35"/>
    <x v="2"/>
  </r>
  <r>
    <x v="0"/>
    <n v="1185732"/>
    <x v="319"/>
    <x v="4"/>
    <x v="28"/>
    <s v="Charleston"/>
    <x v="2"/>
    <n v="55.000000000000007"/>
    <n v="825"/>
    <n v="453750.00000000006"/>
    <n v="113437.50000000001"/>
    <n v="0.25"/>
    <x v="2"/>
  </r>
  <r>
    <x v="0"/>
    <n v="1185732"/>
    <x v="319"/>
    <x v="4"/>
    <x v="28"/>
    <s v="Charleston"/>
    <x v="3"/>
    <n v="55.000000000000007"/>
    <n v="775"/>
    <n v="426250.00000000006"/>
    <n v="127875.00000000001"/>
    <n v="0.3"/>
    <x v="2"/>
  </r>
  <r>
    <x v="0"/>
    <n v="1185732"/>
    <x v="319"/>
    <x v="4"/>
    <x v="28"/>
    <s v="Charleston"/>
    <x v="4"/>
    <n v="65"/>
    <n v="800"/>
    <n v="520000"/>
    <n v="182000"/>
    <n v="0.35"/>
    <x v="2"/>
  </r>
  <r>
    <x v="0"/>
    <n v="1185732"/>
    <x v="319"/>
    <x v="4"/>
    <x v="28"/>
    <s v="Charleston"/>
    <x v="5"/>
    <n v="70"/>
    <n v="975"/>
    <n v="682500"/>
    <n v="341250"/>
    <n v="0.5"/>
    <x v="2"/>
  </r>
  <r>
    <x v="0"/>
    <n v="1185732"/>
    <x v="351"/>
    <x v="4"/>
    <x v="28"/>
    <s v="Charleston"/>
    <x v="0"/>
    <n v="65"/>
    <n v="1125"/>
    <n v="731250"/>
    <n v="329062.5"/>
    <n v="0.45"/>
    <x v="2"/>
  </r>
  <r>
    <x v="0"/>
    <n v="1185732"/>
    <x v="351"/>
    <x v="4"/>
    <x v="28"/>
    <s v="Charleston"/>
    <x v="1"/>
    <n v="60.000000000000007"/>
    <n v="900"/>
    <n v="540000.00000000012"/>
    <n v="189000.00000000003"/>
    <n v="0.35"/>
    <x v="2"/>
  </r>
  <r>
    <x v="0"/>
    <n v="1185732"/>
    <x v="351"/>
    <x v="4"/>
    <x v="28"/>
    <s v="Charleston"/>
    <x v="2"/>
    <n v="55.000000000000007"/>
    <n v="825"/>
    <n v="453750.00000000006"/>
    <n v="113437.50000000001"/>
    <n v="0.25"/>
    <x v="2"/>
  </r>
  <r>
    <x v="0"/>
    <n v="1185732"/>
    <x v="351"/>
    <x v="4"/>
    <x v="28"/>
    <s v="Charleston"/>
    <x v="3"/>
    <n v="45"/>
    <n v="775"/>
    <n v="348750"/>
    <n v="104625"/>
    <n v="0.3"/>
    <x v="2"/>
  </r>
  <r>
    <x v="0"/>
    <n v="1185732"/>
    <x v="351"/>
    <x v="4"/>
    <x v="28"/>
    <s v="Charleston"/>
    <x v="4"/>
    <n v="55.000000000000007"/>
    <n v="750"/>
    <n v="412500.00000000006"/>
    <n v="144375"/>
    <n v="0.35"/>
    <x v="2"/>
  </r>
  <r>
    <x v="0"/>
    <n v="1185732"/>
    <x v="351"/>
    <x v="4"/>
    <x v="28"/>
    <s v="Charleston"/>
    <x v="5"/>
    <n v="60.000000000000007"/>
    <n v="925"/>
    <n v="555000.00000000012"/>
    <n v="277500.00000000006"/>
    <n v="0.5"/>
    <x v="2"/>
  </r>
  <r>
    <x v="0"/>
    <n v="1185732"/>
    <x v="381"/>
    <x v="4"/>
    <x v="28"/>
    <s v="Charleston"/>
    <x v="0"/>
    <n v="55.000000000000007"/>
    <n v="1025"/>
    <n v="563750.00000000012"/>
    <n v="253687.50000000006"/>
    <n v="0.45"/>
    <x v="2"/>
  </r>
  <r>
    <x v="0"/>
    <n v="1185732"/>
    <x v="381"/>
    <x v="4"/>
    <x v="28"/>
    <s v="Charleston"/>
    <x v="1"/>
    <n v="50.000000000000014"/>
    <n v="825"/>
    <n v="412500.00000000012"/>
    <n v="144375.00000000003"/>
    <n v="0.35"/>
    <x v="2"/>
  </r>
  <r>
    <x v="0"/>
    <n v="1185732"/>
    <x v="381"/>
    <x v="4"/>
    <x v="28"/>
    <s v="Charleston"/>
    <x v="2"/>
    <n v="40"/>
    <n v="725"/>
    <n v="290000"/>
    <n v="72500"/>
    <n v="0.25"/>
    <x v="2"/>
  </r>
  <r>
    <x v="0"/>
    <n v="1185732"/>
    <x v="381"/>
    <x v="4"/>
    <x v="28"/>
    <s v="Charleston"/>
    <x v="3"/>
    <n v="40"/>
    <n v="700"/>
    <n v="280000"/>
    <n v="84000"/>
    <n v="0.3"/>
    <x v="2"/>
  </r>
  <r>
    <x v="0"/>
    <n v="1185732"/>
    <x v="381"/>
    <x v="4"/>
    <x v="28"/>
    <s v="Charleston"/>
    <x v="4"/>
    <n v="50"/>
    <n v="700"/>
    <n v="350000"/>
    <n v="122499.99999999999"/>
    <n v="0.35"/>
    <x v="2"/>
  </r>
  <r>
    <x v="0"/>
    <n v="1185732"/>
    <x v="381"/>
    <x v="4"/>
    <x v="28"/>
    <s v="Charleston"/>
    <x v="5"/>
    <n v="55.000000000000007"/>
    <n v="800"/>
    <n v="440000.00000000006"/>
    <n v="220000.00000000003"/>
    <n v="0.5"/>
    <x v="2"/>
  </r>
  <r>
    <x v="0"/>
    <n v="1185732"/>
    <x v="413"/>
    <x v="4"/>
    <x v="28"/>
    <s v="Charleston"/>
    <x v="0"/>
    <n v="55.000000000000007"/>
    <n v="975"/>
    <n v="536250.00000000012"/>
    <n v="241312.50000000006"/>
    <n v="0.45"/>
    <x v="2"/>
  </r>
  <r>
    <x v="0"/>
    <n v="1185732"/>
    <x v="413"/>
    <x v="4"/>
    <x v="28"/>
    <s v="Charleston"/>
    <x v="1"/>
    <n v="45.000000000000014"/>
    <n v="800"/>
    <n v="360000.00000000012"/>
    <n v="126000.00000000003"/>
    <n v="0.35"/>
    <x v="2"/>
  </r>
  <r>
    <x v="0"/>
    <n v="1185732"/>
    <x v="413"/>
    <x v="4"/>
    <x v="28"/>
    <s v="Charleston"/>
    <x v="2"/>
    <n v="45.000000000000014"/>
    <n v="675"/>
    <n v="303750.00000000012"/>
    <n v="75937.500000000029"/>
    <n v="0.25"/>
    <x v="2"/>
  </r>
  <r>
    <x v="0"/>
    <n v="1185732"/>
    <x v="413"/>
    <x v="4"/>
    <x v="28"/>
    <s v="Charleston"/>
    <x v="3"/>
    <n v="45.000000000000014"/>
    <n v="650"/>
    <n v="292500.00000000012"/>
    <n v="87750.000000000029"/>
    <n v="0.3"/>
    <x v="2"/>
  </r>
  <r>
    <x v="0"/>
    <n v="1185732"/>
    <x v="413"/>
    <x v="4"/>
    <x v="28"/>
    <s v="Charleston"/>
    <x v="4"/>
    <n v="55.000000000000007"/>
    <n v="650"/>
    <n v="357500.00000000006"/>
    <n v="125125.00000000001"/>
    <n v="0.35"/>
    <x v="2"/>
  </r>
  <r>
    <x v="0"/>
    <n v="1185732"/>
    <x v="413"/>
    <x v="4"/>
    <x v="28"/>
    <s v="Charleston"/>
    <x v="5"/>
    <n v="60"/>
    <n v="775"/>
    <n v="465000"/>
    <n v="232500"/>
    <n v="0.5"/>
    <x v="2"/>
  </r>
  <r>
    <x v="0"/>
    <n v="1185732"/>
    <x v="443"/>
    <x v="4"/>
    <x v="28"/>
    <s v="Charleston"/>
    <x v="0"/>
    <n v="55.000000000000007"/>
    <n v="925"/>
    <n v="508750.00000000006"/>
    <n v="228937.50000000003"/>
    <n v="0.45"/>
    <x v="2"/>
  </r>
  <r>
    <x v="0"/>
    <n v="1185732"/>
    <x v="443"/>
    <x v="4"/>
    <x v="28"/>
    <s v="Charleston"/>
    <x v="1"/>
    <n v="45.000000000000014"/>
    <n v="750"/>
    <n v="337500.00000000012"/>
    <n v="118125.00000000003"/>
    <n v="0.35"/>
    <x v="2"/>
  </r>
  <r>
    <x v="0"/>
    <n v="1185732"/>
    <x v="443"/>
    <x v="4"/>
    <x v="28"/>
    <s v="Charleston"/>
    <x v="2"/>
    <n v="45.000000000000014"/>
    <n v="695"/>
    <n v="312750.00000000012"/>
    <n v="78187.500000000029"/>
    <n v="0.25"/>
    <x v="2"/>
  </r>
  <r>
    <x v="0"/>
    <n v="1185732"/>
    <x v="443"/>
    <x v="4"/>
    <x v="28"/>
    <s v="Charleston"/>
    <x v="3"/>
    <n v="55.000000000000014"/>
    <n v="750"/>
    <n v="412500.00000000012"/>
    <n v="123750.00000000003"/>
    <n v="0.3"/>
    <x v="2"/>
  </r>
  <r>
    <x v="0"/>
    <n v="1185732"/>
    <x v="443"/>
    <x v="4"/>
    <x v="28"/>
    <s v="Charleston"/>
    <x v="4"/>
    <n v="70"/>
    <n v="725"/>
    <n v="507500"/>
    <n v="177625"/>
    <n v="0.35"/>
    <x v="2"/>
  </r>
  <r>
    <x v="0"/>
    <n v="1185732"/>
    <x v="443"/>
    <x v="4"/>
    <x v="28"/>
    <s v="Charleston"/>
    <x v="5"/>
    <n v="75"/>
    <n v="825"/>
    <n v="618750"/>
    <n v="309375"/>
    <n v="0.5"/>
    <x v="2"/>
  </r>
  <r>
    <x v="0"/>
    <n v="1185732"/>
    <x v="472"/>
    <x v="4"/>
    <x v="28"/>
    <s v="Charleston"/>
    <x v="0"/>
    <n v="70"/>
    <n v="1075"/>
    <n v="752500"/>
    <n v="338625"/>
    <n v="0.45"/>
    <x v="2"/>
  </r>
  <r>
    <x v="0"/>
    <n v="1185732"/>
    <x v="472"/>
    <x v="4"/>
    <x v="28"/>
    <s v="Charleston"/>
    <x v="1"/>
    <n v="60.000000000000007"/>
    <n v="875"/>
    <n v="525000.00000000012"/>
    <n v="183750.00000000003"/>
    <n v="0.35"/>
    <x v="2"/>
  </r>
  <r>
    <x v="2"/>
    <n v="1185732"/>
    <x v="472"/>
    <x v="4"/>
    <x v="28"/>
    <s v="Charleston"/>
    <x v="2"/>
    <n v="60.000000000000007"/>
    <n v="825"/>
    <n v="495000.00000000006"/>
    <n v="123750.00000000001"/>
    <n v="0.25"/>
    <x v="2"/>
  </r>
  <r>
    <x v="2"/>
    <n v="1185732"/>
    <x v="472"/>
    <x v="4"/>
    <x v="28"/>
    <s v="Charleston"/>
    <x v="3"/>
    <n v="60.000000000000007"/>
    <n v="775"/>
    <n v="465000.00000000006"/>
    <n v="139500"/>
    <n v="0.3"/>
    <x v="2"/>
  </r>
  <r>
    <x v="2"/>
    <n v="1185732"/>
    <x v="472"/>
    <x v="4"/>
    <x v="28"/>
    <s v="Charleston"/>
    <x v="4"/>
    <n v="70"/>
    <n v="775"/>
    <n v="542500"/>
    <n v="189875"/>
    <n v="0.35"/>
    <x v="2"/>
  </r>
  <r>
    <x v="2"/>
    <n v="1185732"/>
    <x v="472"/>
    <x v="4"/>
    <x v="28"/>
    <s v="Charleston"/>
    <x v="5"/>
    <n v="75"/>
    <n v="875"/>
    <n v="656250"/>
    <n v="328125"/>
    <n v="0.5"/>
    <x v="2"/>
  </r>
  <r>
    <x v="2"/>
    <n v="1185732"/>
    <x v="170"/>
    <x v="4"/>
    <x v="28"/>
    <s v="Charleston"/>
    <x v="0"/>
    <n v="35"/>
    <n v="925"/>
    <n v="323750"/>
    <n v="129500"/>
    <n v="0.4"/>
    <x v="2"/>
  </r>
  <r>
    <x v="2"/>
    <n v="1185732"/>
    <x v="170"/>
    <x v="4"/>
    <x v="28"/>
    <s v="Charleston"/>
    <x v="1"/>
    <n v="35"/>
    <n v="725"/>
    <n v="253750"/>
    <n v="88812.5"/>
    <n v="0.35"/>
    <x v="2"/>
  </r>
  <r>
    <x v="2"/>
    <n v="1185732"/>
    <x v="170"/>
    <x v="4"/>
    <x v="28"/>
    <s v="Charleston"/>
    <x v="2"/>
    <n v="25.000000000000007"/>
    <n v="725"/>
    <n v="181250.00000000006"/>
    <n v="72500.000000000029"/>
    <n v="0.4"/>
    <x v="2"/>
  </r>
  <r>
    <x v="2"/>
    <n v="1185732"/>
    <x v="170"/>
    <x v="4"/>
    <x v="28"/>
    <s v="Charleston"/>
    <x v="3"/>
    <n v="30"/>
    <n v="575"/>
    <n v="172500"/>
    <n v="69000"/>
    <n v="0.4"/>
    <x v="2"/>
  </r>
  <r>
    <x v="2"/>
    <n v="1185732"/>
    <x v="170"/>
    <x v="4"/>
    <x v="28"/>
    <s v="Charleston"/>
    <x v="4"/>
    <n v="45"/>
    <n v="625"/>
    <n v="281250"/>
    <n v="98437.5"/>
    <n v="0.35"/>
    <x v="2"/>
  </r>
  <r>
    <x v="2"/>
    <n v="1185732"/>
    <x v="170"/>
    <x v="4"/>
    <x v="28"/>
    <s v="Charleston"/>
    <x v="5"/>
    <n v="35"/>
    <n v="725"/>
    <n v="253750"/>
    <n v="126875"/>
    <n v="0.5"/>
    <x v="2"/>
  </r>
  <r>
    <x v="2"/>
    <n v="1185732"/>
    <x v="199"/>
    <x v="4"/>
    <x v="28"/>
    <s v="Charleston"/>
    <x v="0"/>
    <n v="35"/>
    <n v="975"/>
    <n v="341250"/>
    <n v="136500"/>
    <n v="0.4"/>
    <x v="2"/>
  </r>
  <r>
    <x v="2"/>
    <n v="1185732"/>
    <x v="199"/>
    <x v="4"/>
    <x v="28"/>
    <s v="Charleston"/>
    <x v="1"/>
    <n v="35"/>
    <n v="625"/>
    <n v="218750"/>
    <n v="76562.5"/>
    <n v="0.35"/>
    <x v="2"/>
  </r>
  <r>
    <x v="2"/>
    <n v="1185732"/>
    <x v="199"/>
    <x v="4"/>
    <x v="28"/>
    <s v="Charleston"/>
    <x v="2"/>
    <n v="25.000000000000007"/>
    <n v="675"/>
    <n v="168750.00000000006"/>
    <n v="67500.000000000029"/>
    <n v="0.4"/>
    <x v="2"/>
  </r>
  <r>
    <x v="2"/>
    <n v="1185732"/>
    <x v="199"/>
    <x v="4"/>
    <x v="29"/>
    <s v="Charlotte"/>
    <x v="3"/>
    <n v="30"/>
    <n v="525"/>
    <n v="157500"/>
    <n v="63000"/>
    <n v="0.4"/>
    <x v="2"/>
  </r>
  <r>
    <x v="2"/>
    <n v="1185732"/>
    <x v="199"/>
    <x v="4"/>
    <x v="29"/>
    <s v="Charlotte"/>
    <x v="4"/>
    <n v="45"/>
    <n v="600"/>
    <n v="270000"/>
    <n v="94500"/>
    <n v="0.35"/>
    <x v="2"/>
  </r>
  <r>
    <x v="2"/>
    <n v="1185732"/>
    <x v="199"/>
    <x v="4"/>
    <x v="29"/>
    <s v="Charlotte"/>
    <x v="5"/>
    <n v="30"/>
    <n v="700"/>
    <n v="210000"/>
    <n v="105000"/>
    <n v="0.5"/>
    <x v="2"/>
  </r>
  <r>
    <x v="2"/>
    <n v="1185732"/>
    <x v="704"/>
    <x v="4"/>
    <x v="29"/>
    <s v="Charlotte"/>
    <x v="0"/>
    <n v="30"/>
    <n v="920"/>
    <n v="276000"/>
    <n v="110400"/>
    <n v="0.4"/>
    <x v="2"/>
  </r>
  <r>
    <x v="2"/>
    <n v="1185732"/>
    <x v="704"/>
    <x v="4"/>
    <x v="29"/>
    <s v="Charlotte"/>
    <x v="1"/>
    <n v="30"/>
    <n v="600"/>
    <n v="180000"/>
    <n v="62999.999999999993"/>
    <n v="0.35"/>
    <x v="2"/>
  </r>
  <r>
    <x v="2"/>
    <n v="1185732"/>
    <x v="704"/>
    <x v="4"/>
    <x v="29"/>
    <s v="Charlotte"/>
    <x v="2"/>
    <n v="20"/>
    <n v="625"/>
    <n v="125000"/>
    <n v="50000"/>
    <n v="0.4"/>
    <x v="2"/>
  </r>
  <r>
    <x v="2"/>
    <n v="1185732"/>
    <x v="704"/>
    <x v="4"/>
    <x v="29"/>
    <s v="Charlotte"/>
    <x v="3"/>
    <n v="24.999999999999993"/>
    <n v="475"/>
    <n v="118749.99999999997"/>
    <n v="47499.999999999993"/>
    <n v="0.4"/>
    <x v="2"/>
  </r>
  <r>
    <x v="2"/>
    <n v="1185732"/>
    <x v="704"/>
    <x v="4"/>
    <x v="29"/>
    <s v="Charlotte"/>
    <x v="4"/>
    <n v="40.000000000000007"/>
    <n v="525"/>
    <n v="210000.00000000003"/>
    <n v="73500"/>
    <n v="0.35"/>
    <x v="2"/>
  </r>
  <r>
    <x v="2"/>
    <n v="1185732"/>
    <x v="704"/>
    <x v="4"/>
    <x v="29"/>
    <s v="Charlotte"/>
    <x v="5"/>
    <n v="30"/>
    <n v="625"/>
    <n v="187500"/>
    <n v="93750"/>
    <n v="0.5"/>
    <x v="2"/>
  </r>
  <r>
    <x v="2"/>
    <n v="1185732"/>
    <x v="721"/>
    <x v="4"/>
    <x v="29"/>
    <s v="Charlotte"/>
    <x v="0"/>
    <n v="30"/>
    <n v="875"/>
    <n v="262500"/>
    <n v="105000"/>
    <n v="0.4"/>
    <x v="2"/>
  </r>
  <r>
    <x v="2"/>
    <n v="1185732"/>
    <x v="721"/>
    <x v="4"/>
    <x v="29"/>
    <s v="Charlotte"/>
    <x v="1"/>
    <n v="30"/>
    <n v="575"/>
    <n v="172500"/>
    <n v="60374.999999999993"/>
    <n v="0.35"/>
    <x v="2"/>
  </r>
  <r>
    <x v="2"/>
    <n v="1185732"/>
    <x v="721"/>
    <x v="4"/>
    <x v="29"/>
    <s v="Charlotte"/>
    <x v="2"/>
    <n v="20"/>
    <n v="575"/>
    <n v="115000"/>
    <n v="46000"/>
    <n v="0.4"/>
    <x v="2"/>
  </r>
  <r>
    <x v="2"/>
    <n v="1185732"/>
    <x v="721"/>
    <x v="4"/>
    <x v="29"/>
    <s v="Charlotte"/>
    <x v="3"/>
    <n v="24.999999999999993"/>
    <n v="500"/>
    <n v="124999.99999999997"/>
    <n v="49999.999999999993"/>
    <n v="0.4"/>
    <x v="2"/>
  </r>
  <r>
    <x v="2"/>
    <n v="1185732"/>
    <x v="721"/>
    <x v="4"/>
    <x v="29"/>
    <s v="Charlotte"/>
    <x v="4"/>
    <n v="45"/>
    <n v="525"/>
    <n v="236250"/>
    <n v="82687.5"/>
    <n v="0.35"/>
    <x v="2"/>
  </r>
  <r>
    <x v="2"/>
    <n v="1185732"/>
    <x v="721"/>
    <x v="4"/>
    <x v="29"/>
    <s v="Charlotte"/>
    <x v="5"/>
    <n v="35"/>
    <n v="675"/>
    <n v="236250"/>
    <n v="118125"/>
    <n v="0.5"/>
    <x v="2"/>
  </r>
  <r>
    <x v="2"/>
    <n v="1185732"/>
    <x v="255"/>
    <x v="4"/>
    <x v="29"/>
    <s v="Charlotte"/>
    <x v="0"/>
    <n v="45"/>
    <n v="945"/>
    <n v="425250"/>
    <n v="170100"/>
    <n v="0.4"/>
    <x v="2"/>
  </r>
  <r>
    <x v="2"/>
    <n v="1185732"/>
    <x v="255"/>
    <x v="4"/>
    <x v="29"/>
    <s v="Charlotte"/>
    <x v="1"/>
    <n v="45"/>
    <n v="650"/>
    <n v="292500"/>
    <n v="102375"/>
    <n v="0.35"/>
    <x v="2"/>
  </r>
  <r>
    <x v="2"/>
    <n v="1185732"/>
    <x v="255"/>
    <x v="4"/>
    <x v="29"/>
    <s v="Charlotte"/>
    <x v="2"/>
    <n v="40"/>
    <n v="625"/>
    <n v="250000"/>
    <n v="100000"/>
    <n v="0.4"/>
    <x v="2"/>
  </r>
  <r>
    <x v="2"/>
    <n v="1185732"/>
    <x v="255"/>
    <x v="4"/>
    <x v="29"/>
    <s v="Charlotte"/>
    <x v="3"/>
    <n v="40"/>
    <n v="575"/>
    <n v="230000"/>
    <n v="92000"/>
    <n v="0.4"/>
    <x v="2"/>
  </r>
  <r>
    <x v="2"/>
    <n v="1185732"/>
    <x v="255"/>
    <x v="4"/>
    <x v="29"/>
    <s v="Charlotte"/>
    <x v="4"/>
    <n v="49.999999999999993"/>
    <n v="600"/>
    <n v="299999.99999999994"/>
    <n v="104999.99999999997"/>
    <n v="0.35"/>
    <x v="2"/>
  </r>
  <r>
    <x v="2"/>
    <n v="1185732"/>
    <x v="255"/>
    <x v="4"/>
    <x v="29"/>
    <s v="Charlotte"/>
    <x v="5"/>
    <n v="54.999999999999993"/>
    <n v="700"/>
    <n v="384999.99999999994"/>
    <n v="192499.99999999997"/>
    <n v="0.5"/>
    <x v="2"/>
  </r>
  <r>
    <x v="2"/>
    <n v="1185732"/>
    <x v="288"/>
    <x v="4"/>
    <x v="29"/>
    <s v="Charlotte"/>
    <x v="0"/>
    <n v="49.999999999999993"/>
    <n v="950"/>
    <n v="474999.99999999994"/>
    <n v="190000"/>
    <n v="0.4"/>
    <x v="2"/>
  </r>
  <r>
    <x v="2"/>
    <n v="1185732"/>
    <x v="288"/>
    <x v="4"/>
    <x v="29"/>
    <s v="Charlotte"/>
    <x v="1"/>
    <n v="45"/>
    <n v="700"/>
    <n v="315000"/>
    <n v="110250"/>
    <n v="0.35"/>
    <x v="2"/>
  </r>
  <r>
    <x v="2"/>
    <n v="1185732"/>
    <x v="288"/>
    <x v="4"/>
    <x v="29"/>
    <s v="Charlotte"/>
    <x v="2"/>
    <n v="50"/>
    <n v="675"/>
    <n v="337500"/>
    <n v="135000"/>
    <n v="0.4"/>
    <x v="2"/>
  </r>
  <r>
    <x v="2"/>
    <n v="1185732"/>
    <x v="288"/>
    <x v="4"/>
    <x v="29"/>
    <s v="Charlotte"/>
    <x v="3"/>
    <n v="50"/>
    <n v="650"/>
    <n v="325000"/>
    <n v="130000"/>
    <n v="0.4"/>
    <x v="2"/>
  </r>
  <r>
    <x v="2"/>
    <n v="1185732"/>
    <x v="288"/>
    <x v="4"/>
    <x v="29"/>
    <s v="Charlotte"/>
    <x v="4"/>
    <n v="65"/>
    <n v="650"/>
    <n v="422500"/>
    <n v="147875"/>
    <n v="0.35"/>
    <x v="2"/>
  </r>
  <r>
    <x v="2"/>
    <n v="1185732"/>
    <x v="288"/>
    <x v="4"/>
    <x v="29"/>
    <s v="Charlotte"/>
    <x v="5"/>
    <n v="70"/>
    <n v="825"/>
    <n v="577500"/>
    <n v="288750"/>
    <n v="0.5"/>
    <x v="2"/>
  </r>
  <r>
    <x v="2"/>
    <n v="1185732"/>
    <x v="316"/>
    <x v="4"/>
    <x v="29"/>
    <s v="Charlotte"/>
    <x v="0"/>
    <n v="65"/>
    <n v="1050"/>
    <n v="682500"/>
    <n v="273000"/>
    <n v="0.4"/>
    <x v="2"/>
  </r>
  <r>
    <x v="2"/>
    <n v="1185732"/>
    <x v="316"/>
    <x v="4"/>
    <x v="29"/>
    <s v="Charlotte"/>
    <x v="1"/>
    <n v="60.000000000000007"/>
    <n v="800"/>
    <n v="480000.00000000006"/>
    <n v="168000"/>
    <n v="0.35"/>
    <x v="2"/>
  </r>
  <r>
    <x v="2"/>
    <n v="1185732"/>
    <x v="316"/>
    <x v="4"/>
    <x v="29"/>
    <s v="Charlotte"/>
    <x v="2"/>
    <n v="55.000000000000007"/>
    <n v="725"/>
    <n v="398750.00000000006"/>
    <n v="159500.00000000003"/>
    <n v="0.4"/>
    <x v="2"/>
  </r>
  <r>
    <x v="2"/>
    <n v="1185732"/>
    <x v="316"/>
    <x v="4"/>
    <x v="29"/>
    <s v="Charlotte"/>
    <x v="3"/>
    <n v="55.000000000000007"/>
    <n v="675"/>
    <n v="371250.00000000006"/>
    <n v="148500.00000000003"/>
    <n v="0.4"/>
    <x v="2"/>
  </r>
  <r>
    <x v="2"/>
    <n v="1185732"/>
    <x v="316"/>
    <x v="4"/>
    <x v="29"/>
    <s v="Charlotte"/>
    <x v="4"/>
    <n v="65"/>
    <n v="700"/>
    <n v="455000"/>
    <n v="159250"/>
    <n v="0.35"/>
    <x v="2"/>
  </r>
  <r>
    <x v="2"/>
    <n v="1185732"/>
    <x v="316"/>
    <x v="4"/>
    <x v="29"/>
    <s v="Charlotte"/>
    <x v="5"/>
    <n v="70"/>
    <n v="875"/>
    <n v="612500"/>
    <n v="306250"/>
    <n v="0.5"/>
    <x v="2"/>
  </r>
  <r>
    <x v="2"/>
    <n v="1185732"/>
    <x v="348"/>
    <x v="4"/>
    <x v="29"/>
    <s v="Charlotte"/>
    <x v="0"/>
    <n v="65"/>
    <n v="1025"/>
    <n v="666250"/>
    <n v="266500"/>
    <n v="0.4"/>
    <x v="2"/>
  </r>
  <r>
    <x v="2"/>
    <n v="1185732"/>
    <x v="348"/>
    <x v="4"/>
    <x v="29"/>
    <s v="Charlotte"/>
    <x v="1"/>
    <n v="60.000000000000007"/>
    <n v="800"/>
    <n v="480000.00000000006"/>
    <n v="168000"/>
    <n v="0.35"/>
    <x v="2"/>
  </r>
  <r>
    <x v="2"/>
    <n v="1185732"/>
    <x v="348"/>
    <x v="4"/>
    <x v="29"/>
    <s v="Charlotte"/>
    <x v="2"/>
    <n v="55.000000000000007"/>
    <n v="725"/>
    <n v="398750.00000000006"/>
    <n v="159500.00000000003"/>
    <n v="0.4"/>
    <x v="2"/>
  </r>
  <r>
    <x v="2"/>
    <n v="1185732"/>
    <x v="348"/>
    <x v="4"/>
    <x v="29"/>
    <s v="Charlotte"/>
    <x v="3"/>
    <n v="45"/>
    <n v="675"/>
    <n v="303750"/>
    <n v="121500"/>
    <n v="0.4"/>
    <x v="2"/>
  </r>
  <r>
    <x v="2"/>
    <n v="1185732"/>
    <x v="348"/>
    <x v="4"/>
    <x v="29"/>
    <s v="Charlotte"/>
    <x v="4"/>
    <n v="55.000000000000007"/>
    <n v="650"/>
    <n v="357500.00000000006"/>
    <n v="125125.00000000001"/>
    <n v="0.35"/>
    <x v="2"/>
  </r>
  <r>
    <x v="2"/>
    <n v="1185732"/>
    <x v="348"/>
    <x v="4"/>
    <x v="29"/>
    <s v="Charlotte"/>
    <x v="5"/>
    <n v="60.000000000000007"/>
    <n v="825"/>
    <n v="495000.00000000006"/>
    <n v="247500.00000000003"/>
    <n v="0.5"/>
    <x v="2"/>
  </r>
  <r>
    <x v="2"/>
    <n v="1185732"/>
    <x v="378"/>
    <x v="4"/>
    <x v="29"/>
    <s v="Charlotte"/>
    <x v="0"/>
    <n v="55.000000000000007"/>
    <n v="925"/>
    <n v="508750.00000000006"/>
    <n v="203500.00000000003"/>
    <n v="0.4"/>
    <x v="2"/>
  </r>
  <r>
    <x v="2"/>
    <n v="1185732"/>
    <x v="378"/>
    <x v="4"/>
    <x v="29"/>
    <s v="Charlotte"/>
    <x v="1"/>
    <n v="50.000000000000014"/>
    <n v="725"/>
    <n v="362500.00000000012"/>
    <n v="126875.00000000003"/>
    <n v="0.35"/>
    <x v="2"/>
  </r>
  <r>
    <x v="2"/>
    <n v="1185732"/>
    <x v="378"/>
    <x v="4"/>
    <x v="29"/>
    <s v="Charlotte"/>
    <x v="2"/>
    <n v="30.000000000000004"/>
    <n v="625"/>
    <n v="187500.00000000003"/>
    <n v="75000.000000000015"/>
    <n v="0.4"/>
    <x v="2"/>
  </r>
  <r>
    <x v="2"/>
    <n v="1185732"/>
    <x v="378"/>
    <x v="4"/>
    <x v="29"/>
    <s v="Charlotte"/>
    <x v="3"/>
    <n v="30.000000000000004"/>
    <n v="600"/>
    <n v="180000.00000000003"/>
    <n v="72000.000000000015"/>
    <n v="0.4"/>
    <x v="2"/>
  </r>
  <r>
    <x v="2"/>
    <n v="1185732"/>
    <x v="378"/>
    <x v="4"/>
    <x v="29"/>
    <s v="Charlotte"/>
    <x v="4"/>
    <n v="40"/>
    <n v="600"/>
    <n v="240000"/>
    <n v="84000"/>
    <n v="0.35"/>
    <x v="2"/>
  </r>
  <r>
    <x v="2"/>
    <n v="1185732"/>
    <x v="378"/>
    <x v="4"/>
    <x v="29"/>
    <s v="Charlotte"/>
    <x v="5"/>
    <n v="45.000000000000007"/>
    <n v="700"/>
    <n v="315000.00000000006"/>
    <n v="157500.00000000003"/>
    <n v="0.5"/>
    <x v="2"/>
  </r>
  <r>
    <x v="2"/>
    <n v="1185732"/>
    <x v="410"/>
    <x v="4"/>
    <x v="29"/>
    <s v="Charlotte"/>
    <x v="0"/>
    <n v="45.000000000000007"/>
    <n v="875"/>
    <n v="393750.00000000006"/>
    <n v="157500.00000000003"/>
    <n v="0.4"/>
    <x v="2"/>
  </r>
  <r>
    <x v="2"/>
    <n v="1185732"/>
    <x v="410"/>
    <x v="4"/>
    <x v="29"/>
    <s v="Charlotte"/>
    <x v="1"/>
    <n v="35.000000000000007"/>
    <n v="700"/>
    <n v="245000.00000000006"/>
    <n v="85750.000000000015"/>
    <n v="0.35"/>
    <x v="2"/>
  </r>
  <r>
    <x v="2"/>
    <n v="1185732"/>
    <x v="410"/>
    <x v="4"/>
    <x v="29"/>
    <s v="Charlotte"/>
    <x v="2"/>
    <n v="35.000000000000007"/>
    <n v="575"/>
    <n v="201250.00000000003"/>
    <n v="80500.000000000015"/>
    <n v="0.4"/>
    <x v="2"/>
  </r>
  <r>
    <x v="2"/>
    <n v="1185732"/>
    <x v="410"/>
    <x v="4"/>
    <x v="29"/>
    <s v="Charlotte"/>
    <x v="3"/>
    <n v="35.000000000000007"/>
    <n v="550"/>
    <n v="192500.00000000003"/>
    <n v="77000.000000000015"/>
    <n v="0.4"/>
    <x v="2"/>
  </r>
  <r>
    <x v="2"/>
    <n v="1185732"/>
    <x v="410"/>
    <x v="4"/>
    <x v="29"/>
    <s v="Charlotte"/>
    <x v="4"/>
    <n v="45.000000000000007"/>
    <n v="550"/>
    <n v="247500.00000000003"/>
    <n v="86625"/>
    <n v="0.35"/>
    <x v="2"/>
  </r>
  <r>
    <x v="2"/>
    <n v="1185732"/>
    <x v="410"/>
    <x v="4"/>
    <x v="29"/>
    <s v="Charlotte"/>
    <x v="5"/>
    <n v="50"/>
    <n v="675"/>
    <n v="337500"/>
    <n v="168750"/>
    <n v="0.5"/>
    <x v="2"/>
  </r>
  <r>
    <x v="2"/>
    <n v="1185732"/>
    <x v="440"/>
    <x v="4"/>
    <x v="29"/>
    <s v="Charlotte"/>
    <x v="0"/>
    <n v="45.000000000000007"/>
    <n v="825"/>
    <n v="371250.00000000006"/>
    <n v="148500.00000000003"/>
    <n v="0.4"/>
    <x v="2"/>
  </r>
  <r>
    <x v="2"/>
    <n v="1185732"/>
    <x v="440"/>
    <x v="4"/>
    <x v="29"/>
    <s v="Charlotte"/>
    <x v="1"/>
    <n v="35.000000000000007"/>
    <n v="650"/>
    <n v="227500.00000000006"/>
    <n v="79625.000000000015"/>
    <n v="0.35"/>
    <x v="2"/>
  </r>
  <r>
    <x v="2"/>
    <n v="1185732"/>
    <x v="440"/>
    <x v="4"/>
    <x v="29"/>
    <s v="Charlotte"/>
    <x v="2"/>
    <n v="40.000000000000014"/>
    <n v="595"/>
    <n v="238000.00000000009"/>
    <n v="95200.000000000044"/>
    <n v="0.4"/>
    <x v="2"/>
  </r>
  <r>
    <x v="2"/>
    <n v="1185732"/>
    <x v="440"/>
    <x v="4"/>
    <x v="29"/>
    <s v="Charlotte"/>
    <x v="3"/>
    <n v="60.000000000000021"/>
    <n v="650"/>
    <n v="390000.00000000012"/>
    <n v="156000.00000000006"/>
    <n v="0.4"/>
    <x v="2"/>
  </r>
  <r>
    <x v="2"/>
    <n v="1185732"/>
    <x v="440"/>
    <x v="4"/>
    <x v="29"/>
    <s v="Charlotte"/>
    <x v="4"/>
    <n v="75.000000000000014"/>
    <n v="625"/>
    <n v="468750.00000000012"/>
    <n v="164062.50000000003"/>
    <n v="0.35"/>
    <x v="2"/>
  </r>
  <r>
    <x v="2"/>
    <n v="1185732"/>
    <x v="440"/>
    <x v="4"/>
    <x v="29"/>
    <s v="Charlotte"/>
    <x v="5"/>
    <n v="75"/>
    <n v="725"/>
    <n v="543750"/>
    <n v="271875"/>
    <n v="0.5"/>
    <x v="2"/>
  </r>
  <r>
    <x v="2"/>
    <n v="1185732"/>
    <x v="469"/>
    <x v="4"/>
    <x v="29"/>
    <s v="Charlotte"/>
    <x v="0"/>
    <n v="70"/>
    <n v="975"/>
    <n v="682500"/>
    <n v="273000"/>
    <n v="0.4"/>
    <x v="2"/>
  </r>
  <r>
    <x v="2"/>
    <n v="1185732"/>
    <x v="469"/>
    <x v="4"/>
    <x v="29"/>
    <s v="Charlotte"/>
    <x v="1"/>
    <n v="60.000000000000007"/>
    <n v="775"/>
    <n v="465000.00000000006"/>
    <n v="162750"/>
    <n v="0.35"/>
    <x v="2"/>
  </r>
  <r>
    <x v="5"/>
    <n v="1185732"/>
    <x v="469"/>
    <x v="4"/>
    <x v="29"/>
    <s v="Charlotte"/>
    <x v="2"/>
    <n v="60.000000000000007"/>
    <n v="725"/>
    <n v="435000.00000000006"/>
    <n v="174000.00000000003"/>
    <n v="0.4"/>
    <x v="2"/>
  </r>
  <r>
    <x v="5"/>
    <n v="1185732"/>
    <x v="469"/>
    <x v="4"/>
    <x v="29"/>
    <s v="Charlotte"/>
    <x v="3"/>
    <n v="60.000000000000007"/>
    <n v="675"/>
    <n v="405000.00000000006"/>
    <n v="162000.00000000003"/>
    <n v="0.4"/>
    <x v="2"/>
  </r>
  <r>
    <x v="5"/>
    <n v="1185732"/>
    <x v="469"/>
    <x v="4"/>
    <x v="29"/>
    <s v="Charlotte"/>
    <x v="4"/>
    <n v="70"/>
    <n v="675"/>
    <n v="472500"/>
    <n v="165375"/>
    <n v="0.35"/>
    <x v="2"/>
  </r>
  <r>
    <x v="5"/>
    <n v="1185732"/>
    <x v="469"/>
    <x v="4"/>
    <x v="29"/>
    <s v="Charlotte"/>
    <x v="5"/>
    <n v="75"/>
    <n v="775"/>
    <n v="581250"/>
    <n v="290625"/>
    <n v="0.5"/>
    <x v="2"/>
  </r>
  <r>
    <x v="5"/>
    <n v="1185732"/>
    <x v="177"/>
    <x v="4"/>
    <x v="29"/>
    <s v="Charlotte"/>
    <x v="0"/>
    <n v="35"/>
    <n v="775"/>
    <n v="271250"/>
    <n v="108500"/>
    <n v="0.4"/>
    <x v="2"/>
  </r>
  <r>
    <x v="5"/>
    <n v="1185732"/>
    <x v="177"/>
    <x v="4"/>
    <x v="29"/>
    <s v="Charlotte"/>
    <x v="1"/>
    <n v="35"/>
    <n v="575"/>
    <n v="201250"/>
    <n v="70437.5"/>
    <n v="0.35"/>
    <x v="2"/>
  </r>
  <r>
    <x v="5"/>
    <n v="1185732"/>
    <x v="177"/>
    <x v="4"/>
    <x v="29"/>
    <s v="Charlotte"/>
    <x v="2"/>
    <n v="25.000000000000007"/>
    <n v="575"/>
    <n v="143750.00000000003"/>
    <n v="57500.000000000015"/>
    <n v="0.4"/>
    <x v="2"/>
  </r>
  <r>
    <x v="5"/>
    <n v="1185732"/>
    <x v="177"/>
    <x v="4"/>
    <x v="29"/>
    <s v="Charlotte"/>
    <x v="3"/>
    <n v="30"/>
    <n v="425"/>
    <n v="127500"/>
    <n v="51000"/>
    <n v="0.4"/>
    <x v="2"/>
  </r>
  <r>
    <x v="5"/>
    <n v="1185732"/>
    <x v="177"/>
    <x v="4"/>
    <x v="29"/>
    <s v="Charlotte"/>
    <x v="4"/>
    <n v="45"/>
    <n v="475"/>
    <n v="213750"/>
    <n v="74812.5"/>
    <n v="0.35"/>
    <x v="2"/>
  </r>
  <r>
    <x v="5"/>
    <n v="1185732"/>
    <x v="177"/>
    <x v="4"/>
    <x v="29"/>
    <s v="Charlotte"/>
    <x v="5"/>
    <n v="35"/>
    <n v="575"/>
    <n v="201250"/>
    <n v="100625"/>
    <n v="0.5"/>
    <x v="2"/>
  </r>
  <r>
    <x v="5"/>
    <n v="1185732"/>
    <x v="206"/>
    <x v="4"/>
    <x v="29"/>
    <s v="Charlotte"/>
    <x v="0"/>
    <n v="35"/>
    <n v="825"/>
    <n v="288750"/>
    <n v="115500"/>
    <n v="0.4"/>
    <x v="2"/>
  </r>
  <r>
    <x v="5"/>
    <n v="1185732"/>
    <x v="206"/>
    <x v="4"/>
    <x v="29"/>
    <s v="Charlotte"/>
    <x v="1"/>
    <n v="35"/>
    <n v="475"/>
    <n v="166250"/>
    <n v="58187.499999999993"/>
    <n v="0.35"/>
    <x v="2"/>
  </r>
  <r>
    <x v="5"/>
    <n v="1185732"/>
    <x v="206"/>
    <x v="4"/>
    <x v="29"/>
    <s v="Charlotte"/>
    <x v="2"/>
    <n v="25.000000000000007"/>
    <n v="525"/>
    <n v="131250.00000000003"/>
    <n v="52500.000000000015"/>
    <n v="0.4"/>
    <x v="2"/>
  </r>
  <r>
    <x v="5"/>
    <n v="1185732"/>
    <x v="206"/>
    <x v="3"/>
    <x v="30"/>
    <s v="Columbus"/>
    <x v="3"/>
    <n v="30"/>
    <n v="375"/>
    <n v="112500"/>
    <n v="45000"/>
    <n v="0.4"/>
    <x v="2"/>
  </r>
  <r>
    <x v="5"/>
    <n v="1185732"/>
    <x v="206"/>
    <x v="3"/>
    <x v="30"/>
    <s v="Columbus"/>
    <x v="4"/>
    <n v="45"/>
    <n v="450"/>
    <n v="202500"/>
    <n v="70875"/>
    <n v="0.35"/>
    <x v="2"/>
  </r>
  <r>
    <x v="5"/>
    <n v="1185732"/>
    <x v="206"/>
    <x v="3"/>
    <x v="30"/>
    <s v="Columbus"/>
    <x v="5"/>
    <n v="30"/>
    <n v="550"/>
    <n v="165000"/>
    <n v="82500"/>
    <n v="0.5"/>
    <x v="2"/>
  </r>
  <r>
    <x v="5"/>
    <n v="1185732"/>
    <x v="214"/>
    <x v="3"/>
    <x v="30"/>
    <s v="Columbus"/>
    <x v="0"/>
    <n v="30"/>
    <n v="770"/>
    <n v="231000"/>
    <n v="92400"/>
    <n v="0.4"/>
    <x v="2"/>
  </r>
  <r>
    <x v="5"/>
    <n v="1185732"/>
    <x v="214"/>
    <x v="3"/>
    <x v="30"/>
    <s v="Columbus"/>
    <x v="1"/>
    <n v="30"/>
    <n v="450"/>
    <n v="135000"/>
    <n v="47250"/>
    <n v="0.35"/>
    <x v="2"/>
  </r>
  <r>
    <x v="5"/>
    <n v="1185732"/>
    <x v="214"/>
    <x v="3"/>
    <x v="30"/>
    <s v="Columbus"/>
    <x v="2"/>
    <n v="20"/>
    <n v="475"/>
    <n v="95000"/>
    <n v="38000"/>
    <n v="0.4"/>
    <x v="2"/>
  </r>
  <r>
    <x v="5"/>
    <n v="1185732"/>
    <x v="214"/>
    <x v="3"/>
    <x v="30"/>
    <s v="Columbus"/>
    <x v="3"/>
    <n v="24.999999999999993"/>
    <n v="325"/>
    <n v="81249.999999999971"/>
    <n v="32499.999999999989"/>
    <n v="0.4"/>
    <x v="2"/>
  </r>
  <r>
    <x v="5"/>
    <n v="1185732"/>
    <x v="214"/>
    <x v="3"/>
    <x v="30"/>
    <s v="Columbus"/>
    <x v="4"/>
    <n v="40.000000000000007"/>
    <n v="375"/>
    <n v="150000.00000000003"/>
    <n v="52500.000000000007"/>
    <n v="0.35"/>
    <x v="2"/>
  </r>
  <r>
    <x v="5"/>
    <n v="1185732"/>
    <x v="214"/>
    <x v="3"/>
    <x v="30"/>
    <s v="Columbus"/>
    <x v="5"/>
    <n v="30"/>
    <n v="475"/>
    <n v="142500"/>
    <n v="71250"/>
    <n v="0.5"/>
    <x v="2"/>
  </r>
  <r>
    <x v="5"/>
    <n v="1185732"/>
    <x v="233"/>
    <x v="3"/>
    <x v="30"/>
    <s v="Columbus"/>
    <x v="0"/>
    <n v="30"/>
    <n v="725"/>
    <n v="217500"/>
    <n v="87000"/>
    <n v="0.4"/>
    <x v="2"/>
  </r>
  <r>
    <x v="5"/>
    <n v="1185732"/>
    <x v="233"/>
    <x v="3"/>
    <x v="30"/>
    <s v="Columbus"/>
    <x v="1"/>
    <n v="30"/>
    <n v="425"/>
    <n v="127500"/>
    <n v="44625"/>
    <n v="0.35"/>
    <x v="2"/>
  </r>
  <r>
    <x v="5"/>
    <n v="1185732"/>
    <x v="233"/>
    <x v="3"/>
    <x v="30"/>
    <s v="Columbus"/>
    <x v="2"/>
    <n v="20"/>
    <n v="425"/>
    <n v="85000"/>
    <n v="34000"/>
    <n v="0.4"/>
    <x v="2"/>
  </r>
  <r>
    <x v="5"/>
    <n v="1185732"/>
    <x v="233"/>
    <x v="3"/>
    <x v="30"/>
    <s v="Columbus"/>
    <x v="3"/>
    <n v="24.999999999999993"/>
    <n v="350"/>
    <n v="87499.999999999971"/>
    <n v="34999.999999999993"/>
    <n v="0.4"/>
    <x v="2"/>
  </r>
  <r>
    <x v="5"/>
    <n v="1185732"/>
    <x v="233"/>
    <x v="3"/>
    <x v="30"/>
    <s v="Columbus"/>
    <x v="4"/>
    <n v="45"/>
    <n v="375"/>
    <n v="168750"/>
    <n v="59062.499999999993"/>
    <n v="0.35"/>
    <x v="2"/>
  </r>
  <r>
    <x v="5"/>
    <n v="1185732"/>
    <x v="233"/>
    <x v="3"/>
    <x v="30"/>
    <s v="Columbus"/>
    <x v="5"/>
    <n v="35"/>
    <n v="525"/>
    <n v="183750"/>
    <n v="91875"/>
    <n v="0.5"/>
    <x v="2"/>
  </r>
  <r>
    <x v="5"/>
    <n v="1185732"/>
    <x v="262"/>
    <x v="3"/>
    <x v="30"/>
    <s v="Columbus"/>
    <x v="0"/>
    <n v="45"/>
    <n v="795"/>
    <n v="357750"/>
    <n v="143100"/>
    <n v="0.4"/>
    <x v="2"/>
  </r>
  <r>
    <x v="5"/>
    <n v="1185732"/>
    <x v="262"/>
    <x v="3"/>
    <x v="30"/>
    <s v="Columbus"/>
    <x v="1"/>
    <n v="45"/>
    <n v="500"/>
    <n v="225000"/>
    <n v="78750"/>
    <n v="0.35"/>
    <x v="2"/>
  </r>
  <r>
    <x v="5"/>
    <n v="1185732"/>
    <x v="262"/>
    <x v="3"/>
    <x v="30"/>
    <s v="Columbus"/>
    <x v="2"/>
    <n v="40"/>
    <n v="475"/>
    <n v="190000"/>
    <n v="76000"/>
    <n v="0.4"/>
    <x v="2"/>
  </r>
  <r>
    <x v="5"/>
    <n v="1185732"/>
    <x v="262"/>
    <x v="3"/>
    <x v="30"/>
    <s v="Columbus"/>
    <x v="3"/>
    <n v="40"/>
    <n v="425"/>
    <n v="170000"/>
    <n v="68000"/>
    <n v="0.4"/>
    <x v="2"/>
  </r>
  <r>
    <x v="5"/>
    <n v="1185732"/>
    <x v="262"/>
    <x v="3"/>
    <x v="30"/>
    <s v="Columbus"/>
    <x v="4"/>
    <n v="49.999999999999993"/>
    <n v="450"/>
    <n v="224999.99999999997"/>
    <n v="78749.999999999985"/>
    <n v="0.35"/>
    <x v="2"/>
  </r>
  <r>
    <x v="5"/>
    <n v="1185732"/>
    <x v="262"/>
    <x v="3"/>
    <x v="30"/>
    <s v="Columbus"/>
    <x v="5"/>
    <n v="54.999999999999993"/>
    <n v="550"/>
    <n v="302499.99999999994"/>
    <n v="151249.99999999997"/>
    <n v="0.5"/>
    <x v="2"/>
  </r>
  <r>
    <x v="5"/>
    <n v="1185732"/>
    <x v="295"/>
    <x v="3"/>
    <x v="30"/>
    <s v="Columbus"/>
    <x v="0"/>
    <n v="49.999999999999993"/>
    <n v="800"/>
    <n v="399999.99999999994"/>
    <n v="160000"/>
    <n v="0.4"/>
    <x v="2"/>
  </r>
  <r>
    <x v="5"/>
    <n v="1185732"/>
    <x v="295"/>
    <x v="3"/>
    <x v="30"/>
    <s v="Columbus"/>
    <x v="1"/>
    <n v="45"/>
    <n v="550"/>
    <n v="247500"/>
    <n v="86625"/>
    <n v="0.35"/>
    <x v="2"/>
  </r>
  <r>
    <x v="5"/>
    <n v="1185732"/>
    <x v="295"/>
    <x v="3"/>
    <x v="30"/>
    <s v="Columbus"/>
    <x v="2"/>
    <n v="50"/>
    <n v="525"/>
    <n v="262500"/>
    <n v="105000"/>
    <n v="0.4"/>
    <x v="2"/>
  </r>
  <r>
    <x v="5"/>
    <n v="1185732"/>
    <x v="295"/>
    <x v="3"/>
    <x v="30"/>
    <s v="Columbus"/>
    <x v="3"/>
    <n v="50"/>
    <n v="500"/>
    <n v="250000"/>
    <n v="100000"/>
    <n v="0.4"/>
    <x v="2"/>
  </r>
  <r>
    <x v="5"/>
    <n v="1185732"/>
    <x v="295"/>
    <x v="3"/>
    <x v="30"/>
    <s v="Columbus"/>
    <x v="4"/>
    <n v="65"/>
    <n v="500"/>
    <n v="325000"/>
    <n v="113750"/>
    <n v="0.35"/>
    <x v="2"/>
  </r>
  <r>
    <x v="5"/>
    <n v="1185732"/>
    <x v="295"/>
    <x v="3"/>
    <x v="30"/>
    <s v="Columbus"/>
    <x v="5"/>
    <n v="70"/>
    <n v="675"/>
    <n v="472500"/>
    <n v="236250"/>
    <n v="0.5"/>
    <x v="2"/>
  </r>
  <r>
    <x v="5"/>
    <n v="1185732"/>
    <x v="323"/>
    <x v="3"/>
    <x v="30"/>
    <s v="Columbus"/>
    <x v="0"/>
    <n v="65"/>
    <n v="900"/>
    <n v="585000"/>
    <n v="234000"/>
    <n v="0.4"/>
    <x v="2"/>
  </r>
  <r>
    <x v="5"/>
    <n v="1185732"/>
    <x v="323"/>
    <x v="3"/>
    <x v="30"/>
    <s v="Columbus"/>
    <x v="1"/>
    <n v="60.000000000000007"/>
    <n v="650"/>
    <n v="390000.00000000006"/>
    <n v="136500"/>
    <n v="0.35"/>
    <x v="2"/>
  </r>
  <r>
    <x v="5"/>
    <n v="1185732"/>
    <x v="323"/>
    <x v="3"/>
    <x v="30"/>
    <s v="Columbus"/>
    <x v="2"/>
    <n v="55.000000000000007"/>
    <n v="575"/>
    <n v="316250.00000000006"/>
    <n v="126500.00000000003"/>
    <n v="0.4"/>
    <x v="2"/>
  </r>
  <r>
    <x v="5"/>
    <n v="1185732"/>
    <x v="323"/>
    <x v="3"/>
    <x v="30"/>
    <s v="Columbus"/>
    <x v="3"/>
    <n v="55.000000000000007"/>
    <n v="525"/>
    <n v="288750.00000000006"/>
    <n v="115500.00000000003"/>
    <n v="0.4"/>
    <x v="2"/>
  </r>
  <r>
    <x v="5"/>
    <n v="1185732"/>
    <x v="323"/>
    <x v="3"/>
    <x v="30"/>
    <s v="Columbus"/>
    <x v="4"/>
    <n v="65"/>
    <n v="550"/>
    <n v="357500"/>
    <n v="125124.99999999999"/>
    <n v="0.35"/>
    <x v="2"/>
  </r>
  <r>
    <x v="5"/>
    <n v="1185732"/>
    <x v="323"/>
    <x v="3"/>
    <x v="30"/>
    <s v="Columbus"/>
    <x v="5"/>
    <n v="70"/>
    <n v="725"/>
    <n v="507500"/>
    <n v="253750"/>
    <n v="0.5"/>
    <x v="2"/>
  </r>
  <r>
    <x v="5"/>
    <n v="1185732"/>
    <x v="355"/>
    <x v="3"/>
    <x v="30"/>
    <s v="Columbus"/>
    <x v="0"/>
    <n v="65"/>
    <n v="875"/>
    <n v="568750"/>
    <n v="227500"/>
    <n v="0.4"/>
    <x v="2"/>
  </r>
  <r>
    <x v="5"/>
    <n v="1185732"/>
    <x v="355"/>
    <x v="3"/>
    <x v="30"/>
    <s v="Columbus"/>
    <x v="1"/>
    <n v="60.000000000000007"/>
    <n v="650"/>
    <n v="390000.00000000006"/>
    <n v="136500"/>
    <n v="0.35"/>
    <x v="2"/>
  </r>
  <r>
    <x v="5"/>
    <n v="1185732"/>
    <x v="355"/>
    <x v="3"/>
    <x v="30"/>
    <s v="Columbus"/>
    <x v="2"/>
    <n v="55.000000000000007"/>
    <n v="575"/>
    <n v="316250.00000000006"/>
    <n v="126500.00000000003"/>
    <n v="0.4"/>
    <x v="2"/>
  </r>
  <r>
    <x v="5"/>
    <n v="1185732"/>
    <x v="355"/>
    <x v="3"/>
    <x v="30"/>
    <s v="Columbus"/>
    <x v="3"/>
    <n v="45"/>
    <n v="525"/>
    <n v="236250"/>
    <n v="94500"/>
    <n v="0.4"/>
    <x v="2"/>
  </r>
  <r>
    <x v="5"/>
    <n v="1185732"/>
    <x v="355"/>
    <x v="3"/>
    <x v="30"/>
    <s v="Columbus"/>
    <x v="4"/>
    <n v="55.000000000000007"/>
    <n v="500"/>
    <n v="275000.00000000006"/>
    <n v="96250.000000000015"/>
    <n v="0.35"/>
    <x v="2"/>
  </r>
  <r>
    <x v="5"/>
    <n v="1185732"/>
    <x v="355"/>
    <x v="3"/>
    <x v="30"/>
    <s v="Columbus"/>
    <x v="5"/>
    <n v="60.000000000000007"/>
    <n v="675"/>
    <n v="405000.00000000006"/>
    <n v="202500.00000000003"/>
    <n v="0.5"/>
    <x v="2"/>
  </r>
  <r>
    <x v="5"/>
    <n v="1185732"/>
    <x v="385"/>
    <x v="3"/>
    <x v="30"/>
    <s v="Columbus"/>
    <x v="0"/>
    <n v="55.000000000000007"/>
    <n v="775"/>
    <n v="426250.00000000006"/>
    <n v="170500.00000000003"/>
    <n v="0.4"/>
    <x v="2"/>
  </r>
  <r>
    <x v="5"/>
    <n v="1185732"/>
    <x v="385"/>
    <x v="3"/>
    <x v="30"/>
    <s v="Columbus"/>
    <x v="1"/>
    <n v="50.000000000000014"/>
    <n v="575"/>
    <n v="287500.00000000006"/>
    <n v="100625.00000000001"/>
    <n v="0.35"/>
    <x v="2"/>
  </r>
  <r>
    <x v="5"/>
    <n v="1185732"/>
    <x v="385"/>
    <x v="3"/>
    <x v="30"/>
    <s v="Columbus"/>
    <x v="2"/>
    <n v="25.000000000000007"/>
    <n v="475"/>
    <n v="118750.00000000003"/>
    <n v="47500.000000000015"/>
    <n v="0.4"/>
    <x v="2"/>
  </r>
  <r>
    <x v="5"/>
    <n v="1185732"/>
    <x v="385"/>
    <x v="3"/>
    <x v="30"/>
    <s v="Columbus"/>
    <x v="3"/>
    <n v="25.000000000000007"/>
    <n v="450"/>
    <n v="112500.00000000003"/>
    <n v="45000.000000000015"/>
    <n v="0.4"/>
    <x v="2"/>
  </r>
  <r>
    <x v="5"/>
    <n v="1185732"/>
    <x v="385"/>
    <x v="3"/>
    <x v="30"/>
    <s v="Columbus"/>
    <x v="4"/>
    <n v="35"/>
    <n v="450"/>
    <n v="157500"/>
    <n v="55125"/>
    <n v="0.35"/>
    <x v="2"/>
  </r>
  <r>
    <x v="5"/>
    <n v="1185732"/>
    <x v="385"/>
    <x v="3"/>
    <x v="30"/>
    <s v="Columbus"/>
    <x v="5"/>
    <n v="40.000000000000007"/>
    <n v="550"/>
    <n v="220000.00000000003"/>
    <n v="110000.00000000001"/>
    <n v="0.5"/>
    <x v="2"/>
  </r>
  <r>
    <x v="5"/>
    <n v="1185732"/>
    <x v="417"/>
    <x v="3"/>
    <x v="30"/>
    <s v="Columbus"/>
    <x v="0"/>
    <n v="40.000000000000007"/>
    <n v="725"/>
    <n v="290000.00000000006"/>
    <n v="116000.00000000003"/>
    <n v="0.4"/>
    <x v="2"/>
  </r>
  <r>
    <x v="5"/>
    <n v="1185732"/>
    <x v="417"/>
    <x v="3"/>
    <x v="30"/>
    <s v="Columbus"/>
    <x v="1"/>
    <n v="30.000000000000011"/>
    <n v="550"/>
    <n v="165000.00000000006"/>
    <n v="57750.000000000015"/>
    <n v="0.35"/>
    <x v="2"/>
  </r>
  <r>
    <x v="5"/>
    <n v="1185732"/>
    <x v="417"/>
    <x v="3"/>
    <x v="30"/>
    <s v="Columbus"/>
    <x v="2"/>
    <n v="30.000000000000011"/>
    <n v="425"/>
    <n v="127500.00000000004"/>
    <n v="51000.000000000022"/>
    <n v="0.4"/>
    <x v="2"/>
  </r>
  <r>
    <x v="5"/>
    <n v="1185732"/>
    <x v="417"/>
    <x v="3"/>
    <x v="30"/>
    <s v="Columbus"/>
    <x v="3"/>
    <n v="30.000000000000011"/>
    <n v="400"/>
    <n v="120000.00000000004"/>
    <n v="48000.000000000022"/>
    <n v="0.4"/>
    <x v="2"/>
  </r>
  <r>
    <x v="5"/>
    <n v="1185732"/>
    <x v="417"/>
    <x v="3"/>
    <x v="30"/>
    <s v="Columbus"/>
    <x v="4"/>
    <n v="40.000000000000007"/>
    <n v="400"/>
    <n v="160000.00000000003"/>
    <n v="56000.000000000007"/>
    <n v="0.35"/>
    <x v="2"/>
  </r>
  <r>
    <x v="5"/>
    <n v="1185732"/>
    <x v="417"/>
    <x v="3"/>
    <x v="30"/>
    <s v="Columbus"/>
    <x v="5"/>
    <n v="40"/>
    <n v="525"/>
    <n v="210000"/>
    <n v="105000"/>
    <n v="0.5"/>
    <x v="2"/>
  </r>
  <r>
    <x v="5"/>
    <n v="1185732"/>
    <x v="447"/>
    <x v="3"/>
    <x v="30"/>
    <s v="Columbus"/>
    <x v="0"/>
    <n v="35.000000000000007"/>
    <n v="675"/>
    <n v="236250.00000000006"/>
    <n v="94500.000000000029"/>
    <n v="0.4"/>
    <x v="2"/>
  </r>
  <r>
    <x v="5"/>
    <n v="1185732"/>
    <x v="447"/>
    <x v="3"/>
    <x v="30"/>
    <s v="Columbus"/>
    <x v="1"/>
    <n v="25.000000000000011"/>
    <n v="500"/>
    <n v="125000.00000000006"/>
    <n v="43750.000000000015"/>
    <n v="0.35"/>
    <x v="2"/>
  </r>
  <r>
    <x v="5"/>
    <n v="1185732"/>
    <x v="447"/>
    <x v="3"/>
    <x v="30"/>
    <s v="Columbus"/>
    <x v="2"/>
    <n v="35.000000000000014"/>
    <n v="445"/>
    <n v="155750.00000000006"/>
    <n v="62300.000000000029"/>
    <n v="0.4"/>
    <x v="2"/>
  </r>
  <r>
    <x v="5"/>
    <n v="1185732"/>
    <x v="447"/>
    <x v="3"/>
    <x v="30"/>
    <s v="Columbus"/>
    <x v="3"/>
    <n v="65.000000000000028"/>
    <n v="500"/>
    <n v="325000.00000000012"/>
    <n v="130000.00000000006"/>
    <n v="0.4"/>
    <x v="2"/>
  </r>
  <r>
    <x v="5"/>
    <n v="1185732"/>
    <x v="447"/>
    <x v="3"/>
    <x v="30"/>
    <s v="Columbus"/>
    <x v="4"/>
    <n v="80.000000000000014"/>
    <n v="475"/>
    <n v="380000.00000000006"/>
    <n v="133000"/>
    <n v="0.35"/>
    <x v="2"/>
  </r>
  <r>
    <x v="5"/>
    <n v="1185732"/>
    <x v="447"/>
    <x v="3"/>
    <x v="30"/>
    <s v="Columbus"/>
    <x v="5"/>
    <n v="80"/>
    <n v="575"/>
    <n v="460000"/>
    <n v="230000"/>
    <n v="0.5"/>
    <x v="2"/>
  </r>
  <r>
    <x v="5"/>
    <n v="1185732"/>
    <x v="476"/>
    <x v="3"/>
    <x v="30"/>
    <s v="Columbus"/>
    <x v="0"/>
    <n v="75.000000000000014"/>
    <n v="825"/>
    <n v="618750.00000000012"/>
    <n v="247500.00000000006"/>
    <n v="0.4"/>
    <x v="2"/>
  </r>
  <r>
    <x v="5"/>
    <n v="1185732"/>
    <x v="476"/>
    <x v="3"/>
    <x v="30"/>
    <s v="Columbus"/>
    <x v="1"/>
    <n v="65.000000000000014"/>
    <n v="625"/>
    <n v="406250.00000000012"/>
    <n v="142187.50000000003"/>
    <n v="0.35"/>
    <x v="2"/>
  </r>
  <r>
    <x v="3"/>
    <n v="1185732"/>
    <x v="476"/>
    <x v="3"/>
    <x v="30"/>
    <s v="Columbus"/>
    <x v="2"/>
    <n v="65.000000000000014"/>
    <n v="575"/>
    <n v="373750.00000000006"/>
    <n v="149500.00000000003"/>
    <n v="0.4"/>
    <x v="2"/>
  </r>
  <r>
    <x v="3"/>
    <n v="1185732"/>
    <x v="476"/>
    <x v="3"/>
    <x v="30"/>
    <s v="Columbus"/>
    <x v="3"/>
    <n v="65.000000000000014"/>
    <n v="525"/>
    <n v="341250.00000000006"/>
    <n v="136500.00000000003"/>
    <n v="0.4"/>
    <x v="2"/>
  </r>
  <r>
    <x v="3"/>
    <n v="1185732"/>
    <x v="476"/>
    <x v="3"/>
    <x v="30"/>
    <s v="Columbus"/>
    <x v="4"/>
    <n v="75.000000000000014"/>
    <n v="525"/>
    <n v="393750.00000000006"/>
    <n v="137812.5"/>
    <n v="0.35"/>
    <x v="2"/>
  </r>
  <r>
    <x v="3"/>
    <n v="1185732"/>
    <x v="476"/>
    <x v="3"/>
    <x v="30"/>
    <s v="Columbus"/>
    <x v="5"/>
    <n v="80"/>
    <n v="625"/>
    <n v="500000"/>
    <n v="250000"/>
    <n v="0.5"/>
    <x v="2"/>
  </r>
  <r>
    <x v="5"/>
    <n v="1185732"/>
    <x v="186"/>
    <x v="3"/>
    <x v="30"/>
    <s v="Columbus"/>
    <x v="0"/>
    <n v="40"/>
    <n v="500"/>
    <n v="200000"/>
    <n v="80000"/>
    <n v="0.4"/>
    <x v="2"/>
  </r>
  <r>
    <x v="5"/>
    <n v="1185732"/>
    <x v="186"/>
    <x v="3"/>
    <x v="30"/>
    <s v="Columbus"/>
    <x v="1"/>
    <n v="40"/>
    <n v="300"/>
    <n v="120000"/>
    <n v="42000"/>
    <n v="0.35"/>
    <x v="2"/>
  </r>
  <r>
    <x v="5"/>
    <n v="1185732"/>
    <x v="186"/>
    <x v="3"/>
    <x v="30"/>
    <s v="Columbus"/>
    <x v="2"/>
    <n v="30.000000000000004"/>
    <n v="300"/>
    <n v="90000.000000000015"/>
    <n v="36000.000000000007"/>
    <n v="0.4"/>
    <x v="2"/>
  </r>
  <r>
    <x v="5"/>
    <n v="1185732"/>
    <x v="186"/>
    <x v="3"/>
    <x v="30"/>
    <s v="Columbus"/>
    <x v="3"/>
    <n v="35"/>
    <n v="150"/>
    <n v="52500"/>
    <n v="21000"/>
    <n v="0.4"/>
    <x v="2"/>
  </r>
  <r>
    <x v="5"/>
    <n v="1185732"/>
    <x v="186"/>
    <x v="3"/>
    <x v="30"/>
    <s v="Columbus"/>
    <x v="4"/>
    <n v="49.999999999999993"/>
    <n v="200"/>
    <n v="99999.999999999985"/>
    <n v="34999.999999999993"/>
    <n v="0.35"/>
    <x v="2"/>
  </r>
  <r>
    <x v="5"/>
    <n v="1185732"/>
    <x v="186"/>
    <x v="3"/>
    <x v="30"/>
    <s v="Columbus"/>
    <x v="5"/>
    <n v="40"/>
    <n v="300"/>
    <n v="120000"/>
    <n v="48000"/>
    <n v="0.4"/>
    <x v="2"/>
  </r>
  <r>
    <x v="5"/>
    <n v="1185732"/>
    <x v="696"/>
    <x v="3"/>
    <x v="30"/>
    <s v="Columbus"/>
    <x v="0"/>
    <n v="40"/>
    <n v="550"/>
    <n v="220000"/>
    <n v="88000"/>
    <n v="0.4"/>
    <x v="2"/>
  </r>
  <r>
    <x v="5"/>
    <n v="1185732"/>
    <x v="696"/>
    <x v="3"/>
    <x v="30"/>
    <s v="Columbus"/>
    <x v="1"/>
    <n v="40"/>
    <n v="200"/>
    <n v="80000"/>
    <n v="28000"/>
    <n v="0.35"/>
    <x v="2"/>
  </r>
  <r>
    <x v="5"/>
    <n v="1185732"/>
    <x v="696"/>
    <x v="3"/>
    <x v="30"/>
    <s v="Columbus"/>
    <x v="2"/>
    <n v="30.000000000000004"/>
    <n v="250"/>
    <n v="75000.000000000015"/>
    <n v="30000.000000000007"/>
    <n v="0.4"/>
    <x v="2"/>
  </r>
  <r>
    <x v="5"/>
    <n v="1185732"/>
    <x v="696"/>
    <x v="4"/>
    <x v="31"/>
    <s v="Louisville"/>
    <x v="3"/>
    <n v="35"/>
    <n v="125"/>
    <n v="43750"/>
    <n v="17500"/>
    <n v="0.4"/>
    <x v="2"/>
  </r>
  <r>
    <x v="5"/>
    <n v="1185732"/>
    <x v="696"/>
    <x v="4"/>
    <x v="31"/>
    <s v="Louisville"/>
    <x v="4"/>
    <n v="49.999999999999993"/>
    <n v="200"/>
    <n v="99999.999999999985"/>
    <n v="34999.999999999993"/>
    <n v="0.35"/>
    <x v="2"/>
  </r>
  <r>
    <x v="5"/>
    <n v="1185732"/>
    <x v="696"/>
    <x v="4"/>
    <x v="31"/>
    <s v="Louisville"/>
    <x v="5"/>
    <n v="40"/>
    <n v="300"/>
    <n v="120000"/>
    <n v="48000"/>
    <n v="0.4"/>
    <x v="2"/>
  </r>
  <r>
    <x v="5"/>
    <n v="1185732"/>
    <x v="226"/>
    <x v="4"/>
    <x v="31"/>
    <s v="Louisville"/>
    <x v="0"/>
    <n v="45"/>
    <n v="520"/>
    <n v="234000"/>
    <n v="93600"/>
    <n v="0.4"/>
    <x v="2"/>
  </r>
  <r>
    <x v="5"/>
    <n v="1185732"/>
    <x v="226"/>
    <x v="4"/>
    <x v="31"/>
    <s v="Louisville"/>
    <x v="1"/>
    <n v="45"/>
    <n v="225"/>
    <n v="101250"/>
    <n v="35437.5"/>
    <n v="0.35"/>
    <x v="2"/>
  </r>
  <r>
    <x v="5"/>
    <n v="1185732"/>
    <x v="226"/>
    <x v="4"/>
    <x v="31"/>
    <s v="Louisville"/>
    <x v="2"/>
    <n v="35"/>
    <n v="250"/>
    <n v="87500"/>
    <n v="35000"/>
    <n v="0.4"/>
    <x v="2"/>
  </r>
  <r>
    <x v="5"/>
    <n v="1185732"/>
    <x v="226"/>
    <x v="4"/>
    <x v="31"/>
    <s v="Louisville"/>
    <x v="3"/>
    <n v="40"/>
    <n v="100"/>
    <n v="40000"/>
    <n v="16000"/>
    <n v="0.4"/>
    <x v="2"/>
  </r>
  <r>
    <x v="5"/>
    <n v="1185732"/>
    <x v="226"/>
    <x v="4"/>
    <x v="31"/>
    <s v="Louisville"/>
    <x v="4"/>
    <n v="54.999999999999993"/>
    <n v="150"/>
    <n v="82499.999999999985"/>
    <n v="28874.999999999993"/>
    <n v="0.35"/>
    <x v="2"/>
  </r>
  <r>
    <x v="5"/>
    <n v="1185732"/>
    <x v="226"/>
    <x v="4"/>
    <x v="31"/>
    <s v="Louisville"/>
    <x v="5"/>
    <n v="45"/>
    <n v="250"/>
    <n v="112500"/>
    <n v="45000"/>
    <n v="0.4"/>
    <x v="2"/>
  </r>
  <r>
    <x v="5"/>
    <n v="1185732"/>
    <x v="245"/>
    <x v="4"/>
    <x v="31"/>
    <s v="Louisville"/>
    <x v="0"/>
    <n v="45"/>
    <n v="475"/>
    <n v="213750"/>
    <n v="85500"/>
    <n v="0.4"/>
    <x v="2"/>
  </r>
  <r>
    <x v="5"/>
    <n v="1185732"/>
    <x v="245"/>
    <x v="4"/>
    <x v="31"/>
    <s v="Louisville"/>
    <x v="1"/>
    <n v="45"/>
    <n v="175"/>
    <n v="78750"/>
    <n v="27562.5"/>
    <n v="0.35"/>
    <x v="2"/>
  </r>
  <r>
    <x v="5"/>
    <n v="1185732"/>
    <x v="245"/>
    <x v="4"/>
    <x v="31"/>
    <s v="Louisville"/>
    <x v="2"/>
    <n v="40"/>
    <n v="175"/>
    <n v="70000"/>
    <n v="28000"/>
    <n v="0.4"/>
    <x v="2"/>
  </r>
  <r>
    <x v="5"/>
    <n v="1185732"/>
    <x v="245"/>
    <x v="4"/>
    <x v="31"/>
    <s v="Louisville"/>
    <x v="3"/>
    <n v="45"/>
    <n v="100"/>
    <n v="45000"/>
    <n v="18000"/>
    <n v="0.4"/>
    <x v="2"/>
  </r>
  <r>
    <x v="5"/>
    <n v="1185732"/>
    <x v="245"/>
    <x v="4"/>
    <x v="31"/>
    <s v="Louisville"/>
    <x v="4"/>
    <n v="50"/>
    <n v="125"/>
    <n v="62500"/>
    <n v="21875"/>
    <n v="0.35"/>
    <x v="2"/>
  </r>
  <r>
    <x v="5"/>
    <n v="1185732"/>
    <x v="245"/>
    <x v="4"/>
    <x v="31"/>
    <s v="Louisville"/>
    <x v="5"/>
    <n v="40"/>
    <n v="250"/>
    <n v="100000"/>
    <n v="40000"/>
    <n v="0.4"/>
    <x v="2"/>
  </r>
  <r>
    <x v="5"/>
    <n v="1185732"/>
    <x v="276"/>
    <x v="4"/>
    <x v="31"/>
    <s v="Louisville"/>
    <x v="0"/>
    <n v="50"/>
    <n v="520"/>
    <n v="260000"/>
    <n v="104000"/>
    <n v="0.4"/>
    <x v="2"/>
  </r>
  <r>
    <x v="5"/>
    <n v="1185732"/>
    <x v="276"/>
    <x v="4"/>
    <x v="31"/>
    <s v="Louisville"/>
    <x v="1"/>
    <n v="45.000000000000007"/>
    <n v="225"/>
    <n v="101250.00000000001"/>
    <n v="35437.5"/>
    <n v="0.35"/>
    <x v="2"/>
  </r>
  <r>
    <x v="5"/>
    <n v="1185732"/>
    <x v="276"/>
    <x v="4"/>
    <x v="31"/>
    <s v="Louisville"/>
    <x v="2"/>
    <n v="40"/>
    <n v="200"/>
    <n v="80000"/>
    <n v="32000"/>
    <n v="0.4"/>
    <x v="2"/>
  </r>
  <r>
    <x v="5"/>
    <n v="1185732"/>
    <x v="276"/>
    <x v="4"/>
    <x v="31"/>
    <s v="Louisville"/>
    <x v="3"/>
    <n v="40"/>
    <n v="125"/>
    <n v="50000"/>
    <n v="20000"/>
    <n v="0.4"/>
    <x v="2"/>
  </r>
  <r>
    <x v="5"/>
    <n v="1185732"/>
    <x v="276"/>
    <x v="4"/>
    <x v="31"/>
    <s v="Louisville"/>
    <x v="4"/>
    <n v="50"/>
    <n v="150"/>
    <n v="75000"/>
    <n v="26250"/>
    <n v="0.35"/>
    <x v="2"/>
  </r>
  <r>
    <x v="5"/>
    <n v="1185732"/>
    <x v="276"/>
    <x v="4"/>
    <x v="31"/>
    <s v="Louisville"/>
    <x v="5"/>
    <n v="55.000000000000007"/>
    <n v="275"/>
    <n v="151250.00000000003"/>
    <n v="60500.000000000015"/>
    <n v="0.4"/>
    <x v="2"/>
  </r>
  <r>
    <x v="5"/>
    <n v="1185732"/>
    <x v="306"/>
    <x v="4"/>
    <x v="31"/>
    <s v="Louisville"/>
    <x v="0"/>
    <n v="40"/>
    <n v="525"/>
    <n v="210000"/>
    <n v="84000"/>
    <n v="0.4"/>
    <x v="2"/>
  </r>
  <r>
    <x v="5"/>
    <n v="1185732"/>
    <x v="306"/>
    <x v="4"/>
    <x v="31"/>
    <s v="Louisville"/>
    <x v="1"/>
    <n v="35.000000000000007"/>
    <n v="275"/>
    <n v="96250.000000000015"/>
    <n v="33687.5"/>
    <n v="0.35"/>
    <x v="2"/>
  </r>
  <r>
    <x v="5"/>
    <n v="1185732"/>
    <x v="306"/>
    <x v="4"/>
    <x v="31"/>
    <s v="Louisville"/>
    <x v="2"/>
    <n v="30.000000000000004"/>
    <n v="225"/>
    <n v="67500.000000000015"/>
    <n v="27000.000000000007"/>
    <n v="0.4"/>
    <x v="2"/>
  </r>
  <r>
    <x v="5"/>
    <n v="1185732"/>
    <x v="306"/>
    <x v="4"/>
    <x v="31"/>
    <s v="Louisville"/>
    <x v="3"/>
    <n v="30.000000000000004"/>
    <n v="200"/>
    <n v="60000.000000000007"/>
    <n v="24000.000000000004"/>
    <n v="0.4"/>
    <x v="2"/>
  </r>
  <r>
    <x v="5"/>
    <n v="1185732"/>
    <x v="306"/>
    <x v="4"/>
    <x v="31"/>
    <s v="Louisville"/>
    <x v="4"/>
    <n v="50"/>
    <n v="200"/>
    <n v="100000"/>
    <n v="35000"/>
    <n v="0.35"/>
    <x v="2"/>
  </r>
  <r>
    <x v="5"/>
    <n v="1185732"/>
    <x v="306"/>
    <x v="4"/>
    <x v="31"/>
    <s v="Louisville"/>
    <x v="5"/>
    <n v="55.000000000000007"/>
    <n v="375"/>
    <n v="206250.00000000003"/>
    <n v="82500.000000000015"/>
    <n v="0.4"/>
    <x v="2"/>
  </r>
  <r>
    <x v="5"/>
    <n v="1185732"/>
    <x v="335"/>
    <x v="4"/>
    <x v="31"/>
    <s v="Louisville"/>
    <x v="0"/>
    <n v="50"/>
    <n v="600"/>
    <n v="300000"/>
    <n v="120000"/>
    <n v="0.4"/>
    <x v="2"/>
  </r>
  <r>
    <x v="5"/>
    <n v="1185732"/>
    <x v="335"/>
    <x v="4"/>
    <x v="31"/>
    <s v="Louisville"/>
    <x v="1"/>
    <n v="45.000000000000007"/>
    <n v="350"/>
    <n v="157500.00000000003"/>
    <n v="55125.000000000007"/>
    <n v="0.35"/>
    <x v="2"/>
  </r>
  <r>
    <x v="5"/>
    <n v="1185732"/>
    <x v="335"/>
    <x v="4"/>
    <x v="31"/>
    <s v="Louisville"/>
    <x v="2"/>
    <n v="40"/>
    <n v="275"/>
    <n v="110000"/>
    <n v="44000"/>
    <n v="0.4"/>
    <x v="2"/>
  </r>
  <r>
    <x v="5"/>
    <n v="1185732"/>
    <x v="335"/>
    <x v="4"/>
    <x v="31"/>
    <s v="Louisville"/>
    <x v="3"/>
    <n v="40"/>
    <n v="225"/>
    <n v="90000"/>
    <n v="36000"/>
    <n v="0.4"/>
    <x v="2"/>
  </r>
  <r>
    <x v="5"/>
    <n v="1185732"/>
    <x v="335"/>
    <x v="4"/>
    <x v="31"/>
    <s v="Louisville"/>
    <x v="4"/>
    <n v="50"/>
    <n v="250"/>
    <n v="125000"/>
    <n v="43750"/>
    <n v="0.35"/>
    <x v="2"/>
  </r>
  <r>
    <x v="5"/>
    <n v="1185732"/>
    <x v="335"/>
    <x v="4"/>
    <x v="31"/>
    <s v="Louisville"/>
    <x v="5"/>
    <n v="55.000000000000007"/>
    <n v="425"/>
    <n v="233750.00000000003"/>
    <n v="93500.000000000015"/>
    <n v="0.4"/>
    <x v="2"/>
  </r>
  <r>
    <x v="5"/>
    <n v="1185732"/>
    <x v="367"/>
    <x v="4"/>
    <x v="31"/>
    <s v="Louisville"/>
    <x v="0"/>
    <n v="50"/>
    <n v="575"/>
    <n v="287500"/>
    <n v="115000"/>
    <n v="0.4"/>
    <x v="2"/>
  </r>
  <r>
    <x v="5"/>
    <n v="1185732"/>
    <x v="367"/>
    <x v="4"/>
    <x v="31"/>
    <s v="Louisville"/>
    <x v="1"/>
    <n v="45.000000000000007"/>
    <n v="350"/>
    <n v="157500.00000000003"/>
    <n v="55125.000000000007"/>
    <n v="0.35"/>
    <x v="2"/>
  </r>
  <r>
    <x v="5"/>
    <n v="1185732"/>
    <x v="367"/>
    <x v="4"/>
    <x v="31"/>
    <s v="Louisville"/>
    <x v="2"/>
    <n v="40"/>
    <n v="275"/>
    <n v="110000"/>
    <n v="44000"/>
    <n v="0.4"/>
    <x v="2"/>
  </r>
  <r>
    <x v="5"/>
    <n v="1185732"/>
    <x v="367"/>
    <x v="4"/>
    <x v="31"/>
    <s v="Louisville"/>
    <x v="3"/>
    <n v="40"/>
    <n v="250"/>
    <n v="100000"/>
    <n v="40000"/>
    <n v="0.4"/>
    <x v="2"/>
  </r>
  <r>
    <x v="5"/>
    <n v="1185732"/>
    <x v="367"/>
    <x v="4"/>
    <x v="31"/>
    <s v="Louisville"/>
    <x v="4"/>
    <n v="50"/>
    <n v="225"/>
    <n v="112500"/>
    <n v="39375"/>
    <n v="0.35"/>
    <x v="2"/>
  </r>
  <r>
    <x v="5"/>
    <n v="1185732"/>
    <x v="367"/>
    <x v="4"/>
    <x v="31"/>
    <s v="Louisville"/>
    <x v="5"/>
    <n v="55.000000000000007"/>
    <n v="400"/>
    <n v="220000.00000000003"/>
    <n v="88000.000000000015"/>
    <n v="0.4"/>
    <x v="2"/>
  </r>
  <r>
    <x v="5"/>
    <n v="1185732"/>
    <x v="399"/>
    <x v="4"/>
    <x v="31"/>
    <s v="Louisville"/>
    <x v="0"/>
    <n v="50"/>
    <n v="525"/>
    <n v="262500"/>
    <n v="105000"/>
    <n v="0.4"/>
    <x v="2"/>
  </r>
  <r>
    <x v="5"/>
    <n v="1185732"/>
    <x v="399"/>
    <x v="4"/>
    <x v="31"/>
    <s v="Louisville"/>
    <x v="1"/>
    <n v="45.000000000000007"/>
    <n v="325"/>
    <n v="146250.00000000003"/>
    <n v="51187.500000000007"/>
    <n v="0.35"/>
    <x v="2"/>
  </r>
  <r>
    <x v="5"/>
    <n v="1185732"/>
    <x v="399"/>
    <x v="4"/>
    <x v="31"/>
    <s v="Louisville"/>
    <x v="2"/>
    <n v="35"/>
    <n v="225"/>
    <n v="78750"/>
    <n v="31500"/>
    <n v="0.4"/>
    <x v="2"/>
  </r>
  <r>
    <x v="5"/>
    <n v="1185732"/>
    <x v="399"/>
    <x v="4"/>
    <x v="31"/>
    <s v="Louisville"/>
    <x v="3"/>
    <n v="35"/>
    <n v="200"/>
    <n v="70000"/>
    <n v="28000"/>
    <n v="0.4"/>
    <x v="2"/>
  </r>
  <r>
    <x v="5"/>
    <n v="1185732"/>
    <x v="399"/>
    <x v="4"/>
    <x v="31"/>
    <s v="Louisville"/>
    <x v="4"/>
    <n v="45"/>
    <n v="200"/>
    <n v="90000"/>
    <n v="31499.999999999996"/>
    <n v="0.35"/>
    <x v="2"/>
  </r>
  <r>
    <x v="5"/>
    <n v="1185732"/>
    <x v="399"/>
    <x v="4"/>
    <x v="31"/>
    <s v="Louisville"/>
    <x v="5"/>
    <n v="50"/>
    <n v="275"/>
    <n v="137500"/>
    <n v="55000"/>
    <n v="0.4"/>
    <x v="2"/>
  </r>
  <r>
    <x v="5"/>
    <n v="1185732"/>
    <x v="428"/>
    <x v="4"/>
    <x v="31"/>
    <s v="Louisville"/>
    <x v="0"/>
    <n v="54.999999999999993"/>
    <n v="450"/>
    <n v="247499.99999999997"/>
    <n v="99000"/>
    <n v="0.4"/>
    <x v="2"/>
  </r>
  <r>
    <x v="5"/>
    <n v="1185732"/>
    <x v="428"/>
    <x v="4"/>
    <x v="31"/>
    <s v="Louisville"/>
    <x v="1"/>
    <n v="45"/>
    <n v="275"/>
    <n v="123750"/>
    <n v="43312.5"/>
    <n v="0.35"/>
    <x v="2"/>
  </r>
  <r>
    <x v="5"/>
    <n v="1185732"/>
    <x v="428"/>
    <x v="4"/>
    <x v="31"/>
    <s v="Louisville"/>
    <x v="2"/>
    <n v="45"/>
    <n v="175"/>
    <n v="78750"/>
    <n v="31500"/>
    <n v="0.4"/>
    <x v="2"/>
  </r>
  <r>
    <x v="5"/>
    <n v="1185732"/>
    <x v="428"/>
    <x v="4"/>
    <x v="31"/>
    <s v="Louisville"/>
    <x v="3"/>
    <n v="45"/>
    <n v="150"/>
    <n v="67500"/>
    <n v="27000"/>
    <n v="0.4"/>
    <x v="2"/>
  </r>
  <r>
    <x v="5"/>
    <n v="1185732"/>
    <x v="428"/>
    <x v="4"/>
    <x v="31"/>
    <s v="Louisville"/>
    <x v="4"/>
    <n v="54.999999999999993"/>
    <n v="150"/>
    <n v="82499.999999999985"/>
    <n v="28874.999999999993"/>
    <n v="0.35"/>
    <x v="2"/>
  </r>
  <r>
    <x v="5"/>
    <n v="1185732"/>
    <x v="428"/>
    <x v="4"/>
    <x v="31"/>
    <s v="Louisville"/>
    <x v="5"/>
    <n v="54.999999999999993"/>
    <n v="275"/>
    <n v="151249.99999999997"/>
    <n v="60499.999999999993"/>
    <n v="0.4"/>
    <x v="2"/>
  </r>
  <r>
    <x v="5"/>
    <n v="1185732"/>
    <x v="459"/>
    <x v="4"/>
    <x v="31"/>
    <s v="Louisville"/>
    <x v="0"/>
    <n v="50"/>
    <n v="425"/>
    <n v="212500"/>
    <n v="85000"/>
    <n v="0.4"/>
    <x v="2"/>
  </r>
  <r>
    <x v="5"/>
    <n v="1185732"/>
    <x v="459"/>
    <x v="4"/>
    <x v="31"/>
    <s v="Louisville"/>
    <x v="1"/>
    <n v="40"/>
    <n v="275"/>
    <n v="110000"/>
    <n v="38500"/>
    <n v="0.35"/>
    <x v="2"/>
  </r>
  <r>
    <x v="5"/>
    <n v="1185732"/>
    <x v="459"/>
    <x v="4"/>
    <x v="31"/>
    <s v="Louisville"/>
    <x v="2"/>
    <n v="45"/>
    <n v="220"/>
    <n v="99000"/>
    <n v="39600"/>
    <n v="0.4"/>
    <x v="2"/>
  </r>
  <r>
    <x v="0"/>
    <n v="1185732"/>
    <x v="459"/>
    <x v="4"/>
    <x v="31"/>
    <s v="Louisville"/>
    <x v="3"/>
    <n v="55.000000000000007"/>
    <n v="200"/>
    <n v="110000.00000000001"/>
    <n v="44000.000000000007"/>
    <n v="0.4"/>
    <x v="2"/>
  </r>
  <r>
    <x v="0"/>
    <n v="1185732"/>
    <x v="459"/>
    <x v="4"/>
    <x v="31"/>
    <s v="Louisville"/>
    <x v="4"/>
    <n v="65"/>
    <n v="175"/>
    <n v="113750"/>
    <n v="39812.5"/>
    <n v="0.35"/>
    <x v="2"/>
  </r>
  <r>
    <x v="0"/>
    <n v="1185732"/>
    <x v="459"/>
    <x v="4"/>
    <x v="31"/>
    <s v="Louisville"/>
    <x v="5"/>
    <n v="70"/>
    <n v="275"/>
    <n v="192500"/>
    <n v="77000"/>
    <n v="0.4"/>
    <x v="2"/>
  </r>
  <r>
    <x v="0"/>
    <n v="1185732"/>
    <x v="488"/>
    <x v="4"/>
    <x v="31"/>
    <s v="Louisville"/>
    <x v="0"/>
    <n v="65"/>
    <n v="525"/>
    <n v="341250"/>
    <n v="136500"/>
    <n v="0.4"/>
    <x v="2"/>
  </r>
  <r>
    <x v="0"/>
    <n v="1185732"/>
    <x v="488"/>
    <x v="4"/>
    <x v="31"/>
    <s v="Louisville"/>
    <x v="1"/>
    <n v="55.000000000000007"/>
    <n v="325"/>
    <n v="178750.00000000003"/>
    <n v="62562.500000000007"/>
    <n v="0.35"/>
    <x v="2"/>
  </r>
  <r>
    <x v="0"/>
    <n v="1185732"/>
    <x v="488"/>
    <x v="4"/>
    <x v="31"/>
    <s v="Louisville"/>
    <x v="2"/>
    <n v="55.000000000000007"/>
    <n v="275"/>
    <n v="151250.00000000003"/>
    <n v="60500.000000000015"/>
    <n v="0.4"/>
    <x v="2"/>
  </r>
  <r>
    <x v="0"/>
    <n v="1185732"/>
    <x v="488"/>
    <x v="4"/>
    <x v="31"/>
    <s v="Louisville"/>
    <x v="3"/>
    <n v="50"/>
    <n v="225"/>
    <n v="112500"/>
    <n v="45000"/>
    <n v="0.4"/>
    <x v="2"/>
  </r>
  <r>
    <x v="0"/>
    <n v="1185732"/>
    <x v="488"/>
    <x v="4"/>
    <x v="31"/>
    <s v="Louisville"/>
    <x v="4"/>
    <n v="60"/>
    <n v="225"/>
    <n v="135000"/>
    <n v="47250"/>
    <n v="0.35"/>
    <x v="2"/>
  </r>
  <r>
    <x v="0"/>
    <n v="1185732"/>
    <x v="488"/>
    <x v="4"/>
    <x v="31"/>
    <s v="Louisville"/>
    <x v="5"/>
    <n v="64.999999999999986"/>
    <n v="325"/>
    <n v="211249.99999999994"/>
    <n v="84499.999999999985"/>
    <n v="0.4"/>
    <x v="2"/>
  </r>
  <r>
    <x v="0"/>
    <n v="1185732"/>
    <x v="184"/>
    <x v="4"/>
    <x v="31"/>
    <s v="Louisville"/>
    <x v="0"/>
    <n v="30.000000000000004"/>
    <n v="725"/>
    <n v="217500.00000000003"/>
    <n v="87000.000000000015"/>
    <n v="0.4"/>
    <x v="2"/>
  </r>
  <r>
    <x v="0"/>
    <n v="1185732"/>
    <x v="184"/>
    <x v="4"/>
    <x v="31"/>
    <s v="Louisville"/>
    <x v="1"/>
    <n v="30.000000000000004"/>
    <n v="525"/>
    <n v="157500.00000000003"/>
    <n v="55125.000000000007"/>
    <n v="0.35"/>
    <x v="2"/>
  </r>
  <r>
    <x v="0"/>
    <n v="1185732"/>
    <x v="184"/>
    <x v="4"/>
    <x v="31"/>
    <s v="Louisville"/>
    <x v="2"/>
    <n v="20.000000000000007"/>
    <n v="525"/>
    <n v="105000.00000000004"/>
    <n v="42000.000000000022"/>
    <n v="0.4"/>
    <x v="2"/>
  </r>
  <r>
    <x v="0"/>
    <n v="1185732"/>
    <x v="184"/>
    <x v="4"/>
    <x v="31"/>
    <s v="Louisville"/>
    <x v="3"/>
    <n v="25"/>
    <n v="375"/>
    <n v="93750"/>
    <n v="37500"/>
    <n v="0.4"/>
    <x v="2"/>
  </r>
  <r>
    <x v="0"/>
    <n v="1185732"/>
    <x v="184"/>
    <x v="4"/>
    <x v="31"/>
    <s v="Louisville"/>
    <x v="4"/>
    <n v="40"/>
    <n v="425"/>
    <n v="170000"/>
    <n v="59499.999999999993"/>
    <n v="0.35"/>
    <x v="2"/>
  </r>
  <r>
    <x v="0"/>
    <n v="1185732"/>
    <x v="184"/>
    <x v="4"/>
    <x v="31"/>
    <s v="Louisville"/>
    <x v="5"/>
    <n v="30.000000000000004"/>
    <n v="525"/>
    <n v="157500.00000000003"/>
    <n v="78750.000000000015"/>
    <n v="0.5"/>
    <x v="2"/>
  </r>
  <r>
    <x v="0"/>
    <n v="1185732"/>
    <x v="213"/>
    <x v="4"/>
    <x v="31"/>
    <s v="Louisville"/>
    <x v="0"/>
    <n v="30.000000000000004"/>
    <n v="775"/>
    <n v="232500.00000000003"/>
    <n v="93000.000000000015"/>
    <n v="0.4"/>
    <x v="2"/>
  </r>
  <r>
    <x v="0"/>
    <n v="1185732"/>
    <x v="213"/>
    <x v="4"/>
    <x v="31"/>
    <s v="Louisville"/>
    <x v="1"/>
    <n v="30.000000000000004"/>
    <n v="425"/>
    <n v="127500.00000000001"/>
    <n v="44625"/>
    <n v="0.35"/>
    <x v="2"/>
  </r>
  <r>
    <x v="0"/>
    <n v="1185732"/>
    <x v="213"/>
    <x v="4"/>
    <x v="31"/>
    <s v="Louisville"/>
    <x v="2"/>
    <n v="20.000000000000007"/>
    <n v="475"/>
    <n v="95000.000000000029"/>
    <n v="38000.000000000015"/>
    <n v="0.4"/>
    <x v="2"/>
  </r>
  <r>
    <x v="0"/>
    <n v="1185732"/>
    <x v="213"/>
    <x v="1"/>
    <x v="32"/>
    <s v="Jackson"/>
    <x v="3"/>
    <n v="25"/>
    <n v="325"/>
    <n v="81250"/>
    <n v="32500"/>
    <n v="0.4"/>
    <x v="2"/>
  </r>
  <r>
    <x v="0"/>
    <n v="1185732"/>
    <x v="213"/>
    <x v="1"/>
    <x v="32"/>
    <s v="Jackson"/>
    <x v="4"/>
    <n v="40"/>
    <n v="400"/>
    <n v="160000"/>
    <n v="56000"/>
    <n v="0.35"/>
    <x v="2"/>
  </r>
  <r>
    <x v="0"/>
    <n v="1185732"/>
    <x v="213"/>
    <x v="1"/>
    <x v="32"/>
    <s v="Jackson"/>
    <x v="5"/>
    <n v="25"/>
    <n v="500"/>
    <n v="125000"/>
    <n v="62500"/>
    <n v="0.5"/>
    <x v="2"/>
  </r>
  <r>
    <x v="0"/>
    <n v="1185732"/>
    <x v="221"/>
    <x v="1"/>
    <x v="32"/>
    <s v="Jackson"/>
    <x v="0"/>
    <n v="25"/>
    <n v="720"/>
    <n v="180000"/>
    <n v="72000"/>
    <n v="0.4"/>
    <x v="2"/>
  </r>
  <r>
    <x v="0"/>
    <n v="1185732"/>
    <x v="221"/>
    <x v="1"/>
    <x v="32"/>
    <s v="Jackson"/>
    <x v="1"/>
    <n v="25"/>
    <n v="400"/>
    <n v="100000"/>
    <n v="35000"/>
    <n v="0.35"/>
    <x v="2"/>
  </r>
  <r>
    <x v="0"/>
    <n v="1185732"/>
    <x v="221"/>
    <x v="1"/>
    <x v="32"/>
    <s v="Jackson"/>
    <x v="2"/>
    <n v="15.000000000000002"/>
    <n v="425"/>
    <n v="63750.000000000007"/>
    <n v="25500.000000000004"/>
    <n v="0.4"/>
    <x v="2"/>
  </r>
  <r>
    <x v="0"/>
    <n v="1185732"/>
    <x v="221"/>
    <x v="1"/>
    <x v="32"/>
    <s v="Jackson"/>
    <x v="3"/>
    <n v="19.999999999999996"/>
    <n v="275"/>
    <n v="54999.999999999993"/>
    <n v="22000"/>
    <n v="0.4"/>
    <x v="2"/>
  </r>
  <r>
    <x v="0"/>
    <n v="1185732"/>
    <x v="221"/>
    <x v="1"/>
    <x v="32"/>
    <s v="Jackson"/>
    <x v="4"/>
    <n v="35.000000000000007"/>
    <n v="325"/>
    <n v="113750.00000000003"/>
    <n v="39812.500000000007"/>
    <n v="0.35"/>
    <x v="2"/>
  </r>
  <r>
    <x v="0"/>
    <n v="1185732"/>
    <x v="221"/>
    <x v="1"/>
    <x v="32"/>
    <s v="Jackson"/>
    <x v="5"/>
    <n v="25"/>
    <n v="425"/>
    <n v="106250"/>
    <n v="53125"/>
    <n v="0.5"/>
    <x v="2"/>
  </r>
  <r>
    <x v="0"/>
    <n v="1185732"/>
    <x v="240"/>
    <x v="1"/>
    <x v="32"/>
    <s v="Jackson"/>
    <x v="0"/>
    <n v="25"/>
    <n v="675"/>
    <n v="168750"/>
    <n v="67500"/>
    <n v="0.4"/>
    <x v="2"/>
  </r>
  <r>
    <x v="0"/>
    <n v="1185732"/>
    <x v="240"/>
    <x v="1"/>
    <x v="32"/>
    <s v="Jackson"/>
    <x v="1"/>
    <n v="25"/>
    <n v="375"/>
    <n v="93750"/>
    <n v="32812.5"/>
    <n v="0.35"/>
    <x v="2"/>
  </r>
  <r>
    <x v="0"/>
    <n v="1185732"/>
    <x v="240"/>
    <x v="1"/>
    <x v="32"/>
    <s v="Jackson"/>
    <x v="2"/>
    <n v="15.000000000000002"/>
    <n v="375"/>
    <n v="56250.000000000007"/>
    <n v="22500.000000000004"/>
    <n v="0.4"/>
    <x v="2"/>
  </r>
  <r>
    <x v="0"/>
    <n v="1185732"/>
    <x v="240"/>
    <x v="1"/>
    <x v="32"/>
    <s v="Jackson"/>
    <x v="3"/>
    <n v="19.999999999999996"/>
    <n v="300"/>
    <n v="59999.999999999993"/>
    <n v="24000"/>
    <n v="0.4"/>
    <x v="2"/>
  </r>
  <r>
    <x v="0"/>
    <n v="1185732"/>
    <x v="240"/>
    <x v="1"/>
    <x v="32"/>
    <s v="Jackson"/>
    <x v="4"/>
    <n v="40"/>
    <n v="325"/>
    <n v="130000"/>
    <n v="45500"/>
    <n v="0.35"/>
    <x v="2"/>
  </r>
  <r>
    <x v="0"/>
    <n v="1185732"/>
    <x v="240"/>
    <x v="1"/>
    <x v="32"/>
    <s v="Jackson"/>
    <x v="5"/>
    <n v="30.000000000000004"/>
    <n v="475"/>
    <n v="142500.00000000003"/>
    <n v="71250.000000000015"/>
    <n v="0.5"/>
    <x v="2"/>
  </r>
  <r>
    <x v="0"/>
    <n v="1185732"/>
    <x v="269"/>
    <x v="1"/>
    <x v="32"/>
    <s v="Jackson"/>
    <x v="0"/>
    <n v="40"/>
    <n v="745"/>
    <n v="298000"/>
    <n v="119200"/>
    <n v="0.4"/>
    <x v="2"/>
  </r>
  <r>
    <x v="0"/>
    <n v="1185732"/>
    <x v="269"/>
    <x v="1"/>
    <x v="32"/>
    <s v="Jackson"/>
    <x v="1"/>
    <n v="40"/>
    <n v="450"/>
    <n v="180000"/>
    <n v="62999.999999999993"/>
    <n v="0.35"/>
    <x v="2"/>
  </r>
  <r>
    <x v="0"/>
    <n v="1185732"/>
    <x v="269"/>
    <x v="1"/>
    <x v="32"/>
    <s v="Jackson"/>
    <x v="2"/>
    <n v="35"/>
    <n v="425"/>
    <n v="148750"/>
    <n v="59500"/>
    <n v="0.4"/>
    <x v="2"/>
  </r>
  <r>
    <x v="0"/>
    <n v="1185732"/>
    <x v="269"/>
    <x v="1"/>
    <x v="32"/>
    <s v="Jackson"/>
    <x v="3"/>
    <n v="35"/>
    <n v="375"/>
    <n v="131250"/>
    <n v="52500"/>
    <n v="0.4"/>
    <x v="2"/>
  </r>
  <r>
    <x v="0"/>
    <n v="1185732"/>
    <x v="269"/>
    <x v="1"/>
    <x v="32"/>
    <s v="Jackson"/>
    <x v="4"/>
    <n v="44.999999999999993"/>
    <n v="400"/>
    <n v="179999.99999999997"/>
    <n v="62999.999999999985"/>
    <n v="0.35"/>
    <x v="2"/>
  </r>
  <r>
    <x v="0"/>
    <n v="1185732"/>
    <x v="269"/>
    <x v="1"/>
    <x v="32"/>
    <s v="Jackson"/>
    <x v="5"/>
    <n v="49.999999999999993"/>
    <n v="500"/>
    <n v="249999.99999999997"/>
    <n v="124999.99999999999"/>
    <n v="0.5"/>
    <x v="2"/>
  </r>
  <r>
    <x v="0"/>
    <n v="1185732"/>
    <x v="302"/>
    <x v="1"/>
    <x v="32"/>
    <s v="Jackson"/>
    <x v="0"/>
    <n v="44.999999999999993"/>
    <n v="750"/>
    <n v="337499.99999999994"/>
    <n v="134999.99999999997"/>
    <n v="0.4"/>
    <x v="2"/>
  </r>
  <r>
    <x v="0"/>
    <n v="1185732"/>
    <x v="302"/>
    <x v="1"/>
    <x v="32"/>
    <s v="Jackson"/>
    <x v="1"/>
    <n v="40"/>
    <n v="500"/>
    <n v="200000"/>
    <n v="70000"/>
    <n v="0.35"/>
    <x v="2"/>
  </r>
  <r>
    <x v="0"/>
    <n v="1185732"/>
    <x v="302"/>
    <x v="1"/>
    <x v="32"/>
    <s v="Jackson"/>
    <x v="2"/>
    <n v="45"/>
    <n v="475"/>
    <n v="213750"/>
    <n v="85500"/>
    <n v="0.4"/>
    <x v="2"/>
  </r>
  <r>
    <x v="0"/>
    <n v="1185732"/>
    <x v="302"/>
    <x v="1"/>
    <x v="32"/>
    <s v="Jackson"/>
    <x v="3"/>
    <n v="45"/>
    <n v="450"/>
    <n v="202500"/>
    <n v="81000"/>
    <n v="0.4"/>
    <x v="2"/>
  </r>
  <r>
    <x v="0"/>
    <n v="1185732"/>
    <x v="302"/>
    <x v="1"/>
    <x v="32"/>
    <s v="Jackson"/>
    <x v="4"/>
    <n v="60"/>
    <n v="450"/>
    <n v="270000"/>
    <n v="94500"/>
    <n v="0.35"/>
    <x v="2"/>
  </r>
  <r>
    <x v="0"/>
    <n v="1185732"/>
    <x v="302"/>
    <x v="1"/>
    <x v="32"/>
    <s v="Jackson"/>
    <x v="5"/>
    <n v="65"/>
    <n v="625"/>
    <n v="406250"/>
    <n v="203125"/>
    <n v="0.5"/>
    <x v="2"/>
  </r>
  <r>
    <x v="0"/>
    <n v="1185732"/>
    <x v="330"/>
    <x v="1"/>
    <x v="32"/>
    <s v="Jackson"/>
    <x v="0"/>
    <n v="60"/>
    <n v="850"/>
    <n v="510000"/>
    <n v="204000"/>
    <n v="0.4"/>
    <x v="2"/>
  </r>
  <r>
    <x v="1"/>
    <n v="1185732"/>
    <x v="330"/>
    <x v="1"/>
    <x v="32"/>
    <s v="Jackson"/>
    <x v="1"/>
    <n v="55.000000000000007"/>
    <n v="600"/>
    <n v="330000.00000000006"/>
    <n v="115500.00000000001"/>
    <n v="0.35"/>
    <x v="2"/>
  </r>
  <r>
    <x v="1"/>
    <n v="1185732"/>
    <x v="330"/>
    <x v="1"/>
    <x v="32"/>
    <s v="Jackson"/>
    <x v="2"/>
    <n v="50"/>
    <n v="525"/>
    <n v="262500"/>
    <n v="105000"/>
    <n v="0.4"/>
    <x v="2"/>
  </r>
  <r>
    <x v="1"/>
    <n v="1185732"/>
    <x v="330"/>
    <x v="1"/>
    <x v="32"/>
    <s v="Jackson"/>
    <x v="3"/>
    <n v="50"/>
    <n v="475"/>
    <n v="237500"/>
    <n v="95000"/>
    <n v="0.4"/>
    <x v="2"/>
  </r>
  <r>
    <x v="1"/>
    <n v="1185732"/>
    <x v="330"/>
    <x v="1"/>
    <x v="32"/>
    <s v="Jackson"/>
    <x v="4"/>
    <n v="60"/>
    <n v="500"/>
    <n v="300000"/>
    <n v="105000"/>
    <n v="0.35"/>
    <x v="2"/>
  </r>
  <r>
    <x v="1"/>
    <n v="1185732"/>
    <x v="330"/>
    <x v="1"/>
    <x v="32"/>
    <s v="Jackson"/>
    <x v="5"/>
    <n v="65"/>
    <n v="675"/>
    <n v="438750"/>
    <n v="219375"/>
    <n v="0.5"/>
    <x v="2"/>
  </r>
  <r>
    <x v="1"/>
    <n v="1185732"/>
    <x v="362"/>
    <x v="1"/>
    <x v="32"/>
    <s v="Jackson"/>
    <x v="0"/>
    <n v="60"/>
    <n v="825"/>
    <n v="495000"/>
    <n v="198000"/>
    <n v="0.4"/>
    <x v="2"/>
  </r>
  <r>
    <x v="1"/>
    <n v="1185732"/>
    <x v="362"/>
    <x v="1"/>
    <x v="32"/>
    <s v="Jackson"/>
    <x v="1"/>
    <n v="55.000000000000007"/>
    <n v="600"/>
    <n v="330000.00000000006"/>
    <n v="115500.00000000001"/>
    <n v="0.35"/>
    <x v="2"/>
  </r>
  <r>
    <x v="1"/>
    <n v="1185732"/>
    <x v="362"/>
    <x v="1"/>
    <x v="32"/>
    <s v="Jackson"/>
    <x v="2"/>
    <n v="50"/>
    <n v="525"/>
    <n v="262500"/>
    <n v="105000"/>
    <n v="0.4"/>
    <x v="2"/>
  </r>
  <r>
    <x v="1"/>
    <n v="1185732"/>
    <x v="362"/>
    <x v="1"/>
    <x v="32"/>
    <s v="Jackson"/>
    <x v="3"/>
    <n v="40"/>
    <n v="475"/>
    <n v="190000"/>
    <n v="76000"/>
    <n v="0.4"/>
    <x v="2"/>
  </r>
  <r>
    <x v="1"/>
    <n v="1185732"/>
    <x v="362"/>
    <x v="1"/>
    <x v="32"/>
    <s v="Jackson"/>
    <x v="4"/>
    <n v="50"/>
    <n v="450"/>
    <n v="225000"/>
    <n v="78750"/>
    <n v="0.35"/>
    <x v="2"/>
  </r>
  <r>
    <x v="1"/>
    <n v="1185732"/>
    <x v="362"/>
    <x v="1"/>
    <x v="32"/>
    <s v="Jackson"/>
    <x v="5"/>
    <n v="55.000000000000007"/>
    <n v="625"/>
    <n v="343750.00000000006"/>
    <n v="171875.00000000003"/>
    <n v="0.5"/>
    <x v="2"/>
  </r>
  <r>
    <x v="1"/>
    <n v="1185732"/>
    <x v="392"/>
    <x v="1"/>
    <x v="32"/>
    <s v="Jackson"/>
    <x v="0"/>
    <n v="50"/>
    <n v="725"/>
    <n v="362500"/>
    <n v="145000"/>
    <n v="0.4"/>
    <x v="2"/>
  </r>
  <r>
    <x v="1"/>
    <n v="1185732"/>
    <x v="392"/>
    <x v="1"/>
    <x v="32"/>
    <s v="Jackson"/>
    <x v="1"/>
    <n v="45.000000000000014"/>
    <n v="525"/>
    <n v="236250.00000000009"/>
    <n v="82687.500000000029"/>
    <n v="0.35"/>
    <x v="2"/>
  </r>
  <r>
    <x v="1"/>
    <n v="1185732"/>
    <x v="392"/>
    <x v="1"/>
    <x v="32"/>
    <s v="Jackson"/>
    <x v="2"/>
    <n v="20.000000000000007"/>
    <n v="425"/>
    <n v="85000.000000000029"/>
    <n v="34000.000000000015"/>
    <n v="0.4"/>
    <x v="2"/>
  </r>
  <r>
    <x v="1"/>
    <n v="1185732"/>
    <x v="392"/>
    <x v="1"/>
    <x v="32"/>
    <s v="Jackson"/>
    <x v="3"/>
    <n v="20.000000000000007"/>
    <n v="400"/>
    <n v="80000.000000000029"/>
    <n v="32000.000000000015"/>
    <n v="0.4"/>
    <x v="2"/>
  </r>
  <r>
    <x v="1"/>
    <n v="1185732"/>
    <x v="392"/>
    <x v="1"/>
    <x v="32"/>
    <s v="Jackson"/>
    <x v="4"/>
    <n v="30.000000000000004"/>
    <n v="400"/>
    <n v="120000.00000000001"/>
    <n v="42000"/>
    <n v="0.35"/>
    <x v="2"/>
  </r>
  <r>
    <x v="1"/>
    <n v="1185732"/>
    <x v="392"/>
    <x v="1"/>
    <x v="32"/>
    <s v="Jackson"/>
    <x v="5"/>
    <n v="35.000000000000007"/>
    <n v="500"/>
    <n v="175000.00000000003"/>
    <n v="87500.000000000015"/>
    <n v="0.5"/>
    <x v="2"/>
  </r>
  <r>
    <x v="1"/>
    <n v="1185732"/>
    <x v="424"/>
    <x v="1"/>
    <x v="32"/>
    <s v="Jackson"/>
    <x v="0"/>
    <n v="35.000000000000007"/>
    <n v="675"/>
    <n v="236250.00000000006"/>
    <n v="94500.000000000029"/>
    <n v="0.4"/>
    <x v="2"/>
  </r>
  <r>
    <x v="1"/>
    <n v="1185732"/>
    <x v="424"/>
    <x v="1"/>
    <x v="32"/>
    <s v="Jackson"/>
    <x v="1"/>
    <n v="25.000000000000011"/>
    <n v="500"/>
    <n v="125000.00000000006"/>
    <n v="43750.000000000015"/>
    <n v="0.35"/>
    <x v="2"/>
  </r>
  <r>
    <x v="1"/>
    <n v="1185732"/>
    <x v="424"/>
    <x v="1"/>
    <x v="32"/>
    <s v="Jackson"/>
    <x v="2"/>
    <n v="25.000000000000011"/>
    <n v="375"/>
    <n v="93750.000000000044"/>
    <n v="37500.000000000022"/>
    <n v="0.4"/>
    <x v="2"/>
  </r>
  <r>
    <x v="1"/>
    <n v="1185732"/>
    <x v="424"/>
    <x v="1"/>
    <x v="32"/>
    <s v="Jackson"/>
    <x v="3"/>
    <n v="25.000000000000011"/>
    <n v="350"/>
    <n v="87500.000000000044"/>
    <n v="35000.000000000022"/>
    <n v="0.4"/>
    <x v="2"/>
  </r>
  <r>
    <x v="1"/>
    <n v="1185732"/>
    <x v="424"/>
    <x v="1"/>
    <x v="32"/>
    <s v="Jackson"/>
    <x v="4"/>
    <n v="35.000000000000007"/>
    <n v="350"/>
    <n v="122500.00000000003"/>
    <n v="42875.000000000007"/>
    <n v="0.35"/>
    <x v="2"/>
  </r>
  <r>
    <x v="2"/>
    <n v="1185732"/>
    <x v="424"/>
    <x v="1"/>
    <x v="32"/>
    <s v="Jackson"/>
    <x v="5"/>
    <n v="35"/>
    <n v="475"/>
    <n v="166250"/>
    <n v="83125"/>
    <n v="0.5"/>
    <x v="2"/>
  </r>
  <r>
    <x v="2"/>
    <n v="1185732"/>
    <x v="454"/>
    <x v="1"/>
    <x v="32"/>
    <s v="Jackson"/>
    <x v="0"/>
    <n v="30.000000000000011"/>
    <n v="625"/>
    <n v="187500.00000000006"/>
    <n v="75000.000000000029"/>
    <n v="0.4"/>
    <x v="2"/>
  </r>
  <r>
    <x v="2"/>
    <n v="1185732"/>
    <x v="454"/>
    <x v="1"/>
    <x v="32"/>
    <s v="Jackson"/>
    <x v="1"/>
    <n v="20.000000000000011"/>
    <n v="450"/>
    <n v="90000.000000000044"/>
    <n v="31500.000000000015"/>
    <n v="0.35"/>
    <x v="2"/>
  </r>
  <r>
    <x v="2"/>
    <n v="1185732"/>
    <x v="454"/>
    <x v="1"/>
    <x v="32"/>
    <s v="Jackson"/>
    <x v="2"/>
    <n v="30.000000000000014"/>
    <n v="395"/>
    <n v="118500.00000000006"/>
    <n v="47400.000000000029"/>
    <n v="0.4"/>
    <x v="2"/>
  </r>
  <r>
    <x v="2"/>
    <n v="1185732"/>
    <x v="454"/>
    <x v="1"/>
    <x v="32"/>
    <s v="Jackson"/>
    <x v="3"/>
    <n v="60.000000000000021"/>
    <n v="450"/>
    <n v="270000.00000000012"/>
    <n v="108000.00000000006"/>
    <n v="0.4"/>
    <x v="2"/>
  </r>
  <r>
    <x v="2"/>
    <n v="1185732"/>
    <x v="454"/>
    <x v="1"/>
    <x v="32"/>
    <s v="Jackson"/>
    <x v="4"/>
    <n v="75.000000000000014"/>
    <n v="425"/>
    <n v="318750.00000000006"/>
    <n v="111562.50000000001"/>
    <n v="0.35"/>
    <x v="2"/>
  </r>
  <r>
    <x v="2"/>
    <n v="1185732"/>
    <x v="454"/>
    <x v="1"/>
    <x v="32"/>
    <s v="Jackson"/>
    <x v="5"/>
    <n v="75"/>
    <n v="525"/>
    <n v="393750"/>
    <n v="196875"/>
    <n v="0.5"/>
    <x v="2"/>
  </r>
  <r>
    <x v="2"/>
    <n v="1185732"/>
    <x v="483"/>
    <x v="1"/>
    <x v="32"/>
    <s v="Jackson"/>
    <x v="0"/>
    <n v="70"/>
    <n v="775"/>
    <n v="542500"/>
    <n v="217000"/>
    <n v="0.4"/>
    <x v="2"/>
  </r>
  <r>
    <x v="2"/>
    <n v="1185732"/>
    <x v="483"/>
    <x v="1"/>
    <x v="32"/>
    <s v="Jackson"/>
    <x v="1"/>
    <n v="60.000000000000007"/>
    <n v="575"/>
    <n v="345000.00000000006"/>
    <n v="120750.00000000001"/>
    <n v="0.35"/>
    <x v="2"/>
  </r>
  <r>
    <x v="2"/>
    <n v="1185732"/>
    <x v="483"/>
    <x v="1"/>
    <x v="32"/>
    <s v="Jackson"/>
    <x v="2"/>
    <n v="60.000000000000007"/>
    <n v="525"/>
    <n v="315000.00000000006"/>
    <n v="126000.00000000003"/>
    <n v="0.4"/>
    <x v="2"/>
  </r>
  <r>
    <x v="2"/>
    <n v="1185732"/>
    <x v="483"/>
    <x v="1"/>
    <x v="32"/>
    <s v="Jackson"/>
    <x v="3"/>
    <n v="60.000000000000007"/>
    <n v="475"/>
    <n v="285000.00000000006"/>
    <n v="114000.00000000003"/>
    <n v="0.4"/>
    <x v="2"/>
  </r>
  <r>
    <x v="2"/>
    <n v="1185732"/>
    <x v="483"/>
    <x v="1"/>
    <x v="32"/>
    <s v="Jackson"/>
    <x v="4"/>
    <n v="70"/>
    <n v="475"/>
    <n v="332500"/>
    <n v="116374.99999999999"/>
    <n v="0.35"/>
    <x v="2"/>
  </r>
  <r>
    <x v="2"/>
    <n v="1185732"/>
    <x v="483"/>
    <x v="1"/>
    <x v="32"/>
    <s v="Jackson"/>
    <x v="5"/>
    <n v="75"/>
    <n v="575"/>
    <n v="431250"/>
    <n v="215625"/>
    <n v="0.5"/>
    <x v="2"/>
  </r>
  <r>
    <x v="2"/>
    <n v="1197831"/>
    <x v="187"/>
    <x v="1"/>
    <x v="32"/>
    <s v="Jackson"/>
    <x v="0"/>
    <n v="25.000000000000007"/>
    <n v="650"/>
    <n v="162500.00000000006"/>
    <n v="65000.000000000029"/>
    <n v="0.4"/>
    <x v="2"/>
  </r>
  <r>
    <x v="2"/>
    <n v="1197831"/>
    <x v="187"/>
    <x v="1"/>
    <x v="32"/>
    <s v="Jackson"/>
    <x v="1"/>
    <n v="25.000000000000007"/>
    <n v="450"/>
    <n v="112500.00000000003"/>
    <n v="39375.000000000007"/>
    <n v="0.35"/>
    <x v="2"/>
  </r>
  <r>
    <x v="2"/>
    <n v="1197831"/>
    <x v="187"/>
    <x v="1"/>
    <x v="32"/>
    <s v="Jackson"/>
    <x v="2"/>
    <n v="15.000000000000007"/>
    <n v="450"/>
    <n v="67500.000000000029"/>
    <n v="27000.000000000015"/>
    <n v="0.4"/>
    <x v="2"/>
  </r>
  <r>
    <x v="2"/>
    <n v="1197831"/>
    <x v="187"/>
    <x v="1"/>
    <x v="32"/>
    <s v="Jackson"/>
    <x v="3"/>
    <n v="20"/>
    <n v="300"/>
    <n v="60000"/>
    <n v="24000"/>
    <n v="0.4"/>
    <x v="2"/>
  </r>
  <r>
    <x v="2"/>
    <n v="1197831"/>
    <x v="187"/>
    <x v="1"/>
    <x v="32"/>
    <s v="Jackson"/>
    <x v="4"/>
    <n v="35"/>
    <n v="350"/>
    <n v="122500"/>
    <n v="42875"/>
    <n v="0.35"/>
    <x v="2"/>
  </r>
  <r>
    <x v="2"/>
    <n v="1197831"/>
    <x v="187"/>
    <x v="1"/>
    <x v="32"/>
    <s v="Jackson"/>
    <x v="5"/>
    <n v="25.000000000000007"/>
    <n v="450"/>
    <n v="112500.00000000003"/>
    <n v="45000.000000000015"/>
    <n v="0.4"/>
    <x v="2"/>
  </r>
  <r>
    <x v="2"/>
    <n v="1197831"/>
    <x v="695"/>
    <x v="1"/>
    <x v="32"/>
    <s v="Jackson"/>
    <x v="0"/>
    <n v="25.000000000000007"/>
    <n v="700"/>
    <n v="175000.00000000006"/>
    <n v="70000.000000000029"/>
    <n v="0.4"/>
    <x v="2"/>
  </r>
  <r>
    <x v="2"/>
    <n v="1197831"/>
    <x v="695"/>
    <x v="1"/>
    <x v="32"/>
    <s v="Jackson"/>
    <x v="1"/>
    <n v="25.000000000000007"/>
    <n v="350"/>
    <n v="87500.000000000029"/>
    <n v="30625.000000000007"/>
    <n v="0.35"/>
    <x v="2"/>
  </r>
  <r>
    <x v="2"/>
    <n v="1197831"/>
    <x v="695"/>
    <x v="1"/>
    <x v="32"/>
    <s v="Jackson"/>
    <x v="2"/>
    <n v="15.000000000000007"/>
    <n v="400"/>
    <n v="60000.000000000029"/>
    <n v="24000.000000000015"/>
    <n v="0.4"/>
    <x v="2"/>
  </r>
  <r>
    <x v="1"/>
    <n v="1197831"/>
    <x v="695"/>
    <x v="1"/>
    <x v="33"/>
    <s v="Little Rock"/>
    <x v="3"/>
    <n v="20"/>
    <n v="250"/>
    <n v="50000"/>
    <n v="20000"/>
    <n v="0.4"/>
    <x v="2"/>
  </r>
  <r>
    <x v="1"/>
    <n v="1197831"/>
    <x v="695"/>
    <x v="1"/>
    <x v="33"/>
    <s v="Little Rock"/>
    <x v="4"/>
    <n v="35"/>
    <n v="325"/>
    <n v="113750"/>
    <n v="39812.5"/>
    <n v="0.35"/>
    <x v="2"/>
  </r>
  <r>
    <x v="1"/>
    <n v="1197831"/>
    <x v="695"/>
    <x v="1"/>
    <x v="33"/>
    <s v="Little Rock"/>
    <x v="5"/>
    <n v="20"/>
    <n v="425"/>
    <n v="85000"/>
    <n v="34000"/>
    <n v="0.4"/>
    <x v="2"/>
  </r>
  <r>
    <x v="1"/>
    <n v="1197831"/>
    <x v="224"/>
    <x v="1"/>
    <x v="33"/>
    <s v="Little Rock"/>
    <x v="0"/>
    <n v="20"/>
    <n v="645"/>
    <n v="129000"/>
    <n v="51600"/>
    <n v="0.4"/>
    <x v="2"/>
  </r>
  <r>
    <x v="1"/>
    <n v="1197831"/>
    <x v="224"/>
    <x v="1"/>
    <x v="33"/>
    <s v="Little Rock"/>
    <x v="1"/>
    <n v="20"/>
    <n v="325"/>
    <n v="65000"/>
    <n v="22750"/>
    <n v="0.35"/>
    <x v="2"/>
  </r>
  <r>
    <x v="1"/>
    <n v="1197831"/>
    <x v="224"/>
    <x v="1"/>
    <x v="33"/>
    <s v="Little Rock"/>
    <x v="2"/>
    <n v="10.000000000000002"/>
    <n v="350"/>
    <n v="35000.000000000007"/>
    <n v="14000.000000000004"/>
    <n v="0.4"/>
    <x v="2"/>
  </r>
  <r>
    <x v="1"/>
    <n v="1197831"/>
    <x v="224"/>
    <x v="1"/>
    <x v="33"/>
    <s v="Little Rock"/>
    <x v="3"/>
    <n v="19.999999999999996"/>
    <n v="200"/>
    <n v="39999.999999999993"/>
    <n v="15999.999999999998"/>
    <n v="0.4"/>
    <x v="2"/>
  </r>
  <r>
    <x v="1"/>
    <n v="1197831"/>
    <x v="224"/>
    <x v="1"/>
    <x v="33"/>
    <s v="Little Rock"/>
    <x v="4"/>
    <n v="35.000000000000007"/>
    <n v="250"/>
    <n v="87500.000000000015"/>
    <n v="30625.000000000004"/>
    <n v="0.35"/>
    <x v="2"/>
  </r>
  <r>
    <x v="1"/>
    <n v="1197831"/>
    <x v="224"/>
    <x v="1"/>
    <x v="33"/>
    <s v="Little Rock"/>
    <x v="5"/>
    <n v="25"/>
    <n v="350"/>
    <n v="87500"/>
    <n v="35000"/>
    <n v="0.4"/>
    <x v="2"/>
  </r>
  <r>
    <x v="1"/>
    <n v="1197831"/>
    <x v="243"/>
    <x v="1"/>
    <x v="33"/>
    <s v="Little Rock"/>
    <x v="0"/>
    <n v="25"/>
    <n v="600"/>
    <n v="150000"/>
    <n v="60000"/>
    <n v="0.4"/>
    <x v="2"/>
  </r>
  <r>
    <x v="1"/>
    <n v="1197831"/>
    <x v="243"/>
    <x v="1"/>
    <x v="33"/>
    <s v="Little Rock"/>
    <x v="1"/>
    <n v="25"/>
    <n v="300"/>
    <n v="75000"/>
    <n v="26250"/>
    <n v="0.35"/>
    <x v="2"/>
  </r>
  <r>
    <x v="1"/>
    <n v="1197831"/>
    <x v="243"/>
    <x v="1"/>
    <x v="33"/>
    <s v="Little Rock"/>
    <x v="2"/>
    <n v="15.000000000000002"/>
    <n v="300"/>
    <n v="45000.000000000007"/>
    <n v="18000.000000000004"/>
    <n v="0.4"/>
    <x v="2"/>
  </r>
  <r>
    <x v="1"/>
    <n v="1197831"/>
    <x v="243"/>
    <x v="1"/>
    <x v="33"/>
    <s v="Little Rock"/>
    <x v="3"/>
    <n v="19.999999999999996"/>
    <n v="225"/>
    <n v="44999.999999999993"/>
    <n v="17999.999999999996"/>
    <n v="0.4"/>
    <x v="2"/>
  </r>
  <r>
    <x v="1"/>
    <n v="1197831"/>
    <x v="243"/>
    <x v="1"/>
    <x v="33"/>
    <s v="Little Rock"/>
    <x v="4"/>
    <n v="40"/>
    <n v="250"/>
    <n v="100000"/>
    <n v="35000"/>
    <n v="0.35"/>
    <x v="2"/>
  </r>
  <r>
    <x v="1"/>
    <n v="1197831"/>
    <x v="243"/>
    <x v="1"/>
    <x v="33"/>
    <s v="Little Rock"/>
    <x v="5"/>
    <n v="30.000000000000004"/>
    <n v="400"/>
    <n v="120000.00000000001"/>
    <n v="48000.000000000007"/>
    <n v="0.4"/>
    <x v="2"/>
  </r>
  <r>
    <x v="1"/>
    <n v="1197831"/>
    <x v="272"/>
    <x v="1"/>
    <x v="33"/>
    <s v="Little Rock"/>
    <x v="0"/>
    <n v="40"/>
    <n v="670"/>
    <n v="268000"/>
    <n v="107200"/>
    <n v="0.4"/>
    <x v="2"/>
  </r>
  <r>
    <x v="1"/>
    <n v="1197831"/>
    <x v="272"/>
    <x v="1"/>
    <x v="33"/>
    <s v="Little Rock"/>
    <x v="1"/>
    <n v="40"/>
    <n v="375"/>
    <n v="150000"/>
    <n v="52500"/>
    <n v="0.35"/>
    <x v="2"/>
  </r>
  <r>
    <x v="1"/>
    <n v="1197831"/>
    <x v="272"/>
    <x v="1"/>
    <x v="33"/>
    <s v="Little Rock"/>
    <x v="2"/>
    <n v="35"/>
    <n v="350"/>
    <n v="122500"/>
    <n v="49000"/>
    <n v="0.4"/>
    <x v="2"/>
  </r>
  <r>
    <x v="1"/>
    <n v="1197831"/>
    <x v="272"/>
    <x v="1"/>
    <x v="33"/>
    <s v="Little Rock"/>
    <x v="3"/>
    <n v="35"/>
    <n v="300"/>
    <n v="105000"/>
    <n v="42000"/>
    <n v="0.4"/>
    <x v="2"/>
  </r>
  <r>
    <x v="1"/>
    <n v="1197831"/>
    <x v="272"/>
    <x v="1"/>
    <x v="33"/>
    <s v="Little Rock"/>
    <x v="4"/>
    <n v="44.999999999999993"/>
    <n v="325"/>
    <n v="146249.99999999997"/>
    <n v="51187.499999999985"/>
    <n v="0.35"/>
    <x v="2"/>
  </r>
  <r>
    <x v="1"/>
    <n v="1197831"/>
    <x v="272"/>
    <x v="1"/>
    <x v="33"/>
    <s v="Little Rock"/>
    <x v="5"/>
    <n v="44.999999999999993"/>
    <n v="425"/>
    <n v="191249.99999999997"/>
    <n v="76499.999999999985"/>
    <n v="0.4"/>
    <x v="2"/>
  </r>
  <r>
    <x v="1"/>
    <n v="1197831"/>
    <x v="305"/>
    <x v="1"/>
    <x v="33"/>
    <s v="Little Rock"/>
    <x v="0"/>
    <n v="40"/>
    <n v="675"/>
    <n v="270000"/>
    <n v="108000"/>
    <n v="0.4"/>
    <x v="2"/>
  </r>
  <r>
    <x v="1"/>
    <n v="1197831"/>
    <x v="305"/>
    <x v="1"/>
    <x v="33"/>
    <s v="Little Rock"/>
    <x v="1"/>
    <n v="35"/>
    <n v="425"/>
    <n v="148750"/>
    <n v="52062.5"/>
    <n v="0.35"/>
    <x v="2"/>
  </r>
  <r>
    <x v="1"/>
    <n v="1197831"/>
    <x v="305"/>
    <x v="1"/>
    <x v="33"/>
    <s v="Little Rock"/>
    <x v="2"/>
    <n v="40"/>
    <n v="400"/>
    <n v="160000"/>
    <n v="64000"/>
    <n v="0.4"/>
    <x v="2"/>
  </r>
  <r>
    <x v="1"/>
    <n v="1197831"/>
    <x v="305"/>
    <x v="1"/>
    <x v="33"/>
    <s v="Little Rock"/>
    <x v="3"/>
    <n v="40"/>
    <n v="375"/>
    <n v="150000"/>
    <n v="60000"/>
    <n v="0.4"/>
    <x v="2"/>
  </r>
  <r>
    <x v="1"/>
    <n v="1197831"/>
    <x v="305"/>
    <x v="1"/>
    <x v="33"/>
    <s v="Little Rock"/>
    <x v="4"/>
    <n v="54.999999999999993"/>
    <n v="375"/>
    <n v="206249.99999999997"/>
    <n v="72187.499999999985"/>
    <n v="0.35"/>
    <x v="2"/>
  </r>
  <r>
    <x v="1"/>
    <n v="1197831"/>
    <x v="305"/>
    <x v="1"/>
    <x v="33"/>
    <s v="Little Rock"/>
    <x v="5"/>
    <n v="60"/>
    <n v="550"/>
    <n v="330000"/>
    <n v="132000"/>
    <n v="0.4"/>
    <x v="2"/>
  </r>
  <r>
    <x v="1"/>
    <n v="1197831"/>
    <x v="333"/>
    <x v="1"/>
    <x v="33"/>
    <s v="Little Rock"/>
    <x v="0"/>
    <n v="54.999999999999993"/>
    <n v="775"/>
    <n v="426249.99999999994"/>
    <n v="170500"/>
    <n v="0.4"/>
    <x v="2"/>
  </r>
  <r>
    <x v="1"/>
    <n v="1197831"/>
    <x v="333"/>
    <x v="1"/>
    <x v="33"/>
    <s v="Little Rock"/>
    <x v="1"/>
    <n v="50"/>
    <n v="525"/>
    <n v="262500"/>
    <n v="91875"/>
    <n v="0.35"/>
    <x v="2"/>
  </r>
  <r>
    <x v="1"/>
    <n v="1197831"/>
    <x v="333"/>
    <x v="1"/>
    <x v="33"/>
    <s v="Little Rock"/>
    <x v="2"/>
    <n v="45"/>
    <n v="450"/>
    <n v="202500"/>
    <n v="81000"/>
    <n v="0.4"/>
    <x v="2"/>
  </r>
  <r>
    <x v="1"/>
    <n v="1197831"/>
    <x v="333"/>
    <x v="1"/>
    <x v="33"/>
    <s v="Little Rock"/>
    <x v="3"/>
    <n v="45"/>
    <n v="400"/>
    <n v="180000"/>
    <n v="72000"/>
    <n v="0.4"/>
    <x v="2"/>
  </r>
  <r>
    <x v="1"/>
    <n v="1197831"/>
    <x v="333"/>
    <x v="1"/>
    <x v="33"/>
    <s v="Little Rock"/>
    <x v="4"/>
    <n v="60"/>
    <n v="425"/>
    <n v="255000"/>
    <n v="89250"/>
    <n v="0.35"/>
    <x v="2"/>
  </r>
  <r>
    <x v="1"/>
    <n v="1197831"/>
    <x v="333"/>
    <x v="1"/>
    <x v="33"/>
    <s v="Little Rock"/>
    <x v="5"/>
    <n v="65"/>
    <n v="600"/>
    <n v="390000"/>
    <n v="156000"/>
    <n v="0.4"/>
    <x v="2"/>
  </r>
  <r>
    <x v="1"/>
    <n v="1197831"/>
    <x v="365"/>
    <x v="1"/>
    <x v="33"/>
    <s v="Little Rock"/>
    <x v="0"/>
    <n v="60"/>
    <n v="750"/>
    <n v="450000"/>
    <n v="180000"/>
    <n v="0.4"/>
    <x v="2"/>
  </r>
  <r>
    <x v="1"/>
    <n v="1197831"/>
    <x v="365"/>
    <x v="1"/>
    <x v="33"/>
    <s v="Little Rock"/>
    <x v="1"/>
    <n v="55.000000000000007"/>
    <n v="525"/>
    <n v="288750.00000000006"/>
    <n v="101062.50000000001"/>
    <n v="0.35"/>
    <x v="2"/>
  </r>
  <r>
    <x v="1"/>
    <n v="1197831"/>
    <x v="365"/>
    <x v="1"/>
    <x v="33"/>
    <s v="Little Rock"/>
    <x v="2"/>
    <n v="50"/>
    <n v="450"/>
    <n v="225000"/>
    <n v="90000"/>
    <n v="0.4"/>
    <x v="2"/>
  </r>
  <r>
    <x v="1"/>
    <n v="1197831"/>
    <x v="365"/>
    <x v="1"/>
    <x v="33"/>
    <s v="Little Rock"/>
    <x v="3"/>
    <n v="40"/>
    <n v="400"/>
    <n v="160000"/>
    <n v="64000"/>
    <n v="0.4"/>
    <x v="2"/>
  </r>
  <r>
    <x v="1"/>
    <n v="1197831"/>
    <x v="365"/>
    <x v="1"/>
    <x v="33"/>
    <s v="Little Rock"/>
    <x v="4"/>
    <n v="50"/>
    <n v="375"/>
    <n v="187500"/>
    <n v="65625"/>
    <n v="0.35"/>
    <x v="2"/>
  </r>
  <r>
    <x v="1"/>
    <n v="1197831"/>
    <x v="365"/>
    <x v="1"/>
    <x v="33"/>
    <s v="Little Rock"/>
    <x v="5"/>
    <n v="55.000000000000007"/>
    <n v="550"/>
    <n v="302500.00000000006"/>
    <n v="121000.00000000003"/>
    <n v="0.4"/>
    <x v="2"/>
  </r>
  <r>
    <x v="1"/>
    <n v="1197831"/>
    <x v="395"/>
    <x v="1"/>
    <x v="33"/>
    <s v="Little Rock"/>
    <x v="0"/>
    <n v="50"/>
    <n v="650"/>
    <n v="325000"/>
    <n v="130000"/>
    <n v="0.4"/>
    <x v="2"/>
  </r>
  <r>
    <x v="1"/>
    <n v="1197831"/>
    <x v="395"/>
    <x v="1"/>
    <x v="33"/>
    <s v="Little Rock"/>
    <x v="1"/>
    <n v="40.000000000000014"/>
    <n v="450"/>
    <n v="180000.00000000006"/>
    <n v="63000.000000000015"/>
    <n v="0.35"/>
    <x v="2"/>
  </r>
  <r>
    <x v="1"/>
    <n v="1197831"/>
    <x v="395"/>
    <x v="1"/>
    <x v="33"/>
    <s v="Little Rock"/>
    <x v="2"/>
    <n v="15.000000000000007"/>
    <n v="350"/>
    <n v="52500.000000000022"/>
    <n v="21000.000000000011"/>
    <n v="0.4"/>
    <x v="2"/>
  </r>
  <r>
    <x v="1"/>
    <n v="1197831"/>
    <x v="395"/>
    <x v="1"/>
    <x v="33"/>
    <s v="Little Rock"/>
    <x v="3"/>
    <n v="15.000000000000007"/>
    <n v="325"/>
    <n v="48750.000000000022"/>
    <n v="19500.000000000011"/>
    <n v="0.4"/>
    <x v="2"/>
  </r>
  <r>
    <x v="1"/>
    <n v="1197831"/>
    <x v="395"/>
    <x v="1"/>
    <x v="33"/>
    <s v="Little Rock"/>
    <x v="4"/>
    <n v="25.000000000000007"/>
    <n v="325"/>
    <n v="81250.000000000029"/>
    <n v="28437.500000000007"/>
    <n v="0.35"/>
    <x v="2"/>
  </r>
  <r>
    <x v="1"/>
    <n v="1197831"/>
    <x v="395"/>
    <x v="1"/>
    <x v="33"/>
    <s v="Little Rock"/>
    <x v="5"/>
    <n v="30.000000000000011"/>
    <n v="425"/>
    <n v="127500.00000000004"/>
    <n v="51000.000000000022"/>
    <n v="0.4"/>
    <x v="2"/>
  </r>
  <r>
    <x v="1"/>
    <n v="1197831"/>
    <x v="427"/>
    <x v="1"/>
    <x v="33"/>
    <s v="Little Rock"/>
    <x v="0"/>
    <n v="30.000000000000011"/>
    <n v="600"/>
    <n v="180000.00000000006"/>
    <n v="72000.000000000029"/>
    <n v="0.4"/>
    <x v="2"/>
  </r>
  <r>
    <x v="1"/>
    <n v="1197831"/>
    <x v="427"/>
    <x v="1"/>
    <x v="33"/>
    <s v="Little Rock"/>
    <x v="1"/>
    <n v="20.000000000000011"/>
    <n v="425"/>
    <n v="85000.000000000044"/>
    <n v="29750.000000000015"/>
    <n v="0.35"/>
    <x v="2"/>
  </r>
  <r>
    <x v="1"/>
    <n v="1197831"/>
    <x v="427"/>
    <x v="1"/>
    <x v="33"/>
    <s v="Little Rock"/>
    <x v="2"/>
    <n v="20.000000000000011"/>
    <n v="300"/>
    <n v="60000.000000000029"/>
    <n v="24000.000000000015"/>
    <n v="0.4"/>
    <x v="2"/>
  </r>
  <r>
    <x v="1"/>
    <n v="1197831"/>
    <x v="427"/>
    <x v="1"/>
    <x v="33"/>
    <s v="Little Rock"/>
    <x v="3"/>
    <n v="20.000000000000011"/>
    <n v="275"/>
    <n v="55000.000000000029"/>
    <n v="22000.000000000015"/>
    <n v="0.4"/>
    <x v="2"/>
  </r>
  <r>
    <x v="1"/>
    <n v="1197831"/>
    <x v="427"/>
    <x v="1"/>
    <x v="33"/>
    <s v="Little Rock"/>
    <x v="4"/>
    <n v="30.000000000000011"/>
    <n v="275"/>
    <n v="82500.000000000029"/>
    <n v="28875.000000000007"/>
    <n v="0.35"/>
    <x v="2"/>
  </r>
  <r>
    <x v="3"/>
    <n v="1197831"/>
    <x v="427"/>
    <x v="1"/>
    <x v="33"/>
    <s v="Little Rock"/>
    <x v="5"/>
    <n v="30.000000000000004"/>
    <n v="400"/>
    <n v="120000.00000000001"/>
    <n v="48000.000000000007"/>
    <n v="0.4"/>
    <x v="2"/>
  </r>
  <r>
    <x v="3"/>
    <n v="1197831"/>
    <x v="457"/>
    <x v="1"/>
    <x v="33"/>
    <s v="Little Rock"/>
    <x v="0"/>
    <n v="25.000000000000011"/>
    <n v="550"/>
    <n v="137500.00000000006"/>
    <n v="55000.000000000029"/>
    <n v="0.4"/>
    <x v="2"/>
  </r>
  <r>
    <x v="3"/>
    <n v="1197831"/>
    <x v="457"/>
    <x v="1"/>
    <x v="33"/>
    <s v="Little Rock"/>
    <x v="1"/>
    <n v="15.000000000000014"/>
    <n v="375"/>
    <n v="56250.000000000051"/>
    <n v="19687.500000000018"/>
    <n v="0.35"/>
    <x v="2"/>
  </r>
  <r>
    <x v="3"/>
    <n v="1197831"/>
    <x v="457"/>
    <x v="1"/>
    <x v="33"/>
    <s v="Little Rock"/>
    <x v="2"/>
    <n v="25.000000000000018"/>
    <n v="320"/>
    <n v="80000.000000000058"/>
    <n v="32000.000000000025"/>
    <n v="0.4"/>
    <x v="2"/>
  </r>
  <r>
    <x v="3"/>
    <n v="1197831"/>
    <x v="457"/>
    <x v="1"/>
    <x v="33"/>
    <s v="Little Rock"/>
    <x v="3"/>
    <n v="55.000000000000014"/>
    <n v="375"/>
    <n v="206250.00000000006"/>
    <n v="82500.000000000029"/>
    <n v="0.4"/>
    <x v="2"/>
  </r>
  <r>
    <x v="3"/>
    <n v="1197831"/>
    <x v="457"/>
    <x v="1"/>
    <x v="33"/>
    <s v="Little Rock"/>
    <x v="4"/>
    <n v="75.000000000000014"/>
    <n v="350"/>
    <n v="262500.00000000006"/>
    <n v="91875.000000000015"/>
    <n v="0.35"/>
    <x v="2"/>
  </r>
  <r>
    <x v="3"/>
    <n v="1197831"/>
    <x v="457"/>
    <x v="1"/>
    <x v="33"/>
    <s v="Little Rock"/>
    <x v="5"/>
    <n v="75"/>
    <n v="450"/>
    <n v="337500"/>
    <n v="135000"/>
    <n v="0.4"/>
    <x v="2"/>
  </r>
  <r>
    <x v="3"/>
    <n v="1197831"/>
    <x v="486"/>
    <x v="1"/>
    <x v="33"/>
    <s v="Little Rock"/>
    <x v="0"/>
    <n v="70"/>
    <n v="700"/>
    <n v="490000"/>
    <n v="196000"/>
    <n v="0.4"/>
    <x v="2"/>
  </r>
  <r>
    <x v="3"/>
    <n v="1197831"/>
    <x v="486"/>
    <x v="1"/>
    <x v="33"/>
    <s v="Little Rock"/>
    <x v="1"/>
    <n v="60.000000000000007"/>
    <n v="500"/>
    <n v="300000.00000000006"/>
    <n v="105000.00000000001"/>
    <n v="0.35"/>
    <x v="2"/>
  </r>
  <r>
    <x v="3"/>
    <n v="1197831"/>
    <x v="486"/>
    <x v="1"/>
    <x v="33"/>
    <s v="Little Rock"/>
    <x v="2"/>
    <n v="60.000000000000007"/>
    <n v="450"/>
    <n v="270000.00000000006"/>
    <n v="108000.00000000003"/>
    <n v="0.4"/>
    <x v="2"/>
  </r>
  <r>
    <x v="3"/>
    <n v="1197831"/>
    <x v="486"/>
    <x v="1"/>
    <x v="33"/>
    <s v="Little Rock"/>
    <x v="3"/>
    <n v="60.000000000000007"/>
    <n v="400"/>
    <n v="240000.00000000003"/>
    <n v="96000.000000000015"/>
    <n v="0.4"/>
    <x v="2"/>
  </r>
  <r>
    <x v="3"/>
    <n v="1197831"/>
    <x v="486"/>
    <x v="1"/>
    <x v="33"/>
    <s v="Little Rock"/>
    <x v="4"/>
    <n v="70"/>
    <n v="400"/>
    <n v="280000"/>
    <n v="98000"/>
    <n v="0.35"/>
    <x v="2"/>
  </r>
  <r>
    <x v="3"/>
    <n v="1197831"/>
    <x v="486"/>
    <x v="1"/>
    <x v="33"/>
    <s v="Little Rock"/>
    <x v="5"/>
    <n v="75"/>
    <n v="500"/>
    <n v="375000"/>
    <n v="150000"/>
    <n v="0.4"/>
    <x v="2"/>
  </r>
  <r>
    <x v="3"/>
    <n v="1197831"/>
    <x v="187"/>
    <x v="1"/>
    <x v="33"/>
    <s v="Little Rock"/>
    <x v="0"/>
    <n v="25.000000000000007"/>
    <n v="575"/>
    <n v="143750.00000000003"/>
    <n v="57500.000000000015"/>
    <n v="0.4"/>
    <x v="2"/>
  </r>
  <r>
    <x v="3"/>
    <n v="1197831"/>
    <x v="187"/>
    <x v="1"/>
    <x v="33"/>
    <s v="Little Rock"/>
    <x v="1"/>
    <n v="25.000000000000007"/>
    <n v="375"/>
    <n v="93750.000000000029"/>
    <n v="32812.500000000007"/>
    <n v="0.35"/>
    <x v="2"/>
  </r>
  <r>
    <x v="3"/>
    <n v="1197831"/>
    <x v="187"/>
    <x v="1"/>
    <x v="33"/>
    <s v="Little Rock"/>
    <x v="2"/>
    <n v="15.000000000000007"/>
    <n v="375"/>
    <n v="56250.000000000029"/>
    <n v="22500.000000000015"/>
    <n v="0.4"/>
    <x v="2"/>
  </r>
  <r>
    <x v="3"/>
    <n v="1197831"/>
    <x v="187"/>
    <x v="1"/>
    <x v="33"/>
    <s v="Little Rock"/>
    <x v="3"/>
    <n v="20"/>
    <n v="225"/>
    <n v="45000"/>
    <n v="18000"/>
    <n v="0.4"/>
    <x v="2"/>
  </r>
  <r>
    <x v="3"/>
    <n v="1197831"/>
    <x v="187"/>
    <x v="1"/>
    <x v="33"/>
    <s v="Little Rock"/>
    <x v="4"/>
    <n v="35"/>
    <n v="275"/>
    <n v="96250"/>
    <n v="33687.5"/>
    <n v="0.35"/>
    <x v="2"/>
  </r>
  <r>
    <x v="3"/>
    <n v="1197831"/>
    <x v="187"/>
    <x v="1"/>
    <x v="33"/>
    <s v="Little Rock"/>
    <x v="5"/>
    <n v="25.000000000000007"/>
    <n v="375"/>
    <n v="93750.000000000029"/>
    <n v="37500.000000000015"/>
    <n v="0.4"/>
    <x v="2"/>
  </r>
  <r>
    <x v="3"/>
    <n v="1197831"/>
    <x v="695"/>
    <x v="1"/>
    <x v="33"/>
    <s v="Little Rock"/>
    <x v="0"/>
    <n v="25.000000000000007"/>
    <n v="625"/>
    <n v="156250.00000000006"/>
    <n v="62500.000000000029"/>
    <n v="0.4"/>
    <x v="2"/>
  </r>
  <r>
    <x v="3"/>
    <n v="1197831"/>
    <x v="695"/>
    <x v="1"/>
    <x v="33"/>
    <s v="Little Rock"/>
    <x v="1"/>
    <n v="25.000000000000007"/>
    <n v="275"/>
    <n v="68750.000000000015"/>
    <n v="24062.500000000004"/>
    <n v="0.35"/>
    <x v="2"/>
  </r>
  <r>
    <x v="3"/>
    <n v="1197831"/>
    <x v="695"/>
    <x v="1"/>
    <x v="33"/>
    <s v="Little Rock"/>
    <x v="2"/>
    <n v="15.000000000000007"/>
    <n v="325"/>
    <n v="48750.000000000022"/>
    <n v="19500.000000000011"/>
    <n v="0.4"/>
    <x v="2"/>
  </r>
  <r>
    <x v="3"/>
    <n v="1197831"/>
    <x v="695"/>
    <x v="1"/>
    <x v="34"/>
    <s v="Oklahoma City"/>
    <x v="3"/>
    <n v="20"/>
    <n v="175"/>
    <n v="35000"/>
    <n v="14000"/>
    <n v="0.4"/>
    <x v="2"/>
  </r>
  <r>
    <x v="3"/>
    <n v="1197831"/>
    <x v="695"/>
    <x v="1"/>
    <x v="34"/>
    <s v="Oklahoma City"/>
    <x v="4"/>
    <n v="35"/>
    <n v="250"/>
    <n v="87500"/>
    <n v="30624.999999999996"/>
    <n v="0.35"/>
    <x v="2"/>
  </r>
  <r>
    <x v="3"/>
    <n v="1197831"/>
    <x v="695"/>
    <x v="1"/>
    <x v="34"/>
    <s v="Oklahoma City"/>
    <x v="5"/>
    <n v="20"/>
    <n v="350"/>
    <n v="70000"/>
    <n v="28000"/>
    <n v="0.4"/>
    <x v="2"/>
  </r>
  <r>
    <x v="3"/>
    <n v="1197831"/>
    <x v="224"/>
    <x v="1"/>
    <x v="34"/>
    <s v="Oklahoma City"/>
    <x v="0"/>
    <n v="20"/>
    <n v="570"/>
    <n v="114000"/>
    <n v="45600"/>
    <n v="0.4"/>
    <x v="2"/>
  </r>
  <r>
    <x v="3"/>
    <n v="1197831"/>
    <x v="224"/>
    <x v="1"/>
    <x v="34"/>
    <s v="Oklahoma City"/>
    <x v="1"/>
    <n v="20"/>
    <n v="250"/>
    <n v="50000"/>
    <n v="17500"/>
    <n v="0.35"/>
    <x v="2"/>
  </r>
  <r>
    <x v="3"/>
    <n v="1197831"/>
    <x v="224"/>
    <x v="1"/>
    <x v="34"/>
    <s v="Oklahoma City"/>
    <x v="2"/>
    <n v="10.000000000000002"/>
    <n v="275"/>
    <n v="27500.000000000004"/>
    <n v="11000.000000000002"/>
    <n v="0.4"/>
    <x v="2"/>
  </r>
  <r>
    <x v="3"/>
    <n v="1197831"/>
    <x v="224"/>
    <x v="1"/>
    <x v="34"/>
    <s v="Oklahoma City"/>
    <x v="3"/>
    <n v="19.999999999999996"/>
    <n v="125"/>
    <n v="24999.999999999996"/>
    <n v="10000"/>
    <n v="0.4"/>
    <x v="2"/>
  </r>
  <r>
    <x v="3"/>
    <n v="1197831"/>
    <x v="224"/>
    <x v="1"/>
    <x v="34"/>
    <s v="Oklahoma City"/>
    <x v="4"/>
    <n v="35.000000000000007"/>
    <n v="175"/>
    <n v="61250.000000000015"/>
    <n v="21437.500000000004"/>
    <n v="0.35"/>
    <x v="2"/>
  </r>
  <r>
    <x v="3"/>
    <n v="1197831"/>
    <x v="224"/>
    <x v="1"/>
    <x v="34"/>
    <s v="Oklahoma City"/>
    <x v="5"/>
    <n v="25"/>
    <n v="275"/>
    <n v="68750"/>
    <n v="27500"/>
    <n v="0.4"/>
    <x v="2"/>
  </r>
  <r>
    <x v="3"/>
    <n v="1197831"/>
    <x v="243"/>
    <x v="1"/>
    <x v="34"/>
    <s v="Oklahoma City"/>
    <x v="0"/>
    <n v="25"/>
    <n v="525"/>
    <n v="131250"/>
    <n v="52500"/>
    <n v="0.4"/>
    <x v="2"/>
  </r>
  <r>
    <x v="3"/>
    <n v="1197831"/>
    <x v="243"/>
    <x v="1"/>
    <x v="34"/>
    <s v="Oklahoma City"/>
    <x v="1"/>
    <n v="25"/>
    <n v="225"/>
    <n v="56250"/>
    <n v="19687.5"/>
    <n v="0.35"/>
    <x v="2"/>
  </r>
  <r>
    <x v="3"/>
    <n v="1197831"/>
    <x v="243"/>
    <x v="1"/>
    <x v="34"/>
    <s v="Oklahoma City"/>
    <x v="2"/>
    <n v="15.000000000000002"/>
    <n v="225"/>
    <n v="33750.000000000007"/>
    <n v="13500.000000000004"/>
    <n v="0.4"/>
    <x v="2"/>
  </r>
  <r>
    <x v="3"/>
    <n v="1197831"/>
    <x v="243"/>
    <x v="1"/>
    <x v="34"/>
    <s v="Oklahoma City"/>
    <x v="3"/>
    <n v="19.999999999999996"/>
    <n v="150"/>
    <n v="29999.999999999996"/>
    <n v="12000"/>
    <n v="0.4"/>
    <x v="2"/>
  </r>
  <r>
    <x v="3"/>
    <n v="1197831"/>
    <x v="243"/>
    <x v="1"/>
    <x v="34"/>
    <s v="Oklahoma City"/>
    <x v="4"/>
    <n v="40"/>
    <n v="175"/>
    <n v="70000"/>
    <n v="24500"/>
    <n v="0.35"/>
    <x v="2"/>
  </r>
  <r>
    <x v="3"/>
    <n v="1197831"/>
    <x v="243"/>
    <x v="1"/>
    <x v="34"/>
    <s v="Oklahoma City"/>
    <x v="5"/>
    <n v="30.000000000000004"/>
    <n v="325"/>
    <n v="97500.000000000015"/>
    <n v="39000.000000000007"/>
    <n v="0.4"/>
    <x v="2"/>
  </r>
  <r>
    <x v="3"/>
    <n v="1197831"/>
    <x v="272"/>
    <x v="1"/>
    <x v="34"/>
    <s v="Oklahoma City"/>
    <x v="0"/>
    <n v="40"/>
    <n v="595"/>
    <n v="238000"/>
    <n v="95200"/>
    <n v="0.4"/>
    <x v="2"/>
  </r>
  <r>
    <x v="3"/>
    <n v="1197831"/>
    <x v="272"/>
    <x v="1"/>
    <x v="34"/>
    <s v="Oklahoma City"/>
    <x v="1"/>
    <n v="40"/>
    <n v="300"/>
    <n v="120000"/>
    <n v="42000"/>
    <n v="0.35"/>
    <x v="2"/>
  </r>
  <r>
    <x v="3"/>
    <n v="1197831"/>
    <x v="272"/>
    <x v="1"/>
    <x v="34"/>
    <s v="Oklahoma City"/>
    <x v="2"/>
    <n v="35"/>
    <n v="275"/>
    <n v="96250"/>
    <n v="38500"/>
    <n v="0.4"/>
    <x v="2"/>
  </r>
  <r>
    <x v="3"/>
    <n v="1197831"/>
    <x v="272"/>
    <x v="1"/>
    <x v="34"/>
    <s v="Oklahoma City"/>
    <x v="3"/>
    <n v="35"/>
    <n v="225"/>
    <n v="78750"/>
    <n v="31500"/>
    <n v="0.4"/>
    <x v="2"/>
  </r>
  <r>
    <x v="3"/>
    <n v="1197831"/>
    <x v="272"/>
    <x v="1"/>
    <x v="34"/>
    <s v="Oklahoma City"/>
    <x v="4"/>
    <n v="44.999999999999993"/>
    <n v="250"/>
    <n v="112499.99999999999"/>
    <n v="39374.999999999993"/>
    <n v="0.35"/>
    <x v="2"/>
  </r>
  <r>
    <x v="3"/>
    <n v="1197831"/>
    <x v="272"/>
    <x v="1"/>
    <x v="34"/>
    <s v="Oklahoma City"/>
    <x v="5"/>
    <n v="44.999999999999993"/>
    <n v="350"/>
    <n v="157499.99999999997"/>
    <n v="62999.999999999993"/>
    <n v="0.4"/>
    <x v="2"/>
  </r>
  <r>
    <x v="3"/>
    <n v="1197831"/>
    <x v="305"/>
    <x v="1"/>
    <x v="34"/>
    <s v="Oklahoma City"/>
    <x v="0"/>
    <n v="40"/>
    <n v="600"/>
    <n v="240000"/>
    <n v="96000"/>
    <n v="0.4"/>
    <x v="2"/>
  </r>
  <r>
    <x v="3"/>
    <n v="1197831"/>
    <x v="305"/>
    <x v="1"/>
    <x v="34"/>
    <s v="Oklahoma City"/>
    <x v="1"/>
    <n v="35"/>
    <n v="350"/>
    <n v="122500"/>
    <n v="42875"/>
    <n v="0.35"/>
    <x v="2"/>
  </r>
  <r>
    <x v="3"/>
    <n v="1197831"/>
    <x v="305"/>
    <x v="1"/>
    <x v="34"/>
    <s v="Oklahoma City"/>
    <x v="2"/>
    <n v="40"/>
    <n v="325"/>
    <n v="130000"/>
    <n v="52000"/>
    <n v="0.4"/>
    <x v="2"/>
  </r>
  <r>
    <x v="3"/>
    <n v="1197831"/>
    <x v="305"/>
    <x v="1"/>
    <x v="34"/>
    <s v="Oklahoma City"/>
    <x v="3"/>
    <n v="40"/>
    <n v="300"/>
    <n v="120000"/>
    <n v="48000"/>
    <n v="0.4"/>
    <x v="2"/>
  </r>
  <r>
    <x v="3"/>
    <n v="1197831"/>
    <x v="305"/>
    <x v="1"/>
    <x v="34"/>
    <s v="Oklahoma City"/>
    <x v="4"/>
    <n v="54.999999999999993"/>
    <n v="300"/>
    <n v="164999.99999999997"/>
    <n v="57749.999999999985"/>
    <n v="0.35"/>
    <x v="2"/>
  </r>
  <r>
    <x v="3"/>
    <n v="1197831"/>
    <x v="305"/>
    <x v="1"/>
    <x v="34"/>
    <s v="Oklahoma City"/>
    <x v="5"/>
    <n v="60"/>
    <n v="475"/>
    <n v="285000"/>
    <n v="114000"/>
    <n v="0.4"/>
    <x v="2"/>
  </r>
  <r>
    <x v="3"/>
    <n v="1197831"/>
    <x v="333"/>
    <x v="1"/>
    <x v="34"/>
    <s v="Oklahoma City"/>
    <x v="0"/>
    <n v="54.999999999999993"/>
    <n v="700"/>
    <n v="384999.99999999994"/>
    <n v="153999.99999999997"/>
    <n v="0.4"/>
    <x v="2"/>
  </r>
  <r>
    <x v="3"/>
    <n v="1197831"/>
    <x v="333"/>
    <x v="1"/>
    <x v="34"/>
    <s v="Oklahoma City"/>
    <x v="1"/>
    <n v="50"/>
    <n v="450"/>
    <n v="225000"/>
    <n v="78750"/>
    <n v="0.35"/>
    <x v="2"/>
  </r>
  <r>
    <x v="3"/>
    <n v="1197831"/>
    <x v="333"/>
    <x v="1"/>
    <x v="34"/>
    <s v="Oklahoma City"/>
    <x v="2"/>
    <n v="45"/>
    <n v="375"/>
    <n v="168750"/>
    <n v="67500"/>
    <n v="0.4"/>
    <x v="2"/>
  </r>
  <r>
    <x v="3"/>
    <n v="1197831"/>
    <x v="333"/>
    <x v="1"/>
    <x v="34"/>
    <s v="Oklahoma City"/>
    <x v="3"/>
    <n v="45"/>
    <n v="325"/>
    <n v="146250"/>
    <n v="58500"/>
    <n v="0.4"/>
    <x v="2"/>
  </r>
  <r>
    <x v="3"/>
    <n v="1197831"/>
    <x v="333"/>
    <x v="1"/>
    <x v="34"/>
    <s v="Oklahoma City"/>
    <x v="4"/>
    <n v="60"/>
    <n v="350"/>
    <n v="210000"/>
    <n v="73500"/>
    <n v="0.35"/>
    <x v="2"/>
  </r>
  <r>
    <x v="3"/>
    <n v="1197831"/>
    <x v="333"/>
    <x v="1"/>
    <x v="34"/>
    <s v="Oklahoma City"/>
    <x v="5"/>
    <n v="65"/>
    <n v="525"/>
    <n v="341250"/>
    <n v="136500"/>
    <n v="0.4"/>
    <x v="2"/>
  </r>
  <r>
    <x v="3"/>
    <n v="1197831"/>
    <x v="365"/>
    <x v="1"/>
    <x v="34"/>
    <s v="Oklahoma City"/>
    <x v="0"/>
    <n v="60"/>
    <n v="675"/>
    <n v="405000"/>
    <n v="162000"/>
    <n v="0.4"/>
    <x v="2"/>
  </r>
  <r>
    <x v="3"/>
    <n v="1197831"/>
    <x v="365"/>
    <x v="1"/>
    <x v="34"/>
    <s v="Oklahoma City"/>
    <x v="1"/>
    <n v="55.000000000000007"/>
    <n v="450"/>
    <n v="247500.00000000003"/>
    <n v="86625"/>
    <n v="0.35"/>
    <x v="2"/>
  </r>
  <r>
    <x v="3"/>
    <n v="1197831"/>
    <x v="365"/>
    <x v="1"/>
    <x v="34"/>
    <s v="Oklahoma City"/>
    <x v="2"/>
    <n v="50"/>
    <n v="375"/>
    <n v="187500"/>
    <n v="75000"/>
    <n v="0.4"/>
    <x v="2"/>
  </r>
  <r>
    <x v="3"/>
    <n v="1197831"/>
    <x v="365"/>
    <x v="1"/>
    <x v="34"/>
    <s v="Oklahoma City"/>
    <x v="3"/>
    <n v="40"/>
    <n v="325"/>
    <n v="130000"/>
    <n v="52000"/>
    <n v="0.4"/>
    <x v="2"/>
  </r>
  <r>
    <x v="3"/>
    <n v="1197831"/>
    <x v="365"/>
    <x v="1"/>
    <x v="34"/>
    <s v="Oklahoma City"/>
    <x v="4"/>
    <n v="50"/>
    <n v="300"/>
    <n v="150000"/>
    <n v="52500"/>
    <n v="0.35"/>
    <x v="2"/>
  </r>
  <r>
    <x v="3"/>
    <n v="1197831"/>
    <x v="365"/>
    <x v="1"/>
    <x v="34"/>
    <s v="Oklahoma City"/>
    <x v="5"/>
    <n v="55.000000000000007"/>
    <n v="475"/>
    <n v="261250.00000000003"/>
    <n v="104500.00000000001"/>
    <n v="0.4"/>
    <x v="2"/>
  </r>
  <r>
    <x v="3"/>
    <n v="1197831"/>
    <x v="395"/>
    <x v="1"/>
    <x v="34"/>
    <s v="Oklahoma City"/>
    <x v="0"/>
    <n v="50"/>
    <n v="575"/>
    <n v="287500"/>
    <n v="115000"/>
    <n v="0.4"/>
    <x v="2"/>
  </r>
  <r>
    <x v="3"/>
    <n v="1197831"/>
    <x v="395"/>
    <x v="1"/>
    <x v="34"/>
    <s v="Oklahoma City"/>
    <x v="1"/>
    <n v="40.000000000000014"/>
    <n v="375"/>
    <n v="150000.00000000006"/>
    <n v="52500.000000000015"/>
    <n v="0.35"/>
    <x v="2"/>
  </r>
  <r>
    <x v="3"/>
    <n v="1197831"/>
    <x v="395"/>
    <x v="1"/>
    <x v="34"/>
    <s v="Oklahoma City"/>
    <x v="2"/>
    <n v="15.000000000000007"/>
    <n v="275"/>
    <n v="41250.000000000022"/>
    <n v="16500.000000000011"/>
    <n v="0.4"/>
    <x v="2"/>
  </r>
  <r>
    <x v="3"/>
    <n v="1197831"/>
    <x v="395"/>
    <x v="1"/>
    <x v="34"/>
    <s v="Oklahoma City"/>
    <x v="3"/>
    <n v="15.000000000000007"/>
    <n v="250"/>
    <n v="37500.000000000015"/>
    <n v="15000.000000000007"/>
    <n v="0.4"/>
    <x v="2"/>
  </r>
  <r>
    <x v="3"/>
    <n v="1197831"/>
    <x v="395"/>
    <x v="1"/>
    <x v="34"/>
    <s v="Oklahoma City"/>
    <x v="4"/>
    <n v="25.000000000000007"/>
    <n v="250"/>
    <n v="62500.000000000015"/>
    <n v="21875.000000000004"/>
    <n v="0.35"/>
    <x v="2"/>
  </r>
  <r>
    <x v="3"/>
    <n v="1197831"/>
    <x v="395"/>
    <x v="1"/>
    <x v="34"/>
    <s v="Oklahoma City"/>
    <x v="5"/>
    <n v="30.000000000000011"/>
    <n v="350"/>
    <n v="105000.00000000004"/>
    <n v="42000.000000000022"/>
    <n v="0.4"/>
    <x v="2"/>
  </r>
  <r>
    <x v="3"/>
    <n v="1197831"/>
    <x v="427"/>
    <x v="1"/>
    <x v="34"/>
    <s v="Oklahoma City"/>
    <x v="0"/>
    <n v="30.000000000000011"/>
    <n v="525"/>
    <n v="157500.00000000006"/>
    <n v="63000.000000000029"/>
    <n v="0.4"/>
    <x v="2"/>
  </r>
  <r>
    <x v="3"/>
    <n v="1197831"/>
    <x v="427"/>
    <x v="1"/>
    <x v="34"/>
    <s v="Oklahoma City"/>
    <x v="1"/>
    <n v="20.000000000000011"/>
    <n v="350"/>
    <n v="70000.000000000044"/>
    <n v="24500.000000000015"/>
    <n v="0.35"/>
    <x v="2"/>
  </r>
  <r>
    <x v="3"/>
    <n v="1197831"/>
    <x v="427"/>
    <x v="1"/>
    <x v="34"/>
    <s v="Oklahoma City"/>
    <x v="2"/>
    <n v="20.000000000000011"/>
    <n v="225"/>
    <n v="45000.000000000022"/>
    <n v="18000.000000000011"/>
    <n v="0.4"/>
    <x v="2"/>
  </r>
  <r>
    <x v="3"/>
    <n v="1197831"/>
    <x v="427"/>
    <x v="1"/>
    <x v="34"/>
    <s v="Oklahoma City"/>
    <x v="3"/>
    <n v="20.000000000000011"/>
    <n v="200"/>
    <n v="40000.000000000022"/>
    <n v="16000.000000000009"/>
    <n v="0.4"/>
    <x v="2"/>
  </r>
  <r>
    <x v="3"/>
    <n v="1197831"/>
    <x v="427"/>
    <x v="1"/>
    <x v="34"/>
    <s v="Oklahoma City"/>
    <x v="4"/>
    <n v="30.000000000000011"/>
    <n v="200"/>
    <n v="60000.000000000022"/>
    <n v="21000.000000000007"/>
    <n v="0.35"/>
    <x v="2"/>
  </r>
  <r>
    <x v="4"/>
    <n v="1197831"/>
    <x v="427"/>
    <x v="1"/>
    <x v="34"/>
    <s v="Oklahoma City"/>
    <x v="5"/>
    <n v="30.000000000000004"/>
    <n v="325"/>
    <n v="97500.000000000015"/>
    <n v="39000.000000000007"/>
    <n v="0.4"/>
    <x v="2"/>
  </r>
  <r>
    <x v="4"/>
    <n v="1197831"/>
    <x v="457"/>
    <x v="1"/>
    <x v="34"/>
    <s v="Oklahoma City"/>
    <x v="0"/>
    <n v="25.000000000000011"/>
    <n v="475"/>
    <n v="118750.00000000004"/>
    <n v="47500.000000000022"/>
    <n v="0.4"/>
    <x v="2"/>
  </r>
  <r>
    <x v="4"/>
    <n v="1197831"/>
    <x v="457"/>
    <x v="1"/>
    <x v="34"/>
    <s v="Oklahoma City"/>
    <x v="1"/>
    <n v="15.000000000000014"/>
    <n v="300"/>
    <n v="45000.000000000044"/>
    <n v="15750.000000000015"/>
    <n v="0.35"/>
    <x v="2"/>
  </r>
  <r>
    <x v="4"/>
    <n v="1197831"/>
    <x v="457"/>
    <x v="1"/>
    <x v="34"/>
    <s v="Oklahoma City"/>
    <x v="2"/>
    <n v="25.000000000000018"/>
    <n v="245"/>
    <n v="61250.000000000044"/>
    <n v="24500.000000000018"/>
    <n v="0.4"/>
    <x v="2"/>
  </r>
  <r>
    <x v="4"/>
    <n v="1197831"/>
    <x v="457"/>
    <x v="1"/>
    <x v="34"/>
    <s v="Oklahoma City"/>
    <x v="3"/>
    <n v="55.000000000000014"/>
    <n v="300"/>
    <n v="165000.00000000003"/>
    <n v="66000.000000000015"/>
    <n v="0.4"/>
    <x v="2"/>
  </r>
  <r>
    <x v="4"/>
    <n v="1197831"/>
    <x v="457"/>
    <x v="1"/>
    <x v="34"/>
    <s v="Oklahoma City"/>
    <x v="4"/>
    <n v="75.000000000000014"/>
    <n v="275"/>
    <n v="206250.00000000003"/>
    <n v="72187.5"/>
    <n v="0.35"/>
    <x v="2"/>
  </r>
  <r>
    <x v="4"/>
    <n v="1197831"/>
    <x v="457"/>
    <x v="1"/>
    <x v="34"/>
    <s v="Oklahoma City"/>
    <x v="5"/>
    <n v="75"/>
    <n v="375"/>
    <n v="281250"/>
    <n v="112500"/>
    <n v="0.4"/>
    <x v="2"/>
  </r>
  <r>
    <x v="4"/>
    <n v="1197831"/>
    <x v="486"/>
    <x v="1"/>
    <x v="34"/>
    <s v="Oklahoma City"/>
    <x v="0"/>
    <n v="70"/>
    <n v="625"/>
    <n v="437500"/>
    <n v="175000"/>
    <n v="0.4"/>
    <x v="2"/>
  </r>
  <r>
    <x v="4"/>
    <n v="1197831"/>
    <x v="486"/>
    <x v="1"/>
    <x v="34"/>
    <s v="Oklahoma City"/>
    <x v="1"/>
    <n v="60.000000000000007"/>
    <n v="425"/>
    <n v="255000.00000000003"/>
    <n v="89250"/>
    <n v="0.35"/>
    <x v="2"/>
  </r>
  <r>
    <x v="4"/>
    <n v="1197831"/>
    <x v="486"/>
    <x v="1"/>
    <x v="34"/>
    <s v="Oklahoma City"/>
    <x v="2"/>
    <n v="60.000000000000007"/>
    <n v="375"/>
    <n v="225000.00000000003"/>
    <n v="90000.000000000015"/>
    <n v="0.4"/>
    <x v="2"/>
  </r>
  <r>
    <x v="4"/>
    <n v="1197831"/>
    <x v="486"/>
    <x v="1"/>
    <x v="34"/>
    <s v="Oklahoma City"/>
    <x v="3"/>
    <n v="60.000000000000007"/>
    <n v="325"/>
    <n v="195000.00000000003"/>
    <n v="78000.000000000015"/>
    <n v="0.4"/>
    <x v="2"/>
  </r>
  <r>
    <x v="4"/>
    <n v="1197831"/>
    <x v="486"/>
    <x v="1"/>
    <x v="34"/>
    <s v="Oklahoma City"/>
    <x v="4"/>
    <n v="70"/>
    <n v="325"/>
    <n v="227500"/>
    <n v="79625"/>
    <n v="0.35"/>
    <x v="2"/>
  </r>
  <r>
    <x v="4"/>
    <n v="1197831"/>
    <x v="486"/>
    <x v="1"/>
    <x v="34"/>
    <s v="Oklahoma City"/>
    <x v="5"/>
    <n v="75"/>
    <n v="425"/>
    <n v="318750"/>
    <n v="127500"/>
    <n v="0.4"/>
    <x v="2"/>
  </r>
  <r>
    <x v="4"/>
    <n v="1197831"/>
    <x v="180"/>
    <x v="1"/>
    <x v="34"/>
    <s v="Oklahoma City"/>
    <x v="0"/>
    <n v="25.000000000000007"/>
    <n v="550"/>
    <n v="137500.00000000003"/>
    <n v="48125.000000000007"/>
    <n v="0.35"/>
    <x v="2"/>
  </r>
  <r>
    <x v="4"/>
    <n v="1197831"/>
    <x v="180"/>
    <x v="1"/>
    <x v="34"/>
    <s v="Oklahoma City"/>
    <x v="1"/>
    <n v="25.000000000000007"/>
    <n v="350"/>
    <n v="87500.000000000029"/>
    <n v="30625.000000000007"/>
    <n v="0.35"/>
    <x v="2"/>
  </r>
  <r>
    <x v="4"/>
    <n v="1197831"/>
    <x v="180"/>
    <x v="1"/>
    <x v="34"/>
    <s v="Oklahoma City"/>
    <x v="2"/>
    <n v="15.000000000000007"/>
    <n v="350"/>
    <n v="52500.000000000022"/>
    <n v="18375.000000000007"/>
    <n v="0.35"/>
    <x v="2"/>
  </r>
  <r>
    <x v="4"/>
    <n v="1197831"/>
    <x v="180"/>
    <x v="1"/>
    <x v="34"/>
    <s v="Oklahoma City"/>
    <x v="3"/>
    <n v="20"/>
    <n v="200"/>
    <n v="40000"/>
    <n v="14000"/>
    <n v="0.35"/>
    <x v="2"/>
  </r>
  <r>
    <x v="4"/>
    <n v="1197831"/>
    <x v="180"/>
    <x v="1"/>
    <x v="34"/>
    <s v="Oklahoma City"/>
    <x v="4"/>
    <n v="35"/>
    <n v="250"/>
    <n v="87500"/>
    <n v="30624.999999999996"/>
    <n v="0.35"/>
    <x v="2"/>
  </r>
  <r>
    <x v="4"/>
    <n v="1197831"/>
    <x v="180"/>
    <x v="1"/>
    <x v="34"/>
    <s v="Oklahoma City"/>
    <x v="5"/>
    <n v="25.000000000000007"/>
    <n v="350"/>
    <n v="87500.000000000029"/>
    <n v="30625.000000000007"/>
    <n v="0.35"/>
    <x v="2"/>
  </r>
  <r>
    <x v="4"/>
    <n v="1197831"/>
    <x v="209"/>
    <x v="1"/>
    <x v="34"/>
    <s v="Oklahoma City"/>
    <x v="0"/>
    <n v="25.000000000000007"/>
    <n v="600"/>
    <n v="150000.00000000003"/>
    <n v="52500.000000000007"/>
    <n v="0.35"/>
    <x v="2"/>
  </r>
  <r>
    <x v="4"/>
    <n v="1197831"/>
    <x v="209"/>
    <x v="1"/>
    <x v="34"/>
    <s v="Oklahoma City"/>
    <x v="1"/>
    <n v="25.000000000000007"/>
    <n v="250"/>
    <n v="62500.000000000015"/>
    <n v="21875.000000000004"/>
    <n v="0.35"/>
    <x v="2"/>
  </r>
  <r>
    <x v="4"/>
    <n v="1197831"/>
    <x v="209"/>
    <x v="1"/>
    <x v="34"/>
    <s v="Oklahoma City"/>
    <x v="2"/>
    <n v="15.000000000000007"/>
    <n v="300"/>
    <n v="45000.000000000022"/>
    <n v="15750.000000000007"/>
    <n v="0.35"/>
    <x v="2"/>
  </r>
  <r>
    <x v="4"/>
    <n v="1197831"/>
    <x v="209"/>
    <x v="3"/>
    <x v="35"/>
    <s v="Wichita"/>
    <x v="3"/>
    <n v="20"/>
    <n v="150"/>
    <n v="30000"/>
    <n v="10500"/>
    <n v="0.35"/>
    <x v="2"/>
  </r>
  <r>
    <x v="4"/>
    <n v="1197831"/>
    <x v="209"/>
    <x v="3"/>
    <x v="35"/>
    <s v="Wichita"/>
    <x v="4"/>
    <n v="35"/>
    <n v="225"/>
    <n v="78750"/>
    <n v="27562.5"/>
    <n v="0.35"/>
    <x v="2"/>
  </r>
  <r>
    <x v="4"/>
    <n v="1197831"/>
    <x v="209"/>
    <x v="3"/>
    <x v="35"/>
    <s v="Wichita"/>
    <x v="5"/>
    <n v="20"/>
    <n v="325"/>
    <n v="65000"/>
    <n v="22750"/>
    <n v="0.35"/>
    <x v="2"/>
  </r>
  <r>
    <x v="4"/>
    <n v="1197831"/>
    <x v="217"/>
    <x v="3"/>
    <x v="35"/>
    <s v="Wichita"/>
    <x v="0"/>
    <n v="20"/>
    <n v="545"/>
    <n v="109000"/>
    <n v="38150"/>
    <n v="0.35"/>
    <x v="2"/>
  </r>
  <r>
    <x v="4"/>
    <n v="1197831"/>
    <x v="217"/>
    <x v="3"/>
    <x v="35"/>
    <s v="Wichita"/>
    <x v="1"/>
    <n v="20"/>
    <n v="225"/>
    <n v="45000"/>
    <n v="15749.999999999998"/>
    <n v="0.35"/>
    <x v="2"/>
  </r>
  <r>
    <x v="4"/>
    <n v="1197831"/>
    <x v="217"/>
    <x v="3"/>
    <x v="35"/>
    <s v="Wichita"/>
    <x v="2"/>
    <n v="10.000000000000002"/>
    <n v="250"/>
    <n v="25000.000000000004"/>
    <n v="8750"/>
    <n v="0.35"/>
    <x v="2"/>
  </r>
  <r>
    <x v="4"/>
    <n v="1197831"/>
    <x v="217"/>
    <x v="3"/>
    <x v="35"/>
    <s v="Wichita"/>
    <x v="3"/>
    <n v="19.999999999999996"/>
    <n v="100"/>
    <n v="19999.999999999996"/>
    <n v="6999.9999999999982"/>
    <n v="0.35"/>
    <x v="2"/>
  </r>
  <r>
    <x v="4"/>
    <n v="1197831"/>
    <x v="217"/>
    <x v="3"/>
    <x v="35"/>
    <s v="Wichita"/>
    <x v="4"/>
    <n v="35.000000000000007"/>
    <n v="150"/>
    <n v="52500.000000000007"/>
    <n v="18375"/>
    <n v="0.35"/>
    <x v="2"/>
  </r>
  <r>
    <x v="4"/>
    <n v="1197831"/>
    <x v="217"/>
    <x v="3"/>
    <x v="35"/>
    <s v="Wichita"/>
    <x v="5"/>
    <n v="25"/>
    <n v="250"/>
    <n v="62500"/>
    <n v="21875"/>
    <n v="0.35"/>
    <x v="2"/>
  </r>
  <r>
    <x v="4"/>
    <n v="1197831"/>
    <x v="236"/>
    <x v="3"/>
    <x v="35"/>
    <s v="Wichita"/>
    <x v="0"/>
    <n v="25"/>
    <n v="500"/>
    <n v="125000"/>
    <n v="43750"/>
    <n v="0.35"/>
    <x v="2"/>
  </r>
  <r>
    <x v="4"/>
    <n v="1197831"/>
    <x v="236"/>
    <x v="3"/>
    <x v="35"/>
    <s v="Wichita"/>
    <x v="1"/>
    <n v="25"/>
    <n v="200"/>
    <n v="50000"/>
    <n v="17500"/>
    <n v="0.35"/>
    <x v="2"/>
  </r>
  <r>
    <x v="4"/>
    <n v="1197831"/>
    <x v="236"/>
    <x v="3"/>
    <x v="35"/>
    <s v="Wichita"/>
    <x v="2"/>
    <n v="15.000000000000002"/>
    <n v="200"/>
    <n v="30000.000000000004"/>
    <n v="10500"/>
    <n v="0.35"/>
    <x v="2"/>
  </r>
  <r>
    <x v="4"/>
    <n v="1197831"/>
    <x v="236"/>
    <x v="3"/>
    <x v="35"/>
    <s v="Wichita"/>
    <x v="3"/>
    <n v="19.999999999999996"/>
    <n v="125"/>
    <n v="24999.999999999996"/>
    <n v="8749.9999999999982"/>
    <n v="0.35"/>
    <x v="2"/>
  </r>
  <r>
    <x v="4"/>
    <n v="1197831"/>
    <x v="236"/>
    <x v="3"/>
    <x v="35"/>
    <s v="Wichita"/>
    <x v="4"/>
    <n v="40"/>
    <n v="150"/>
    <n v="60000"/>
    <n v="21000"/>
    <n v="0.35"/>
    <x v="2"/>
  </r>
  <r>
    <x v="4"/>
    <n v="1197831"/>
    <x v="236"/>
    <x v="3"/>
    <x v="35"/>
    <s v="Wichita"/>
    <x v="5"/>
    <n v="30.000000000000004"/>
    <n v="300"/>
    <n v="90000.000000000015"/>
    <n v="31500.000000000004"/>
    <n v="0.35"/>
    <x v="2"/>
  </r>
  <r>
    <x v="4"/>
    <n v="1197831"/>
    <x v="265"/>
    <x v="3"/>
    <x v="35"/>
    <s v="Wichita"/>
    <x v="0"/>
    <n v="40"/>
    <n v="570"/>
    <n v="228000"/>
    <n v="79800"/>
    <n v="0.35"/>
    <x v="2"/>
  </r>
  <r>
    <x v="4"/>
    <n v="1197831"/>
    <x v="265"/>
    <x v="3"/>
    <x v="35"/>
    <s v="Wichita"/>
    <x v="1"/>
    <n v="40"/>
    <n v="275"/>
    <n v="110000"/>
    <n v="38500"/>
    <n v="0.35"/>
    <x v="2"/>
  </r>
  <r>
    <x v="4"/>
    <n v="1197831"/>
    <x v="265"/>
    <x v="3"/>
    <x v="35"/>
    <s v="Wichita"/>
    <x v="2"/>
    <n v="35"/>
    <n v="250"/>
    <n v="87500"/>
    <n v="30624.999999999996"/>
    <n v="0.35"/>
    <x v="2"/>
  </r>
  <r>
    <x v="4"/>
    <n v="1197831"/>
    <x v="265"/>
    <x v="3"/>
    <x v="35"/>
    <s v="Wichita"/>
    <x v="3"/>
    <n v="35"/>
    <n v="200"/>
    <n v="70000"/>
    <n v="24500"/>
    <n v="0.35"/>
    <x v="2"/>
  </r>
  <r>
    <x v="4"/>
    <n v="1197831"/>
    <x v="265"/>
    <x v="3"/>
    <x v="35"/>
    <s v="Wichita"/>
    <x v="4"/>
    <n v="44.999999999999993"/>
    <n v="225"/>
    <n v="101249.99999999999"/>
    <n v="35437.499999999993"/>
    <n v="0.35"/>
    <x v="2"/>
  </r>
  <r>
    <x v="4"/>
    <n v="1197831"/>
    <x v="265"/>
    <x v="3"/>
    <x v="35"/>
    <s v="Wichita"/>
    <x v="5"/>
    <n v="44.999999999999993"/>
    <n v="325"/>
    <n v="146249.99999999997"/>
    <n v="51187.499999999985"/>
    <n v="0.35"/>
    <x v="2"/>
  </r>
  <r>
    <x v="4"/>
    <n v="1197831"/>
    <x v="298"/>
    <x v="3"/>
    <x v="35"/>
    <s v="Wichita"/>
    <x v="0"/>
    <n v="40"/>
    <n v="575"/>
    <n v="230000"/>
    <n v="80500"/>
    <n v="0.35"/>
    <x v="2"/>
  </r>
  <r>
    <x v="4"/>
    <n v="1197831"/>
    <x v="298"/>
    <x v="3"/>
    <x v="35"/>
    <s v="Wichita"/>
    <x v="1"/>
    <n v="35"/>
    <n v="325"/>
    <n v="113750"/>
    <n v="39812.5"/>
    <n v="0.35"/>
    <x v="2"/>
  </r>
  <r>
    <x v="4"/>
    <n v="1197831"/>
    <x v="298"/>
    <x v="3"/>
    <x v="35"/>
    <s v="Wichita"/>
    <x v="2"/>
    <n v="40"/>
    <n v="300"/>
    <n v="120000"/>
    <n v="42000"/>
    <n v="0.35"/>
    <x v="2"/>
  </r>
  <r>
    <x v="4"/>
    <n v="1197831"/>
    <x v="298"/>
    <x v="3"/>
    <x v="35"/>
    <s v="Wichita"/>
    <x v="3"/>
    <n v="40"/>
    <n v="275"/>
    <n v="110000"/>
    <n v="38500"/>
    <n v="0.35"/>
    <x v="2"/>
  </r>
  <r>
    <x v="4"/>
    <n v="1197831"/>
    <x v="298"/>
    <x v="3"/>
    <x v="35"/>
    <s v="Wichita"/>
    <x v="4"/>
    <n v="54.999999999999993"/>
    <n v="275"/>
    <n v="151249.99999999997"/>
    <n v="52937.499999999985"/>
    <n v="0.35"/>
    <x v="2"/>
  </r>
  <r>
    <x v="4"/>
    <n v="1197831"/>
    <x v="298"/>
    <x v="3"/>
    <x v="35"/>
    <s v="Wichita"/>
    <x v="5"/>
    <n v="60"/>
    <n v="450"/>
    <n v="270000"/>
    <n v="94500"/>
    <n v="0.35"/>
    <x v="2"/>
  </r>
  <r>
    <x v="4"/>
    <n v="1197831"/>
    <x v="326"/>
    <x v="3"/>
    <x v="35"/>
    <s v="Wichita"/>
    <x v="0"/>
    <n v="54.999999999999993"/>
    <n v="675"/>
    <n v="371249.99999999994"/>
    <n v="129937.49999999997"/>
    <n v="0.35"/>
    <x v="2"/>
  </r>
  <r>
    <x v="4"/>
    <n v="1197831"/>
    <x v="326"/>
    <x v="3"/>
    <x v="35"/>
    <s v="Wichita"/>
    <x v="1"/>
    <n v="50"/>
    <n v="425"/>
    <n v="212500"/>
    <n v="74375"/>
    <n v="0.35"/>
    <x v="2"/>
  </r>
  <r>
    <x v="4"/>
    <n v="1197831"/>
    <x v="326"/>
    <x v="3"/>
    <x v="35"/>
    <s v="Wichita"/>
    <x v="2"/>
    <n v="45"/>
    <n v="350"/>
    <n v="157500"/>
    <n v="55125"/>
    <n v="0.35"/>
    <x v="2"/>
  </r>
  <r>
    <x v="4"/>
    <n v="1197831"/>
    <x v="326"/>
    <x v="3"/>
    <x v="35"/>
    <s v="Wichita"/>
    <x v="3"/>
    <n v="45"/>
    <n v="300"/>
    <n v="135000"/>
    <n v="47250"/>
    <n v="0.35"/>
    <x v="2"/>
  </r>
  <r>
    <x v="4"/>
    <n v="1197831"/>
    <x v="326"/>
    <x v="3"/>
    <x v="35"/>
    <s v="Wichita"/>
    <x v="4"/>
    <n v="60"/>
    <n v="325"/>
    <n v="195000"/>
    <n v="68250"/>
    <n v="0.35"/>
    <x v="2"/>
  </r>
  <r>
    <x v="4"/>
    <n v="1197831"/>
    <x v="326"/>
    <x v="3"/>
    <x v="35"/>
    <s v="Wichita"/>
    <x v="5"/>
    <n v="65"/>
    <n v="500"/>
    <n v="325000"/>
    <n v="113750"/>
    <n v="0.35"/>
    <x v="2"/>
  </r>
  <r>
    <x v="4"/>
    <n v="1197831"/>
    <x v="358"/>
    <x v="3"/>
    <x v="35"/>
    <s v="Wichita"/>
    <x v="0"/>
    <n v="60"/>
    <n v="650"/>
    <n v="390000"/>
    <n v="136500"/>
    <n v="0.35"/>
    <x v="2"/>
  </r>
  <r>
    <x v="4"/>
    <n v="1197831"/>
    <x v="358"/>
    <x v="3"/>
    <x v="35"/>
    <s v="Wichita"/>
    <x v="1"/>
    <n v="55.000000000000007"/>
    <n v="425"/>
    <n v="233750.00000000003"/>
    <n v="81812.5"/>
    <n v="0.35"/>
    <x v="2"/>
  </r>
  <r>
    <x v="4"/>
    <n v="1197831"/>
    <x v="358"/>
    <x v="3"/>
    <x v="35"/>
    <s v="Wichita"/>
    <x v="2"/>
    <n v="50"/>
    <n v="350"/>
    <n v="175000"/>
    <n v="61249.999999999993"/>
    <n v="0.35"/>
    <x v="2"/>
  </r>
  <r>
    <x v="4"/>
    <n v="1197831"/>
    <x v="358"/>
    <x v="3"/>
    <x v="35"/>
    <s v="Wichita"/>
    <x v="3"/>
    <n v="40"/>
    <n v="300"/>
    <n v="120000"/>
    <n v="42000"/>
    <n v="0.35"/>
    <x v="2"/>
  </r>
  <r>
    <x v="4"/>
    <n v="1197831"/>
    <x v="358"/>
    <x v="3"/>
    <x v="35"/>
    <s v="Wichita"/>
    <x v="4"/>
    <n v="50"/>
    <n v="275"/>
    <n v="137500"/>
    <n v="48125"/>
    <n v="0.35"/>
    <x v="2"/>
  </r>
  <r>
    <x v="4"/>
    <n v="1197831"/>
    <x v="358"/>
    <x v="3"/>
    <x v="35"/>
    <s v="Wichita"/>
    <x v="5"/>
    <n v="55.000000000000007"/>
    <n v="450"/>
    <n v="247500.00000000003"/>
    <n v="86625"/>
    <n v="0.35"/>
    <x v="2"/>
  </r>
  <r>
    <x v="4"/>
    <n v="1197831"/>
    <x v="388"/>
    <x v="3"/>
    <x v="35"/>
    <s v="Wichita"/>
    <x v="0"/>
    <n v="50"/>
    <n v="550"/>
    <n v="275000"/>
    <n v="96250"/>
    <n v="0.35"/>
    <x v="2"/>
  </r>
  <r>
    <x v="4"/>
    <n v="1197831"/>
    <x v="388"/>
    <x v="3"/>
    <x v="35"/>
    <s v="Wichita"/>
    <x v="1"/>
    <n v="40.000000000000014"/>
    <n v="350"/>
    <n v="140000.00000000006"/>
    <n v="49000.000000000015"/>
    <n v="0.35"/>
    <x v="2"/>
  </r>
  <r>
    <x v="4"/>
    <n v="1197831"/>
    <x v="388"/>
    <x v="3"/>
    <x v="35"/>
    <s v="Wichita"/>
    <x v="2"/>
    <n v="15.000000000000007"/>
    <n v="250"/>
    <n v="37500.000000000015"/>
    <n v="13125.000000000004"/>
    <n v="0.35"/>
    <x v="2"/>
  </r>
  <r>
    <x v="4"/>
    <n v="1197831"/>
    <x v="388"/>
    <x v="3"/>
    <x v="35"/>
    <s v="Wichita"/>
    <x v="3"/>
    <n v="15.000000000000007"/>
    <n v="225"/>
    <n v="33750.000000000015"/>
    <n v="11812.500000000004"/>
    <n v="0.35"/>
    <x v="2"/>
  </r>
  <r>
    <x v="4"/>
    <n v="1197831"/>
    <x v="388"/>
    <x v="3"/>
    <x v="35"/>
    <s v="Wichita"/>
    <x v="4"/>
    <n v="25.000000000000007"/>
    <n v="225"/>
    <n v="56250.000000000015"/>
    <n v="19687.500000000004"/>
    <n v="0.35"/>
    <x v="2"/>
  </r>
  <r>
    <x v="4"/>
    <n v="1197831"/>
    <x v="388"/>
    <x v="3"/>
    <x v="35"/>
    <s v="Wichita"/>
    <x v="5"/>
    <n v="30.000000000000011"/>
    <n v="325"/>
    <n v="97500.000000000029"/>
    <n v="34125.000000000007"/>
    <n v="0.35"/>
    <x v="2"/>
  </r>
  <r>
    <x v="4"/>
    <n v="1197831"/>
    <x v="420"/>
    <x v="3"/>
    <x v="35"/>
    <s v="Wichita"/>
    <x v="0"/>
    <n v="30.000000000000011"/>
    <n v="500"/>
    <n v="150000.00000000006"/>
    <n v="52500.000000000015"/>
    <n v="0.35"/>
    <x v="2"/>
  </r>
  <r>
    <x v="4"/>
    <n v="1197831"/>
    <x v="420"/>
    <x v="3"/>
    <x v="35"/>
    <s v="Wichita"/>
    <x v="1"/>
    <n v="20.000000000000011"/>
    <n v="325"/>
    <n v="65000.000000000036"/>
    <n v="22750.000000000011"/>
    <n v="0.35"/>
    <x v="2"/>
  </r>
  <r>
    <x v="4"/>
    <n v="1197831"/>
    <x v="420"/>
    <x v="3"/>
    <x v="35"/>
    <s v="Wichita"/>
    <x v="2"/>
    <n v="20.000000000000011"/>
    <n v="200"/>
    <n v="40000.000000000022"/>
    <n v="14000.000000000007"/>
    <n v="0.35"/>
    <x v="2"/>
  </r>
  <r>
    <x v="4"/>
    <n v="1197831"/>
    <x v="420"/>
    <x v="3"/>
    <x v="35"/>
    <s v="Wichita"/>
    <x v="3"/>
    <n v="20.000000000000011"/>
    <n v="175"/>
    <n v="35000.000000000022"/>
    <n v="12250.000000000007"/>
    <n v="0.35"/>
    <x v="2"/>
  </r>
  <r>
    <x v="4"/>
    <n v="1197831"/>
    <x v="420"/>
    <x v="3"/>
    <x v="35"/>
    <s v="Wichita"/>
    <x v="4"/>
    <n v="30.000000000000011"/>
    <n v="175"/>
    <n v="52500.000000000022"/>
    <n v="18375.000000000007"/>
    <n v="0.35"/>
    <x v="2"/>
  </r>
  <r>
    <x v="0"/>
    <n v="1197831"/>
    <x v="420"/>
    <x v="3"/>
    <x v="35"/>
    <s v="Wichita"/>
    <x v="5"/>
    <n v="30.000000000000004"/>
    <n v="300"/>
    <n v="90000.000000000015"/>
    <n v="31500.000000000004"/>
    <n v="0.35"/>
    <x v="2"/>
  </r>
  <r>
    <x v="0"/>
    <n v="1197831"/>
    <x v="450"/>
    <x v="3"/>
    <x v="35"/>
    <s v="Wichita"/>
    <x v="0"/>
    <n v="25.000000000000011"/>
    <n v="450"/>
    <n v="112500.00000000004"/>
    <n v="39375.000000000015"/>
    <n v="0.35"/>
    <x v="2"/>
  </r>
  <r>
    <x v="0"/>
    <n v="1197831"/>
    <x v="450"/>
    <x v="3"/>
    <x v="35"/>
    <s v="Wichita"/>
    <x v="1"/>
    <n v="15.000000000000014"/>
    <n v="275"/>
    <n v="41250.000000000036"/>
    <n v="14437.500000000011"/>
    <n v="0.35"/>
    <x v="2"/>
  </r>
  <r>
    <x v="0"/>
    <n v="1197831"/>
    <x v="450"/>
    <x v="3"/>
    <x v="35"/>
    <s v="Wichita"/>
    <x v="2"/>
    <n v="25.000000000000018"/>
    <n v="220"/>
    <n v="55000.000000000036"/>
    <n v="19250.000000000011"/>
    <n v="0.35"/>
    <x v="2"/>
  </r>
  <r>
    <x v="0"/>
    <n v="1197831"/>
    <x v="450"/>
    <x v="3"/>
    <x v="35"/>
    <s v="Wichita"/>
    <x v="3"/>
    <n v="55.000000000000014"/>
    <n v="275"/>
    <n v="151250.00000000003"/>
    <n v="52937.500000000007"/>
    <n v="0.35"/>
    <x v="2"/>
  </r>
  <r>
    <x v="0"/>
    <n v="1197831"/>
    <x v="450"/>
    <x v="3"/>
    <x v="35"/>
    <s v="Wichita"/>
    <x v="4"/>
    <n v="75.000000000000014"/>
    <n v="250"/>
    <n v="187500.00000000003"/>
    <n v="65625"/>
    <n v="0.35"/>
    <x v="2"/>
  </r>
  <r>
    <x v="0"/>
    <n v="1197831"/>
    <x v="450"/>
    <x v="3"/>
    <x v="35"/>
    <s v="Wichita"/>
    <x v="5"/>
    <n v="75"/>
    <n v="350"/>
    <n v="262500"/>
    <n v="91875"/>
    <n v="0.35"/>
    <x v="2"/>
  </r>
  <r>
    <x v="0"/>
    <n v="1197831"/>
    <x v="479"/>
    <x v="3"/>
    <x v="35"/>
    <s v="Wichita"/>
    <x v="0"/>
    <n v="70"/>
    <n v="600"/>
    <n v="420000"/>
    <n v="147000"/>
    <n v="0.35"/>
    <x v="2"/>
  </r>
  <r>
    <x v="0"/>
    <n v="1197831"/>
    <x v="479"/>
    <x v="3"/>
    <x v="35"/>
    <s v="Wichita"/>
    <x v="1"/>
    <n v="60.000000000000007"/>
    <n v="400"/>
    <n v="240000.00000000003"/>
    <n v="84000"/>
    <n v="0.35"/>
    <x v="2"/>
  </r>
  <r>
    <x v="0"/>
    <n v="1197831"/>
    <x v="479"/>
    <x v="3"/>
    <x v="35"/>
    <s v="Wichita"/>
    <x v="2"/>
    <n v="60.000000000000007"/>
    <n v="350"/>
    <n v="210000.00000000003"/>
    <n v="73500"/>
    <n v="0.35"/>
    <x v="2"/>
  </r>
  <r>
    <x v="0"/>
    <n v="1197831"/>
    <x v="479"/>
    <x v="3"/>
    <x v="35"/>
    <s v="Wichita"/>
    <x v="3"/>
    <n v="60.000000000000007"/>
    <n v="300"/>
    <n v="180000.00000000003"/>
    <n v="63000.000000000007"/>
    <n v="0.35"/>
    <x v="2"/>
  </r>
  <r>
    <x v="0"/>
    <n v="1197831"/>
    <x v="479"/>
    <x v="3"/>
    <x v="35"/>
    <s v="Wichita"/>
    <x v="4"/>
    <n v="70"/>
    <n v="300"/>
    <n v="210000"/>
    <n v="73500"/>
    <n v="0.35"/>
    <x v="2"/>
  </r>
  <r>
    <x v="0"/>
    <n v="1197831"/>
    <x v="479"/>
    <x v="3"/>
    <x v="35"/>
    <s v="Wichita"/>
    <x v="5"/>
    <n v="75"/>
    <n v="400"/>
    <n v="300000"/>
    <n v="105000"/>
    <n v="0.35"/>
    <x v="2"/>
  </r>
  <r>
    <x v="0"/>
    <n v="1185732"/>
    <x v="176"/>
    <x v="3"/>
    <x v="35"/>
    <s v="Wichita"/>
    <x v="0"/>
    <n v="40"/>
    <n v="475"/>
    <n v="190000"/>
    <n v="66500"/>
    <n v="0.35"/>
    <x v="2"/>
  </r>
  <r>
    <x v="0"/>
    <n v="1185732"/>
    <x v="176"/>
    <x v="3"/>
    <x v="35"/>
    <s v="Wichita"/>
    <x v="1"/>
    <n v="40"/>
    <n v="275"/>
    <n v="110000"/>
    <n v="33000"/>
    <n v="0.3"/>
    <x v="2"/>
  </r>
  <r>
    <x v="0"/>
    <n v="1185732"/>
    <x v="176"/>
    <x v="3"/>
    <x v="35"/>
    <s v="Wichita"/>
    <x v="2"/>
    <n v="30.000000000000004"/>
    <n v="275"/>
    <n v="82500.000000000015"/>
    <n v="24750.000000000004"/>
    <n v="0.3"/>
    <x v="2"/>
  </r>
  <r>
    <x v="0"/>
    <n v="1185732"/>
    <x v="176"/>
    <x v="3"/>
    <x v="35"/>
    <s v="Wichita"/>
    <x v="3"/>
    <n v="35"/>
    <n v="125"/>
    <n v="43750"/>
    <n v="13125"/>
    <n v="0.3"/>
    <x v="2"/>
  </r>
  <r>
    <x v="0"/>
    <n v="1185732"/>
    <x v="176"/>
    <x v="3"/>
    <x v="35"/>
    <s v="Wichita"/>
    <x v="4"/>
    <n v="49.999999999999993"/>
    <n v="175"/>
    <n v="87499.999999999985"/>
    <n v="30624.999999999993"/>
    <n v="0.35"/>
    <x v="2"/>
  </r>
  <r>
    <x v="0"/>
    <n v="1185732"/>
    <x v="176"/>
    <x v="3"/>
    <x v="35"/>
    <s v="Wichita"/>
    <x v="5"/>
    <n v="40"/>
    <n v="275"/>
    <n v="110000"/>
    <n v="44000"/>
    <n v="0.4"/>
    <x v="2"/>
  </r>
  <r>
    <x v="0"/>
    <n v="1185732"/>
    <x v="207"/>
    <x v="3"/>
    <x v="35"/>
    <s v="Wichita"/>
    <x v="0"/>
    <n v="40"/>
    <n v="525"/>
    <n v="210000"/>
    <n v="73500"/>
    <n v="0.35"/>
    <x v="2"/>
  </r>
  <r>
    <x v="0"/>
    <n v="1185732"/>
    <x v="207"/>
    <x v="3"/>
    <x v="35"/>
    <s v="Wichita"/>
    <x v="1"/>
    <n v="40"/>
    <n v="175"/>
    <n v="70000"/>
    <n v="21000"/>
    <n v="0.3"/>
    <x v="2"/>
  </r>
  <r>
    <x v="0"/>
    <n v="1185732"/>
    <x v="207"/>
    <x v="3"/>
    <x v="35"/>
    <s v="Wichita"/>
    <x v="2"/>
    <n v="30.000000000000004"/>
    <n v="225"/>
    <n v="67500.000000000015"/>
    <n v="20250.000000000004"/>
    <n v="0.3"/>
    <x v="2"/>
  </r>
  <r>
    <x v="0"/>
    <n v="1185732"/>
    <x v="207"/>
    <x v="3"/>
    <x v="36"/>
    <s v="Sioux Falls"/>
    <x v="3"/>
    <n v="35"/>
    <n v="100"/>
    <n v="35000"/>
    <n v="10500"/>
    <n v="0.3"/>
    <x v="2"/>
  </r>
  <r>
    <x v="0"/>
    <n v="1185732"/>
    <x v="207"/>
    <x v="3"/>
    <x v="36"/>
    <s v="Sioux Falls"/>
    <x v="4"/>
    <n v="49.999999999999993"/>
    <n v="175"/>
    <n v="87499.999999999985"/>
    <n v="30624.999999999993"/>
    <n v="0.35"/>
    <x v="2"/>
  </r>
  <r>
    <x v="0"/>
    <n v="1185732"/>
    <x v="207"/>
    <x v="3"/>
    <x v="36"/>
    <s v="Sioux Falls"/>
    <x v="5"/>
    <n v="35"/>
    <n v="275"/>
    <n v="96250"/>
    <n v="38500"/>
    <n v="0.4"/>
    <x v="2"/>
  </r>
  <r>
    <x v="0"/>
    <n v="1185732"/>
    <x v="216"/>
    <x v="3"/>
    <x v="36"/>
    <s v="Sioux Falls"/>
    <x v="0"/>
    <n v="40"/>
    <n v="495"/>
    <n v="198000"/>
    <n v="69300"/>
    <n v="0.35"/>
    <x v="2"/>
  </r>
  <r>
    <x v="0"/>
    <n v="1185732"/>
    <x v="216"/>
    <x v="3"/>
    <x v="36"/>
    <s v="Sioux Falls"/>
    <x v="1"/>
    <n v="40"/>
    <n v="200"/>
    <n v="80000"/>
    <n v="24000"/>
    <n v="0.3"/>
    <x v="2"/>
  </r>
  <r>
    <x v="0"/>
    <n v="1185732"/>
    <x v="216"/>
    <x v="3"/>
    <x v="36"/>
    <s v="Sioux Falls"/>
    <x v="2"/>
    <n v="30.000000000000004"/>
    <n v="225"/>
    <n v="67500.000000000015"/>
    <n v="20250.000000000004"/>
    <n v="0.3"/>
    <x v="2"/>
  </r>
  <r>
    <x v="0"/>
    <n v="1185732"/>
    <x v="216"/>
    <x v="3"/>
    <x v="36"/>
    <s v="Sioux Falls"/>
    <x v="3"/>
    <n v="35"/>
    <n v="75"/>
    <n v="26250"/>
    <n v="7875"/>
    <n v="0.3"/>
    <x v="2"/>
  </r>
  <r>
    <x v="0"/>
    <n v="1185732"/>
    <x v="216"/>
    <x v="3"/>
    <x v="36"/>
    <s v="Sioux Falls"/>
    <x v="4"/>
    <n v="50"/>
    <n v="125"/>
    <n v="62500"/>
    <n v="21875"/>
    <n v="0.35"/>
    <x v="2"/>
  </r>
  <r>
    <x v="0"/>
    <n v="1185732"/>
    <x v="216"/>
    <x v="3"/>
    <x v="36"/>
    <s v="Sioux Falls"/>
    <x v="5"/>
    <n v="40"/>
    <n v="225"/>
    <n v="90000"/>
    <n v="36000"/>
    <n v="0.4"/>
    <x v="2"/>
  </r>
  <r>
    <x v="0"/>
    <n v="1185732"/>
    <x v="235"/>
    <x v="3"/>
    <x v="36"/>
    <s v="Sioux Falls"/>
    <x v="0"/>
    <n v="40"/>
    <n v="450"/>
    <n v="180000"/>
    <n v="62999.999999999993"/>
    <n v="0.35"/>
    <x v="2"/>
  </r>
  <r>
    <x v="0"/>
    <n v="1185732"/>
    <x v="235"/>
    <x v="3"/>
    <x v="36"/>
    <s v="Sioux Falls"/>
    <x v="1"/>
    <n v="40"/>
    <n v="150"/>
    <n v="60000"/>
    <n v="18000"/>
    <n v="0.3"/>
    <x v="2"/>
  </r>
  <r>
    <x v="0"/>
    <n v="1185732"/>
    <x v="235"/>
    <x v="3"/>
    <x v="36"/>
    <s v="Sioux Falls"/>
    <x v="2"/>
    <n v="30.000000000000004"/>
    <n v="150"/>
    <n v="45000.000000000007"/>
    <n v="13500.000000000002"/>
    <n v="0.3"/>
    <x v="2"/>
  </r>
  <r>
    <x v="0"/>
    <n v="1185732"/>
    <x v="235"/>
    <x v="3"/>
    <x v="36"/>
    <s v="Sioux Falls"/>
    <x v="3"/>
    <n v="35"/>
    <n v="75"/>
    <n v="26250"/>
    <n v="7875"/>
    <n v="0.3"/>
    <x v="2"/>
  </r>
  <r>
    <x v="0"/>
    <n v="1185732"/>
    <x v="235"/>
    <x v="3"/>
    <x v="36"/>
    <s v="Sioux Falls"/>
    <x v="4"/>
    <n v="60"/>
    <n v="100"/>
    <n v="60000"/>
    <n v="21000"/>
    <n v="0.35"/>
    <x v="2"/>
  </r>
  <r>
    <x v="0"/>
    <n v="1185732"/>
    <x v="235"/>
    <x v="3"/>
    <x v="36"/>
    <s v="Sioux Falls"/>
    <x v="5"/>
    <n v="50"/>
    <n v="225"/>
    <n v="112500"/>
    <n v="45000"/>
    <n v="0.4"/>
    <x v="2"/>
  </r>
  <r>
    <x v="0"/>
    <n v="1185732"/>
    <x v="266"/>
    <x v="3"/>
    <x v="36"/>
    <s v="Sioux Falls"/>
    <x v="0"/>
    <n v="60"/>
    <n v="495"/>
    <n v="297000"/>
    <n v="103950"/>
    <n v="0.35"/>
    <x v="2"/>
  </r>
  <r>
    <x v="0"/>
    <n v="1185732"/>
    <x v="266"/>
    <x v="3"/>
    <x v="36"/>
    <s v="Sioux Falls"/>
    <x v="1"/>
    <n v="50"/>
    <n v="200"/>
    <n v="100000"/>
    <n v="30000"/>
    <n v="0.3"/>
    <x v="2"/>
  </r>
  <r>
    <x v="0"/>
    <n v="1185732"/>
    <x v="266"/>
    <x v="3"/>
    <x v="36"/>
    <s v="Sioux Falls"/>
    <x v="2"/>
    <n v="45"/>
    <n v="175"/>
    <n v="78750"/>
    <n v="23625"/>
    <n v="0.3"/>
    <x v="2"/>
  </r>
  <r>
    <x v="0"/>
    <n v="1185732"/>
    <x v="266"/>
    <x v="3"/>
    <x v="36"/>
    <s v="Sioux Falls"/>
    <x v="3"/>
    <n v="45"/>
    <n v="100"/>
    <n v="45000"/>
    <n v="13500"/>
    <n v="0.3"/>
    <x v="2"/>
  </r>
  <r>
    <x v="0"/>
    <n v="1185732"/>
    <x v="266"/>
    <x v="3"/>
    <x v="36"/>
    <s v="Sioux Falls"/>
    <x v="4"/>
    <n v="54.999999999999993"/>
    <n v="125"/>
    <n v="68749.999999999985"/>
    <n v="24062.499999999993"/>
    <n v="0.35"/>
    <x v="2"/>
  </r>
  <r>
    <x v="0"/>
    <n v="1185732"/>
    <x v="266"/>
    <x v="3"/>
    <x v="36"/>
    <s v="Sioux Falls"/>
    <x v="5"/>
    <n v="60"/>
    <n v="250"/>
    <n v="150000"/>
    <n v="60000"/>
    <n v="0.4"/>
    <x v="2"/>
  </r>
  <r>
    <x v="0"/>
    <n v="1185732"/>
    <x v="296"/>
    <x v="3"/>
    <x v="36"/>
    <s v="Sioux Falls"/>
    <x v="0"/>
    <n v="45"/>
    <n v="500"/>
    <n v="225000"/>
    <n v="78750"/>
    <n v="0.35"/>
    <x v="2"/>
  </r>
  <r>
    <x v="0"/>
    <n v="1185732"/>
    <x v="296"/>
    <x v="3"/>
    <x v="36"/>
    <s v="Sioux Falls"/>
    <x v="1"/>
    <n v="40.000000000000007"/>
    <n v="250"/>
    <n v="100000.00000000001"/>
    <n v="30000.000000000004"/>
    <n v="0.3"/>
    <x v="2"/>
  </r>
  <r>
    <x v="0"/>
    <n v="1185732"/>
    <x v="296"/>
    <x v="3"/>
    <x v="36"/>
    <s v="Sioux Falls"/>
    <x v="2"/>
    <n v="35"/>
    <n v="200"/>
    <n v="70000"/>
    <n v="21000"/>
    <n v="0.3"/>
    <x v="2"/>
  </r>
  <r>
    <x v="0"/>
    <n v="1185732"/>
    <x v="296"/>
    <x v="3"/>
    <x v="36"/>
    <s v="Sioux Falls"/>
    <x v="3"/>
    <n v="35"/>
    <n v="175"/>
    <n v="61250"/>
    <n v="18375"/>
    <n v="0.3"/>
    <x v="2"/>
  </r>
  <r>
    <x v="0"/>
    <n v="1185732"/>
    <x v="296"/>
    <x v="3"/>
    <x v="36"/>
    <s v="Sioux Falls"/>
    <x v="4"/>
    <n v="45"/>
    <n v="175"/>
    <n v="78750"/>
    <n v="27562.5"/>
    <n v="0.35"/>
    <x v="2"/>
  </r>
  <r>
    <x v="0"/>
    <n v="1185732"/>
    <x v="296"/>
    <x v="3"/>
    <x v="36"/>
    <s v="Sioux Falls"/>
    <x v="5"/>
    <n v="55.000000000000007"/>
    <n v="325"/>
    <n v="178750.00000000003"/>
    <n v="71500.000000000015"/>
    <n v="0.4"/>
    <x v="2"/>
  </r>
  <r>
    <x v="0"/>
    <n v="1185732"/>
    <x v="325"/>
    <x v="3"/>
    <x v="36"/>
    <s v="Sioux Falls"/>
    <x v="0"/>
    <n v="50"/>
    <n v="550"/>
    <n v="275000"/>
    <n v="96250"/>
    <n v="0.35"/>
    <x v="2"/>
  </r>
  <r>
    <x v="0"/>
    <n v="1185732"/>
    <x v="325"/>
    <x v="3"/>
    <x v="36"/>
    <s v="Sioux Falls"/>
    <x v="1"/>
    <n v="45.000000000000007"/>
    <n v="300"/>
    <n v="135000.00000000003"/>
    <n v="40500.000000000007"/>
    <n v="0.3"/>
    <x v="2"/>
  </r>
  <r>
    <x v="0"/>
    <n v="1185732"/>
    <x v="325"/>
    <x v="3"/>
    <x v="36"/>
    <s v="Sioux Falls"/>
    <x v="2"/>
    <n v="40"/>
    <n v="225"/>
    <n v="90000"/>
    <n v="27000"/>
    <n v="0.3"/>
    <x v="2"/>
  </r>
  <r>
    <x v="0"/>
    <n v="1185732"/>
    <x v="325"/>
    <x v="3"/>
    <x v="36"/>
    <s v="Sioux Falls"/>
    <x v="3"/>
    <n v="40"/>
    <n v="175"/>
    <n v="70000"/>
    <n v="21000"/>
    <n v="0.3"/>
    <x v="2"/>
  </r>
  <r>
    <x v="0"/>
    <n v="1185732"/>
    <x v="325"/>
    <x v="3"/>
    <x v="36"/>
    <s v="Sioux Falls"/>
    <x v="4"/>
    <n v="50"/>
    <n v="200"/>
    <n v="100000"/>
    <n v="35000"/>
    <n v="0.35"/>
    <x v="2"/>
  </r>
  <r>
    <x v="0"/>
    <n v="1185732"/>
    <x v="325"/>
    <x v="3"/>
    <x v="36"/>
    <s v="Sioux Falls"/>
    <x v="5"/>
    <n v="55.000000000000007"/>
    <n v="375"/>
    <n v="206250.00000000003"/>
    <n v="82500.000000000015"/>
    <n v="0.4"/>
    <x v="2"/>
  </r>
  <r>
    <x v="0"/>
    <n v="1185732"/>
    <x v="357"/>
    <x v="3"/>
    <x v="36"/>
    <s v="Sioux Falls"/>
    <x v="0"/>
    <n v="50"/>
    <n v="525"/>
    <n v="262500"/>
    <n v="91875"/>
    <n v="0.35"/>
    <x v="2"/>
  </r>
  <r>
    <x v="0"/>
    <n v="1185732"/>
    <x v="357"/>
    <x v="3"/>
    <x v="36"/>
    <s v="Sioux Falls"/>
    <x v="1"/>
    <n v="45.000000000000007"/>
    <n v="300"/>
    <n v="135000.00000000003"/>
    <n v="40500.000000000007"/>
    <n v="0.3"/>
    <x v="2"/>
  </r>
  <r>
    <x v="0"/>
    <n v="1185732"/>
    <x v="357"/>
    <x v="3"/>
    <x v="36"/>
    <s v="Sioux Falls"/>
    <x v="2"/>
    <n v="40"/>
    <n v="225"/>
    <n v="90000"/>
    <n v="27000"/>
    <n v="0.3"/>
    <x v="2"/>
  </r>
  <r>
    <x v="0"/>
    <n v="1185732"/>
    <x v="357"/>
    <x v="3"/>
    <x v="36"/>
    <s v="Sioux Falls"/>
    <x v="3"/>
    <n v="40"/>
    <n v="200"/>
    <n v="80000"/>
    <n v="24000"/>
    <n v="0.3"/>
    <x v="2"/>
  </r>
  <r>
    <x v="0"/>
    <n v="1185732"/>
    <x v="357"/>
    <x v="3"/>
    <x v="36"/>
    <s v="Sioux Falls"/>
    <x v="4"/>
    <n v="50"/>
    <n v="175"/>
    <n v="87500"/>
    <n v="30624.999999999996"/>
    <n v="0.35"/>
    <x v="2"/>
  </r>
  <r>
    <x v="0"/>
    <n v="1185732"/>
    <x v="357"/>
    <x v="3"/>
    <x v="36"/>
    <s v="Sioux Falls"/>
    <x v="5"/>
    <n v="55.000000000000007"/>
    <n v="350"/>
    <n v="192500.00000000003"/>
    <n v="77000.000000000015"/>
    <n v="0.4"/>
    <x v="2"/>
  </r>
  <r>
    <x v="0"/>
    <n v="1185732"/>
    <x v="389"/>
    <x v="3"/>
    <x v="36"/>
    <s v="Sioux Falls"/>
    <x v="0"/>
    <n v="45"/>
    <n v="475"/>
    <n v="213750"/>
    <n v="74812.5"/>
    <n v="0.35"/>
    <x v="2"/>
  </r>
  <r>
    <x v="0"/>
    <n v="1185732"/>
    <x v="389"/>
    <x v="3"/>
    <x v="36"/>
    <s v="Sioux Falls"/>
    <x v="1"/>
    <n v="40.000000000000007"/>
    <n v="275"/>
    <n v="110000.00000000001"/>
    <n v="33000"/>
    <n v="0.3"/>
    <x v="2"/>
  </r>
  <r>
    <x v="0"/>
    <n v="1185732"/>
    <x v="389"/>
    <x v="3"/>
    <x v="36"/>
    <s v="Sioux Falls"/>
    <x v="2"/>
    <n v="35"/>
    <n v="175"/>
    <n v="61250"/>
    <n v="18375"/>
    <n v="0.3"/>
    <x v="2"/>
  </r>
  <r>
    <x v="0"/>
    <n v="1185732"/>
    <x v="389"/>
    <x v="3"/>
    <x v="36"/>
    <s v="Sioux Falls"/>
    <x v="3"/>
    <n v="35"/>
    <n v="150"/>
    <n v="52500"/>
    <n v="15750"/>
    <n v="0.3"/>
    <x v="2"/>
  </r>
  <r>
    <x v="0"/>
    <n v="1185732"/>
    <x v="389"/>
    <x v="3"/>
    <x v="36"/>
    <s v="Sioux Falls"/>
    <x v="4"/>
    <n v="45"/>
    <n v="150"/>
    <n v="67500"/>
    <n v="23625"/>
    <n v="0.35"/>
    <x v="2"/>
  </r>
  <r>
    <x v="0"/>
    <n v="1185732"/>
    <x v="389"/>
    <x v="3"/>
    <x v="36"/>
    <s v="Sioux Falls"/>
    <x v="5"/>
    <n v="50"/>
    <n v="225"/>
    <n v="112500"/>
    <n v="45000"/>
    <n v="0.4"/>
    <x v="2"/>
  </r>
  <r>
    <x v="0"/>
    <n v="1185732"/>
    <x v="418"/>
    <x v="3"/>
    <x v="36"/>
    <s v="Sioux Falls"/>
    <x v="0"/>
    <n v="54.999999999999993"/>
    <n v="400"/>
    <n v="219999.99999999997"/>
    <n v="76999.999999999985"/>
    <n v="0.35"/>
    <x v="2"/>
  </r>
  <r>
    <x v="0"/>
    <n v="1185732"/>
    <x v="418"/>
    <x v="3"/>
    <x v="36"/>
    <s v="Sioux Falls"/>
    <x v="1"/>
    <n v="45"/>
    <n v="250"/>
    <n v="112500"/>
    <n v="33750"/>
    <n v="0.3"/>
    <x v="2"/>
  </r>
  <r>
    <x v="0"/>
    <n v="1185732"/>
    <x v="418"/>
    <x v="3"/>
    <x v="36"/>
    <s v="Sioux Falls"/>
    <x v="2"/>
    <n v="45"/>
    <n v="150"/>
    <n v="67500"/>
    <n v="20250"/>
    <n v="0.3"/>
    <x v="2"/>
  </r>
  <r>
    <x v="0"/>
    <n v="1185732"/>
    <x v="418"/>
    <x v="3"/>
    <x v="36"/>
    <s v="Sioux Falls"/>
    <x v="3"/>
    <n v="45"/>
    <n v="125"/>
    <n v="56250"/>
    <n v="16875"/>
    <n v="0.3"/>
    <x v="2"/>
  </r>
  <r>
    <x v="0"/>
    <n v="1185732"/>
    <x v="418"/>
    <x v="3"/>
    <x v="36"/>
    <s v="Sioux Falls"/>
    <x v="4"/>
    <n v="54.999999999999993"/>
    <n v="125"/>
    <n v="68749.999999999985"/>
    <n v="24062.499999999993"/>
    <n v="0.35"/>
    <x v="2"/>
  </r>
  <r>
    <x v="2"/>
    <n v="1185732"/>
    <x v="418"/>
    <x v="3"/>
    <x v="36"/>
    <s v="Sioux Falls"/>
    <x v="5"/>
    <n v="59.999999999999986"/>
    <n v="250"/>
    <n v="149999.99999999997"/>
    <n v="59999.999999999993"/>
    <n v="0.4"/>
    <x v="2"/>
  </r>
  <r>
    <x v="2"/>
    <n v="1185732"/>
    <x v="449"/>
    <x v="3"/>
    <x v="36"/>
    <s v="Sioux Falls"/>
    <x v="0"/>
    <n v="54.999999999999993"/>
    <n v="400"/>
    <n v="219999.99999999997"/>
    <n v="76999.999999999985"/>
    <n v="0.35"/>
    <x v="2"/>
  </r>
  <r>
    <x v="2"/>
    <n v="1185732"/>
    <x v="449"/>
    <x v="3"/>
    <x v="36"/>
    <s v="Sioux Falls"/>
    <x v="1"/>
    <n v="45"/>
    <n v="250"/>
    <n v="112500"/>
    <n v="33750"/>
    <n v="0.3"/>
    <x v="2"/>
  </r>
  <r>
    <x v="2"/>
    <n v="1185732"/>
    <x v="449"/>
    <x v="3"/>
    <x v="36"/>
    <s v="Sioux Falls"/>
    <x v="2"/>
    <n v="45"/>
    <n v="195"/>
    <n v="87750"/>
    <n v="26325"/>
    <n v="0.3"/>
    <x v="2"/>
  </r>
  <r>
    <x v="2"/>
    <n v="1185732"/>
    <x v="449"/>
    <x v="3"/>
    <x v="36"/>
    <s v="Sioux Falls"/>
    <x v="3"/>
    <n v="45"/>
    <n v="175"/>
    <n v="78750"/>
    <n v="23625"/>
    <n v="0.3"/>
    <x v="2"/>
  </r>
  <r>
    <x v="2"/>
    <n v="1185732"/>
    <x v="449"/>
    <x v="3"/>
    <x v="36"/>
    <s v="Sioux Falls"/>
    <x v="4"/>
    <n v="60"/>
    <n v="150"/>
    <n v="90000"/>
    <n v="31499.999999999996"/>
    <n v="0.35"/>
    <x v="2"/>
  </r>
  <r>
    <x v="2"/>
    <n v="1185732"/>
    <x v="449"/>
    <x v="3"/>
    <x v="36"/>
    <s v="Sioux Falls"/>
    <x v="5"/>
    <n v="64.999999999999986"/>
    <n v="250"/>
    <n v="162499.99999999997"/>
    <n v="64999.999999999993"/>
    <n v="0.4"/>
    <x v="2"/>
  </r>
  <r>
    <x v="2"/>
    <n v="1185732"/>
    <x v="478"/>
    <x v="3"/>
    <x v="36"/>
    <s v="Sioux Falls"/>
    <x v="0"/>
    <n v="60"/>
    <n v="500"/>
    <n v="300000"/>
    <n v="105000"/>
    <n v="0.35"/>
    <x v="2"/>
  </r>
  <r>
    <x v="2"/>
    <n v="1185732"/>
    <x v="478"/>
    <x v="3"/>
    <x v="36"/>
    <s v="Sioux Falls"/>
    <x v="1"/>
    <n v="50"/>
    <n v="300"/>
    <n v="150000"/>
    <n v="45000"/>
    <n v="0.3"/>
    <x v="2"/>
  </r>
  <r>
    <x v="2"/>
    <n v="1185732"/>
    <x v="478"/>
    <x v="3"/>
    <x v="36"/>
    <s v="Sioux Falls"/>
    <x v="2"/>
    <n v="50"/>
    <n v="250"/>
    <n v="125000"/>
    <n v="37500"/>
    <n v="0.3"/>
    <x v="2"/>
  </r>
  <r>
    <x v="2"/>
    <n v="1185732"/>
    <x v="478"/>
    <x v="3"/>
    <x v="36"/>
    <s v="Sioux Falls"/>
    <x v="3"/>
    <n v="50"/>
    <n v="200"/>
    <n v="100000"/>
    <n v="30000"/>
    <n v="0.3"/>
    <x v="2"/>
  </r>
  <r>
    <x v="2"/>
    <n v="1185732"/>
    <x v="478"/>
    <x v="3"/>
    <x v="36"/>
    <s v="Sioux Falls"/>
    <x v="4"/>
    <n v="60"/>
    <n v="200"/>
    <n v="120000"/>
    <n v="42000"/>
    <n v="0.35"/>
    <x v="2"/>
  </r>
  <r>
    <x v="2"/>
    <n v="1185732"/>
    <x v="478"/>
    <x v="3"/>
    <x v="36"/>
    <s v="Sioux Falls"/>
    <x v="5"/>
    <n v="64.999999999999986"/>
    <n v="300"/>
    <n v="194999.99999999997"/>
    <n v="77999.999999999985"/>
    <n v="0.4"/>
    <x v="2"/>
  </r>
  <r>
    <x v="2"/>
    <n v="1185732"/>
    <x v="173"/>
    <x v="3"/>
    <x v="36"/>
    <s v="Sioux Falls"/>
    <x v="0"/>
    <n v="35"/>
    <n v="475"/>
    <n v="166250"/>
    <n v="58187.499999999993"/>
    <n v="0.35"/>
    <x v="2"/>
  </r>
  <r>
    <x v="2"/>
    <n v="1185732"/>
    <x v="173"/>
    <x v="3"/>
    <x v="36"/>
    <s v="Sioux Falls"/>
    <x v="1"/>
    <n v="35"/>
    <n v="275"/>
    <n v="96250"/>
    <n v="28875"/>
    <n v="0.3"/>
    <x v="2"/>
  </r>
  <r>
    <x v="2"/>
    <n v="1185732"/>
    <x v="173"/>
    <x v="3"/>
    <x v="36"/>
    <s v="Sioux Falls"/>
    <x v="2"/>
    <n v="25.000000000000007"/>
    <n v="275"/>
    <n v="68750.000000000015"/>
    <n v="20625.000000000004"/>
    <n v="0.3"/>
    <x v="2"/>
  </r>
  <r>
    <x v="2"/>
    <n v="1185732"/>
    <x v="173"/>
    <x v="3"/>
    <x v="36"/>
    <s v="Sioux Falls"/>
    <x v="3"/>
    <n v="30.000000000000004"/>
    <n v="125"/>
    <n v="37500.000000000007"/>
    <n v="11250.000000000002"/>
    <n v="0.3"/>
    <x v="2"/>
  </r>
  <r>
    <x v="2"/>
    <n v="1185732"/>
    <x v="173"/>
    <x v="3"/>
    <x v="36"/>
    <s v="Sioux Falls"/>
    <x v="4"/>
    <n v="44.999999999999993"/>
    <n v="175"/>
    <n v="78749.999999999985"/>
    <n v="27562.499999999993"/>
    <n v="0.35"/>
    <x v="2"/>
  </r>
  <r>
    <x v="2"/>
    <n v="1185732"/>
    <x v="173"/>
    <x v="3"/>
    <x v="36"/>
    <s v="Sioux Falls"/>
    <x v="5"/>
    <n v="35"/>
    <n v="275"/>
    <n v="96250"/>
    <n v="38500"/>
    <n v="0.4"/>
    <x v="2"/>
  </r>
  <r>
    <x v="2"/>
    <n v="1185732"/>
    <x v="204"/>
    <x v="3"/>
    <x v="36"/>
    <s v="Sioux Falls"/>
    <x v="0"/>
    <n v="35"/>
    <n v="525"/>
    <n v="183750"/>
    <n v="64312.499999999993"/>
    <n v="0.35"/>
    <x v="2"/>
  </r>
  <r>
    <x v="2"/>
    <n v="1185732"/>
    <x v="204"/>
    <x v="3"/>
    <x v="36"/>
    <s v="Sioux Falls"/>
    <x v="1"/>
    <n v="35"/>
    <n v="175"/>
    <n v="61250"/>
    <n v="18375"/>
    <n v="0.3"/>
    <x v="2"/>
  </r>
  <r>
    <x v="2"/>
    <n v="1185732"/>
    <x v="204"/>
    <x v="3"/>
    <x v="36"/>
    <s v="Sioux Falls"/>
    <x v="2"/>
    <n v="25.000000000000007"/>
    <n v="225"/>
    <n v="56250.000000000015"/>
    <n v="16875.000000000004"/>
    <n v="0.3"/>
    <x v="2"/>
  </r>
  <r>
    <x v="2"/>
    <n v="1185732"/>
    <x v="204"/>
    <x v="3"/>
    <x v="37"/>
    <s v="Fargo"/>
    <x v="3"/>
    <n v="30.000000000000004"/>
    <n v="100"/>
    <n v="30000.000000000004"/>
    <n v="9000"/>
    <n v="0.3"/>
    <x v="2"/>
  </r>
  <r>
    <x v="2"/>
    <n v="1185732"/>
    <x v="204"/>
    <x v="3"/>
    <x v="37"/>
    <s v="Fargo"/>
    <x v="4"/>
    <n v="44.999999999999993"/>
    <n v="175"/>
    <n v="78749.999999999985"/>
    <n v="27562.499999999993"/>
    <n v="0.35"/>
    <x v="2"/>
  </r>
  <r>
    <x v="2"/>
    <n v="1185732"/>
    <x v="204"/>
    <x v="3"/>
    <x v="37"/>
    <s v="Fargo"/>
    <x v="5"/>
    <n v="24.999999999999996"/>
    <n v="275"/>
    <n v="68749.999999999985"/>
    <n v="27499.999999999996"/>
    <n v="0.4"/>
    <x v="2"/>
  </r>
  <r>
    <x v="2"/>
    <n v="1185732"/>
    <x v="710"/>
    <x v="3"/>
    <x v="37"/>
    <s v="Fargo"/>
    <x v="0"/>
    <n v="30.000000000000004"/>
    <n v="495"/>
    <n v="148500.00000000003"/>
    <n v="51975.000000000007"/>
    <n v="0.35"/>
    <x v="2"/>
  </r>
  <r>
    <x v="2"/>
    <n v="1185732"/>
    <x v="710"/>
    <x v="3"/>
    <x v="37"/>
    <s v="Fargo"/>
    <x v="1"/>
    <n v="30.000000000000004"/>
    <n v="200"/>
    <n v="60000.000000000007"/>
    <n v="18000"/>
    <n v="0.3"/>
    <x v="2"/>
  </r>
  <r>
    <x v="2"/>
    <n v="1185732"/>
    <x v="710"/>
    <x v="3"/>
    <x v="37"/>
    <s v="Fargo"/>
    <x v="2"/>
    <n v="20.000000000000004"/>
    <n v="225"/>
    <n v="45000.000000000007"/>
    <n v="13500.000000000002"/>
    <n v="0.3"/>
    <x v="2"/>
  </r>
  <r>
    <x v="2"/>
    <n v="1185732"/>
    <x v="710"/>
    <x v="3"/>
    <x v="37"/>
    <s v="Fargo"/>
    <x v="3"/>
    <n v="24.999999999999996"/>
    <n v="75"/>
    <n v="18749.999999999996"/>
    <n v="5624.9999999999991"/>
    <n v="0.3"/>
    <x v="2"/>
  </r>
  <r>
    <x v="2"/>
    <n v="1185732"/>
    <x v="710"/>
    <x v="3"/>
    <x v="37"/>
    <s v="Fargo"/>
    <x v="4"/>
    <n v="40"/>
    <n v="125"/>
    <n v="50000"/>
    <n v="17500"/>
    <n v="0.35"/>
    <x v="2"/>
  </r>
  <r>
    <x v="2"/>
    <n v="1185732"/>
    <x v="710"/>
    <x v="3"/>
    <x v="37"/>
    <s v="Fargo"/>
    <x v="5"/>
    <n v="30.000000000000004"/>
    <n v="225"/>
    <n v="67500.000000000015"/>
    <n v="27000.000000000007"/>
    <n v="0.4"/>
    <x v="2"/>
  </r>
  <r>
    <x v="2"/>
    <n v="1185732"/>
    <x v="232"/>
    <x v="3"/>
    <x v="37"/>
    <s v="Fargo"/>
    <x v="0"/>
    <n v="30.000000000000004"/>
    <n v="450"/>
    <n v="135000.00000000003"/>
    <n v="47250.000000000007"/>
    <n v="0.35"/>
    <x v="2"/>
  </r>
  <r>
    <x v="2"/>
    <n v="1185732"/>
    <x v="232"/>
    <x v="3"/>
    <x v="37"/>
    <s v="Fargo"/>
    <x v="1"/>
    <n v="30.000000000000004"/>
    <n v="150"/>
    <n v="45000.000000000007"/>
    <n v="13500.000000000002"/>
    <n v="0.3"/>
    <x v="2"/>
  </r>
  <r>
    <x v="2"/>
    <n v="1185732"/>
    <x v="232"/>
    <x v="3"/>
    <x v="37"/>
    <s v="Fargo"/>
    <x v="2"/>
    <n v="20.000000000000004"/>
    <n v="150"/>
    <n v="30000.000000000004"/>
    <n v="9000"/>
    <n v="0.3"/>
    <x v="2"/>
  </r>
  <r>
    <x v="2"/>
    <n v="1185732"/>
    <x v="232"/>
    <x v="3"/>
    <x v="37"/>
    <s v="Fargo"/>
    <x v="3"/>
    <n v="24.999999999999996"/>
    <n v="75"/>
    <n v="18749.999999999996"/>
    <n v="5624.9999999999991"/>
    <n v="0.3"/>
    <x v="2"/>
  </r>
  <r>
    <x v="2"/>
    <n v="1185732"/>
    <x v="232"/>
    <x v="3"/>
    <x v="37"/>
    <s v="Fargo"/>
    <x v="4"/>
    <n v="60"/>
    <n v="100"/>
    <n v="60000"/>
    <n v="21000"/>
    <n v="0.35"/>
    <x v="0"/>
  </r>
  <r>
    <x v="2"/>
    <n v="1185732"/>
    <x v="232"/>
    <x v="3"/>
    <x v="37"/>
    <s v="Fargo"/>
    <x v="5"/>
    <n v="50"/>
    <n v="225"/>
    <n v="112500"/>
    <n v="45000"/>
    <n v="0.4"/>
    <x v="0"/>
  </r>
  <r>
    <x v="2"/>
    <n v="1185732"/>
    <x v="263"/>
    <x v="3"/>
    <x v="37"/>
    <s v="Fargo"/>
    <x v="0"/>
    <n v="60"/>
    <n v="495"/>
    <n v="297000"/>
    <n v="103950"/>
    <n v="0.35"/>
    <x v="0"/>
  </r>
  <r>
    <x v="2"/>
    <n v="1185732"/>
    <x v="263"/>
    <x v="3"/>
    <x v="37"/>
    <s v="Fargo"/>
    <x v="1"/>
    <n v="45"/>
    <n v="200"/>
    <n v="90000"/>
    <n v="27000"/>
    <n v="0.3"/>
    <x v="0"/>
  </r>
  <r>
    <x v="2"/>
    <n v="1185732"/>
    <x v="263"/>
    <x v="3"/>
    <x v="37"/>
    <s v="Fargo"/>
    <x v="2"/>
    <n v="40"/>
    <n v="175"/>
    <n v="70000"/>
    <n v="21000"/>
    <n v="0.3"/>
    <x v="0"/>
  </r>
  <r>
    <x v="2"/>
    <n v="1185732"/>
    <x v="263"/>
    <x v="3"/>
    <x v="37"/>
    <s v="Fargo"/>
    <x v="3"/>
    <n v="40"/>
    <n v="100"/>
    <n v="40000"/>
    <n v="12000"/>
    <n v="0.3"/>
    <x v="0"/>
  </r>
  <r>
    <x v="2"/>
    <n v="1185732"/>
    <x v="263"/>
    <x v="3"/>
    <x v="37"/>
    <s v="Fargo"/>
    <x v="4"/>
    <n v="49.999999999999993"/>
    <n v="125"/>
    <n v="62499.999999999993"/>
    <n v="21874.999999999996"/>
    <n v="0.35"/>
    <x v="0"/>
  </r>
  <r>
    <x v="2"/>
    <n v="1185732"/>
    <x v="263"/>
    <x v="3"/>
    <x v="37"/>
    <s v="Fargo"/>
    <x v="5"/>
    <n v="54.999999999999993"/>
    <n v="250"/>
    <n v="137499.99999999997"/>
    <n v="54999.999999999993"/>
    <n v="0.4"/>
    <x v="0"/>
  </r>
  <r>
    <x v="2"/>
    <n v="1185732"/>
    <x v="293"/>
    <x v="3"/>
    <x v="37"/>
    <s v="Fargo"/>
    <x v="0"/>
    <n v="40"/>
    <n v="500"/>
    <n v="200000"/>
    <n v="70000"/>
    <n v="0.35"/>
    <x v="0"/>
  </r>
  <r>
    <x v="2"/>
    <n v="1185732"/>
    <x v="293"/>
    <x v="3"/>
    <x v="37"/>
    <s v="Fargo"/>
    <x v="1"/>
    <n v="35.000000000000007"/>
    <n v="250"/>
    <n v="87500.000000000015"/>
    <n v="26250.000000000004"/>
    <n v="0.3"/>
    <x v="0"/>
  </r>
  <r>
    <x v="2"/>
    <n v="1185732"/>
    <x v="293"/>
    <x v="3"/>
    <x v="37"/>
    <s v="Fargo"/>
    <x v="2"/>
    <n v="30.000000000000004"/>
    <n v="200"/>
    <n v="60000.000000000007"/>
    <n v="18000"/>
    <n v="0.3"/>
    <x v="0"/>
  </r>
  <r>
    <x v="2"/>
    <n v="1185732"/>
    <x v="293"/>
    <x v="3"/>
    <x v="37"/>
    <s v="Fargo"/>
    <x v="3"/>
    <n v="30.000000000000004"/>
    <n v="175"/>
    <n v="52500.000000000007"/>
    <n v="15750.000000000002"/>
    <n v="0.3"/>
    <x v="0"/>
  </r>
  <r>
    <x v="2"/>
    <n v="1185732"/>
    <x v="293"/>
    <x v="3"/>
    <x v="37"/>
    <s v="Fargo"/>
    <x v="4"/>
    <n v="40"/>
    <n v="175"/>
    <n v="70000"/>
    <n v="24500"/>
    <n v="0.35"/>
    <x v="0"/>
  </r>
  <r>
    <x v="2"/>
    <n v="1185732"/>
    <x v="293"/>
    <x v="3"/>
    <x v="37"/>
    <s v="Fargo"/>
    <x v="5"/>
    <n v="55.000000000000007"/>
    <n v="325"/>
    <n v="178750.00000000003"/>
    <n v="71500.000000000015"/>
    <n v="0.4"/>
    <x v="0"/>
  </r>
  <r>
    <x v="2"/>
    <n v="1185732"/>
    <x v="322"/>
    <x v="3"/>
    <x v="37"/>
    <s v="Fargo"/>
    <x v="0"/>
    <n v="50"/>
    <n v="550"/>
    <n v="275000"/>
    <n v="96250"/>
    <n v="0.35"/>
    <x v="0"/>
  </r>
  <r>
    <x v="2"/>
    <n v="1185732"/>
    <x v="322"/>
    <x v="3"/>
    <x v="37"/>
    <s v="Fargo"/>
    <x v="1"/>
    <n v="45.000000000000007"/>
    <n v="300"/>
    <n v="135000.00000000003"/>
    <n v="40500.000000000007"/>
    <n v="0.3"/>
    <x v="0"/>
  </r>
  <r>
    <x v="2"/>
    <n v="1185732"/>
    <x v="322"/>
    <x v="3"/>
    <x v="37"/>
    <s v="Fargo"/>
    <x v="2"/>
    <n v="40"/>
    <n v="225"/>
    <n v="90000"/>
    <n v="27000"/>
    <n v="0.3"/>
    <x v="0"/>
  </r>
  <r>
    <x v="2"/>
    <n v="1185732"/>
    <x v="322"/>
    <x v="3"/>
    <x v="37"/>
    <s v="Fargo"/>
    <x v="3"/>
    <n v="40"/>
    <n v="175"/>
    <n v="70000"/>
    <n v="21000"/>
    <n v="0.3"/>
    <x v="0"/>
  </r>
  <r>
    <x v="2"/>
    <n v="1185732"/>
    <x v="322"/>
    <x v="3"/>
    <x v="37"/>
    <s v="Fargo"/>
    <x v="4"/>
    <n v="50"/>
    <n v="200"/>
    <n v="100000"/>
    <n v="35000"/>
    <n v="0.35"/>
    <x v="0"/>
  </r>
  <r>
    <x v="2"/>
    <n v="1185732"/>
    <x v="322"/>
    <x v="3"/>
    <x v="37"/>
    <s v="Fargo"/>
    <x v="5"/>
    <n v="55.000000000000007"/>
    <n v="375"/>
    <n v="206250.00000000003"/>
    <n v="82500.000000000015"/>
    <n v="0.4"/>
    <x v="0"/>
  </r>
  <r>
    <x v="2"/>
    <n v="1185732"/>
    <x v="354"/>
    <x v="3"/>
    <x v="37"/>
    <s v="Fargo"/>
    <x v="0"/>
    <n v="50"/>
    <n v="525"/>
    <n v="262500"/>
    <n v="91875"/>
    <n v="0.35"/>
    <x v="0"/>
  </r>
  <r>
    <x v="2"/>
    <n v="1185732"/>
    <x v="354"/>
    <x v="3"/>
    <x v="37"/>
    <s v="Fargo"/>
    <x v="1"/>
    <n v="45.000000000000007"/>
    <n v="300"/>
    <n v="135000.00000000003"/>
    <n v="40500.000000000007"/>
    <n v="0.3"/>
    <x v="0"/>
  </r>
  <r>
    <x v="2"/>
    <n v="1185732"/>
    <x v="354"/>
    <x v="3"/>
    <x v="37"/>
    <s v="Fargo"/>
    <x v="2"/>
    <n v="40"/>
    <n v="225"/>
    <n v="90000"/>
    <n v="27000"/>
    <n v="0.3"/>
    <x v="0"/>
  </r>
  <r>
    <x v="2"/>
    <n v="1185732"/>
    <x v="354"/>
    <x v="3"/>
    <x v="37"/>
    <s v="Fargo"/>
    <x v="3"/>
    <n v="40"/>
    <n v="200"/>
    <n v="80000"/>
    <n v="24000"/>
    <n v="0.3"/>
    <x v="0"/>
  </r>
  <r>
    <x v="2"/>
    <n v="1185732"/>
    <x v="354"/>
    <x v="3"/>
    <x v="37"/>
    <s v="Fargo"/>
    <x v="4"/>
    <n v="50"/>
    <n v="175"/>
    <n v="87500"/>
    <n v="30624.999999999996"/>
    <n v="0.35"/>
    <x v="0"/>
  </r>
  <r>
    <x v="2"/>
    <n v="1185732"/>
    <x v="354"/>
    <x v="3"/>
    <x v="37"/>
    <s v="Fargo"/>
    <x v="5"/>
    <n v="55.000000000000007"/>
    <n v="350"/>
    <n v="192500.00000000003"/>
    <n v="77000.000000000015"/>
    <n v="0.4"/>
    <x v="0"/>
  </r>
  <r>
    <x v="2"/>
    <n v="1185732"/>
    <x v="386"/>
    <x v="3"/>
    <x v="37"/>
    <s v="Fargo"/>
    <x v="0"/>
    <n v="40"/>
    <n v="475"/>
    <n v="190000"/>
    <n v="66500"/>
    <n v="0.35"/>
    <x v="0"/>
  </r>
  <r>
    <x v="2"/>
    <n v="1185732"/>
    <x v="386"/>
    <x v="3"/>
    <x v="37"/>
    <s v="Fargo"/>
    <x v="1"/>
    <n v="35.000000000000007"/>
    <n v="275"/>
    <n v="96250.000000000015"/>
    <n v="28875.000000000004"/>
    <n v="0.3"/>
    <x v="0"/>
  </r>
  <r>
    <x v="2"/>
    <n v="1185732"/>
    <x v="386"/>
    <x v="3"/>
    <x v="37"/>
    <s v="Fargo"/>
    <x v="2"/>
    <n v="30.000000000000004"/>
    <n v="175"/>
    <n v="52500.000000000007"/>
    <n v="15750.000000000002"/>
    <n v="0.3"/>
    <x v="0"/>
  </r>
  <r>
    <x v="2"/>
    <n v="1185732"/>
    <x v="386"/>
    <x v="3"/>
    <x v="37"/>
    <s v="Fargo"/>
    <x v="3"/>
    <n v="30.000000000000004"/>
    <n v="150"/>
    <n v="45000.000000000007"/>
    <n v="13500.000000000002"/>
    <n v="0.3"/>
    <x v="0"/>
  </r>
  <r>
    <x v="2"/>
    <n v="1185732"/>
    <x v="386"/>
    <x v="3"/>
    <x v="37"/>
    <s v="Fargo"/>
    <x v="4"/>
    <n v="40"/>
    <n v="150"/>
    <n v="60000"/>
    <n v="21000"/>
    <n v="0.35"/>
    <x v="0"/>
  </r>
  <r>
    <x v="2"/>
    <n v="1185732"/>
    <x v="386"/>
    <x v="3"/>
    <x v="37"/>
    <s v="Fargo"/>
    <x v="5"/>
    <n v="45"/>
    <n v="225"/>
    <n v="101250"/>
    <n v="40500"/>
    <n v="0.4"/>
    <x v="0"/>
  </r>
  <r>
    <x v="2"/>
    <n v="1185732"/>
    <x v="415"/>
    <x v="3"/>
    <x v="37"/>
    <s v="Fargo"/>
    <x v="0"/>
    <n v="49.999999999999993"/>
    <n v="400"/>
    <n v="199999.99999999997"/>
    <n v="69999.999999999985"/>
    <n v="0.35"/>
    <x v="0"/>
  </r>
  <r>
    <x v="2"/>
    <n v="1185732"/>
    <x v="415"/>
    <x v="3"/>
    <x v="37"/>
    <s v="Fargo"/>
    <x v="1"/>
    <n v="40"/>
    <n v="250"/>
    <n v="100000"/>
    <n v="30000"/>
    <n v="0.3"/>
    <x v="0"/>
  </r>
  <r>
    <x v="2"/>
    <n v="1185732"/>
    <x v="415"/>
    <x v="3"/>
    <x v="37"/>
    <s v="Fargo"/>
    <x v="2"/>
    <n v="40"/>
    <n v="150"/>
    <n v="60000"/>
    <n v="18000"/>
    <n v="0.3"/>
    <x v="0"/>
  </r>
  <r>
    <x v="2"/>
    <n v="1185732"/>
    <x v="415"/>
    <x v="3"/>
    <x v="37"/>
    <s v="Fargo"/>
    <x v="3"/>
    <n v="40"/>
    <n v="125"/>
    <n v="50000"/>
    <n v="15000"/>
    <n v="0.3"/>
    <x v="0"/>
  </r>
  <r>
    <x v="2"/>
    <n v="1185732"/>
    <x v="415"/>
    <x v="3"/>
    <x v="37"/>
    <s v="Fargo"/>
    <x v="4"/>
    <n v="49.999999999999993"/>
    <n v="125"/>
    <n v="62499.999999999993"/>
    <n v="21874.999999999996"/>
    <n v="0.35"/>
    <x v="0"/>
  </r>
  <r>
    <x v="0"/>
    <n v="1185732"/>
    <x v="415"/>
    <x v="3"/>
    <x v="37"/>
    <s v="Fargo"/>
    <x v="5"/>
    <n v="54.999999999999986"/>
    <n v="250"/>
    <n v="137499.99999999997"/>
    <n v="54999.999999999993"/>
    <n v="0.4"/>
    <x v="0"/>
  </r>
  <r>
    <x v="0"/>
    <n v="1185732"/>
    <x v="446"/>
    <x v="3"/>
    <x v="37"/>
    <s v="Fargo"/>
    <x v="0"/>
    <n v="49.999999999999993"/>
    <n v="400"/>
    <n v="199999.99999999997"/>
    <n v="69999.999999999985"/>
    <n v="0.35"/>
    <x v="0"/>
  </r>
  <r>
    <x v="0"/>
    <n v="1185732"/>
    <x v="446"/>
    <x v="3"/>
    <x v="37"/>
    <s v="Fargo"/>
    <x v="1"/>
    <n v="40"/>
    <n v="250"/>
    <n v="100000"/>
    <n v="30000"/>
    <n v="0.3"/>
    <x v="0"/>
  </r>
  <r>
    <x v="0"/>
    <n v="1185732"/>
    <x v="446"/>
    <x v="3"/>
    <x v="37"/>
    <s v="Fargo"/>
    <x v="2"/>
    <n v="40"/>
    <n v="195"/>
    <n v="78000"/>
    <n v="23400"/>
    <n v="0.3"/>
    <x v="0"/>
  </r>
  <r>
    <x v="0"/>
    <n v="1185732"/>
    <x v="446"/>
    <x v="3"/>
    <x v="37"/>
    <s v="Fargo"/>
    <x v="3"/>
    <n v="40"/>
    <n v="175"/>
    <n v="70000"/>
    <n v="21000"/>
    <n v="0.3"/>
    <x v="0"/>
  </r>
  <r>
    <x v="0"/>
    <n v="1185732"/>
    <x v="446"/>
    <x v="3"/>
    <x v="37"/>
    <s v="Fargo"/>
    <x v="4"/>
    <n v="60"/>
    <n v="150"/>
    <n v="90000"/>
    <n v="31499.999999999996"/>
    <n v="0.35"/>
    <x v="0"/>
  </r>
  <r>
    <x v="0"/>
    <n v="1185732"/>
    <x v="446"/>
    <x v="3"/>
    <x v="37"/>
    <s v="Fargo"/>
    <x v="5"/>
    <n v="64.999999999999986"/>
    <n v="250"/>
    <n v="162499.99999999997"/>
    <n v="64999.999999999993"/>
    <n v="0.4"/>
    <x v="0"/>
  </r>
  <r>
    <x v="0"/>
    <n v="1185732"/>
    <x v="475"/>
    <x v="3"/>
    <x v="37"/>
    <s v="Fargo"/>
    <x v="0"/>
    <n v="60"/>
    <n v="500"/>
    <n v="300000"/>
    <n v="105000"/>
    <n v="0.35"/>
    <x v="0"/>
  </r>
  <r>
    <x v="0"/>
    <n v="1185732"/>
    <x v="475"/>
    <x v="3"/>
    <x v="37"/>
    <s v="Fargo"/>
    <x v="1"/>
    <n v="50"/>
    <n v="300"/>
    <n v="150000"/>
    <n v="45000"/>
    <n v="0.3"/>
    <x v="0"/>
  </r>
  <r>
    <x v="0"/>
    <n v="1185732"/>
    <x v="475"/>
    <x v="3"/>
    <x v="37"/>
    <s v="Fargo"/>
    <x v="2"/>
    <n v="50"/>
    <n v="250"/>
    <n v="125000"/>
    <n v="37500"/>
    <n v="0.3"/>
    <x v="0"/>
  </r>
  <r>
    <x v="0"/>
    <n v="1185732"/>
    <x v="475"/>
    <x v="3"/>
    <x v="37"/>
    <s v="Fargo"/>
    <x v="3"/>
    <n v="50"/>
    <n v="200"/>
    <n v="100000"/>
    <n v="30000"/>
    <n v="0.3"/>
    <x v="0"/>
  </r>
  <r>
    <x v="0"/>
    <n v="1185732"/>
    <x v="475"/>
    <x v="3"/>
    <x v="37"/>
    <s v="Fargo"/>
    <x v="4"/>
    <n v="60"/>
    <n v="200"/>
    <n v="120000"/>
    <n v="42000"/>
    <n v="0.35"/>
    <x v="0"/>
  </r>
  <r>
    <x v="0"/>
    <n v="1185732"/>
    <x v="475"/>
    <x v="3"/>
    <x v="37"/>
    <s v="Fargo"/>
    <x v="5"/>
    <n v="64.999999999999986"/>
    <n v="300"/>
    <n v="194999.99999999997"/>
    <n v="77999.999999999985"/>
    <n v="0.4"/>
    <x v="0"/>
  </r>
  <r>
    <x v="0"/>
    <n v="1185732"/>
    <x v="170"/>
    <x v="3"/>
    <x v="37"/>
    <s v="Fargo"/>
    <x v="0"/>
    <n v="30.000000000000004"/>
    <n v="450"/>
    <n v="135000.00000000003"/>
    <n v="40500.000000000007"/>
    <n v="0.3"/>
    <x v="0"/>
  </r>
  <r>
    <x v="0"/>
    <n v="1185732"/>
    <x v="170"/>
    <x v="3"/>
    <x v="37"/>
    <s v="Fargo"/>
    <x v="1"/>
    <n v="30.000000000000004"/>
    <n v="250"/>
    <n v="75000.000000000015"/>
    <n v="26250.000000000004"/>
    <n v="0.35"/>
    <x v="0"/>
  </r>
  <r>
    <x v="0"/>
    <n v="1185732"/>
    <x v="170"/>
    <x v="3"/>
    <x v="37"/>
    <s v="Fargo"/>
    <x v="2"/>
    <n v="20.000000000000007"/>
    <n v="250"/>
    <n v="50000.000000000015"/>
    <n v="15000.000000000004"/>
    <n v="0.3"/>
    <x v="0"/>
  </r>
  <r>
    <x v="0"/>
    <n v="1185732"/>
    <x v="170"/>
    <x v="3"/>
    <x v="37"/>
    <s v="Fargo"/>
    <x v="3"/>
    <n v="25.000000000000007"/>
    <n v="100"/>
    <n v="25000.000000000007"/>
    <n v="7500.0000000000018"/>
    <n v="0.3"/>
    <x v="0"/>
  </r>
  <r>
    <x v="0"/>
    <n v="1185732"/>
    <x v="170"/>
    <x v="3"/>
    <x v="37"/>
    <s v="Fargo"/>
    <x v="4"/>
    <n v="40"/>
    <n v="150"/>
    <n v="60000"/>
    <n v="30000"/>
    <n v="0.5"/>
    <x v="0"/>
  </r>
  <r>
    <x v="0"/>
    <n v="1185732"/>
    <x v="170"/>
    <x v="3"/>
    <x v="37"/>
    <s v="Fargo"/>
    <x v="5"/>
    <n v="30.000000000000004"/>
    <n v="250"/>
    <n v="75000.000000000015"/>
    <n v="30000.000000000007"/>
    <n v="0.4"/>
    <x v="0"/>
  </r>
  <r>
    <x v="0"/>
    <n v="1185732"/>
    <x v="201"/>
    <x v="3"/>
    <x v="37"/>
    <s v="Fargo"/>
    <x v="0"/>
    <n v="30.000000000000004"/>
    <n v="500"/>
    <n v="150000.00000000003"/>
    <n v="45000.000000000007"/>
    <n v="0.3"/>
    <x v="0"/>
  </r>
  <r>
    <x v="0"/>
    <n v="1185732"/>
    <x v="201"/>
    <x v="3"/>
    <x v="37"/>
    <s v="Fargo"/>
    <x v="1"/>
    <n v="30.000000000000004"/>
    <n v="150"/>
    <n v="45000.000000000007"/>
    <n v="15750.000000000002"/>
    <n v="0.35"/>
    <x v="0"/>
  </r>
  <r>
    <x v="0"/>
    <n v="1185732"/>
    <x v="201"/>
    <x v="3"/>
    <x v="37"/>
    <s v="Fargo"/>
    <x v="2"/>
    <n v="20.000000000000007"/>
    <n v="200"/>
    <n v="40000.000000000015"/>
    <n v="12000.000000000004"/>
    <n v="0.3"/>
    <x v="0"/>
  </r>
  <r>
    <x v="0"/>
    <n v="1185732"/>
    <x v="201"/>
    <x v="3"/>
    <x v="38"/>
    <s v="Des Moines"/>
    <x v="3"/>
    <n v="25.000000000000007"/>
    <n v="75"/>
    <n v="18750.000000000004"/>
    <n v="5625.0000000000009"/>
    <n v="0.3"/>
    <x v="0"/>
  </r>
  <r>
    <x v="0"/>
    <n v="1185732"/>
    <x v="201"/>
    <x v="3"/>
    <x v="38"/>
    <s v="Des Moines"/>
    <x v="4"/>
    <n v="40"/>
    <n v="150"/>
    <n v="60000"/>
    <n v="30000"/>
    <n v="0.5"/>
    <x v="0"/>
  </r>
  <r>
    <x v="0"/>
    <n v="1185732"/>
    <x v="201"/>
    <x v="3"/>
    <x v="38"/>
    <s v="Des Moines"/>
    <x v="5"/>
    <n v="14.999999999999996"/>
    <n v="250"/>
    <n v="37499.999999999993"/>
    <n v="14999.999999999998"/>
    <n v="0.4"/>
    <x v="0"/>
  </r>
  <r>
    <x v="0"/>
    <n v="1185732"/>
    <x v="707"/>
    <x v="3"/>
    <x v="38"/>
    <s v="Des Moines"/>
    <x v="0"/>
    <n v="20.000000000000004"/>
    <n v="470"/>
    <n v="94000.000000000015"/>
    <n v="28200.000000000004"/>
    <n v="0.3"/>
    <x v="0"/>
  </r>
  <r>
    <x v="0"/>
    <n v="1185732"/>
    <x v="707"/>
    <x v="3"/>
    <x v="38"/>
    <s v="Des Moines"/>
    <x v="1"/>
    <n v="20.000000000000004"/>
    <n v="175"/>
    <n v="35000.000000000007"/>
    <n v="12250.000000000002"/>
    <n v="0.35"/>
    <x v="0"/>
  </r>
  <r>
    <x v="0"/>
    <n v="1185732"/>
    <x v="707"/>
    <x v="3"/>
    <x v="38"/>
    <s v="Des Moines"/>
    <x v="2"/>
    <n v="10.000000000000004"/>
    <n v="225"/>
    <n v="22500.000000000007"/>
    <n v="6750.0000000000018"/>
    <n v="0.3"/>
    <x v="0"/>
  </r>
  <r>
    <x v="0"/>
    <n v="1185732"/>
    <x v="707"/>
    <x v="3"/>
    <x v="38"/>
    <s v="Des Moines"/>
    <x v="3"/>
    <n v="14.999999999999996"/>
    <n v="100"/>
    <n v="14999.999999999996"/>
    <n v="4499.9999999999991"/>
    <n v="0.3"/>
    <x v="0"/>
  </r>
  <r>
    <x v="0"/>
    <n v="1185732"/>
    <x v="707"/>
    <x v="3"/>
    <x v="38"/>
    <s v="Des Moines"/>
    <x v="4"/>
    <n v="30.000000000000004"/>
    <n v="150"/>
    <n v="45000.000000000007"/>
    <n v="22500.000000000004"/>
    <n v="0.5"/>
    <x v="0"/>
  </r>
  <r>
    <x v="0"/>
    <n v="1185732"/>
    <x v="707"/>
    <x v="3"/>
    <x v="38"/>
    <s v="Des Moines"/>
    <x v="5"/>
    <n v="20.000000000000004"/>
    <n v="250"/>
    <n v="50000.000000000007"/>
    <n v="20000.000000000004"/>
    <n v="0.4"/>
    <x v="0"/>
  </r>
  <r>
    <x v="0"/>
    <n v="1185732"/>
    <x v="229"/>
    <x v="3"/>
    <x v="38"/>
    <s v="Des Moines"/>
    <x v="0"/>
    <n v="20.000000000000004"/>
    <n v="475"/>
    <n v="95000.000000000015"/>
    <n v="28500.000000000004"/>
    <n v="0.3"/>
    <x v="0"/>
  </r>
  <r>
    <x v="0"/>
    <n v="1185732"/>
    <x v="229"/>
    <x v="3"/>
    <x v="38"/>
    <s v="Des Moines"/>
    <x v="1"/>
    <n v="20.000000000000004"/>
    <n v="175"/>
    <n v="35000.000000000007"/>
    <n v="12250.000000000002"/>
    <n v="0.35"/>
    <x v="0"/>
  </r>
  <r>
    <x v="0"/>
    <n v="1185732"/>
    <x v="229"/>
    <x v="3"/>
    <x v="38"/>
    <s v="Des Moines"/>
    <x v="2"/>
    <n v="10.000000000000004"/>
    <n v="175"/>
    <n v="17500.000000000007"/>
    <n v="5250.0000000000018"/>
    <n v="0.3"/>
    <x v="0"/>
  </r>
  <r>
    <x v="0"/>
    <n v="1185732"/>
    <x v="229"/>
    <x v="3"/>
    <x v="38"/>
    <s v="Des Moines"/>
    <x v="3"/>
    <n v="14.999999999999996"/>
    <n v="100"/>
    <n v="14999.999999999996"/>
    <n v="4499.9999999999991"/>
    <n v="0.3"/>
    <x v="0"/>
  </r>
  <r>
    <x v="0"/>
    <n v="1185732"/>
    <x v="229"/>
    <x v="3"/>
    <x v="38"/>
    <s v="Des Moines"/>
    <x v="4"/>
    <n v="60"/>
    <n v="125"/>
    <n v="75000"/>
    <n v="37500"/>
    <n v="0.5"/>
    <x v="0"/>
  </r>
  <r>
    <x v="0"/>
    <n v="1185732"/>
    <x v="229"/>
    <x v="3"/>
    <x v="38"/>
    <s v="Des Moines"/>
    <x v="5"/>
    <n v="50"/>
    <n v="250"/>
    <n v="125000"/>
    <n v="50000"/>
    <n v="0.4"/>
    <x v="0"/>
  </r>
  <r>
    <x v="0"/>
    <n v="1185732"/>
    <x v="260"/>
    <x v="3"/>
    <x v="38"/>
    <s v="Des Moines"/>
    <x v="0"/>
    <n v="60"/>
    <n v="520"/>
    <n v="312000"/>
    <n v="93600"/>
    <n v="0.3"/>
    <x v="0"/>
  </r>
  <r>
    <x v="0"/>
    <n v="1185732"/>
    <x v="260"/>
    <x v="3"/>
    <x v="38"/>
    <s v="Des Moines"/>
    <x v="1"/>
    <n v="40"/>
    <n v="225"/>
    <n v="90000"/>
    <n v="31499.999999999996"/>
    <n v="0.35"/>
    <x v="0"/>
  </r>
  <r>
    <x v="0"/>
    <n v="1185732"/>
    <x v="260"/>
    <x v="3"/>
    <x v="38"/>
    <s v="Des Moines"/>
    <x v="2"/>
    <n v="35"/>
    <n v="200"/>
    <n v="70000"/>
    <n v="21000"/>
    <n v="0.3"/>
    <x v="0"/>
  </r>
  <r>
    <x v="0"/>
    <n v="1185732"/>
    <x v="260"/>
    <x v="3"/>
    <x v="38"/>
    <s v="Des Moines"/>
    <x v="3"/>
    <n v="35"/>
    <n v="125"/>
    <n v="43750"/>
    <n v="13125"/>
    <n v="0.3"/>
    <x v="0"/>
  </r>
  <r>
    <x v="0"/>
    <n v="1185732"/>
    <x v="260"/>
    <x v="3"/>
    <x v="38"/>
    <s v="Des Moines"/>
    <x v="4"/>
    <n v="44.999999999999993"/>
    <n v="150"/>
    <n v="67499.999999999985"/>
    <n v="33749.999999999993"/>
    <n v="0.5"/>
    <x v="0"/>
  </r>
  <r>
    <x v="0"/>
    <n v="1185732"/>
    <x v="260"/>
    <x v="3"/>
    <x v="38"/>
    <s v="Des Moines"/>
    <x v="5"/>
    <n v="49.999999999999993"/>
    <n v="275"/>
    <n v="137499.99999999997"/>
    <n v="54999.999999999993"/>
    <n v="0.4"/>
    <x v="0"/>
  </r>
  <r>
    <x v="0"/>
    <n v="1185732"/>
    <x v="290"/>
    <x v="3"/>
    <x v="38"/>
    <s v="Des Moines"/>
    <x v="0"/>
    <n v="35"/>
    <n v="525"/>
    <n v="183750"/>
    <n v="55125"/>
    <n v="0.3"/>
    <x v="0"/>
  </r>
  <r>
    <x v="0"/>
    <n v="1185732"/>
    <x v="290"/>
    <x v="3"/>
    <x v="38"/>
    <s v="Des Moines"/>
    <x v="1"/>
    <n v="30.000000000000011"/>
    <n v="275"/>
    <n v="82500.000000000029"/>
    <n v="28875.000000000007"/>
    <n v="0.35"/>
    <x v="0"/>
  </r>
  <r>
    <x v="0"/>
    <n v="1185732"/>
    <x v="290"/>
    <x v="3"/>
    <x v="38"/>
    <s v="Des Moines"/>
    <x v="2"/>
    <n v="25.000000000000007"/>
    <n v="200"/>
    <n v="50000.000000000015"/>
    <n v="15000.000000000004"/>
    <n v="0.3"/>
    <x v="0"/>
  </r>
  <r>
    <x v="0"/>
    <n v="1185732"/>
    <x v="290"/>
    <x v="3"/>
    <x v="38"/>
    <s v="Des Moines"/>
    <x v="3"/>
    <n v="25.000000000000007"/>
    <n v="175"/>
    <n v="43750.000000000015"/>
    <n v="13125.000000000004"/>
    <n v="0.3"/>
    <x v="0"/>
  </r>
  <r>
    <x v="0"/>
    <n v="1185732"/>
    <x v="290"/>
    <x v="3"/>
    <x v="38"/>
    <s v="Des Moines"/>
    <x v="4"/>
    <n v="35"/>
    <n v="175"/>
    <n v="61250"/>
    <n v="30625"/>
    <n v="0.5"/>
    <x v="0"/>
  </r>
  <r>
    <x v="0"/>
    <n v="1185732"/>
    <x v="290"/>
    <x v="3"/>
    <x v="38"/>
    <s v="Des Moines"/>
    <x v="5"/>
    <n v="55.000000000000007"/>
    <n v="325"/>
    <n v="178750.00000000003"/>
    <n v="71500.000000000015"/>
    <n v="0.4"/>
    <x v="0"/>
  </r>
  <r>
    <x v="0"/>
    <n v="1185732"/>
    <x v="319"/>
    <x v="3"/>
    <x v="38"/>
    <s v="Des Moines"/>
    <x v="0"/>
    <n v="50"/>
    <n v="550"/>
    <n v="275000"/>
    <n v="82500"/>
    <n v="0.3"/>
    <x v="0"/>
  </r>
  <r>
    <x v="0"/>
    <n v="1185732"/>
    <x v="319"/>
    <x v="3"/>
    <x v="38"/>
    <s v="Des Moines"/>
    <x v="1"/>
    <n v="45.000000000000007"/>
    <n v="300"/>
    <n v="135000.00000000003"/>
    <n v="47250.000000000007"/>
    <n v="0.35"/>
    <x v="0"/>
  </r>
  <r>
    <x v="0"/>
    <n v="1185732"/>
    <x v="319"/>
    <x v="3"/>
    <x v="38"/>
    <s v="Des Moines"/>
    <x v="2"/>
    <n v="40"/>
    <n v="225"/>
    <n v="90000"/>
    <n v="27000"/>
    <n v="0.3"/>
    <x v="0"/>
  </r>
  <r>
    <x v="0"/>
    <n v="1185732"/>
    <x v="319"/>
    <x v="3"/>
    <x v="38"/>
    <s v="Des Moines"/>
    <x v="3"/>
    <n v="40"/>
    <n v="175"/>
    <n v="70000"/>
    <n v="21000"/>
    <n v="0.3"/>
    <x v="0"/>
  </r>
  <r>
    <x v="0"/>
    <n v="1185732"/>
    <x v="319"/>
    <x v="3"/>
    <x v="38"/>
    <s v="Des Moines"/>
    <x v="4"/>
    <n v="50"/>
    <n v="200"/>
    <n v="100000"/>
    <n v="50000"/>
    <n v="0.5"/>
    <x v="0"/>
  </r>
  <r>
    <x v="0"/>
    <n v="1185732"/>
    <x v="319"/>
    <x v="3"/>
    <x v="38"/>
    <s v="Des Moines"/>
    <x v="5"/>
    <n v="55.000000000000007"/>
    <n v="375"/>
    <n v="206250.00000000003"/>
    <n v="82500.000000000015"/>
    <n v="0.4"/>
    <x v="0"/>
  </r>
  <r>
    <x v="0"/>
    <n v="1185732"/>
    <x v="351"/>
    <x v="3"/>
    <x v="38"/>
    <s v="Des Moines"/>
    <x v="0"/>
    <n v="50"/>
    <n v="525"/>
    <n v="262500"/>
    <n v="78750"/>
    <n v="0.3"/>
    <x v="0"/>
  </r>
  <r>
    <x v="0"/>
    <n v="1185732"/>
    <x v="351"/>
    <x v="3"/>
    <x v="38"/>
    <s v="Des Moines"/>
    <x v="1"/>
    <n v="45.000000000000007"/>
    <n v="300"/>
    <n v="135000.00000000003"/>
    <n v="47250.000000000007"/>
    <n v="0.35"/>
    <x v="0"/>
  </r>
  <r>
    <x v="0"/>
    <n v="1185732"/>
    <x v="351"/>
    <x v="3"/>
    <x v="38"/>
    <s v="Des Moines"/>
    <x v="2"/>
    <n v="40"/>
    <n v="225"/>
    <n v="90000"/>
    <n v="27000"/>
    <n v="0.3"/>
    <x v="0"/>
  </r>
  <r>
    <x v="0"/>
    <n v="1185732"/>
    <x v="351"/>
    <x v="3"/>
    <x v="38"/>
    <s v="Des Moines"/>
    <x v="3"/>
    <n v="40"/>
    <n v="200"/>
    <n v="80000"/>
    <n v="24000"/>
    <n v="0.3"/>
    <x v="0"/>
  </r>
  <r>
    <x v="0"/>
    <n v="1185732"/>
    <x v="351"/>
    <x v="3"/>
    <x v="38"/>
    <s v="Des Moines"/>
    <x v="4"/>
    <n v="50"/>
    <n v="175"/>
    <n v="87500"/>
    <n v="43750"/>
    <n v="0.5"/>
    <x v="0"/>
  </r>
  <r>
    <x v="0"/>
    <n v="1185732"/>
    <x v="351"/>
    <x v="3"/>
    <x v="38"/>
    <s v="Des Moines"/>
    <x v="5"/>
    <n v="55.000000000000007"/>
    <n v="350"/>
    <n v="192500.00000000003"/>
    <n v="77000.000000000015"/>
    <n v="0.4"/>
    <x v="0"/>
  </r>
  <r>
    <x v="0"/>
    <n v="1185732"/>
    <x v="383"/>
    <x v="3"/>
    <x v="38"/>
    <s v="Des Moines"/>
    <x v="0"/>
    <n v="35"/>
    <n v="475"/>
    <n v="166250"/>
    <n v="49875"/>
    <n v="0.3"/>
    <x v="0"/>
  </r>
  <r>
    <x v="0"/>
    <n v="1185732"/>
    <x v="383"/>
    <x v="3"/>
    <x v="38"/>
    <s v="Des Moines"/>
    <x v="1"/>
    <n v="30.000000000000011"/>
    <n v="275"/>
    <n v="82500.000000000029"/>
    <n v="28875.000000000007"/>
    <n v="0.35"/>
    <x v="0"/>
  </r>
  <r>
    <x v="0"/>
    <n v="1185732"/>
    <x v="383"/>
    <x v="3"/>
    <x v="38"/>
    <s v="Des Moines"/>
    <x v="2"/>
    <n v="25.000000000000007"/>
    <n v="175"/>
    <n v="43750.000000000015"/>
    <n v="13125.000000000004"/>
    <n v="0.3"/>
    <x v="0"/>
  </r>
  <r>
    <x v="0"/>
    <n v="1185732"/>
    <x v="383"/>
    <x v="3"/>
    <x v="38"/>
    <s v="Des Moines"/>
    <x v="3"/>
    <n v="25.000000000000007"/>
    <n v="150"/>
    <n v="37500.000000000007"/>
    <n v="11250.000000000002"/>
    <n v="0.3"/>
    <x v="0"/>
  </r>
  <r>
    <x v="0"/>
    <n v="1185732"/>
    <x v="383"/>
    <x v="3"/>
    <x v="38"/>
    <s v="Des Moines"/>
    <x v="4"/>
    <n v="35"/>
    <n v="150"/>
    <n v="52500"/>
    <n v="26250"/>
    <n v="0.5"/>
    <x v="0"/>
  </r>
  <r>
    <x v="0"/>
    <n v="1185732"/>
    <x v="383"/>
    <x v="3"/>
    <x v="38"/>
    <s v="Des Moines"/>
    <x v="5"/>
    <n v="40"/>
    <n v="225"/>
    <n v="90000"/>
    <n v="36000"/>
    <n v="0.4"/>
    <x v="0"/>
  </r>
  <r>
    <x v="0"/>
    <n v="1185732"/>
    <x v="412"/>
    <x v="3"/>
    <x v="38"/>
    <s v="Des Moines"/>
    <x v="0"/>
    <n v="44.999999999999993"/>
    <n v="400"/>
    <n v="179999.99999999997"/>
    <n v="53999.999999999993"/>
    <n v="0.3"/>
    <x v="0"/>
  </r>
  <r>
    <x v="0"/>
    <n v="1185732"/>
    <x v="412"/>
    <x v="3"/>
    <x v="38"/>
    <s v="Des Moines"/>
    <x v="1"/>
    <n v="35"/>
    <n v="250"/>
    <n v="87500"/>
    <n v="30624.999999999996"/>
    <n v="0.35"/>
    <x v="0"/>
  </r>
  <r>
    <x v="0"/>
    <n v="1185732"/>
    <x v="412"/>
    <x v="3"/>
    <x v="38"/>
    <s v="Des Moines"/>
    <x v="2"/>
    <n v="35"/>
    <n v="150"/>
    <n v="52500"/>
    <n v="15750"/>
    <n v="0.3"/>
    <x v="0"/>
  </r>
  <r>
    <x v="0"/>
    <n v="1185732"/>
    <x v="412"/>
    <x v="3"/>
    <x v="38"/>
    <s v="Des Moines"/>
    <x v="3"/>
    <n v="35"/>
    <n v="125"/>
    <n v="43750"/>
    <n v="13125"/>
    <n v="0.3"/>
    <x v="0"/>
  </r>
  <r>
    <x v="0"/>
    <n v="1185732"/>
    <x v="412"/>
    <x v="3"/>
    <x v="38"/>
    <s v="Des Moines"/>
    <x v="4"/>
    <n v="44.999999999999993"/>
    <n v="125"/>
    <n v="56249.999999999993"/>
    <n v="28124.999999999996"/>
    <n v="0.5"/>
    <x v="0"/>
  </r>
  <r>
    <x v="3"/>
    <n v="1185732"/>
    <x v="412"/>
    <x v="3"/>
    <x v="38"/>
    <s v="Des Moines"/>
    <x v="5"/>
    <n v="49.999999999999986"/>
    <n v="250"/>
    <n v="124999.99999999997"/>
    <n v="49999.999999999993"/>
    <n v="0.4"/>
    <x v="0"/>
  </r>
  <r>
    <x v="3"/>
    <n v="1185732"/>
    <x v="443"/>
    <x v="3"/>
    <x v="38"/>
    <s v="Des Moines"/>
    <x v="0"/>
    <n v="44.999999999999993"/>
    <n v="400"/>
    <n v="179999.99999999997"/>
    <n v="53999.999999999993"/>
    <n v="0.3"/>
    <x v="0"/>
  </r>
  <r>
    <x v="3"/>
    <n v="1185732"/>
    <x v="443"/>
    <x v="3"/>
    <x v="38"/>
    <s v="Des Moines"/>
    <x v="1"/>
    <n v="35"/>
    <n v="275"/>
    <n v="96250"/>
    <n v="33687.5"/>
    <n v="0.35"/>
    <x v="0"/>
  </r>
  <r>
    <x v="3"/>
    <n v="1185732"/>
    <x v="443"/>
    <x v="3"/>
    <x v="38"/>
    <s v="Des Moines"/>
    <x v="2"/>
    <n v="35"/>
    <n v="220"/>
    <n v="77000"/>
    <n v="23100"/>
    <n v="0.3"/>
    <x v="0"/>
  </r>
  <r>
    <x v="3"/>
    <n v="1185732"/>
    <x v="443"/>
    <x v="3"/>
    <x v="38"/>
    <s v="Des Moines"/>
    <x v="3"/>
    <n v="35"/>
    <n v="200"/>
    <n v="70000"/>
    <n v="21000"/>
    <n v="0.3"/>
    <x v="0"/>
  </r>
  <r>
    <x v="3"/>
    <n v="1185732"/>
    <x v="443"/>
    <x v="3"/>
    <x v="38"/>
    <s v="Des Moines"/>
    <x v="4"/>
    <n v="60"/>
    <n v="175"/>
    <n v="105000"/>
    <n v="52500"/>
    <n v="0.5"/>
    <x v="0"/>
  </r>
  <r>
    <x v="3"/>
    <n v="1185732"/>
    <x v="443"/>
    <x v="3"/>
    <x v="38"/>
    <s v="Des Moines"/>
    <x v="5"/>
    <n v="64.999999999999986"/>
    <n v="275"/>
    <n v="178749.99999999997"/>
    <n v="71499.999999999985"/>
    <n v="0.4"/>
    <x v="0"/>
  </r>
  <r>
    <x v="3"/>
    <n v="1185732"/>
    <x v="472"/>
    <x v="3"/>
    <x v="38"/>
    <s v="Des Moines"/>
    <x v="0"/>
    <n v="60"/>
    <n v="525"/>
    <n v="315000"/>
    <n v="94500"/>
    <n v="0.3"/>
    <x v="0"/>
  </r>
  <r>
    <x v="3"/>
    <n v="1185732"/>
    <x v="472"/>
    <x v="3"/>
    <x v="38"/>
    <s v="Des Moines"/>
    <x v="1"/>
    <n v="50"/>
    <n v="325"/>
    <n v="162500"/>
    <n v="56875"/>
    <n v="0.35"/>
    <x v="0"/>
  </r>
  <r>
    <x v="3"/>
    <n v="1185732"/>
    <x v="472"/>
    <x v="3"/>
    <x v="38"/>
    <s v="Des Moines"/>
    <x v="2"/>
    <n v="50"/>
    <n v="275"/>
    <n v="137500"/>
    <n v="41250"/>
    <n v="0.3"/>
    <x v="0"/>
  </r>
  <r>
    <x v="3"/>
    <n v="1185732"/>
    <x v="472"/>
    <x v="3"/>
    <x v="38"/>
    <s v="Des Moines"/>
    <x v="3"/>
    <n v="50"/>
    <n v="225"/>
    <n v="112500"/>
    <n v="33750"/>
    <n v="0.3"/>
    <x v="0"/>
  </r>
  <r>
    <x v="3"/>
    <n v="1185732"/>
    <x v="472"/>
    <x v="3"/>
    <x v="38"/>
    <s v="Des Moines"/>
    <x v="4"/>
    <n v="60"/>
    <n v="225"/>
    <n v="135000"/>
    <n v="67500"/>
    <n v="0.5"/>
    <x v="0"/>
  </r>
  <r>
    <x v="3"/>
    <n v="1185732"/>
    <x v="472"/>
    <x v="3"/>
    <x v="38"/>
    <s v="Des Moines"/>
    <x v="5"/>
    <n v="64.999999999999986"/>
    <n v="325"/>
    <n v="211249.99999999994"/>
    <n v="84499.999999999985"/>
    <n v="0.4"/>
    <x v="0"/>
  </r>
  <r>
    <x v="3"/>
    <n v="1185732"/>
    <x v="167"/>
    <x v="3"/>
    <x v="38"/>
    <s v="Des Moines"/>
    <x v="0"/>
    <n v="30.000000000000004"/>
    <n v="450"/>
    <n v="135000.00000000003"/>
    <n v="40500.000000000007"/>
    <n v="0.3"/>
    <x v="0"/>
  </r>
  <r>
    <x v="3"/>
    <n v="1185732"/>
    <x v="167"/>
    <x v="3"/>
    <x v="38"/>
    <s v="Des Moines"/>
    <x v="1"/>
    <n v="30.000000000000004"/>
    <n v="250"/>
    <n v="75000.000000000015"/>
    <n v="26250.000000000004"/>
    <n v="0.35"/>
    <x v="0"/>
  </r>
  <r>
    <x v="3"/>
    <n v="1185732"/>
    <x v="167"/>
    <x v="3"/>
    <x v="38"/>
    <s v="Des Moines"/>
    <x v="2"/>
    <n v="20.000000000000007"/>
    <n v="250"/>
    <n v="50000.000000000015"/>
    <n v="15000.000000000004"/>
    <n v="0.3"/>
    <x v="0"/>
  </r>
  <r>
    <x v="3"/>
    <n v="1185732"/>
    <x v="167"/>
    <x v="3"/>
    <x v="38"/>
    <s v="Des Moines"/>
    <x v="3"/>
    <n v="25.000000000000007"/>
    <n v="100"/>
    <n v="25000.000000000007"/>
    <n v="7500.0000000000018"/>
    <n v="0.3"/>
    <x v="0"/>
  </r>
  <r>
    <x v="3"/>
    <n v="1185732"/>
    <x v="167"/>
    <x v="3"/>
    <x v="38"/>
    <s v="Des Moines"/>
    <x v="4"/>
    <n v="40"/>
    <n v="150"/>
    <n v="60000"/>
    <n v="30000"/>
    <n v="0.5"/>
    <x v="0"/>
  </r>
  <r>
    <x v="3"/>
    <n v="1185732"/>
    <x v="167"/>
    <x v="3"/>
    <x v="38"/>
    <s v="Des Moines"/>
    <x v="5"/>
    <n v="30.000000000000004"/>
    <n v="250"/>
    <n v="75000.000000000015"/>
    <n v="30000.000000000007"/>
    <n v="0.4"/>
    <x v="0"/>
  </r>
  <r>
    <x v="3"/>
    <n v="1185732"/>
    <x v="198"/>
    <x v="3"/>
    <x v="38"/>
    <s v="Des Moines"/>
    <x v="0"/>
    <n v="30.000000000000004"/>
    <n v="500"/>
    <n v="150000.00000000003"/>
    <n v="45000.000000000007"/>
    <n v="0.3"/>
    <x v="0"/>
  </r>
  <r>
    <x v="3"/>
    <n v="1185732"/>
    <x v="198"/>
    <x v="3"/>
    <x v="38"/>
    <s v="Des Moines"/>
    <x v="1"/>
    <n v="30.000000000000004"/>
    <n v="150"/>
    <n v="45000.000000000007"/>
    <n v="15750.000000000002"/>
    <n v="0.35"/>
    <x v="0"/>
  </r>
  <r>
    <x v="3"/>
    <n v="1185732"/>
    <x v="198"/>
    <x v="3"/>
    <x v="38"/>
    <s v="Des Moines"/>
    <x v="2"/>
    <n v="20.000000000000007"/>
    <n v="200"/>
    <n v="40000.000000000015"/>
    <n v="12000.000000000004"/>
    <n v="0.3"/>
    <x v="0"/>
  </r>
  <r>
    <x v="3"/>
    <n v="1185732"/>
    <x v="198"/>
    <x v="3"/>
    <x v="39"/>
    <s v="Milwaukee"/>
    <x v="3"/>
    <n v="25.000000000000007"/>
    <n v="75"/>
    <n v="18750.000000000004"/>
    <n v="5625.0000000000009"/>
    <n v="0.3"/>
    <x v="0"/>
  </r>
  <r>
    <x v="3"/>
    <n v="1185732"/>
    <x v="198"/>
    <x v="3"/>
    <x v="39"/>
    <s v="Milwaukee"/>
    <x v="4"/>
    <n v="40"/>
    <n v="150"/>
    <n v="60000"/>
    <n v="30000"/>
    <n v="0.5"/>
    <x v="0"/>
  </r>
  <r>
    <x v="3"/>
    <n v="1185732"/>
    <x v="198"/>
    <x v="3"/>
    <x v="39"/>
    <s v="Milwaukee"/>
    <x v="5"/>
    <n v="14.999999999999996"/>
    <n v="250"/>
    <n v="37499.999999999993"/>
    <n v="14999.999999999998"/>
    <n v="0.4"/>
    <x v="0"/>
  </r>
  <r>
    <x v="3"/>
    <n v="1185732"/>
    <x v="704"/>
    <x v="3"/>
    <x v="39"/>
    <s v="Milwaukee"/>
    <x v="0"/>
    <n v="20.000000000000004"/>
    <n v="470"/>
    <n v="94000.000000000015"/>
    <n v="28200.000000000004"/>
    <n v="0.3"/>
    <x v="0"/>
  </r>
  <r>
    <x v="3"/>
    <n v="1185732"/>
    <x v="704"/>
    <x v="3"/>
    <x v="39"/>
    <s v="Milwaukee"/>
    <x v="1"/>
    <n v="20.000000000000004"/>
    <n v="175"/>
    <n v="35000.000000000007"/>
    <n v="12250.000000000002"/>
    <n v="0.35"/>
    <x v="0"/>
  </r>
  <r>
    <x v="3"/>
    <n v="1185732"/>
    <x v="704"/>
    <x v="3"/>
    <x v="39"/>
    <s v="Milwaukee"/>
    <x v="2"/>
    <n v="10.000000000000004"/>
    <n v="225"/>
    <n v="22500.000000000007"/>
    <n v="6750.0000000000018"/>
    <n v="0.3"/>
    <x v="0"/>
  </r>
  <r>
    <x v="3"/>
    <n v="1185732"/>
    <x v="704"/>
    <x v="3"/>
    <x v="39"/>
    <s v="Milwaukee"/>
    <x v="3"/>
    <n v="14.999999999999996"/>
    <n v="75"/>
    <n v="11249.999999999998"/>
    <n v="3374.9999999999995"/>
    <n v="0.3"/>
    <x v="0"/>
  </r>
  <r>
    <x v="3"/>
    <n v="1185732"/>
    <x v="704"/>
    <x v="3"/>
    <x v="39"/>
    <s v="Milwaukee"/>
    <x v="4"/>
    <n v="30.000000000000004"/>
    <n v="125"/>
    <n v="37500.000000000007"/>
    <n v="18750.000000000004"/>
    <n v="0.5"/>
    <x v="0"/>
  </r>
  <r>
    <x v="3"/>
    <n v="1185732"/>
    <x v="704"/>
    <x v="3"/>
    <x v="39"/>
    <s v="Milwaukee"/>
    <x v="5"/>
    <n v="20.000000000000004"/>
    <n v="225"/>
    <n v="45000.000000000007"/>
    <n v="18000.000000000004"/>
    <n v="0.4"/>
    <x v="0"/>
  </r>
  <r>
    <x v="3"/>
    <n v="1185732"/>
    <x v="721"/>
    <x v="3"/>
    <x v="39"/>
    <s v="Milwaukee"/>
    <x v="0"/>
    <n v="20.000000000000004"/>
    <n v="450"/>
    <n v="90000.000000000015"/>
    <n v="27000.000000000004"/>
    <n v="0.3"/>
    <x v="0"/>
  </r>
  <r>
    <x v="3"/>
    <n v="1185732"/>
    <x v="721"/>
    <x v="3"/>
    <x v="39"/>
    <s v="Milwaukee"/>
    <x v="1"/>
    <n v="20.000000000000004"/>
    <n v="150"/>
    <n v="30000.000000000004"/>
    <n v="10500"/>
    <n v="0.35"/>
    <x v="0"/>
  </r>
  <r>
    <x v="3"/>
    <n v="1185732"/>
    <x v="721"/>
    <x v="3"/>
    <x v="39"/>
    <s v="Milwaukee"/>
    <x v="2"/>
    <n v="10.000000000000004"/>
    <n v="150"/>
    <n v="15000.000000000005"/>
    <n v="4500.0000000000018"/>
    <n v="0.3"/>
    <x v="0"/>
  </r>
  <r>
    <x v="3"/>
    <n v="1185732"/>
    <x v="721"/>
    <x v="3"/>
    <x v="39"/>
    <s v="Milwaukee"/>
    <x v="3"/>
    <n v="14.999999999999996"/>
    <n v="75"/>
    <n v="11249.999999999998"/>
    <n v="3374.9999999999995"/>
    <n v="0.3"/>
    <x v="0"/>
  </r>
  <r>
    <x v="3"/>
    <n v="1185732"/>
    <x v="721"/>
    <x v="3"/>
    <x v="39"/>
    <s v="Milwaukee"/>
    <x v="4"/>
    <n v="60"/>
    <n v="100"/>
    <n v="60000"/>
    <n v="30000"/>
    <n v="0.5"/>
    <x v="0"/>
  </r>
  <r>
    <x v="3"/>
    <n v="1185732"/>
    <x v="721"/>
    <x v="3"/>
    <x v="39"/>
    <s v="Milwaukee"/>
    <x v="5"/>
    <n v="50"/>
    <n v="225"/>
    <n v="112500"/>
    <n v="45000"/>
    <n v="0.4"/>
    <x v="0"/>
  </r>
  <r>
    <x v="3"/>
    <n v="1185732"/>
    <x v="257"/>
    <x v="3"/>
    <x v="39"/>
    <s v="Milwaukee"/>
    <x v="0"/>
    <n v="60"/>
    <n v="495"/>
    <n v="297000"/>
    <n v="89100"/>
    <n v="0.3"/>
    <x v="0"/>
  </r>
  <r>
    <x v="3"/>
    <n v="1185732"/>
    <x v="257"/>
    <x v="3"/>
    <x v="39"/>
    <s v="Milwaukee"/>
    <x v="1"/>
    <n v="40"/>
    <n v="200"/>
    <n v="80000"/>
    <n v="28000"/>
    <n v="0.35"/>
    <x v="0"/>
  </r>
  <r>
    <x v="3"/>
    <n v="1185732"/>
    <x v="257"/>
    <x v="3"/>
    <x v="39"/>
    <s v="Milwaukee"/>
    <x v="2"/>
    <n v="35"/>
    <n v="175"/>
    <n v="61250"/>
    <n v="18375"/>
    <n v="0.3"/>
    <x v="0"/>
  </r>
  <r>
    <x v="3"/>
    <n v="1185732"/>
    <x v="257"/>
    <x v="3"/>
    <x v="39"/>
    <s v="Milwaukee"/>
    <x v="3"/>
    <n v="35"/>
    <n v="150"/>
    <n v="52500"/>
    <n v="15750"/>
    <n v="0.3"/>
    <x v="0"/>
  </r>
  <r>
    <x v="3"/>
    <n v="1185732"/>
    <x v="257"/>
    <x v="3"/>
    <x v="39"/>
    <s v="Milwaukee"/>
    <x v="4"/>
    <n v="44.999999999999993"/>
    <n v="175"/>
    <n v="78749.999999999985"/>
    <n v="39374.999999999993"/>
    <n v="0.5"/>
    <x v="0"/>
  </r>
  <r>
    <x v="3"/>
    <n v="1185732"/>
    <x v="257"/>
    <x v="3"/>
    <x v="39"/>
    <s v="Milwaukee"/>
    <x v="5"/>
    <n v="49.999999999999993"/>
    <n v="300"/>
    <n v="149999.99999999997"/>
    <n v="59999.999999999993"/>
    <n v="0.4"/>
    <x v="0"/>
  </r>
  <r>
    <x v="3"/>
    <n v="1185732"/>
    <x v="287"/>
    <x v="3"/>
    <x v="39"/>
    <s v="Milwaukee"/>
    <x v="0"/>
    <n v="35"/>
    <n v="550"/>
    <n v="192500"/>
    <n v="57750"/>
    <n v="0.3"/>
    <x v="0"/>
  </r>
  <r>
    <x v="3"/>
    <n v="1185732"/>
    <x v="287"/>
    <x v="3"/>
    <x v="39"/>
    <s v="Milwaukee"/>
    <x v="1"/>
    <n v="30.000000000000011"/>
    <n v="300"/>
    <n v="90000.000000000029"/>
    <n v="31500.000000000007"/>
    <n v="0.35"/>
    <x v="0"/>
  </r>
  <r>
    <x v="3"/>
    <n v="1185732"/>
    <x v="287"/>
    <x v="3"/>
    <x v="39"/>
    <s v="Milwaukee"/>
    <x v="2"/>
    <n v="25.000000000000007"/>
    <n v="200"/>
    <n v="50000.000000000015"/>
    <n v="15000.000000000004"/>
    <n v="0.3"/>
    <x v="0"/>
  </r>
  <r>
    <x v="3"/>
    <n v="1185732"/>
    <x v="287"/>
    <x v="3"/>
    <x v="39"/>
    <s v="Milwaukee"/>
    <x v="3"/>
    <n v="25.000000000000007"/>
    <n v="175"/>
    <n v="43750.000000000015"/>
    <n v="13125.000000000004"/>
    <n v="0.3"/>
    <x v="0"/>
  </r>
  <r>
    <x v="3"/>
    <n v="1185732"/>
    <x v="287"/>
    <x v="3"/>
    <x v="39"/>
    <s v="Milwaukee"/>
    <x v="4"/>
    <n v="35"/>
    <n v="175"/>
    <n v="61250"/>
    <n v="30625"/>
    <n v="0.5"/>
    <x v="0"/>
  </r>
  <r>
    <x v="3"/>
    <n v="1185732"/>
    <x v="287"/>
    <x v="3"/>
    <x v="39"/>
    <s v="Milwaukee"/>
    <x v="5"/>
    <n v="55.000000000000007"/>
    <n v="325"/>
    <n v="178750.00000000003"/>
    <n v="71500.000000000015"/>
    <n v="0.4"/>
    <x v="0"/>
  </r>
  <r>
    <x v="3"/>
    <n v="1185732"/>
    <x v="316"/>
    <x v="3"/>
    <x v="39"/>
    <s v="Milwaukee"/>
    <x v="0"/>
    <n v="50"/>
    <n v="550"/>
    <n v="275000"/>
    <n v="82500"/>
    <n v="0.3"/>
    <x v="0"/>
  </r>
  <r>
    <x v="3"/>
    <n v="1185732"/>
    <x v="316"/>
    <x v="3"/>
    <x v="39"/>
    <s v="Milwaukee"/>
    <x v="1"/>
    <n v="45.000000000000007"/>
    <n v="300"/>
    <n v="135000.00000000003"/>
    <n v="47250.000000000007"/>
    <n v="0.35"/>
    <x v="0"/>
  </r>
  <r>
    <x v="3"/>
    <n v="1185732"/>
    <x v="316"/>
    <x v="3"/>
    <x v="39"/>
    <s v="Milwaukee"/>
    <x v="2"/>
    <n v="40"/>
    <n v="225"/>
    <n v="90000"/>
    <n v="27000"/>
    <n v="0.3"/>
    <x v="0"/>
  </r>
  <r>
    <x v="3"/>
    <n v="1185732"/>
    <x v="316"/>
    <x v="3"/>
    <x v="39"/>
    <s v="Milwaukee"/>
    <x v="3"/>
    <n v="40"/>
    <n v="175"/>
    <n v="70000"/>
    <n v="21000"/>
    <n v="0.3"/>
    <x v="0"/>
  </r>
  <r>
    <x v="3"/>
    <n v="1185732"/>
    <x v="316"/>
    <x v="3"/>
    <x v="39"/>
    <s v="Milwaukee"/>
    <x v="4"/>
    <n v="50"/>
    <n v="200"/>
    <n v="100000"/>
    <n v="50000"/>
    <n v="0.5"/>
    <x v="0"/>
  </r>
  <r>
    <x v="3"/>
    <n v="1185732"/>
    <x v="316"/>
    <x v="3"/>
    <x v="39"/>
    <s v="Milwaukee"/>
    <x v="5"/>
    <n v="55.000000000000007"/>
    <n v="375"/>
    <n v="206250.00000000003"/>
    <n v="82500.000000000015"/>
    <n v="0.4"/>
    <x v="0"/>
  </r>
  <r>
    <x v="3"/>
    <n v="1185732"/>
    <x v="348"/>
    <x v="3"/>
    <x v="39"/>
    <s v="Milwaukee"/>
    <x v="0"/>
    <n v="50"/>
    <n v="525"/>
    <n v="262500"/>
    <n v="78750"/>
    <n v="0.3"/>
    <x v="0"/>
  </r>
  <r>
    <x v="3"/>
    <n v="1185732"/>
    <x v="348"/>
    <x v="3"/>
    <x v="39"/>
    <s v="Milwaukee"/>
    <x v="1"/>
    <n v="45.000000000000007"/>
    <n v="300"/>
    <n v="135000.00000000003"/>
    <n v="47250.000000000007"/>
    <n v="0.35"/>
    <x v="0"/>
  </r>
  <r>
    <x v="3"/>
    <n v="1185732"/>
    <x v="348"/>
    <x v="3"/>
    <x v="39"/>
    <s v="Milwaukee"/>
    <x v="2"/>
    <n v="40"/>
    <n v="225"/>
    <n v="90000"/>
    <n v="27000"/>
    <n v="0.3"/>
    <x v="0"/>
  </r>
  <r>
    <x v="3"/>
    <n v="1185732"/>
    <x v="348"/>
    <x v="3"/>
    <x v="39"/>
    <s v="Milwaukee"/>
    <x v="3"/>
    <n v="40"/>
    <n v="200"/>
    <n v="80000"/>
    <n v="24000"/>
    <n v="0.3"/>
    <x v="0"/>
  </r>
  <r>
    <x v="3"/>
    <n v="1185732"/>
    <x v="348"/>
    <x v="3"/>
    <x v="39"/>
    <s v="Milwaukee"/>
    <x v="4"/>
    <n v="50"/>
    <n v="175"/>
    <n v="87500"/>
    <n v="43750"/>
    <n v="0.5"/>
    <x v="0"/>
  </r>
  <r>
    <x v="3"/>
    <n v="1185732"/>
    <x v="348"/>
    <x v="3"/>
    <x v="39"/>
    <s v="Milwaukee"/>
    <x v="5"/>
    <n v="55.000000000000007"/>
    <n v="350"/>
    <n v="192500.00000000003"/>
    <n v="77000.000000000015"/>
    <n v="0.4"/>
    <x v="0"/>
  </r>
  <r>
    <x v="3"/>
    <n v="1185732"/>
    <x v="380"/>
    <x v="3"/>
    <x v="39"/>
    <s v="Milwaukee"/>
    <x v="0"/>
    <n v="35"/>
    <n v="475"/>
    <n v="166250"/>
    <n v="49875"/>
    <n v="0.3"/>
    <x v="0"/>
  </r>
  <r>
    <x v="3"/>
    <n v="1185732"/>
    <x v="380"/>
    <x v="3"/>
    <x v="39"/>
    <s v="Milwaukee"/>
    <x v="1"/>
    <n v="30.000000000000011"/>
    <n v="250"/>
    <n v="75000.000000000029"/>
    <n v="26250.000000000007"/>
    <n v="0.35"/>
    <x v="0"/>
  </r>
  <r>
    <x v="3"/>
    <n v="1185732"/>
    <x v="380"/>
    <x v="3"/>
    <x v="39"/>
    <s v="Milwaukee"/>
    <x v="2"/>
    <n v="25.000000000000007"/>
    <n v="150"/>
    <n v="37500.000000000007"/>
    <n v="11250.000000000002"/>
    <n v="0.3"/>
    <x v="0"/>
  </r>
  <r>
    <x v="3"/>
    <n v="1185732"/>
    <x v="380"/>
    <x v="3"/>
    <x v="39"/>
    <s v="Milwaukee"/>
    <x v="3"/>
    <n v="25.000000000000007"/>
    <n v="125"/>
    <n v="31250.000000000007"/>
    <n v="9375.0000000000018"/>
    <n v="0.3"/>
    <x v="0"/>
  </r>
  <r>
    <x v="3"/>
    <n v="1185732"/>
    <x v="380"/>
    <x v="3"/>
    <x v="39"/>
    <s v="Milwaukee"/>
    <x v="4"/>
    <n v="35"/>
    <n v="125"/>
    <n v="43750"/>
    <n v="21875"/>
    <n v="0.5"/>
    <x v="0"/>
  </r>
  <r>
    <x v="3"/>
    <n v="1185732"/>
    <x v="380"/>
    <x v="3"/>
    <x v="39"/>
    <s v="Milwaukee"/>
    <x v="5"/>
    <n v="40"/>
    <n v="200"/>
    <n v="80000"/>
    <n v="32000"/>
    <n v="0.4"/>
    <x v="0"/>
  </r>
  <r>
    <x v="3"/>
    <n v="1185732"/>
    <x v="409"/>
    <x v="3"/>
    <x v="39"/>
    <s v="Milwaukee"/>
    <x v="0"/>
    <n v="44.999999999999993"/>
    <n v="375"/>
    <n v="168749.99999999997"/>
    <n v="50624.999999999993"/>
    <n v="0.3"/>
    <x v="0"/>
  </r>
  <r>
    <x v="3"/>
    <n v="1185732"/>
    <x v="409"/>
    <x v="3"/>
    <x v="39"/>
    <s v="Milwaukee"/>
    <x v="1"/>
    <n v="35"/>
    <n v="225"/>
    <n v="78750"/>
    <n v="27562.5"/>
    <n v="0.35"/>
    <x v="0"/>
  </r>
  <r>
    <x v="3"/>
    <n v="1185732"/>
    <x v="409"/>
    <x v="3"/>
    <x v="39"/>
    <s v="Milwaukee"/>
    <x v="2"/>
    <n v="35"/>
    <n v="125"/>
    <n v="43750"/>
    <n v="13125"/>
    <n v="0.3"/>
    <x v="0"/>
  </r>
  <r>
    <x v="3"/>
    <n v="1185732"/>
    <x v="409"/>
    <x v="3"/>
    <x v="39"/>
    <s v="Milwaukee"/>
    <x v="3"/>
    <n v="35"/>
    <n v="125"/>
    <n v="43750"/>
    <n v="13125"/>
    <n v="0.3"/>
    <x v="0"/>
  </r>
  <r>
    <x v="3"/>
    <n v="1185732"/>
    <x v="409"/>
    <x v="3"/>
    <x v="39"/>
    <s v="Milwaukee"/>
    <x v="4"/>
    <n v="44.999999999999993"/>
    <n v="125"/>
    <n v="56249.999999999993"/>
    <n v="28124.999999999996"/>
    <n v="0.5"/>
    <x v="0"/>
  </r>
  <r>
    <x v="3"/>
    <n v="1185732"/>
    <x v="409"/>
    <x v="3"/>
    <x v="39"/>
    <s v="Milwaukee"/>
    <x v="5"/>
    <n v="49.999999999999986"/>
    <n v="250"/>
    <n v="124999.99999999997"/>
    <n v="49999.999999999993"/>
    <n v="0.4"/>
    <x v="0"/>
  </r>
  <r>
    <x v="3"/>
    <n v="1185732"/>
    <x v="440"/>
    <x v="3"/>
    <x v="39"/>
    <s v="Milwaukee"/>
    <x v="0"/>
    <n v="44.999999999999993"/>
    <n v="400"/>
    <n v="179999.99999999997"/>
    <n v="53999.999999999993"/>
    <n v="0.3"/>
    <x v="0"/>
  </r>
  <r>
    <x v="3"/>
    <n v="1185732"/>
    <x v="440"/>
    <x v="3"/>
    <x v="39"/>
    <s v="Milwaukee"/>
    <x v="1"/>
    <n v="35"/>
    <n v="300"/>
    <n v="105000"/>
    <n v="36750"/>
    <n v="0.35"/>
    <x v="0"/>
  </r>
  <r>
    <x v="3"/>
    <n v="1185732"/>
    <x v="440"/>
    <x v="3"/>
    <x v="39"/>
    <s v="Milwaukee"/>
    <x v="2"/>
    <n v="35"/>
    <n v="245"/>
    <n v="85750"/>
    <n v="25725"/>
    <n v="0.3"/>
    <x v="0"/>
  </r>
  <r>
    <x v="3"/>
    <n v="1185732"/>
    <x v="440"/>
    <x v="3"/>
    <x v="39"/>
    <s v="Milwaukee"/>
    <x v="3"/>
    <n v="35"/>
    <n v="225"/>
    <n v="78750"/>
    <n v="23625"/>
    <n v="0.3"/>
    <x v="0"/>
  </r>
  <r>
    <x v="3"/>
    <n v="1185732"/>
    <x v="440"/>
    <x v="3"/>
    <x v="39"/>
    <s v="Milwaukee"/>
    <x v="4"/>
    <n v="60"/>
    <n v="200"/>
    <n v="120000"/>
    <n v="60000"/>
    <n v="0.5"/>
    <x v="0"/>
  </r>
  <r>
    <x v="3"/>
    <n v="1185732"/>
    <x v="440"/>
    <x v="3"/>
    <x v="39"/>
    <s v="Milwaukee"/>
    <x v="5"/>
    <n v="64.999999999999986"/>
    <n v="300"/>
    <n v="194999.99999999997"/>
    <n v="77999.999999999985"/>
    <n v="0.4"/>
    <x v="0"/>
  </r>
  <r>
    <x v="3"/>
    <n v="1185732"/>
    <x v="469"/>
    <x v="3"/>
    <x v="39"/>
    <s v="Milwaukee"/>
    <x v="0"/>
    <n v="60"/>
    <n v="550"/>
    <n v="330000"/>
    <n v="99000"/>
    <n v="0.3"/>
    <x v="0"/>
  </r>
  <r>
    <x v="3"/>
    <n v="1185732"/>
    <x v="469"/>
    <x v="3"/>
    <x v="39"/>
    <s v="Milwaukee"/>
    <x v="1"/>
    <n v="50"/>
    <n v="350"/>
    <n v="175000"/>
    <n v="61249.999999999993"/>
    <n v="0.35"/>
    <x v="0"/>
  </r>
  <r>
    <x v="3"/>
    <n v="1185732"/>
    <x v="469"/>
    <x v="3"/>
    <x v="39"/>
    <s v="Milwaukee"/>
    <x v="2"/>
    <n v="50"/>
    <n v="300"/>
    <n v="150000"/>
    <n v="45000"/>
    <n v="0.3"/>
    <x v="0"/>
  </r>
  <r>
    <x v="3"/>
    <n v="1185732"/>
    <x v="469"/>
    <x v="3"/>
    <x v="39"/>
    <s v="Milwaukee"/>
    <x v="3"/>
    <n v="50"/>
    <n v="250"/>
    <n v="125000"/>
    <n v="37500"/>
    <n v="0.3"/>
    <x v="0"/>
  </r>
  <r>
    <x v="3"/>
    <n v="1185732"/>
    <x v="469"/>
    <x v="3"/>
    <x v="39"/>
    <s v="Milwaukee"/>
    <x v="4"/>
    <n v="60"/>
    <n v="250"/>
    <n v="150000"/>
    <n v="75000"/>
    <n v="0.5"/>
    <x v="0"/>
  </r>
  <r>
    <x v="3"/>
    <n v="1185732"/>
    <x v="469"/>
    <x v="3"/>
    <x v="39"/>
    <s v="Milwaukee"/>
    <x v="5"/>
    <n v="64.999999999999986"/>
    <n v="350"/>
    <n v="227499.99999999994"/>
    <n v="90999.999999999985"/>
    <n v="0.4"/>
    <x v="0"/>
  </r>
  <r>
    <x v="3"/>
    <n v="1185732"/>
    <x v="174"/>
    <x v="3"/>
    <x v="39"/>
    <s v="Milwaukee"/>
    <x v="0"/>
    <n v="35"/>
    <n v="500"/>
    <n v="175000"/>
    <n v="70000"/>
    <n v="0.4"/>
    <x v="0"/>
  </r>
  <r>
    <x v="3"/>
    <n v="1185732"/>
    <x v="174"/>
    <x v="3"/>
    <x v="39"/>
    <s v="Milwaukee"/>
    <x v="1"/>
    <n v="35"/>
    <n v="300"/>
    <n v="105000"/>
    <n v="42000"/>
    <n v="0.4"/>
    <x v="0"/>
  </r>
  <r>
    <x v="3"/>
    <n v="1185732"/>
    <x v="174"/>
    <x v="3"/>
    <x v="39"/>
    <s v="Milwaukee"/>
    <x v="2"/>
    <n v="25.000000000000007"/>
    <n v="300"/>
    <n v="75000.000000000015"/>
    <n v="26250.000000000004"/>
    <n v="0.35"/>
    <x v="0"/>
  </r>
  <r>
    <x v="3"/>
    <n v="1185732"/>
    <x v="174"/>
    <x v="3"/>
    <x v="39"/>
    <s v="Milwaukee"/>
    <x v="3"/>
    <n v="30.000000000000004"/>
    <n v="150"/>
    <n v="45000.000000000007"/>
    <n v="15750.000000000002"/>
    <n v="0.35"/>
    <x v="0"/>
  </r>
  <r>
    <x v="3"/>
    <n v="1185732"/>
    <x v="174"/>
    <x v="3"/>
    <x v="39"/>
    <s v="Milwaukee"/>
    <x v="4"/>
    <n v="44.999999999999993"/>
    <n v="200"/>
    <n v="89999.999999999985"/>
    <n v="26999.999999999996"/>
    <n v="0.3"/>
    <x v="0"/>
  </r>
  <r>
    <x v="3"/>
    <n v="1185732"/>
    <x v="174"/>
    <x v="3"/>
    <x v="39"/>
    <s v="Milwaukee"/>
    <x v="5"/>
    <n v="35"/>
    <n v="300"/>
    <n v="105000"/>
    <n v="42000"/>
    <n v="0.4"/>
    <x v="0"/>
  </r>
  <r>
    <x v="3"/>
    <n v="1185732"/>
    <x v="205"/>
    <x v="3"/>
    <x v="39"/>
    <s v="Milwaukee"/>
    <x v="0"/>
    <n v="35"/>
    <n v="550"/>
    <n v="192500"/>
    <n v="77000"/>
    <n v="0.4"/>
    <x v="0"/>
  </r>
  <r>
    <x v="3"/>
    <n v="1185732"/>
    <x v="205"/>
    <x v="3"/>
    <x v="39"/>
    <s v="Milwaukee"/>
    <x v="1"/>
    <n v="35"/>
    <n v="200"/>
    <n v="70000"/>
    <n v="28000"/>
    <n v="0.4"/>
    <x v="0"/>
  </r>
  <r>
    <x v="3"/>
    <n v="1185732"/>
    <x v="205"/>
    <x v="3"/>
    <x v="39"/>
    <s v="Milwaukee"/>
    <x v="2"/>
    <n v="25.000000000000007"/>
    <n v="250"/>
    <n v="62500.000000000015"/>
    <n v="21875.000000000004"/>
    <n v="0.35"/>
    <x v="0"/>
  </r>
  <r>
    <x v="3"/>
    <n v="1185732"/>
    <x v="205"/>
    <x v="3"/>
    <x v="40"/>
    <s v="Indianapolis"/>
    <x v="3"/>
    <n v="30.000000000000004"/>
    <n v="125"/>
    <n v="37500.000000000007"/>
    <n v="13125.000000000002"/>
    <n v="0.35"/>
    <x v="0"/>
  </r>
  <r>
    <x v="3"/>
    <n v="1185732"/>
    <x v="205"/>
    <x v="3"/>
    <x v="40"/>
    <s v="Indianapolis"/>
    <x v="4"/>
    <n v="44.999999999999993"/>
    <n v="200"/>
    <n v="89999.999999999985"/>
    <n v="26999.999999999996"/>
    <n v="0.3"/>
    <x v="0"/>
  </r>
  <r>
    <x v="3"/>
    <n v="1185732"/>
    <x v="205"/>
    <x v="3"/>
    <x v="40"/>
    <s v="Indianapolis"/>
    <x v="5"/>
    <n v="19.999999999999996"/>
    <n v="300"/>
    <n v="59999.999999999993"/>
    <n v="24000"/>
    <n v="0.4"/>
    <x v="0"/>
  </r>
  <r>
    <x v="3"/>
    <n v="1185732"/>
    <x v="214"/>
    <x v="3"/>
    <x v="40"/>
    <s v="Indianapolis"/>
    <x v="0"/>
    <n v="25.000000000000007"/>
    <n v="520"/>
    <n v="130000.00000000004"/>
    <n v="52000.000000000022"/>
    <n v="0.4"/>
    <x v="0"/>
  </r>
  <r>
    <x v="3"/>
    <n v="1185732"/>
    <x v="214"/>
    <x v="3"/>
    <x v="40"/>
    <s v="Indianapolis"/>
    <x v="1"/>
    <n v="25.000000000000007"/>
    <n v="225"/>
    <n v="56250.000000000015"/>
    <n v="22500.000000000007"/>
    <n v="0.4"/>
    <x v="0"/>
  </r>
  <r>
    <x v="3"/>
    <n v="1185732"/>
    <x v="214"/>
    <x v="3"/>
    <x v="40"/>
    <s v="Indianapolis"/>
    <x v="2"/>
    <n v="15.000000000000002"/>
    <n v="275"/>
    <n v="41250.000000000007"/>
    <n v="14437.500000000002"/>
    <n v="0.35"/>
    <x v="0"/>
  </r>
  <r>
    <x v="3"/>
    <n v="1185732"/>
    <x v="214"/>
    <x v="3"/>
    <x v="40"/>
    <s v="Indianapolis"/>
    <x v="3"/>
    <n v="19.999999999999996"/>
    <n v="125"/>
    <n v="24999.999999999996"/>
    <n v="8749.9999999999982"/>
    <n v="0.35"/>
    <x v="0"/>
  </r>
  <r>
    <x v="3"/>
    <n v="1185732"/>
    <x v="214"/>
    <x v="3"/>
    <x v="40"/>
    <s v="Indianapolis"/>
    <x v="4"/>
    <n v="35"/>
    <n v="175"/>
    <n v="61250"/>
    <n v="18375"/>
    <n v="0.3"/>
    <x v="0"/>
  </r>
  <r>
    <x v="3"/>
    <n v="1185732"/>
    <x v="214"/>
    <x v="3"/>
    <x v="40"/>
    <s v="Indianapolis"/>
    <x v="5"/>
    <n v="25.000000000000007"/>
    <n v="275"/>
    <n v="68750.000000000015"/>
    <n v="27500.000000000007"/>
    <n v="0.4"/>
    <x v="0"/>
  </r>
  <r>
    <x v="3"/>
    <n v="1185732"/>
    <x v="233"/>
    <x v="3"/>
    <x v="40"/>
    <s v="Indianapolis"/>
    <x v="0"/>
    <n v="25.000000000000007"/>
    <n v="500"/>
    <n v="125000.00000000003"/>
    <n v="50000.000000000015"/>
    <n v="0.4"/>
    <x v="0"/>
  </r>
  <r>
    <x v="3"/>
    <n v="1185732"/>
    <x v="233"/>
    <x v="3"/>
    <x v="40"/>
    <s v="Indianapolis"/>
    <x v="1"/>
    <n v="25.000000000000007"/>
    <n v="200"/>
    <n v="50000.000000000015"/>
    <n v="20000.000000000007"/>
    <n v="0.4"/>
    <x v="0"/>
  </r>
  <r>
    <x v="3"/>
    <n v="1185732"/>
    <x v="233"/>
    <x v="3"/>
    <x v="40"/>
    <s v="Indianapolis"/>
    <x v="2"/>
    <n v="15.000000000000002"/>
    <n v="200"/>
    <n v="30000.000000000004"/>
    <n v="10500"/>
    <n v="0.35"/>
    <x v="0"/>
  </r>
  <r>
    <x v="3"/>
    <n v="1185732"/>
    <x v="233"/>
    <x v="3"/>
    <x v="40"/>
    <s v="Indianapolis"/>
    <x v="3"/>
    <n v="19.999999999999996"/>
    <n v="125"/>
    <n v="24999.999999999996"/>
    <n v="8749.9999999999982"/>
    <n v="0.35"/>
    <x v="0"/>
  </r>
  <r>
    <x v="3"/>
    <n v="1185732"/>
    <x v="233"/>
    <x v="3"/>
    <x v="40"/>
    <s v="Indianapolis"/>
    <x v="4"/>
    <n v="65"/>
    <n v="150"/>
    <n v="97500"/>
    <n v="29250"/>
    <n v="0.3"/>
    <x v="0"/>
  </r>
  <r>
    <x v="3"/>
    <n v="1185732"/>
    <x v="233"/>
    <x v="3"/>
    <x v="40"/>
    <s v="Indianapolis"/>
    <x v="5"/>
    <n v="50"/>
    <n v="275"/>
    <n v="137500"/>
    <n v="55000"/>
    <n v="0.4"/>
    <x v="0"/>
  </r>
  <r>
    <x v="3"/>
    <n v="1185732"/>
    <x v="264"/>
    <x v="3"/>
    <x v="40"/>
    <s v="Indianapolis"/>
    <x v="0"/>
    <n v="60"/>
    <n v="545"/>
    <n v="327000"/>
    <n v="130800"/>
    <n v="0.4"/>
    <x v="0"/>
  </r>
  <r>
    <x v="3"/>
    <n v="1185732"/>
    <x v="264"/>
    <x v="3"/>
    <x v="40"/>
    <s v="Indianapolis"/>
    <x v="1"/>
    <n v="40"/>
    <n v="250"/>
    <n v="100000"/>
    <n v="40000"/>
    <n v="0.4"/>
    <x v="0"/>
  </r>
  <r>
    <x v="3"/>
    <n v="1185732"/>
    <x v="264"/>
    <x v="3"/>
    <x v="40"/>
    <s v="Indianapolis"/>
    <x v="2"/>
    <n v="35"/>
    <n v="225"/>
    <n v="78750"/>
    <n v="27562.5"/>
    <n v="0.35"/>
    <x v="0"/>
  </r>
  <r>
    <x v="3"/>
    <n v="1185732"/>
    <x v="264"/>
    <x v="3"/>
    <x v="40"/>
    <s v="Indianapolis"/>
    <x v="3"/>
    <n v="35"/>
    <n v="175"/>
    <n v="61250"/>
    <n v="21437.5"/>
    <n v="0.35"/>
    <x v="0"/>
  </r>
  <r>
    <x v="3"/>
    <n v="1185732"/>
    <x v="264"/>
    <x v="3"/>
    <x v="40"/>
    <s v="Indianapolis"/>
    <x v="4"/>
    <n v="44.999999999999993"/>
    <n v="200"/>
    <n v="89999.999999999985"/>
    <n v="26999.999999999996"/>
    <n v="0.3"/>
    <x v="0"/>
  </r>
  <r>
    <x v="3"/>
    <n v="1185732"/>
    <x v="264"/>
    <x v="3"/>
    <x v="40"/>
    <s v="Indianapolis"/>
    <x v="5"/>
    <n v="54.999999999999993"/>
    <n v="325"/>
    <n v="178749.99999999997"/>
    <n v="71499.999999999985"/>
    <n v="0.4"/>
    <x v="0"/>
  </r>
  <r>
    <x v="3"/>
    <n v="1185732"/>
    <x v="294"/>
    <x v="3"/>
    <x v="40"/>
    <s v="Indianapolis"/>
    <x v="0"/>
    <n v="40"/>
    <n v="575"/>
    <n v="230000"/>
    <n v="92000"/>
    <n v="0.4"/>
    <x v="0"/>
  </r>
  <r>
    <x v="3"/>
    <n v="1185732"/>
    <x v="294"/>
    <x v="3"/>
    <x v="40"/>
    <s v="Indianapolis"/>
    <x v="1"/>
    <n v="35.000000000000007"/>
    <n v="325"/>
    <n v="113750.00000000003"/>
    <n v="45500.000000000015"/>
    <n v="0.4"/>
    <x v="0"/>
  </r>
  <r>
    <x v="3"/>
    <n v="1185732"/>
    <x v="294"/>
    <x v="3"/>
    <x v="40"/>
    <s v="Indianapolis"/>
    <x v="2"/>
    <n v="30.000000000000004"/>
    <n v="200"/>
    <n v="60000.000000000007"/>
    <n v="21000"/>
    <n v="0.35"/>
    <x v="0"/>
  </r>
  <r>
    <x v="3"/>
    <n v="1185732"/>
    <x v="294"/>
    <x v="3"/>
    <x v="40"/>
    <s v="Indianapolis"/>
    <x v="3"/>
    <n v="30.000000000000004"/>
    <n v="175"/>
    <n v="52500.000000000007"/>
    <n v="18375"/>
    <n v="0.35"/>
    <x v="0"/>
  </r>
  <r>
    <x v="3"/>
    <n v="1185732"/>
    <x v="294"/>
    <x v="3"/>
    <x v="40"/>
    <s v="Indianapolis"/>
    <x v="4"/>
    <n v="40"/>
    <n v="175"/>
    <n v="70000"/>
    <n v="21000"/>
    <n v="0.3"/>
    <x v="0"/>
  </r>
  <r>
    <x v="3"/>
    <n v="1185732"/>
    <x v="294"/>
    <x v="3"/>
    <x v="40"/>
    <s v="Indianapolis"/>
    <x v="5"/>
    <n v="60.000000000000007"/>
    <n v="325"/>
    <n v="195000.00000000003"/>
    <n v="78000.000000000015"/>
    <n v="0.4"/>
    <x v="0"/>
  </r>
  <r>
    <x v="3"/>
    <n v="1185732"/>
    <x v="323"/>
    <x v="3"/>
    <x v="40"/>
    <s v="Indianapolis"/>
    <x v="0"/>
    <n v="55.000000000000007"/>
    <n v="550"/>
    <n v="302500.00000000006"/>
    <n v="121000.00000000003"/>
    <n v="0.4"/>
    <x v="0"/>
  </r>
  <r>
    <x v="3"/>
    <n v="1185732"/>
    <x v="323"/>
    <x v="3"/>
    <x v="40"/>
    <s v="Indianapolis"/>
    <x v="1"/>
    <n v="50.000000000000014"/>
    <n v="300"/>
    <n v="150000.00000000003"/>
    <n v="60000.000000000015"/>
    <n v="0.4"/>
    <x v="0"/>
  </r>
  <r>
    <x v="3"/>
    <n v="1185732"/>
    <x v="323"/>
    <x v="3"/>
    <x v="40"/>
    <s v="Indianapolis"/>
    <x v="2"/>
    <n v="45"/>
    <n v="225"/>
    <n v="101250"/>
    <n v="35437.5"/>
    <n v="0.35"/>
    <x v="0"/>
  </r>
  <r>
    <x v="3"/>
    <n v="1185732"/>
    <x v="323"/>
    <x v="3"/>
    <x v="40"/>
    <s v="Indianapolis"/>
    <x v="3"/>
    <n v="45"/>
    <n v="175"/>
    <n v="78750"/>
    <n v="27562.5"/>
    <n v="0.35"/>
    <x v="0"/>
  </r>
  <r>
    <x v="3"/>
    <n v="1185732"/>
    <x v="323"/>
    <x v="3"/>
    <x v="40"/>
    <s v="Indianapolis"/>
    <x v="4"/>
    <n v="55.000000000000007"/>
    <n v="200"/>
    <n v="110000.00000000001"/>
    <n v="33000"/>
    <n v="0.3"/>
    <x v="0"/>
  </r>
  <r>
    <x v="3"/>
    <n v="1185732"/>
    <x v="323"/>
    <x v="3"/>
    <x v="40"/>
    <s v="Indianapolis"/>
    <x v="5"/>
    <n v="60.000000000000007"/>
    <n v="375"/>
    <n v="225000.00000000003"/>
    <n v="90000.000000000015"/>
    <n v="0.4"/>
    <x v="0"/>
  </r>
  <r>
    <x v="3"/>
    <n v="1185732"/>
    <x v="355"/>
    <x v="3"/>
    <x v="40"/>
    <s v="Indianapolis"/>
    <x v="0"/>
    <n v="50"/>
    <n v="525"/>
    <n v="262500"/>
    <n v="105000"/>
    <n v="0.4"/>
    <x v="0"/>
  </r>
  <r>
    <x v="3"/>
    <n v="1185732"/>
    <x v="355"/>
    <x v="3"/>
    <x v="40"/>
    <s v="Indianapolis"/>
    <x v="1"/>
    <n v="45.000000000000007"/>
    <n v="300"/>
    <n v="135000.00000000003"/>
    <n v="54000.000000000015"/>
    <n v="0.4"/>
    <x v="0"/>
  </r>
  <r>
    <x v="3"/>
    <n v="1185732"/>
    <x v="355"/>
    <x v="3"/>
    <x v="40"/>
    <s v="Indianapolis"/>
    <x v="2"/>
    <n v="40"/>
    <n v="225"/>
    <n v="90000"/>
    <n v="31499.999999999996"/>
    <n v="0.35"/>
    <x v="0"/>
  </r>
  <r>
    <x v="3"/>
    <n v="1185732"/>
    <x v="355"/>
    <x v="3"/>
    <x v="40"/>
    <s v="Indianapolis"/>
    <x v="3"/>
    <n v="40"/>
    <n v="200"/>
    <n v="80000"/>
    <n v="28000"/>
    <n v="0.35"/>
    <x v="0"/>
  </r>
  <r>
    <x v="3"/>
    <n v="1185732"/>
    <x v="355"/>
    <x v="3"/>
    <x v="40"/>
    <s v="Indianapolis"/>
    <x v="4"/>
    <n v="50"/>
    <n v="175"/>
    <n v="87500"/>
    <n v="26250"/>
    <n v="0.3"/>
    <x v="0"/>
  </r>
  <r>
    <x v="3"/>
    <n v="1185732"/>
    <x v="355"/>
    <x v="3"/>
    <x v="40"/>
    <s v="Indianapolis"/>
    <x v="5"/>
    <n v="55.000000000000007"/>
    <n v="350"/>
    <n v="192500.00000000003"/>
    <n v="77000.000000000015"/>
    <n v="0.4"/>
    <x v="0"/>
  </r>
  <r>
    <x v="3"/>
    <n v="1185732"/>
    <x v="387"/>
    <x v="3"/>
    <x v="40"/>
    <s v="Indianapolis"/>
    <x v="0"/>
    <n v="35"/>
    <n v="475"/>
    <n v="166250"/>
    <n v="66500"/>
    <n v="0.4"/>
    <x v="0"/>
  </r>
  <r>
    <x v="3"/>
    <n v="1185732"/>
    <x v="387"/>
    <x v="3"/>
    <x v="40"/>
    <s v="Indianapolis"/>
    <x v="1"/>
    <n v="30.000000000000011"/>
    <n v="275"/>
    <n v="82500.000000000029"/>
    <n v="33000.000000000015"/>
    <n v="0.4"/>
    <x v="0"/>
  </r>
  <r>
    <x v="3"/>
    <n v="1185732"/>
    <x v="387"/>
    <x v="3"/>
    <x v="40"/>
    <s v="Indianapolis"/>
    <x v="2"/>
    <n v="25.000000000000007"/>
    <n v="175"/>
    <n v="43750.000000000015"/>
    <n v="15312.500000000004"/>
    <n v="0.35"/>
    <x v="0"/>
  </r>
  <r>
    <x v="3"/>
    <n v="1185732"/>
    <x v="387"/>
    <x v="3"/>
    <x v="40"/>
    <s v="Indianapolis"/>
    <x v="3"/>
    <n v="25.000000000000007"/>
    <n v="150"/>
    <n v="37500.000000000007"/>
    <n v="13125.000000000002"/>
    <n v="0.35"/>
    <x v="0"/>
  </r>
  <r>
    <x v="3"/>
    <n v="1185732"/>
    <x v="387"/>
    <x v="3"/>
    <x v="40"/>
    <s v="Indianapolis"/>
    <x v="4"/>
    <n v="35"/>
    <n v="150"/>
    <n v="52500"/>
    <n v="15750"/>
    <n v="0.3"/>
    <x v="0"/>
  </r>
  <r>
    <x v="3"/>
    <n v="1185732"/>
    <x v="387"/>
    <x v="3"/>
    <x v="40"/>
    <s v="Indianapolis"/>
    <x v="5"/>
    <n v="40"/>
    <n v="225"/>
    <n v="90000"/>
    <n v="36000"/>
    <n v="0.4"/>
    <x v="0"/>
  </r>
  <r>
    <x v="3"/>
    <n v="1185732"/>
    <x v="416"/>
    <x v="3"/>
    <x v="40"/>
    <s v="Indianapolis"/>
    <x v="0"/>
    <n v="44.999999999999993"/>
    <n v="400"/>
    <n v="179999.99999999997"/>
    <n v="71999.999999999985"/>
    <n v="0.4"/>
    <x v="0"/>
  </r>
  <r>
    <x v="3"/>
    <n v="1185732"/>
    <x v="416"/>
    <x v="3"/>
    <x v="40"/>
    <s v="Indianapolis"/>
    <x v="1"/>
    <n v="35"/>
    <n v="250"/>
    <n v="87500"/>
    <n v="35000"/>
    <n v="0.4"/>
    <x v="0"/>
  </r>
  <r>
    <x v="3"/>
    <n v="1185732"/>
    <x v="416"/>
    <x v="3"/>
    <x v="40"/>
    <s v="Indianapolis"/>
    <x v="2"/>
    <n v="35"/>
    <n v="150"/>
    <n v="52500"/>
    <n v="18375"/>
    <n v="0.35"/>
    <x v="0"/>
  </r>
  <r>
    <x v="3"/>
    <n v="1185732"/>
    <x v="416"/>
    <x v="3"/>
    <x v="40"/>
    <s v="Indianapolis"/>
    <x v="3"/>
    <n v="35"/>
    <n v="150"/>
    <n v="52500"/>
    <n v="18375"/>
    <n v="0.35"/>
    <x v="0"/>
  </r>
  <r>
    <x v="3"/>
    <n v="1185732"/>
    <x v="416"/>
    <x v="3"/>
    <x v="40"/>
    <s v="Indianapolis"/>
    <x v="4"/>
    <n v="44.999999999999993"/>
    <n v="150"/>
    <n v="67499.999999999985"/>
    <n v="20249.999999999996"/>
    <n v="0.3"/>
    <x v="0"/>
  </r>
  <r>
    <x v="3"/>
    <n v="1185732"/>
    <x v="416"/>
    <x v="3"/>
    <x v="40"/>
    <s v="Indianapolis"/>
    <x v="5"/>
    <n v="49.999999999999986"/>
    <n v="275"/>
    <n v="137499.99999999997"/>
    <n v="54999.999999999993"/>
    <n v="0.4"/>
    <x v="0"/>
  </r>
  <r>
    <x v="3"/>
    <n v="1185732"/>
    <x v="447"/>
    <x v="3"/>
    <x v="40"/>
    <s v="Indianapolis"/>
    <x v="0"/>
    <n v="44.999999999999993"/>
    <n v="425"/>
    <n v="191249.99999999997"/>
    <n v="76499.999999999985"/>
    <n v="0.4"/>
    <x v="0"/>
  </r>
  <r>
    <x v="3"/>
    <n v="1185732"/>
    <x v="447"/>
    <x v="3"/>
    <x v="40"/>
    <s v="Indianapolis"/>
    <x v="1"/>
    <n v="35"/>
    <n v="325"/>
    <n v="113750"/>
    <n v="45500"/>
    <n v="0.4"/>
    <x v="0"/>
  </r>
  <r>
    <x v="3"/>
    <n v="1185732"/>
    <x v="447"/>
    <x v="3"/>
    <x v="40"/>
    <s v="Indianapolis"/>
    <x v="2"/>
    <n v="35"/>
    <n v="270"/>
    <n v="94500"/>
    <n v="33075"/>
    <n v="0.35"/>
    <x v="0"/>
  </r>
  <r>
    <x v="3"/>
    <n v="1185732"/>
    <x v="447"/>
    <x v="3"/>
    <x v="40"/>
    <s v="Indianapolis"/>
    <x v="3"/>
    <n v="35"/>
    <n v="275"/>
    <n v="96250"/>
    <n v="33687.5"/>
    <n v="0.35"/>
    <x v="0"/>
  </r>
  <r>
    <x v="3"/>
    <n v="1185732"/>
    <x v="447"/>
    <x v="3"/>
    <x v="40"/>
    <s v="Indianapolis"/>
    <x v="4"/>
    <n v="60"/>
    <n v="250"/>
    <n v="150000"/>
    <n v="45000"/>
    <n v="0.3"/>
    <x v="0"/>
  </r>
  <r>
    <x v="3"/>
    <n v="1185732"/>
    <x v="447"/>
    <x v="3"/>
    <x v="40"/>
    <s v="Indianapolis"/>
    <x v="5"/>
    <n v="64.999999999999986"/>
    <n v="350"/>
    <n v="227499.99999999994"/>
    <n v="90999.999999999985"/>
    <n v="0.4"/>
    <x v="0"/>
  </r>
  <r>
    <x v="3"/>
    <n v="1185732"/>
    <x v="476"/>
    <x v="3"/>
    <x v="40"/>
    <s v="Indianapolis"/>
    <x v="0"/>
    <n v="60"/>
    <n v="600"/>
    <n v="360000"/>
    <n v="144000"/>
    <n v="0.4"/>
    <x v="0"/>
  </r>
  <r>
    <x v="3"/>
    <n v="1185732"/>
    <x v="476"/>
    <x v="3"/>
    <x v="40"/>
    <s v="Indianapolis"/>
    <x v="1"/>
    <n v="50"/>
    <n v="400"/>
    <n v="200000"/>
    <n v="80000"/>
    <n v="0.4"/>
    <x v="0"/>
  </r>
  <r>
    <x v="3"/>
    <n v="1185732"/>
    <x v="476"/>
    <x v="3"/>
    <x v="40"/>
    <s v="Indianapolis"/>
    <x v="2"/>
    <n v="50"/>
    <n v="350"/>
    <n v="175000"/>
    <n v="61249.999999999993"/>
    <n v="0.35"/>
    <x v="0"/>
  </r>
  <r>
    <x v="3"/>
    <n v="1185732"/>
    <x v="476"/>
    <x v="3"/>
    <x v="40"/>
    <s v="Indianapolis"/>
    <x v="3"/>
    <n v="50"/>
    <n v="300"/>
    <n v="150000"/>
    <n v="52500"/>
    <n v="0.35"/>
    <x v="0"/>
  </r>
  <r>
    <x v="3"/>
    <n v="1185732"/>
    <x v="476"/>
    <x v="3"/>
    <x v="40"/>
    <s v="Indianapolis"/>
    <x v="4"/>
    <n v="60"/>
    <n v="300"/>
    <n v="180000"/>
    <n v="54000"/>
    <n v="0.3"/>
    <x v="0"/>
  </r>
  <r>
    <x v="3"/>
    <n v="1185732"/>
    <x v="476"/>
    <x v="3"/>
    <x v="40"/>
    <s v="Indianapolis"/>
    <x v="5"/>
    <n v="64.999999999999986"/>
    <n v="400"/>
    <n v="259999.99999999994"/>
    <n v="103999.99999999999"/>
    <n v="0.4"/>
    <x v="0"/>
  </r>
  <r>
    <x v="3"/>
    <n v="1185732"/>
    <x v="181"/>
    <x v="3"/>
    <x v="40"/>
    <s v="Indianapolis"/>
    <x v="0"/>
    <n v="35"/>
    <n v="500"/>
    <n v="175000"/>
    <n v="70000"/>
    <n v="0.4"/>
    <x v="0"/>
  </r>
  <r>
    <x v="3"/>
    <n v="1185732"/>
    <x v="181"/>
    <x v="3"/>
    <x v="40"/>
    <s v="Indianapolis"/>
    <x v="1"/>
    <n v="35"/>
    <n v="300"/>
    <n v="105000"/>
    <n v="42000"/>
    <n v="0.4"/>
    <x v="0"/>
  </r>
  <r>
    <x v="3"/>
    <n v="1185732"/>
    <x v="181"/>
    <x v="3"/>
    <x v="40"/>
    <s v="Indianapolis"/>
    <x v="2"/>
    <n v="25.000000000000007"/>
    <n v="300"/>
    <n v="75000.000000000015"/>
    <n v="30000.000000000007"/>
    <n v="0.4"/>
    <x v="0"/>
  </r>
  <r>
    <x v="3"/>
    <n v="1185732"/>
    <x v="181"/>
    <x v="3"/>
    <x v="40"/>
    <s v="Indianapolis"/>
    <x v="3"/>
    <n v="30.000000000000004"/>
    <n v="150"/>
    <n v="45000.000000000007"/>
    <n v="18000.000000000004"/>
    <n v="0.4"/>
    <x v="0"/>
  </r>
  <r>
    <x v="3"/>
    <n v="1185732"/>
    <x v="181"/>
    <x v="3"/>
    <x v="40"/>
    <s v="Indianapolis"/>
    <x v="4"/>
    <n v="44.999999999999993"/>
    <n v="200"/>
    <n v="89999.999999999985"/>
    <n v="35999.999999999993"/>
    <n v="0.4"/>
    <x v="0"/>
  </r>
  <r>
    <x v="3"/>
    <n v="1185732"/>
    <x v="181"/>
    <x v="3"/>
    <x v="40"/>
    <s v="Indianapolis"/>
    <x v="5"/>
    <n v="35"/>
    <n v="300"/>
    <n v="105000"/>
    <n v="42000"/>
    <n v="0.4"/>
    <x v="0"/>
  </r>
  <r>
    <x v="3"/>
    <n v="1185732"/>
    <x v="212"/>
    <x v="3"/>
    <x v="40"/>
    <s v="Indianapolis"/>
    <x v="0"/>
    <n v="35"/>
    <n v="550"/>
    <n v="192500"/>
    <n v="77000"/>
    <n v="0.4"/>
    <x v="0"/>
  </r>
  <r>
    <x v="3"/>
    <n v="1185732"/>
    <x v="212"/>
    <x v="3"/>
    <x v="40"/>
    <s v="Indianapolis"/>
    <x v="1"/>
    <n v="40"/>
    <n v="200"/>
    <n v="80000"/>
    <n v="32000"/>
    <n v="0.4"/>
    <x v="0"/>
  </r>
  <r>
    <x v="3"/>
    <n v="1185732"/>
    <x v="212"/>
    <x v="3"/>
    <x v="40"/>
    <s v="Indianapolis"/>
    <x v="2"/>
    <n v="30.000000000000004"/>
    <n v="300"/>
    <n v="90000.000000000015"/>
    <n v="36000.000000000007"/>
    <n v="0.4"/>
    <x v="0"/>
  </r>
  <r>
    <x v="3"/>
    <n v="1185732"/>
    <x v="212"/>
    <x v="0"/>
    <x v="41"/>
    <s v="Charleston"/>
    <x v="3"/>
    <n v="35"/>
    <n v="175"/>
    <n v="61250"/>
    <n v="24500"/>
    <n v="0.4"/>
    <x v="0"/>
  </r>
  <r>
    <x v="3"/>
    <n v="1185732"/>
    <x v="212"/>
    <x v="0"/>
    <x v="41"/>
    <s v="Charleston"/>
    <x v="4"/>
    <n v="49.999999999999993"/>
    <n v="250"/>
    <n v="124999.99999999999"/>
    <n v="50000"/>
    <n v="0.4"/>
    <x v="0"/>
  </r>
  <r>
    <x v="3"/>
    <n v="1185732"/>
    <x v="212"/>
    <x v="0"/>
    <x v="41"/>
    <s v="Charleston"/>
    <x v="5"/>
    <n v="24.999999999999993"/>
    <n v="350"/>
    <n v="87499.999999999971"/>
    <n v="34999.999999999993"/>
    <n v="0.4"/>
    <x v="0"/>
  </r>
  <r>
    <x v="3"/>
    <n v="1185732"/>
    <x v="221"/>
    <x v="0"/>
    <x v="41"/>
    <s v="Charleston"/>
    <x v="0"/>
    <n v="30.000000000000004"/>
    <n v="570"/>
    <n v="171000.00000000003"/>
    <n v="68400.000000000015"/>
    <n v="0.4"/>
    <x v="0"/>
  </r>
  <r>
    <x v="3"/>
    <n v="1185732"/>
    <x v="221"/>
    <x v="0"/>
    <x v="41"/>
    <s v="Charleston"/>
    <x v="1"/>
    <n v="30.000000000000004"/>
    <n v="275"/>
    <n v="82500.000000000015"/>
    <n v="33000.000000000007"/>
    <n v="0.4"/>
    <x v="0"/>
  </r>
  <r>
    <x v="3"/>
    <n v="1185732"/>
    <x v="221"/>
    <x v="0"/>
    <x v="41"/>
    <s v="Charleston"/>
    <x v="2"/>
    <n v="20"/>
    <n v="325"/>
    <n v="65000"/>
    <n v="26000"/>
    <n v="0.4"/>
    <x v="0"/>
  </r>
  <r>
    <x v="3"/>
    <n v="1185732"/>
    <x v="221"/>
    <x v="0"/>
    <x v="41"/>
    <s v="Charleston"/>
    <x v="3"/>
    <n v="24.999999999999993"/>
    <n v="175"/>
    <n v="43749.999999999985"/>
    <n v="17499.999999999996"/>
    <n v="0.4"/>
    <x v="0"/>
  </r>
  <r>
    <x v="3"/>
    <n v="1185732"/>
    <x v="221"/>
    <x v="0"/>
    <x v="41"/>
    <s v="Charleston"/>
    <x v="4"/>
    <n v="40"/>
    <n v="225"/>
    <n v="90000"/>
    <n v="36000"/>
    <n v="0.4"/>
    <x v="0"/>
  </r>
  <r>
    <x v="3"/>
    <n v="1185732"/>
    <x v="221"/>
    <x v="0"/>
    <x v="41"/>
    <s v="Charleston"/>
    <x v="5"/>
    <n v="30.000000000000004"/>
    <n v="325"/>
    <n v="97500.000000000015"/>
    <n v="39000.000000000007"/>
    <n v="0.4"/>
    <x v="0"/>
  </r>
  <r>
    <x v="3"/>
    <n v="1185732"/>
    <x v="240"/>
    <x v="0"/>
    <x v="41"/>
    <s v="Charleston"/>
    <x v="0"/>
    <n v="30.000000000000004"/>
    <n v="550"/>
    <n v="165000.00000000003"/>
    <n v="66000.000000000015"/>
    <n v="0.4"/>
    <x v="0"/>
  </r>
  <r>
    <x v="3"/>
    <n v="1185732"/>
    <x v="240"/>
    <x v="0"/>
    <x v="41"/>
    <s v="Charleston"/>
    <x v="1"/>
    <n v="30.000000000000004"/>
    <n v="250"/>
    <n v="75000.000000000015"/>
    <n v="30000.000000000007"/>
    <n v="0.4"/>
    <x v="0"/>
  </r>
  <r>
    <x v="3"/>
    <n v="1185732"/>
    <x v="240"/>
    <x v="0"/>
    <x v="41"/>
    <s v="Charleston"/>
    <x v="2"/>
    <n v="20"/>
    <n v="250"/>
    <n v="50000"/>
    <n v="20000"/>
    <n v="0.4"/>
    <x v="0"/>
  </r>
  <r>
    <x v="3"/>
    <n v="1185732"/>
    <x v="240"/>
    <x v="0"/>
    <x v="41"/>
    <s v="Charleston"/>
    <x v="3"/>
    <n v="24.999999999999993"/>
    <n v="175"/>
    <n v="43749.999999999985"/>
    <n v="17499.999999999996"/>
    <n v="0.4"/>
    <x v="0"/>
  </r>
  <r>
    <x v="3"/>
    <n v="1185732"/>
    <x v="240"/>
    <x v="0"/>
    <x v="41"/>
    <s v="Charleston"/>
    <x v="4"/>
    <n v="65"/>
    <n v="200"/>
    <n v="130000"/>
    <n v="52000"/>
    <n v="0.4"/>
    <x v="0"/>
  </r>
  <r>
    <x v="3"/>
    <n v="1185732"/>
    <x v="240"/>
    <x v="0"/>
    <x v="41"/>
    <s v="Charleston"/>
    <x v="5"/>
    <n v="50"/>
    <n v="325"/>
    <n v="162500"/>
    <n v="65000"/>
    <n v="0.4"/>
    <x v="0"/>
  </r>
  <r>
    <x v="3"/>
    <n v="1185732"/>
    <x v="271"/>
    <x v="0"/>
    <x v="41"/>
    <s v="Charleston"/>
    <x v="0"/>
    <n v="60"/>
    <n v="595"/>
    <n v="357000"/>
    <n v="142800"/>
    <n v="0.4"/>
    <x v="0"/>
  </r>
  <r>
    <x v="3"/>
    <n v="1185732"/>
    <x v="271"/>
    <x v="0"/>
    <x v="41"/>
    <s v="Charleston"/>
    <x v="1"/>
    <n v="40"/>
    <n v="300"/>
    <n v="120000"/>
    <n v="48000"/>
    <n v="0.4"/>
    <x v="0"/>
  </r>
  <r>
    <x v="3"/>
    <n v="1185732"/>
    <x v="271"/>
    <x v="0"/>
    <x v="41"/>
    <s v="Charleston"/>
    <x v="2"/>
    <n v="35"/>
    <n v="275"/>
    <n v="96250"/>
    <n v="38500"/>
    <n v="0.4"/>
    <x v="0"/>
  </r>
  <r>
    <x v="3"/>
    <n v="1185732"/>
    <x v="271"/>
    <x v="0"/>
    <x v="41"/>
    <s v="Charleston"/>
    <x v="3"/>
    <n v="35"/>
    <n v="200"/>
    <n v="70000"/>
    <n v="28000"/>
    <n v="0.4"/>
    <x v="0"/>
  </r>
  <r>
    <x v="3"/>
    <n v="1185732"/>
    <x v="271"/>
    <x v="0"/>
    <x v="41"/>
    <s v="Charleston"/>
    <x v="4"/>
    <n v="44.999999999999993"/>
    <n v="225"/>
    <n v="101249.99999999999"/>
    <n v="40500"/>
    <n v="0.4"/>
    <x v="0"/>
  </r>
  <r>
    <x v="3"/>
    <n v="1185732"/>
    <x v="271"/>
    <x v="0"/>
    <x v="41"/>
    <s v="Charleston"/>
    <x v="5"/>
    <n v="54.999999999999993"/>
    <n v="350"/>
    <n v="192499.99999999997"/>
    <n v="76999.999999999985"/>
    <n v="0.4"/>
    <x v="0"/>
  </r>
  <r>
    <x v="3"/>
    <n v="1185732"/>
    <x v="301"/>
    <x v="0"/>
    <x v="41"/>
    <s v="Charleston"/>
    <x v="0"/>
    <n v="45"/>
    <n v="600"/>
    <n v="270000"/>
    <n v="108000"/>
    <n v="0.4"/>
    <x v="0"/>
  </r>
  <r>
    <x v="3"/>
    <n v="1185732"/>
    <x v="301"/>
    <x v="0"/>
    <x v="41"/>
    <s v="Charleston"/>
    <x v="1"/>
    <n v="40.000000000000007"/>
    <n v="425"/>
    <n v="170000.00000000003"/>
    <n v="68000.000000000015"/>
    <n v="0.4"/>
    <x v="0"/>
  </r>
  <r>
    <x v="3"/>
    <n v="1185732"/>
    <x v="301"/>
    <x v="0"/>
    <x v="41"/>
    <s v="Charleston"/>
    <x v="2"/>
    <n v="35"/>
    <n v="300"/>
    <n v="105000"/>
    <n v="42000"/>
    <n v="0.4"/>
    <x v="0"/>
  </r>
  <r>
    <x v="3"/>
    <n v="1185732"/>
    <x v="301"/>
    <x v="0"/>
    <x v="41"/>
    <s v="Charleston"/>
    <x v="3"/>
    <n v="35"/>
    <n v="275"/>
    <n v="96250"/>
    <n v="38500"/>
    <n v="0.4"/>
    <x v="0"/>
  </r>
  <r>
    <x v="3"/>
    <n v="1185732"/>
    <x v="301"/>
    <x v="0"/>
    <x v="41"/>
    <s v="Charleston"/>
    <x v="4"/>
    <n v="45"/>
    <n v="275"/>
    <n v="123750"/>
    <n v="49500"/>
    <n v="0.4"/>
    <x v="0"/>
  </r>
  <r>
    <x v="3"/>
    <n v="1185732"/>
    <x v="301"/>
    <x v="0"/>
    <x v="41"/>
    <s v="Charleston"/>
    <x v="5"/>
    <n v="65.000000000000014"/>
    <n v="425"/>
    <n v="276250.00000000006"/>
    <n v="110500.00000000003"/>
    <n v="0.4"/>
    <x v="0"/>
  </r>
  <r>
    <x v="3"/>
    <n v="1185732"/>
    <x v="330"/>
    <x v="0"/>
    <x v="41"/>
    <s v="Charleston"/>
    <x v="0"/>
    <n v="60.000000000000007"/>
    <n v="650"/>
    <n v="390000.00000000006"/>
    <n v="156000.00000000003"/>
    <n v="0.4"/>
    <x v="0"/>
  </r>
  <r>
    <x v="3"/>
    <n v="1185732"/>
    <x v="330"/>
    <x v="0"/>
    <x v="41"/>
    <s v="Charleston"/>
    <x v="1"/>
    <n v="55.000000000000014"/>
    <n v="400"/>
    <n v="220000.00000000006"/>
    <n v="88000.000000000029"/>
    <n v="0.4"/>
    <x v="0"/>
  </r>
  <r>
    <x v="3"/>
    <n v="1185732"/>
    <x v="330"/>
    <x v="0"/>
    <x v="41"/>
    <s v="Charleston"/>
    <x v="2"/>
    <n v="50"/>
    <n v="325"/>
    <n v="162500"/>
    <n v="65000"/>
    <n v="0.4"/>
    <x v="0"/>
  </r>
  <r>
    <x v="3"/>
    <n v="1185732"/>
    <x v="330"/>
    <x v="0"/>
    <x v="41"/>
    <s v="Charleston"/>
    <x v="3"/>
    <n v="50"/>
    <n v="275"/>
    <n v="137500"/>
    <n v="55000"/>
    <n v="0.4"/>
    <x v="0"/>
  </r>
  <r>
    <x v="3"/>
    <n v="1185732"/>
    <x v="330"/>
    <x v="0"/>
    <x v="41"/>
    <s v="Charleston"/>
    <x v="4"/>
    <n v="60.000000000000007"/>
    <n v="300"/>
    <n v="180000.00000000003"/>
    <n v="72000.000000000015"/>
    <n v="0.4"/>
    <x v="0"/>
  </r>
  <r>
    <x v="3"/>
    <n v="1185732"/>
    <x v="330"/>
    <x v="0"/>
    <x v="41"/>
    <s v="Charleston"/>
    <x v="5"/>
    <n v="65.000000000000014"/>
    <n v="475"/>
    <n v="308750.00000000006"/>
    <n v="123500.00000000003"/>
    <n v="0.4"/>
    <x v="0"/>
  </r>
  <r>
    <x v="3"/>
    <n v="1185732"/>
    <x v="362"/>
    <x v="0"/>
    <x v="41"/>
    <s v="Charleston"/>
    <x v="0"/>
    <n v="50"/>
    <n v="525"/>
    <n v="262500"/>
    <n v="105000"/>
    <n v="0.4"/>
    <x v="0"/>
  </r>
  <r>
    <x v="3"/>
    <n v="1185732"/>
    <x v="362"/>
    <x v="0"/>
    <x v="41"/>
    <s v="Charleston"/>
    <x v="1"/>
    <n v="45.000000000000007"/>
    <n v="300"/>
    <n v="135000.00000000003"/>
    <n v="54000.000000000015"/>
    <n v="0.4"/>
    <x v="0"/>
  </r>
  <r>
    <x v="3"/>
    <n v="1185732"/>
    <x v="362"/>
    <x v="0"/>
    <x v="41"/>
    <s v="Charleston"/>
    <x v="2"/>
    <n v="40"/>
    <n v="300"/>
    <n v="120000"/>
    <n v="48000"/>
    <n v="0.4"/>
    <x v="0"/>
  </r>
  <r>
    <x v="3"/>
    <n v="1185732"/>
    <x v="362"/>
    <x v="0"/>
    <x v="41"/>
    <s v="Charleston"/>
    <x v="3"/>
    <n v="40"/>
    <n v="275"/>
    <n v="110000"/>
    <n v="44000"/>
    <n v="0.4"/>
    <x v="0"/>
  </r>
  <r>
    <x v="3"/>
    <n v="1185732"/>
    <x v="362"/>
    <x v="0"/>
    <x v="41"/>
    <s v="Charleston"/>
    <x v="4"/>
    <n v="50"/>
    <n v="250"/>
    <n v="125000"/>
    <n v="50000"/>
    <n v="0.4"/>
    <x v="0"/>
  </r>
  <r>
    <x v="3"/>
    <n v="1185732"/>
    <x v="362"/>
    <x v="0"/>
    <x v="41"/>
    <s v="Charleston"/>
    <x v="5"/>
    <n v="55.000000000000007"/>
    <n v="425"/>
    <n v="233750.00000000003"/>
    <n v="93500.000000000015"/>
    <n v="0.4"/>
    <x v="0"/>
  </r>
  <r>
    <x v="3"/>
    <n v="1185732"/>
    <x v="394"/>
    <x v="0"/>
    <x v="41"/>
    <s v="Charleston"/>
    <x v="0"/>
    <n v="35"/>
    <n v="550"/>
    <n v="192500"/>
    <n v="77000"/>
    <n v="0.4"/>
    <x v="0"/>
  </r>
  <r>
    <x v="3"/>
    <n v="1185732"/>
    <x v="394"/>
    <x v="0"/>
    <x v="41"/>
    <s v="Charleston"/>
    <x v="1"/>
    <n v="30.000000000000011"/>
    <n v="350"/>
    <n v="105000.00000000004"/>
    <n v="42000.000000000022"/>
    <n v="0.4"/>
    <x v="0"/>
  </r>
  <r>
    <x v="3"/>
    <n v="1185732"/>
    <x v="394"/>
    <x v="0"/>
    <x v="41"/>
    <s v="Charleston"/>
    <x v="2"/>
    <n v="25.000000000000007"/>
    <n v="250"/>
    <n v="62500.000000000015"/>
    <n v="25000.000000000007"/>
    <n v="0.4"/>
    <x v="0"/>
  </r>
  <r>
    <x v="3"/>
    <n v="1185732"/>
    <x v="394"/>
    <x v="0"/>
    <x v="41"/>
    <s v="Charleston"/>
    <x v="3"/>
    <n v="25.000000000000007"/>
    <n v="225"/>
    <n v="56250.000000000015"/>
    <n v="22500.000000000007"/>
    <n v="0.4"/>
    <x v="0"/>
  </r>
  <r>
    <x v="3"/>
    <n v="1185732"/>
    <x v="394"/>
    <x v="0"/>
    <x v="41"/>
    <s v="Charleston"/>
    <x v="4"/>
    <n v="35"/>
    <n v="225"/>
    <n v="78750"/>
    <n v="31500"/>
    <n v="0.4"/>
    <x v="0"/>
  </r>
  <r>
    <x v="3"/>
    <n v="1185732"/>
    <x v="394"/>
    <x v="0"/>
    <x v="41"/>
    <s v="Charleston"/>
    <x v="5"/>
    <n v="40"/>
    <n v="300"/>
    <n v="120000"/>
    <n v="48000"/>
    <n v="0.4"/>
    <x v="0"/>
  </r>
  <r>
    <x v="3"/>
    <n v="1185732"/>
    <x v="423"/>
    <x v="0"/>
    <x v="41"/>
    <s v="Charleston"/>
    <x v="0"/>
    <n v="44.999999999999993"/>
    <n v="425"/>
    <n v="191249.99999999997"/>
    <n v="76499.999999999985"/>
    <n v="0.4"/>
    <x v="0"/>
  </r>
  <r>
    <x v="3"/>
    <n v="1185732"/>
    <x v="423"/>
    <x v="0"/>
    <x v="41"/>
    <s v="Charleston"/>
    <x v="1"/>
    <n v="35"/>
    <n v="275"/>
    <n v="96250"/>
    <n v="38500"/>
    <n v="0.4"/>
    <x v="0"/>
  </r>
  <r>
    <x v="3"/>
    <n v="1185732"/>
    <x v="423"/>
    <x v="0"/>
    <x v="41"/>
    <s v="Charleston"/>
    <x v="2"/>
    <n v="35"/>
    <n v="175"/>
    <n v="61250"/>
    <n v="24500"/>
    <n v="0.4"/>
    <x v="0"/>
  </r>
  <r>
    <x v="3"/>
    <n v="1185732"/>
    <x v="423"/>
    <x v="0"/>
    <x v="41"/>
    <s v="Charleston"/>
    <x v="3"/>
    <n v="35"/>
    <n v="175"/>
    <n v="61250"/>
    <n v="24500"/>
    <n v="0.4"/>
    <x v="0"/>
  </r>
  <r>
    <x v="3"/>
    <n v="1185732"/>
    <x v="423"/>
    <x v="0"/>
    <x v="41"/>
    <s v="Charleston"/>
    <x v="4"/>
    <n v="44.999999999999993"/>
    <n v="175"/>
    <n v="78749.999999999985"/>
    <n v="31499.999999999996"/>
    <n v="0.4"/>
    <x v="0"/>
  </r>
  <r>
    <x v="0"/>
    <n v="1185732"/>
    <x v="423"/>
    <x v="0"/>
    <x v="41"/>
    <s v="Charleston"/>
    <x v="5"/>
    <n v="49.999999999999986"/>
    <n v="300"/>
    <n v="149999.99999999997"/>
    <n v="59999.999999999993"/>
    <n v="0.4"/>
    <x v="0"/>
  </r>
  <r>
    <x v="0"/>
    <n v="1185732"/>
    <x v="454"/>
    <x v="0"/>
    <x v="41"/>
    <s v="Charleston"/>
    <x v="0"/>
    <n v="44.999999999999993"/>
    <n v="450"/>
    <n v="202499.99999999997"/>
    <n v="81000"/>
    <n v="0.4"/>
    <x v="0"/>
  </r>
  <r>
    <x v="0"/>
    <n v="1185732"/>
    <x v="454"/>
    <x v="0"/>
    <x v="41"/>
    <s v="Charleston"/>
    <x v="1"/>
    <n v="35"/>
    <n v="350"/>
    <n v="122500"/>
    <n v="49000"/>
    <n v="0.4"/>
    <x v="0"/>
  </r>
  <r>
    <x v="0"/>
    <n v="1185732"/>
    <x v="454"/>
    <x v="0"/>
    <x v="41"/>
    <s v="Charleston"/>
    <x v="2"/>
    <n v="35"/>
    <n v="295"/>
    <n v="103250"/>
    <n v="41300"/>
    <n v="0.4"/>
    <x v="0"/>
  </r>
  <r>
    <x v="0"/>
    <n v="1185732"/>
    <x v="454"/>
    <x v="0"/>
    <x v="41"/>
    <s v="Charleston"/>
    <x v="3"/>
    <n v="40"/>
    <n v="325"/>
    <n v="130000"/>
    <n v="52000"/>
    <n v="0.4"/>
    <x v="0"/>
  </r>
  <r>
    <x v="0"/>
    <n v="1185732"/>
    <x v="454"/>
    <x v="0"/>
    <x v="41"/>
    <s v="Charleston"/>
    <x v="4"/>
    <n v="65"/>
    <n v="300"/>
    <n v="195000"/>
    <n v="78000"/>
    <n v="0.4"/>
    <x v="0"/>
  </r>
  <r>
    <x v="0"/>
    <n v="1185732"/>
    <x v="454"/>
    <x v="0"/>
    <x v="41"/>
    <s v="Charleston"/>
    <x v="5"/>
    <n v="70"/>
    <n v="400"/>
    <n v="280000"/>
    <n v="112000"/>
    <n v="0.4"/>
    <x v="0"/>
  </r>
  <r>
    <x v="0"/>
    <n v="1185732"/>
    <x v="483"/>
    <x v="0"/>
    <x v="41"/>
    <s v="Charleston"/>
    <x v="0"/>
    <n v="65"/>
    <n v="650"/>
    <n v="422500"/>
    <n v="169000"/>
    <n v="0.4"/>
    <x v="0"/>
  </r>
  <r>
    <x v="0"/>
    <n v="1185732"/>
    <x v="483"/>
    <x v="0"/>
    <x v="41"/>
    <s v="Charleston"/>
    <x v="1"/>
    <n v="55.000000000000007"/>
    <n v="450"/>
    <n v="247500.00000000003"/>
    <n v="99000.000000000015"/>
    <n v="0.4"/>
    <x v="0"/>
  </r>
  <r>
    <x v="3"/>
    <n v="1185732"/>
    <x v="483"/>
    <x v="0"/>
    <x v="41"/>
    <s v="Charleston"/>
    <x v="2"/>
    <n v="55.000000000000007"/>
    <n v="400"/>
    <n v="220000.00000000003"/>
    <n v="88000.000000000015"/>
    <n v="0.4"/>
    <x v="0"/>
  </r>
  <r>
    <x v="0"/>
    <n v="1185732"/>
    <x v="483"/>
    <x v="0"/>
    <x v="41"/>
    <s v="Charleston"/>
    <x v="3"/>
    <n v="55.000000000000007"/>
    <n v="350"/>
    <n v="192500.00000000003"/>
    <n v="77000.000000000015"/>
    <n v="0.4"/>
    <x v="0"/>
  </r>
  <r>
    <x v="0"/>
    <n v="1185732"/>
    <x v="483"/>
    <x v="0"/>
    <x v="41"/>
    <s v="Charleston"/>
    <x v="4"/>
    <n v="65"/>
    <n v="350"/>
    <n v="227500"/>
    <n v="91000"/>
    <n v="0.4"/>
    <x v="0"/>
  </r>
  <r>
    <x v="0"/>
    <n v="1185732"/>
    <x v="483"/>
    <x v="0"/>
    <x v="41"/>
    <s v="Charleston"/>
    <x v="5"/>
    <n v="70"/>
    <n v="450"/>
    <n v="315000"/>
    <n v="126000"/>
    <n v="0.4"/>
    <x v="0"/>
  </r>
  <r>
    <x v="0"/>
    <n v="1185732"/>
    <x v="188"/>
    <x v="0"/>
    <x v="41"/>
    <s v="Charleston"/>
    <x v="0"/>
    <n v="35"/>
    <n v="425"/>
    <n v="148750"/>
    <n v="59500"/>
    <n v="0.4"/>
    <x v="0"/>
  </r>
  <r>
    <x v="0"/>
    <n v="1185732"/>
    <x v="188"/>
    <x v="0"/>
    <x v="41"/>
    <s v="Charleston"/>
    <x v="1"/>
    <n v="35"/>
    <n v="225"/>
    <n v="78750"/>
    <n v="27562.5"/>
    <n v="0.35"/>
    <x v="0"/>
  </r>
  <r>
    <x v="0"/>
    <n v="1185732"/>
    <x v="188"/>
    <x v="0"/>
    <x v="41"/>
    <s v="Charleston"/>
    <x v="2"/>
    <n v="25.000000000000007"/>
    <n v="225"/>
    <n v="56250.000000000015"/>
    <n v="19687.500000000004"/>
    <n v="0.35"/>
    <x v="0"/>
  </r>
  <r>
    <x v="0"/>
    <n v="1185732"/>
    <x v="188"/>
    <x v="0"/>
    <x v="41"/>
    <s v="Charleston"/>
    <x v="3"/>
    <n v="30"/>
    <n v="75"/>
    <n v="22500"/>
    <n v="7874.9999999999991"/>
    <n v="0.35"/>
    <x v="0"/>
  </r>
  <r>
    <x v="0"/>
    <n v="1185732"/>
    <x v="188"/>
    <x v="0"/>
    <x v="41"/>
    <s v="Charleston"/>
    <x v="4"/>
    <n v="45"/>
    <n v="125"/>
    <n v="56250"/>
    <n v="16875"/>
    <n v="0.3"/>
    <x v="0"/>
  </r>
  <r>
    <x v="0"/>
    <n v="1185732"/>
    <x v="188"/>
    <x v="0"/>
    <x v="41"/>
    <s v="Charleston"/>
    <x v="5"/>
    <n v="35"/>
    <n v="225"/>
    <n v="78750"/>
    <n v="23625"/>
    <n v="0.3"/>
    <x v="0"/>
  </r>
  <r>
    <x v="0"/>
    <n v="1185732"/>
    <x v="696"/>
    <x v="0"/>
    <x v="41"/>
    <s v="Charleston"/>
    <x v="0"/>
    <n v="35"/>
    <n v="475"/>
    <n v="166250"/>
    <n v="66500"/>
    <n v="0.4"/>
    <x v="0"/>
  </r>
  <r>
    <x v="3"/>
    <n v="1185732"/>
    <x v="696"/>
    <x v="0"/>
    <x v="41"/>
    <s v="Charleston"/>
    <x v="1"/>
    <n v="35"/>
    <n v="125"/>
    <n v="43750"/>
    <n v="15312.499999999998"/>
    <n v="0.35"/>
    <x v="0"/>
  </r>
  <r>
    <x v="3"/>
    <n v="1185732"/>
    <x v="696"/>
    <x v="0"/>
    <x v="41"/>
    <s v="Charleston"/>
    <x v="2"/>
    <n v="25.000000000000007"/>
    <n v="175"/>
    <n v="43750.000000000015"/>
    <n v="15312.500000000004"/>
    <n v="0.35"/>
    <x v="0"/>
  </r>
  <r>
    <x v="3"/>
    <n v="1185732"/>
    <x v="696"/>
    <x v="0"/>
    <x v="42"/>
    <s v="Baltimore"/>
    <x v="3"/>
    <n v="30"/>
    <n v="50"/>
    <n v="15000"/>
    <n v="5250"/>
    <n v="0.35"/>
    <x v="0"/>
  </r>
  <r>
    <x v="3"/>
    <n v="1185732"/>
    <x v="696"/>
    <x v="0"/>
    <x v="42"/>
    <s v="Baltimore"/>
    <x v="4"/>
    <n v="45"/>
    <n v="125"/>
    <n v="56250"/>
    <n v="16875"/>
    <n v="0.3"/>
    <x v="0"/>
  </r>
  <r>
    <x v="3"/>
    <n v="1185732"/>
    <x v="696"/>
    <x v="0"/>
    <x v="42"/>
    <s v="Baltimore"/>
    <x v="5"/>
    <n v="35"/>
    <n v="225"/>
    <n v="78750"/>
    <n v="23625"/>
    <n v="0.3"/>
    <x v="0"/>
  </r>
  <r>
    <x v="3"/>
    <n v="1185732"/>
    <x v="225"/>
    <x v="0"/>
    <x v="42"/>
    <s v="Baltimore"/>
    <x v="0"/>
    <n v="35"/>
    <n v="445"/>
    <n v="155750"/>
    <n v="62300"/>
    <n v="0.4"/>
    <x v="0"/>
  </r>
  <r>
    <x v="3"/>
    <n v="1185732"/>
    <x v="225"/>
    <x v="0"/>
    <x v="42"/>
    <s v="Baltimore"/>
    <x v="1"/>
    <n v="35"/>
    <n v="150"/>
    <n v="52500"/>
    <n v="18375"/>
    <n v="0.35"/>
    <x v="0"/>
  </r>
  <r>
    <x v="3"/>
    <n v="1185732"/>
    <x v="225"/>
    <x v="0"/>
    <x v="42"/>
    <s v="Baltimore"/>
    <x v="2"/>
    <n v="25.000000000000007"/>
    <n v="175"/>
    <n v="43750.000000000015"/>
    <n v="15312.500000000004"/>
    <n v="0.35"/>
    <x v="0"/>
  </r>
  <r>
    <x v="3"/>
    <n v="1185732"/>
    <x v="225"/>
    <x v="0"/>
    <x v="42"/>
    <s v="Baltimore"/>
    <x v="3"/>
    <n v="30"/>
    <n v="25"/>
    <n v="7500"/>
    <n v="2625"/>
    <n v="0.35"/>
    <x v="0"/>
  </r>
  <r>
    <x v="3"/>
    <n v="1185732"/>
    <x v="225"/>
    <x v="0"/>
    <x v="42"/>
    <s v="Baltimore"/>
    <x v="4"/>
    <n v="45"/>
    <n v="75"/>
    <n v="33750"/>
    <n v="10125"/>
    <n v="0.3"/>
    <x v="0"/>
  </r>
  <r>
    <x v="3"/>
    <n v="1185732"/>
    <x v="225"/>
    <x v="0"/>
    <x v="42"/>
    <s v="Baltimore"/>
    <x v="5"/>
    <n v="35"/>
    <n v="175"/>
    <n v="61250"/>
    <n v="18375"/>
    <n v="0.3"/>
    <x v="0"/>
  </r>
  <r>
    <x v="3"/>
    <n v="1185732"/>
    <x v="244"/>
    <x v="0"/>
    <x v="42"/>
    <s v="Baltimore"/>
    <x v="0"/>
    <n v="35"/>
    <n v="425"/>
    <n v="148750"/>
    <n v="59500"/>
    <n v="0.4"/>
    <x v="0"/>
  </r>
  <r>
    <x v="3"/>
    <n v="1185732"/>
    <x v="244"/>
    <x v="0"/>
    <x v="42"/>
    <s v="Baltimore"/>
    <x v="1"/>
    <n v="35"/>
    <n v="125"/>
    <n v="43750"/>
    <n v="15312.499999999998"/>
    <n v="0.35"/>
    <x v="0"/>
  </r>
  <r>
    <x v="3"/>
    <n v="1185732"/>
    <x v="244"/>
    <x v="0"/>
    <x v="42"/>
    <s v="Baltimore"/>
    <x v="2"/>
    <n v="25.000000000000007"/>
    <n v="125"/>
    <n v="31250.000000000007"/>
    <n v="10937.500000000002"/>
    <n v="0.35"/>
    <x v="0"/>
  </r>
  <r>
    <x v="3"/>
    <n v="1185732"/>
    <x v="244"/>
    <x v="0"/>
    <x v="42"/>
    <s v="Baltimore"/>
    <x v="3"/>
    <n v="30"/>
    <n v="50"/>
    <n v="15000"/>
    <n v="5250"/>
    <n v="0.35"/>
    <x v="0"/>
  </r>
  <r>
    <x v="3"/>
    <n v="1185732"/>
    <x v="244"/>
    <x v="0"/>
    <x v="42"/>
    <s v="Baltimore"/>
    <x v="4"/>
    <n v="45"/>
    <n v="50"/>
    <n v="22500"/>
    <n v="6750"/>
    <n v="0.3"/>
    <x v="0"/>
  </r>
  <r>
    <x v="3"/>
    <n v="1185732"/>
    <x v="244"/>
    <x v="0"/>
    <x v="42"/>
    <s v="Baltimore"/>
    <x v="5"/>
    <n v="35"/>
    <n v="200"/>
    <n v="70000"/>
    <n v="21000"/>
    <n v="0.3"/>
    <x v="0"/>
  </r>
  <r>
    <x v="3"/>
    <n v="1185732"/>
    <x v="273"/>
    <x v="0"/>
    <x v="42"/>
    <s v="Baltimore"/>
    <x v="0"/>
    <n v="49.999999999999993"/>
    <n v="470"/>
    <n v="234999.99999999997"/>
    <n v="94000"/>
    <n v="0.4"/>
    <x v="0"/>
  </r>
  <r>
    <x v="3"/>
    <n v="1185732"/>
    <x v="273"/>
    <x v="0"/>
    <x v="42"/>
    <s v="Baltimore"/>
    <x v="1"/>
    <n v="45"/>
    <n v="175"/>
    <n v="78750"/>
    <n v="27562.5"/>
    <n v="0.35"/>
    <x v="0"/>
  </r>
  <r>
    <x v="3"/>
    <n v="1185732"/>
    <x v="273"/>
    <x v="0"/>
    <x v="42"/>
    <s v="Baltimore"/>
    <x v="2"/>
    <n v="40"/>
    <n v="150"/>
    <n v="60000"/>
    <n v="21000"/>
    <n v="0.35"/>
    <x v="0"/>
  </r>
  <r>
    <x v="3"/>
    <n v="1185732"/>
    <x v="273"/>
    <x v="0"/>
    <x v="42"/>
    <s v="Baltimore"/>
    <x v="3"/>
    <n v="40"/>
    <n v="100"/>
    <n v="40000"/>
    <n v="14000"/>
    <n v="0.35"/>
    <x v="0"/>
  </r>
  <r>
    <x v="3"/>
    <n v="1185732"/>
    <x v="273"/>
    <x v="0"/>
    <x v="42"/>
    <s v="Baltimore"/>
    <x v="4"/>
    <n v="49.999999999999993"/>
    <n v="125"/>
    <n v="62499.999999999993"/>
    <n v="18749.999999999996"/>
    <n v="0.3"/>
    <x v="0"/>
  </r>
  <r>
    <x v="3"/>
    <n v="1185732"/>
    <x v="273"/>
    <x v="0"/>
    <x v="42"/>
    <s v="Baltimore"/>
    <x v="5"/>
    <n v="54.999999999999993"/>
    <n v="250"/>
    <n v="137499.99999999997"/>
    <n v="41249.999999999993"/>
    <n v="0.3"/>
    <x v="0"/>
  </r>
  <r>
    <x v="3"/>
    <n v="1185732"/>
    <x v="306"/>
    <x v="0"/>
    <x v="42"/>
    <s v="Baltimore"/>
    <x v="0"/>
    <n v="49.999999999999993"/>
    <n v="500"/>
    <n v="249999.99999999997"/>
    <n v="100000"/>
    <n v="0.4"/>
    <x v="0"/>
  </r>
  <r>
    <x v="3"/>
    <n v="1185732"/>
    <x v="306"/>
    <x v="0"/>
    <x v="42"/>
    <s v="Baltimore"/>
    <x v="1"/>
    <n v="45"/>
    <n v="250"/>
    <n v="112500"/>
    <n v="39375"/>
    <n v="0.35"/>
    <x v="0"/>
  </r>
  <r>
    <x v="0"/>
    <n v="1185732"/>
    <x v="306"/>
    <x v="0"/>
    <x v="42"/>
    <s v="Baltimore"/>
    <x v="2"/>
    <n v="40"/>
    <n v="175"/>
    <n v="70000"/>
    <n v="24500"/>
    <n v="0.35"/>
    <x v="0"/>
  </r>
  <r>
    <x v="0"/>
    <n v="1185732"/>
    <x v="306"/>
    <x v="0"/>
    <x v="42"/>
    <s v="Baltimore"/>
    <x v="3"/>
    <n v="40"/>
    <n v="150"/>
    <n v="60000"/>
    <n v="21000"/>
    <n v="0.35"/>
    <x v="0"/>
  </r>
  <r>
    <x v="0"/>
    <n v="1185732"/>
    <x v="306"/>
    <x v="0"/>
    <x v="42"/>
    <s v="Baltimore"/>
    <x v="4"/>
    <n v="49.999999999999993"/>
    <n v="150"/>
    <n v="74999.999999999985"/>
    <n v="22499.999999999996"/>
    <n v="0.3"/>
    <x v="0"/>
  </r>
  <r>
    <x v="0"/>
    <n v="1185732"/>
    <x v="306"/>
    <x v="0"/>
    <x v="42"/>
    <s v="Baltimore"/>
    <x v="5"/>
    <n v="54.999999999999993"/>
    <n v="300"/>
    <n v="164999.99999999997"/>
    <n v="49499.999999999993"/>
    <n v="0.3"/>
    <x v="0"/>
  </r>
  <r>
    <x v="0"/>
    <n v="1185732"/>
    <x v="334"/>
    <x v="0"/>
    <x v="42"/>
    <s v="Baltimore"/>
    <x v="0"/>
    <n v="49.999999999999993"/>
    <n v="525"/>
    <n v="262499.99999999994"/>
    <n v="104999.99999999999"/>
    <n v="0.4"/>
    <x v="0"/>
  </r>
  <r>
    <x v="2"/>
    <n v="1185732"/>
    <x v="334"/>
    <x v="0"/>
    <x v="42"/>
    <s v="Baltimore"/>
    <x v="1"/>
    <n v="45"/>
    <n v="275"/>
    <n v="123750"/>
    <n v="43312.5"/>
    <n v="0.35"/>
    <x v="0"/>
  </r>
  <r>
    <x v="2"/>
    <n v="1185732"/>
    <x v="334"/>
    <x v="0"/>
    <x v="42"/>
    <s v="Baltimore"/>
    <x v="2"/>
    <n v="40"/>
    <n v="200"/>
    <n v="80000"/>
    <n v="28000"/>
    <n v="0.35"/>
    <x v="0"/>
  </r>
  <r>
    <x v="2"/>
    <n v="1185732"/>
    <x v="334"/>
    <x v="0"/>
    <x v="42"/>
    <s v="Baltimore"/>
    <x v="3"/>
    <n v="40"/>
    <n v="150"/>
    <n v="60000"/>
    <n v="21000"/>
    <n v="0.35"/>
    <x v="0"/>
  </r>
  <r>
    <x v="2"/>
    <n v="1185732"/>
    <x v="334"/>
    <x v="0"/>
    <x v="42"/>
    <s v="Baltimore"/>
    <x v="4"/>
    <n v="49.999999999999993"/>
    <n v="175"/>
    <n v="87499.999999999985"/>
    <n v="26249.999999999996"/>
    <n v="0.3"/>
    <x v="0"/>
  </r>
  <r>
    <x v="2"/>
    <n v="1185732"/>
    <x v="334"/>
    <x v="0"/>
    <x v="42"/>
    <s v="Baltimore"/>
    <x v="5"/>
    <n v="54.999999999999993"/>
    <n v="350"/>
    <n v="192499.99999999997"/>
    <n v="57749.999999999993"/>
    <n v="0.3"/>
    <x v="0"/>
  </r>
  <r>
    <x v="2"/>
    <n v="1185732"/>
    <x v="366"/>
    <x v="0"/>
    <x v="42"/>
    <s v="Baltimore"/>
    <x v="0"/>
    <n v="49.999999999999993"/>
    <n v="500"/>
    <n v="249999.99999999997"/>
    <n v="100000"/>
    <n v="0.4"/>
    <x v="0"/>
  </r>
  <r>
    <x v="2"/>
    <n v="1185732"/>
    <x v="366"/>
    <x v="0"/>
    <x v="42"/>
    <s v="Baltimore"/>
    <x v="1"/>
    <n v="45"/>
    <n v="275"/>
    <n v="123750"/>
    <n v="43312.5"/>
    <n v="0.35"/>
    <x v="0"/>
  </r>
  <r>
    <x v="2"/>
    <n v="1185732"/>
    <x v="366"/>
    <x v="0"/>
    <x v="42"/>
    <s v="Baltimore"/>
    <x v="2"/>
    <n v="40"/>
    <n v="200"/>
    <n v="80000"/>
    <n v="28000"/>
    <n v="0.35"/>
    <x v="0"/>
  </r>
  <r>
    <x v="2"/>
    <n v="1185732"/>
    <x v="366"/>
    <x v="0"/>
    <x v="42"/>
    <s v="Baltimore"/>
    <x v="3"/>
    <n v="40"/>
    <n v="150"/>
    <n v="60000"/>
    <n v="21000"/>
    <n v="0.35"/>
    <x v="0"/>
  </r>
  <r>
    <x v="2"/>
    <n v="1185732"/>
    <x v="366"/>
    <x v="0"/>
    <x v="42"/>
    <s v="Baltimore"/>
    <x v="4"/>
    <n v="49.999999999999993"/>
    <n v="125"/>
    <n v="62499.999999999993"/>
    <n v="18749.999999999996"/>
    <n v="0.3"/>
    <x v="0"/>
  </r>
  <r>
    <x v="2"/>
    <n v="1185732"/>
    <x v="366"/>
    <x v="0"/>
    <x v="42"/>
    <s v="Baltimore"/>
    <x v="5"/>
    <n v="54.999999999999993"/>
    <n v="300"/>
    <n v="164999.99999999997"/>
    <n v="49499.999999999993"/>
    <n v="0.3"/>
    <x v="0"/>
  </r>
  <r>
    <x v="2"/>
    <n v="1185732"/>
    <x v="396"/>
    <x v="0"/>
    <x v="42"/>
    <s v="Baltimore"/>
    <x v="0"/>
    <n v="49.999999999999993"/>
    <n v="425"/>
    <n v="212499.99999999997"/>
    <n v="85000"/>
    <n v="0.4"/>
    <x v="0"/>
  </r>
  <r>
    <x v="2"/>
    <n v="1185732"/>
    <x v="396"/>
    <x v="0"/>
    <x v="42"/>
    <s v="Baltimore"/>
    <x v="1"/>
    <n v="45"/>
    <n v="225"/>
    <n v="101250"/>
    <n v="35437.5"/>
    <n v="0.35"/>
    <x v="0"/>
  </r>
  <r>
    <x v="2"/>
    <n v="1185732"/>
    <x v="396"/>
    <x v="0"/>
    <x v="42"/>
    <s v="Baltimore"/>
    <x v="2"/>
    <n v="40"/>
    <n v="125"/>
    <n v="50000"/>
    <n v="17500"/>
    <n v="0.35"/>
    <x v="0"/>
  </r>
  <r>
    <x v="2"/>
    <n v="1185732"/>
    <x v="396"/>
    <x v="0"/>
    <x v="42"/>
    <s v="Baltimore"/>
    <x v="3"/>
    <n v="40"/>
    <n v="100"/>
    <n v="40000"/>
    <n v="14000"/>
    <n v="0.35"/>
    <x v="0"/>
  </r>
  <r>
    <x v="2"/>
    <n v="1185732"/>
    <x v="396"/>
    <x v="0"/>
    <x v="42"/>
    <s v="Baltimore"/>
    <x v="4"/>
    <n v="49.999999999999993"/>
    <n v="100"/>
    <n v="49999.999999999993"/>
    <n v="14999.999999999996"/>
    <n v="0.3"/>
    <x v="0"/>
  </r>
  <r>
    <x v="2"/>
    <n v="1185732"/>
    <x v="396"/>
    <x v="0"/>
    <x v="42"/>
    <s v="Baltimore"/>
    <x v="5"/>
    <n v="54.999999999999993"/>
    <n v="200"/>
    <n v="109999.99999999999"/>
    <n v="32999.999999999993"/>
    <n v="0.3"/>
    <x v="0"/>
  </r>
  <r>
    <x v="2"/>
    <n v="1185732"/>
    <x v="428"/>
    <x v="0"/>
    <x v="42"/>
    <s v="Baltimore"/>
    <x v="0"/>
    <n v="54.999999999999993"/>
    <n v="375"/>
    <n v="206249.99999999997"/>
    <n v="82500"/>
    <n v="0.4"/>
    <x v="0"/>
  </r>
  <r>
    <x v="2"/>
    <n v="1185732"/>
    <x v="428"/>
    <x v="0"/>
    <x v="42"/>
    <s v="Baltimore"/>
    <x v="1"/>
    <n v="50"/>
    <n v="200"/>
    <n v="100000"/>
    <n v="35000"/>
    <n v="0.35"/>
    <x v="0"/>
  </r>
  <r>
    <x v="2"/>
    <n v="1185732"/>
    <x v="428"/>
    <x v="0"/>
    <x v="42"/>
    <s v="Baltimore"/>
    <x v="2"/>
    <n v="50"/>
    <n v="100"/>
    <n v="50000"/>
    <n v="17500"/>
    <n v="0.35"/>
    <x v="0"/>
  </r>
  <r>
    <x v="0"/>
    <n v="1185732"/>
    <x v="428"/>
    <x v="0"/>
    <x v="42"/>
    <s v="Baltimore"/>
    <x v="3"/>
    <n v="50"/>
    <n v="75"/>
    <n v="37500"/>
    <n v="13125"/>
    <n v="0.35"/>
    <x v="0"/>
  </r>
  <r>
    <x v="0"/>
    <n v="1185732"/>
    <x v="428"/>
    <x v="0"/>
    <x v="42"/>
    <s v="Baltimore"/>
    <x v="4"/>
    <n v="60"/>
    <n v="75"/>
    <n v="45000"/>
    <n v="13500"/>
    <n v="0.3"/>
    <x v="0"/>
  </r>
  <r>
    <x v="0"/>
    <n v="1185732"/>
    <x v="428"/>
    <x v="0"/>
    <x v="42"/>
    <s v="Baltimore"/>
    <x v="5"/>
    <n v="64.999999999999986"/>
    <n v="200"/>
    <n v="129999.99999999997"/>
    <n v="38999.999999999993"/>
    <n v="0.3"/>
    <x v="0"/>
  </r>
  <r>
    <x v="0"/>
    <n v="1185732"/>
    <x v="458"/>
    <x v="0"/>
    <x v="42"/>
    <s v="Baltimore"/>
    <x v="0"/>
    <n v="60"/>
    <n v="350"/>
    <n v="210000"/>
    <n v="84000"/>
    <n v="0.4"/>
    <x v="0"/>
  </r>
  <r>
    <x v="0"/>
    <n v="1185732"/>
    <x v="458"/>
    <x v="0"/>
    <x v="42"/>
    <s v="Baltimore"/>
    <x v="1"/>
    <n v="50"/>
    <n v="175"/>
    <n v="87500"/>
    <n v="30624.999999999996"/>
    <n v="0.35"/>
    <x v="0"/>
  </r>
  <r>
    <x v="0"/>
    <n v="1185732"/>
    <x v="458"/>
    <x v="0"/>
    <x v="42"/>
    <s v="Baltimore"/>
    <x v="2"/>
    <n v="50"/>
    <n v="170"/>
    <n v="85000"/>
    <n v="29749.999999999996"/>
    <n v="0.35"/>
    <x v="0"/>
  </r>
  <r>
    <x v="0"/>
    <n v="1185732"/>
    <x v="458"/>
    <x v="0"/>
    <x v="42"/>
    <s v="Baltimore"/>
    <x v="3"/>
    <n v="50"/>
    <n v="150"/>
    <n v="75000"/>
    <n v="26250"/>
    <n v="0.35"/>
    <x v="0"/>
  </r>
  <r>
    <x v="0"/>
    <n v="1185732"/>
    <x v="458"/>
    <x v="0"/>
    <x v="42"/>
    <s v="Baltimore"/>
    <x v="4"/>
    <n v="60"/>
    <n v="125"/>
    <n v="75000"/>
    <n v="22500"/>
    <n v="0.3"/>
    <x v="0"/>
  </r>
  <r>
    <x v="0"/>
    <n v="1185732"/>
    <x v="458"/>
    <x v="0"/>
    <x v="42"/>
    <s v="Baltimore"/>
    <x v="5"/>
    <n v="64.999999999999986"/>
    <n v="225"/>
    <n v="146249.99999999997"/>
    <n v="43874.999999999993"/>
    <n v="0.3"/>
    <x v="0"/>
  </r>
  <r>
    <x v="0"/>
    <n v="1185732"/>
    <x v="487"/>
    <x v="0"/>
    <x v="42"/>
    <s v="Baltimore"/>
    <x v="0"/>
    <n v="60"/>
    <n v="450"/>
    <n v="270000"/>
    <n v="108000"/>
    <n v="0.4"/>
    <x v="0"/>
  </r>
  <r>
    <x v="0"/>
    <n v="1185732"/>
    <x v="487"/>
    <x v="0"/>
    <x v="42"/>
    <s v="Baltimore"/>
    <x v="1"/>
    <n v="50"/>
    <n v="250"/>
    <n v="125000"/>
    <n v="43750"/>
    <n v="0.35"/>
    <x v="0"/>
  </r>
  <r>
    <x v="0"/>
    <n v="1185732"/>
    <x v="487"/>
    <x v="0"/>
    <x v="42"/>
    <s v="Baltimore"/>
    <x v="2"/>
    <n v="50"/>
    <n v="225"/>
    <n v="112500"/>
    <n v="39375"/>
    <n v="0.35"/>
    <x v="0"/>
  </r>
  <r>
    <x v="0"/>
    <n v="1185732"/>
    <x v="487"/>
    <x v="0"/>
    <x v="42"/>
    <s v="Baltimore"/>
    <x v="3"/>
    <n v="50"/>
    <n v="175"/>
    <n v="87500"/>
    <n v="30624.999999999996"/>
    <n v="0.35"/>
    <x v="0"/>
  </r>
  <r>
    <x v="0"/>
    <n v="1185732"/>
    <x v="487"/>
    <x v="0"/>
    <x v="42"/>
    <s v="Baltimore"/>
    <x v="4"/>
    <n v="60"/>
    <n v="175"/>
    <n v="105000"/>
    <n v="31500"/>
    <n v="0.3"/>
    <x v="0"/>
  </r>
  <r>
    <x v="0"/>
    <n v="1185732"/>
    <x v="487"/>
    <x v="0"/>
    <x v="42"/>
    <s v="Baltimore"/>
    <x v="5"/>
    <n v="64.999999999999986"/>
    <n v="275"/>
    <n v="178749.99999999997"/>
    <n v="53624.999999999993"/>
    <n v="0.3"/>
    <x v="0"/>
  </r>
  <r>
    <x v="0"/>
    <n v="1185732"/>
    <x v="181"/>
    <x v="0"/>
    <x v="42"/>
    <s v="Baltimore"/>
    <x v="0"/>
    <n v="40"/>
    <n v="525"/>
    <n v="210000"/>
    <n v="73500"/>
    <n v="0.35"/>
    <x v="0"/>
  </r>
  <r>
    <x v="0"/>
    <n v="1185732"/>
    <x v="181"/>
    <x v="0"/>
    <x v="42"/>
    <s v="Baltimore"/>
    <x v="1"/>
    <n v="40"/>
    <n v="325"/>
    <n v="130000"/>
    <n v="45500"/>
    <n v="0.35"/>
    <x v="0"/>
  </r>
  <r>
    <x v="0"/>
    <n v="1185732"/>
    <x v="181"/>
    <x v="0"/>
    <x v="42"/>
    <s v="Baltimore"/>
    <x v="2"/>
    <n v="30.000000000000004"/>
    <n v="325"/>
    <n v="97500.000000000015"/>
    <n v="39000.000000000007"/>
    <n v="0.4"/>
    <x v="0"/>
  </r>
  <r>
    <x v="0"/>
    <n v="1185732"/>
    <x v="181"/>
    <x v="0"/>
    <x v="42"/>
    <s v="Baltimore"/>
    <x v="3"/>
    <n v="35"/>
    <n v="175"/>
    <n v="61250"/>
    <n v="24500"/>
    <n v="0.4"/>
    <x v="0"/>
  </r>
  <r>
    <x v="0"/>
    <n v="1185732"/>
    <x v="181"/>
    <x v="0"/>
    <x v="42"/>
    <s v="Baltimore"/>
    <x v="4"/>
    <n v="50"/>
    <n v="225"/>
    <n v="112500"/>
    <n v="33750"/>
    <n v="0.3"/>
    <x v="0"/>
  </r>
  <r>
    <x v="0"/>
    <n v="1185732"/>
    <x v="181"/>
    <x v="0"/>
    <x v="42"/>
    <s v="Baltimore"/>
    <x v="5"/>
    <n v="40"/>
    <n v="325"/>
    <n v="130000"/>
    <n v="52000"/>
    <n v="0.4"/>
    <x v="0"/>
  </r>
  <r>
    <x v="0"/>
    <n v="1185732"/>
    <x v="210"/>
    <x v="0"/>
    <x v="42"/>
    <s v="Baltimore"/>
    <x v="0"/>
    <n v="40"/>
    <n v="575"/>
    <n v="230000"/>
    <n v="80500"/>
    <n v="0.35"/>
    <x v="0"/>
  </r>
  <r>
    <x v="0"/>
    <n v="1185732"/>
    <x v="210"/>
    <x v="0"/>
    <x v="42"/>
    <s v="Baltimore"/>
    <x v="1"/>
    <n v="40"/>
    <n v="225"/>
    <n v="90000"/>
    <n v="31499.999999999996"/>
    <n v="0.35"/>
    <x v="0"/>
  </r>
  <r>
    <x v="0"/>
    <n v="1185732"/>
    <x v="210"/>
    <x v="0"/>
    <x v="42"/>
    <s v="Baltimore"/>
    <x v="2"/>
    <n v="30.000000000000004"/>
    <n v="275"/>
    <n v="82500.000000000015"/>
    <n v="33000.000000000007"/>
    <n v="0.4"/>
    <x v="0"/>
  </r>
  <r>
    <x v="0"/>
    <n v="1185732"/>
    <x v="210"/>
    <x v="0"/>
    <x v="43"/>
    <s v="Wilmington"/>
    <x v="3"/>
    <n v="35"/>
    <n v="150"/>
    <n v="52500"/>
    <n v="21000"/>
    <n v="0.4"/>
    <x v="0"/>
  </r>
  <r>
    <x v="0"/>
    <n v="1185732"/>
    <x v="210"/>
    <x v="0"/>
    <x v="43"/>
    <s v="Wilmington"/>
    <x v="4"/>
    <n v="50"/>
    <n v="225"/>
    <n v="112500"/>
    <n v="33750"/>
    <n v="0.3"/>
    <x v="0"/>
  </r>
  <r>
    <x v="0"/>
    <n v="1185732"/>
    <x v="210"/>
    <x v="0"/>
    <x v="43"/>
    <s v="Wilmington"/>
    <x v="5"/>
    <n v="40"/>
    <n v="325"/>
    <n v="130000"/>
    <n v="52000"/>
    <n v="0.4"/>
    <x v="0"/>
  </r>
  <r>
    <x v="0"/>
    <n v="1185732"/>
    <x v="218"/>
    <x v="0"/>
    <x v="43"/>
    <s v="Wilmington"/>
    <x v="0"/>
    <n v="40"/>
    <n v="545"/>
    <n v="218000"/>
    <n v="76300"/>
    <n v="0.35"/>
    <x v="0"/>
  </r>
  <r>
    <x v="0"/>
    <n v="1185732"/>
    <x v="218"/>
    <x v="0"/>
    <x v="43"/>
    <s v="Wilmington"/>
    <x v="1"/>
    <n v="40"/>
    <n v="250"/>
    <n v="100000"/>
    <n v="35000"/>
    <n v="0.35"/>
    <x v="0"/>
  </r>
  <r>
    <x v="0"/>
    <n v="1185732"/>
    <x v="218"/>
    <x v="0"/>
    <x v="43"/>
    <s v="Wilmington"/>
    <x v="2"/>
    <n v="30.000000000000004"/>
    <n v="275"/>
    <n v="82500.000000000015"/>
    <n v="33000.000000000007"/>
    <n v="0.4"/>
    <x v="0"/>
  </r>
  <r>
    <x v="0"/>
    <n v="1185732"/>
    <x v="218"/>
    <x v="0"/>
    <x v="43"/>
    <s v="Wilmington"/>
    <x v="3"/>
    <n v="35"/>
    <n v="125"/>
    <n v="43750"/>
    <n v="17500"/>
    <n v="0.4"/>
    <x v="0"/>
  </r>
  <r>
    <x v="0"/>
    <n v="1185732"/>
    <x v="218"/>
    <x v="0"/>
    <x v="43"/>
    <s v="Wilmington"/>
    <x v="4"/>
    <n v="50"/>
    <n v="175"/>
    <n v="87500"/>
    <n v="26250"/>
    <n v="0.3"/>
    <x v="0"/>
  </r>
  <r>
    <x v="0"/>
    <n v="1185732"/>
    <x v="218"/>
    <x v="0"/>
    <x v="43"/>
    <s v="Wilmington"/>
    <x v="5"/>
    <n v="40"/>
    <n v="275"/>
    <n v="110000"/>
    <n v="44000"/>
    <n v="0.4"/>
    <x v="0"/>
  </r>
  <r>
    <x v="0"/>
    <n v="1185732"/>
    <x v="237"/>
    <x v="0"/>
    <x v="43"/>
    <s v="Wilmington"/>
    <x v="0"/>
    <n v="40"/>
    <n v="525"/>
    <n v="210000"/>
    <n v="73500"/>
    <n v="0.35"/>
    <x v="0"/>
  </r>
  <r>
    <x v="0"/>
    <n v="1185732"/>
    <x v="237"/>
    <x v="0"/>
    <x v="43"/>
    <s v="Wilmington"/>
    <x v="1"/>
    <n v="40"/>
    <n v="225"/>
    <n v="90000"/>
    <n v="31499.999999999996"/>
    <n v="0.35"/>
    <x v="0"/>
  </r>
  <r>
    <x v="0"/>
    <n v="1185732"/>
    <x v="237"/>
    <x v="0"/>
    <x v="43"/>
    <s v="Wilmington"/>
    <x v="2"/>
    <n v="30.000000000000004"/>
    <n v="225"/>
    <n v="67500.000000000015"/>
    <n v="27000.000000000007"/>
    <n v="0.4"/>
    <x v="0"/>
  </r>
  <r>
    <x v="0"/>
    <n v="1185732"/>
    <x v="237"/>
    <x v="0"/>
    <x v="43"/>
    <s v="Wilmington"/>
    <x v="3"/>
    <n v="35"/>
    <n v="150"/>
    <n v="52500"/>
    <n v="21000"/>
    <n v="0.4"/>
    <x v="0"/>
  </r>
  <r>
    <x v="0"/>
    <n v="1185732"/>
    <x v="237"/>
    <x v="0"/>
    <x v="43"/>
    <s v="Wilmington"/>
    <x v="4"/>
    <n v="50"/>
    <n v="150"/>
    <n v="75000"/>
    <n v="22500"/>
    <n v="0.3"/>
    <x v="0"/>
  </r>
  <r>
    <x v="0"/>
    <n v="1185732"/>
    <x v="237"/>
    <x v="0"/>
    <x v="43"/>
    <s v="Wilmington"/>
    <x v="5"/>
    <n v="40"/>
    <n v="300"/>
    <n v="120000"/>
    <n v="48000"/>
    <n v="0.4"/>
    <x v="0"/>
  </r>
  <r>
    <x v="0"/>
    <n v="1185732"/>
    <x v="266"/>
    <x v="0"/>
    <x v="43"/>
    <s v="Wilmington"/>
    <x v="0"/>
    <n v="54.999999999999993"/>
    <n v="570"/>
    <n v="313499.99999999994"/>
    <n v="109724.99999999997"/>
    <n v="0.35"/>
    <x v="0"/>
  </r>
  <r>
    <x v="0"/>
    <n v="1185732"/>
    <x v="266"/>
    <x v="0"/>
    <x v="43"/>
    <s v="Wilmington"/>
    <x v="1"/>
    <n v="50"/>
    <n v="275"/>
    <n v="137500"/>
    <n v="48125"/>
    <n v="0.35"/>
    <x v="0"/>
  </r>
  <r>
    <x v="0"/>
    <n v="1185732"/>
    <x v="266"/>
    <x v="0"/>
    <x v="43"/>
    <s v="Wilmington"/>
    <x v="2"/>
    <n v="45"/>
    <n v="300"/>
    <n v="135000"/>
    <n v="54000"/>
    <n v="0.4"/>
    <x v="0"/>
  </r>
  <r>
    <x v="0"/>
    <n v="1185732"/>
    <x v="266"/>
    <x v="0"/>
    <x v="43"/>
    <s v="Wilmington"/>
    <x v="3"/>
    <n v="45"/>
    <n v="250"/>
    <n v="112500"/>
    <n v="45000"/>
    <n v="0.4"/>
    <x v="0"/>
  </r>
  <r>
    <x v="0"/>
    <n v="1185732"/>
    <x v="266"/>
    <x v="0"/>
    <x v="43"/>
    <s v="Wilmington"/>
    <x v="4"/>
    <n v="54.999999999999993"/>
    <n v="275"/>
    <n v="151249.99999999997"/>
    <n v="45374.999999999993"/>
    <n v="0.3"/>
    <x v="0"/>
  </r>
  <r>
    <x v="0"/>
    <n v="1185732"/>
    <x v="266"/>
    <x v="0"/>
    <x v="43"/>
    <s v="Wilmington"/>
    <x v="5"/>
    <n v="60"/>
    <n v="400"/>
    <n v="240000"/>
    <n v="96000"/>
    <n v="0.4"/>
    <x v="0"/>
  </r>
  <r>
    <x v="0"/>
    <n v="1185732"/>
    <x v="299"/>
    <x v="0"/>
    <x v="43"/>
    <s v="Wilmington"/>
    <x v="0"/>
    <n v="54.999999999999993"/>
    <n v="650"/>
    <n v="357499.99999999994"/>
    <n v="125124.99999999997"/>
    <n v="0.35"/>
    <x v="0"/>
  </r>
  <r>
    <x v="0"/>
    <n v="1185732"/>
    <x v="299"/>
    <x v="0"/>
    <x v="43"/>
    <s v="Wilmington"/>
    <x v="1"/>
    <n v="50"/>
    <n v="400"/>
    <n v="200000"/>
    <n v="70000"/>
    <n v="0.35"/>
    <x v="0"/>
  </r>
  <r>
    <x v="0"/>
    <n v="1185732"/>
    <x v="299"/>
    <x v="0"/>
    <x v="43"/>
    <s v="Wilmington"/>
    <x v="2"/>
    <n v="45"/>
    <n v="325"/>
    <n v="146250"/>
    <n v="58500"/>
    <n v="0.4"/>
    <x v="0"/>
  </r>
  <r>
    <x v="0"/>
    <n v="1185732"/>
    <x v="299"/>
    <x v="0"/>
    <x v="43"/>
    <s v="Wilmington"/>
    <x v="3"/>
    <n v="45"/>
    <n v="300"/>
    <n v="135000"/>
    <n v="54000"/>
    <n v="0.4"/>
    <x v="0"/>
  </r>
  <r>
    <x v="0"/>
    <n v="1185732"/>
    <x v="299"/>
    <x v="0"/>
    <x v="43"/>
    <s v="Wilmington"/>
    <x v="4"/>
    <n v="54.999999999999993"/>
    <n v="300"/>
    <n v="164999.99999999997"/>
    <n v="49499.999999999993"/>
    <n v="0.3"/>
    <x v="0"/>
  </r>
  <r>
    <x v="0"/>
    <n v="1185732"/>
    <x v="299"/>
    <x v="0"/>
    <x v="43"/>
    <s v="Wilmington"/>
    <x v="5"/>
    <n v="60"/>
    <n v="450"/>
    <n v="270000"/>
    <n v="108000"/>
    <n v="0.4"/>
    <x v="0"/>
  </r>
  <r>
    <x v="0"/>
    <n v="1185732"/>
    <x v="327"/>
    <x v="0"/>
    <x v="43"/>
    <s v="Wilmington"/>
    <x v="0"/>
    <n v="54.999999999999993"/>
    <n v="675"/>
    <n v="371249.99999999994"/>
    <n v="129937.49999999997"/>
    <n v="0.35"/>
    <x v="0"/>
  </r>
  <r>
    <x v="0"/>
    <n v="1185732"/>
    <x v="327"/>
    <x v="0"/>
    <x v="43"/>
    <s v="Wilmington"/>
    <x v="1"/>
    <n v="50"/>
    <n v="425"/>
    <n v="212500"/>
    <n v="74375"/>
    <n v="0.35"/>
    <x v="0"/>
  </r>
  <r>
    <x v="0"/>
    <n v="1185732"/>
    <x v="327"/>
    <x v="0"/>
    <x v="43"/>
    <s v="Wilmington"/>
    <x v="2"/>
    <n v="45"/>
    <n v="350"/>
    <n v="157500"/>
    <n v="63000"/>
    <n v="0.4"/>
    <x v="0"/>
  </r>
  <r>
    <x v="0"/>
    <n v="1185732"/>
    <x v="327"/>
    <x v="0"/>
    <x v="43"/>
    <s v="Wilmington"/>
    <x v="3"/>
    <n v="45"/>
    <n v="300"/>
    <n v="135000"/>
    <n v="54000"/>
    <n v="0.4"/>
    <x v="0"/>
  </r>
  <r>
    <x v="0"/>
    <n v="1185732"/>
    <x v="327"/>
    <x v="0"/>
    <x v="43"/>
    <s v="Wilmington"/>
    <x v="4"/>
    <n v="54.999999999999993"/>
    <n v="325"/>
    <n v="178749.99999999997"/>
    <n v="53624.999999999993"/>
    <n v="0.3"/>
    <x v="0"/>
  </r>
  <r>
    <x v="0"/>
    <n v="1185732"/>
    <x v="327"/>
    <x v="0"/>
    <x v="43"/>
    <s v="Wilmington"/>
    <x v="5"/>
    <n v="60"/>
    <n v="500"/>
    <n v="300000"/>
    <n v="120000"/>
    <n v="0.4"/>
    <x v="0"/>
  </r>
  <r>
    <x v="0"/>
    <n v="1185732"/>
    <x v="359"/>
    <x v="0"/>
    <x v="43"/>
    <s v="Wilmington"/>
    <x v="0"/>
    <n v="54.999999999999993"/>
    <n v="650"/>
    <n v="357499.99999999994"/>
    <n v="125124.99999999997"/>
    <n v="0.35"/>
    <x v="0"/>
  </r>
  <r>
    <x v="0"/>
    <n v="1185732"/>
    <x v="359"/>
    <x v="0"/>
    <x v="43"/>
    <s v="Wilmington"/>
    <x v="1"/>
    <n v="50"/>
    <n v="425"/>
    <n v="212500"/>
    <n v="74375"/>
    <n v="0.35"/>
    <x v="0"/>
  </r>
  <r>
    <x v="0"/>
    <n v="1185732"/>
    <x v="359"/>
    <x v="0"/>
    <x v="43"/>
    <s v="Wilmington"/>
    <x v="2"/>
    <n v="45"/>
    <n v="350"/>
    <n v="157500"/>
    <n v="63000"/>
    <n v="0.4"/>
    <x v="0"/>
  </r>
  <r>
    <x v="0"/>
    <n v="1185732"/>
    <x v="359"/>
    <x v="0"/>
    <x v="43"/>
    <s v="Wilmington"/>
    <x v="3"/>
    <n v="45"/>
    <n v="250"/>
    <n v="112500"/>
    <n v="45000"/>
    <n v="0.4"/>
    <x v="0"/>
  </r>
  <r>
    <x v="0"/>
    <n v="1185732"/>
    <x v="359"/>
    <x v="0"/>
    <x v="43"/>
    <s v="Wilmington"/>
    <x v="4"/>
    <n v="54.999999999999993"/>
    <n v="225"/>
    <n v="123749.99999999999"/>
    <n v="37124.999999999993"/>
    <n v="0.3"/>
    <x v="0"/>
  </r>
  <r>
    <x v="0"/>
    <n v="1185732"/>
    <x v="359"/>
    <x v="0"/>
    <x v="43"/>
    <s v="Wilmington"/>
    <x v="5"/>
    <n v="60"/>
    <n v="400"/>
    <n v="240000"/>
    <n v="96000"/>
    <n v="0.4"/>
    <x v="0"/>
  </r>
  <r>
    <x v="0"/>
    <n v="1185732"/>
    <x v="389"/>
    <x v="0"/>
    <x v="43"/>
    <s v="Wilmington"/>
    <x v="0"/>
    <n v="54.999999999999993"/>
    <n v="525"/>
    <n v="288749.99999999994"/>
    <n v="101062.49999999997"/>
    <n v="0.35"/>
    <x v="0"/>
  </r>
  <r>
    <x v="0"/>
    <n v="1185732"/>
    <x v="389"/>
    <x v="0"/>
    <x v="43"/>
    <s v="Wilmington"/>
    <x v="1"/>
    <n v="50"/>
    <n v="325"/>
    <n v="162500"/>
    <n v="56875"/>
    <n v="0.35"/>
    <x v="0"/>
  </r>
  <r>
    <x v="0"/>
    <n v="1185732"/>
    <x v="389"/>
    <x v="0"/>
    <x v="43"/>
    <s v="Wilmington"/>
    <x v="2"/>
    <n v="45"/>
    <n v="225"/>
    <n v="101250"/>
    <n v="40500"/>
    <n v="0.4"/>
    <x v="0"/>
  </r>
  <r>
    <x v="0"/>
    <n v="1185732"/>
    <x v="389"/>
    <x v="0"/>
    <x v="43"/>
    <s v="Wilmington"/>
    <x v="3"/>
    <n v="45"/>
    <n v="200"/>
    <n v="90000"/>
    <n v="36000"/>
    <n v="0.4"/>
    <x v="0"/>
  </r>
  <r>
    <x v="0"/>
    <n v="1185732"/>
    <x v="389"/>
    <x v="0"/>
    <x v="43"/>
    <s v="Wilmington"/>
    <x v="4"/>
    <n v="54.999999999999993"/>
    <n v="200"/>
    <n v="109999.99999999999"/>
    <n v="32999.999999999993"/>
    <n v="0.3"/>
    <x v="0"/>
  </r>
  <r>
    <x v="0"/>
    <n v="1185732"/>
    <x v="389"/>
    <x v="0"/>
    <x v="43"/>
    <s v="Wilmington"/>
    <x v="5"/>
    <n v="60"/>
    <n v="300"/>
    <n v="180000"/>
    <n v="72000"/>
    <n v="0.4"/>
    <x v="0"/>
  </r>
  <r>
    <x v="0"/>
    <n v="1185732"/>
    <x v="421"/>
    <x v="0"/>
    <x v="43"/>
    <s v="Wilmington"/>
    <x v="0"/>
    <n v="60"/>
    <n v="475"/>
    <n v="285000"/>
    <n v="99750"/>
    <n v="0.35"/>
    <x v="0"/>
  </r>
  <r>
    <x v="0"/>
    <n v="1185732"/>
    <x v="421"/>
    <x v="0"/>
    <x v="43"/>
    <s v="Wilmington"/>
    <x v="1"/>
    <n v="55.000000000000007"/>
    <n v="300"/>
    <n v="165000.00000000003"/>
    <n v="57750.000000000007"/>
    <n v="0.35"/>
    <x v="0"/>
  </r>
  <r>
    <x v="0"/>
    <n v="1185732"/>
    <x v="421"/>
    <x v="0"/>
    <x v="43"/>
    <s v="Wilmington"/>
    <x v="2"/>
    <n v="55.000000000000007"/>
    <n v="200"/>
    <n v="110000.00000000001"/>
    <n v="44000.000000000007"/>
    <n v="0.4"/>
    <x v="0"/>
  </r>
  <r>
    <x v="0"/>
    <n v="1185732"/>
    <x v="421"/>
    <x v="0"/>
    <x v="43"/>
    <s v="Wilmington"/>
    <x v="3"/>
    <n v="55.000000000000007"/>
    <n v="175"/>
    <n v="96250.000000000015"/>
    <n v="38500.000000000007"/>
    <n v="0.4"/>
    <x v="0"/>
  </r>
  <r>
    <x v="0"/>
    <n v="1185732"/>
    <x v="421"/>
    <x v="0"/>
    <x v="43"/>
    <s v="Wilmington"/>
    <x v="4"/>
    <n v="65"/>
    <n v="175"/>
    <n v="113750"/>
    <n v="34125"/>
    <n v="0.3"/>
    <x v="0"/>
  </r>
  <r>
    <x v="4"/>
    <n v="1185732"/>
    <x v="421"/>
    <x v="0"/>
    <x v="43"/>
    <s v="Wilmington"/>
    <x v="5"/>
    <n v="70"/>
    <n v="300"/>
    <n v="210000"/>
    <n v="84000"/>
    <n v="0.4"/>
    <x v="0"/>
  </r>
  <r>
    <x v="4"/>
    <n v="1185732"/>
    <x v="451"/>
    <x v="0"/>
    <x v="43"/>
    <s v="Wilmington"/>
    <x v="0"/>
    <n v="65"/>
    <n v="450"/>
    <n v="292500"/>
    <n v="102375"/>
    <n v="0.35"/>
    <x v="0"/>
  </r>
  <r>
    <x v="4"/>
    <n v="1185732"/>
    <x v="451"/>
    <x v="0"/>
    <x v="43"/>
    <s v="Wilmington"/>
    <x v="1"/>
    <n v="55.000000000000007"/>
    <n v="325"/>
    <n v="178750.00000000003"/>
    <n v="62562.500000000007"/>
    <n v="0.35"/>
    <x v="0"/>
  </r>
  <r>
    <x v="4"/>
    <n v="1185732"/>
    <x v="451"/>
    <x v="0"/>
    <x v="43"/>
    <s v="Wilmington"/>
    <x v="2"/>
    <n v="55.000000000000007"/>
    <n v="320"/>
    <n v="176000.00000000003"/>
    <n v="70400.000000000015"/>
    <n v="0.4"/>
    <x v="0"/>
  </r>
  <r>
    <x v="4"/>
    <n v="1185732"/>
    <x v="451"/>
    <x v="0"/>
    <x v="43"/>
    <s v="Wilmington"/>
    <x v="3"/>
    <n v="55.000000000000007"/>
    <n v="300"/>
    <n v="165000.00000000003"/>
    <n v="66000.000000000015"/>
    <n v="0.4"/>
    <x v="0"/>
  </r>
  <r>
    <x v="4"/>
    <n v="1185732"/>
    <x v="451"/>
    <x v="0"/>
    <x v="43"/>
    <s v="Wilmington"/>
    <x v="4"/>
    <n v="65"/>
    <n v="275"/>
    <n v="178750"/>
    <n v="53625"/>
    <n v="0.3"/>
    <x v="0"/>
  </r>
  <r>
    <x v="4"/>
    <n v="1185732"/>
    <x v="451"/>
    <x v="0"/>
    <x v="43"/>
    <s v="Wilmington"/>
    <x v="5"/>
    <n v="70"/>
    <n v="375"/>
    <n v="262500"/>
    <n v="105000"/>
    <n v="0.4"/>
    <x v="0"/>
  </r>
  <r>
    <x v="4"/>
    <n v="1185732"/>
    <x v="480"/>
    <x v="0"/>
    <x v="43"/>
    <s v="Wilmington"/>
    <x v="0"/>
    <n v="65"/>
    <n v="600"/>
    <n v="390000"/>
    <n v="136500"/>
    <n v="0.35"/>
    <x v="0"/>
  </r>
  <r>
    <x v="4"/>
    <n v="1185732"/>
    <x v="480"/>
    <x v="0"/>
    <x v="43"/>
    <s v="Wilmington"/>
    <x v="1"/>
    <n v="55.000000000000007"/>
    <n v="400"/>
    <n v="220000.00000000003"/>
    <n v="77000"/>
    <n v="0.35"/>
    <x v="0"/>
  </r>
  <r>
    <x v="4"/>
    <n v="1185732"/>
    <x v="480"/>
    <x v="0"/>
    <x v="43"/>
    <s v="Wilmington"/>
    <x v="2"/>
    <n v="55.000000000000007"/>
    <n v="375"/>
    <n v="206250.00000000003"/>
    <n v="82500.000000000015"/>
    <n v="0.4"/>
    <x v="0"/>
  </r>
  <r>
    <x v="4"/>
    <n v="1185732"/>
    <x v="480"/>
    <x v="0"/>
    <x v="43"/>
    <s v="Wilmington"/>
    <x v="3"/>
    <n v="55.000000000000007"/>
    <n v="325"/>
    <n v="178750.00000000003"/>
    <n v="71500.000000000015"/>
    <n v="0.4"/>
    <x v="0"/>
  </r>
  <r>
    <x v="4"/>
    <n v="1185732"/>
    <x v="480"/>
    <x v="0"/>
    <x v="43"/>
    <s v="Wilmington"/>
    <x v="4"/>
    <n v="65"/>
    <n v="325"/>
    <n v="211250"/>
    <n v="63375"/>
    <n v="0.3"/>
    <x v="0"/>
  </r>
  <r>
    <x v="4"/>
    <n v="1185732"/>
    <x v="480"/>
    <x v="0"/>
    <x v="43"/>
    <s v="Wilmington"/>
    <x v="5"/>
    <n v="70"/>
    <n v="425"/>
    <n v="297500"/>
    <n v="119000"/>
    <n v="0.4"/>
    <x v="0"/>
  </r>
  <r>
    <x v="4"/>
    <n v="1185732"/>
    <x v="174"/>
    <x v="0"/>
    <x v="43"/>
    <s v="Wilmington"/>
    <x v="0"/>
    <n v="35"/>
    <n v="475"/>
    <n v="166250"/>
    <n v="58187.499999999993"/>
    <n v="0.35"/>
    <x v="0"/>
  </r>
  <r>
    <x v="4"/>
    <n v="1185732"/>
    <x v="174"/>
    <x v="0"/>
    <x v="43"/>
    <s v="Wilmington"/>
    <x v="1"/>
    <n v="35"/>
    <n v="275"/>
    <n v="96250"/>
    <n v="33687.5"/>
    <n v="0.35"/>
    <x v="0"/>
  </r>
  <r>
    <x v="4"/>
    <n v="1185732"/>
    <x v="174"/>
    <x v="0"/>
    <x v="43"/>
    <s v="Wilmington"/>
    <x v="2"/>
    <n v="25.000000000000007"/>
    <n v="275"/>
    <n v="68750.000000000015"/>
    <n v="27500.000000000007"/>
    <n v="0.4"/>
    <x v="0"/>
  </r>
  <r>
    <x v="4"/>
    <n v="1185732"/>
    <x v="174"/>
    <x v="0"/>
    <x v="43"/>
    <s v="Wilmington"/>
    <x v="3"/>
    <n v="30"/>
    <n v="125"/>
    <n v="37500"/>
    <n v="15000"/>
    <n v="0.4"/>
    <x v="0"/>
  </r>
  <r>
    <x v="4"/>
    <n v="1185732"/>
    <x v="174"/>
    <x v="0"/>
    <x v="43"/>
    <s v="Wilmington"/>
    <x v="4"/>
    <n v="45"/>
    <n v="175"/>
    <n v="78750"/>
    <n v="23625"/>
    <n v="0.3"/>
    <x v="0"/>
  </r>
  <r>
    <x v="4"/>
    <n v="1185732"/>
    <x v="174"/>
    <x v="0"/>
    <x v="43"/>
    <s v="Wilmington"/>
    <x v="5"/>
    <n v="35"/>
    <n v="275"/>
    <n v="96250"/>
    <n v="38500"/>
    <n v="0.4"/>
    <x v="0"/>
  </r>
  <r>
    <x v="4"/>
    <n v="1185732"/>
    <x v="203"/>
    <x v="0"/>
    <x v="43"/>
    <s v="Wilmington"/>
    <x v="0"/>
    <n v="35"/>
    <n v="525"/>
    <n v="183750"/>
    <n v="64312.499999999993"/>
    <n v="0.35"/>
    <x v="0"/>
  </r>
  <r>
    <x v="4"/>
    <n v="1185732"/>
    <x v="203"/>
    <x v="0"/>
    <x v="43"/>
    <s v="Wilmington"/>
    <x v="1"/>
    <n v="35"/>
    <n v="175"/>
    <n v="61250"/>
    <n v="21437.5"/>
    <n v="0.35"/>
    <x v="0"/>
  </r>
  <r>
    <x v="4"/>
    <n v="1185732"/>
    <x v="203"/>
    <x v="0"/>
    <x v="43"/>
    <s v="Wilmington"/>
    <x v="2"/>
    <n v="25.000000000000007"/>
    <n v="225"/>
    <n v="56250.000000000015"/>
    <n v="22500.000000000007"/>
    <n v="0.4"/>
    <x v="0"/>
  </r>
  <r>
    <x v="4"/>
    <n v="1185732"/>
    <x v="203"/>
    <x v="0"/>
    <x v="44"/>
    <s v="Newark"/>
    <x v="3"/>
    <n v="30"/>
    <n v="100"/>
    <n v="30000"/>
    <n v="12000"/>
    <n v="0.4"/>
    <x v="0"/>
  </r>
  <r>
    <x v="4"/>
    <n v="1185732"/>
    <x v="203"/>
    <x v="0"/>
    <x v="44"/>
    <s v="Newark"/>
    <x v="4"/>
    <n v="45"/>
    <n v="175"/>
    <n v="78750"/>
    <n v="23625"/>
    <n v="0.3"/>
    <x v="0"/>
  </r>
  <r>
    <x v="4"/>
    <n v="1185732"/>
    <x v="203"/>
    <x v="0"/>
    <x v="44"/>
    <s v="Newark"/>
    <x v="5"/>
    <n v="35"/>
    <n v="275"/>
    <n v="96250"/>
    <n v="38500"/>
    <n v="0.4"/>
    <x v="0"/>
  </r>
  <r>
    <x v="4"/>
    <n v="1185732"/>
    <x v="708"/>
    <x v="0"/>
    <x v="44"/>
    <s v="Newark"/>
    <x v="0"/>
    <n v="35"/>
    <n v="495"/>
    <n v="173250"/>
    <n v="60637.499999999993"/>
    <n v="0.35"/>
    <x v="0"/>
  </r>
  <r>
    <x v="4"/>
    <n v="1185732"/>
    <x v="708"/>
    <x v="0"/>
    <x v="44"/>
    <s v="Newark"/>
    <x v="1"/>
    <n v="35"/>
    <n v="200"/>
    <n v="70000"/>
    <n v="24500"/>
    <n v="0.35"/>
    <x v="0"/>
  </r>
  <r>
    <x v="4"/>
    <n v="1185732"/>
    <x v="708"/>
    <x v="0"/>
    <x v="44"/>
    <s v="Newark"/>
    <x v="2"/>
    <n v="25.000000000000007"/>
    <n v="225"/>
    <n v="56250.000000000015"/>
    <n v="22500.000000000007"/>
    <n v="0.4"/>
    <x v="0"/>
  </r>
  <r>
    <x v="4"/>
    <n v="1185732"/>
    <x v="708"/>
    <x v="0"/>
    <x v="44"/>
    <s v="Newark"/>
    <x v="3"/>
    <n v="30"/>
    <n v="75"/>
    <n v="22500"/>
    <n v="9000"/>
    <n v="0.4"/>
    <x v="0"/>
  </r>
  <r>
    <x v="4"/>
    <n v="1185732"/>
    <x v="708"/>
    <x v="0"/>
    <x v="44"/>
    <s v="Newark"/>
    <x v="4"/>
    <n v="45"/>
    <n v="125"/>
    <n v="56250"/>
    <n v="16875"/>
    <n v="0.3"/>
    <x v="0"/>
  </r>
  <r>
    <x v="4"/>
    <n v="1185732"/>
    <x v="708"/>
    <x v="0"/>
    <x v="44"/>
    <s v="Newark"/>
    <x v="5"/>
    <n v="35"/>
    <n v="225"/>
    <n v="78750"/>
    <n v="31500"/>
    <n v="0.4"/>
    <x v="0"/>
  </r>
  <r>
    <x v="4"/>
    <n v="1185732"/>
    <x v="230"/>
    <x v="0"/>
    <x v="44"/>
    <s v="Newark"/>
    <x v="0"/>
    <n v="35"/>
    <n v="475"/>
    <n v="166250"/>
    <n v="58187.499999999993"/>
    <n v="0.35"/>
    <x v="0"/>
  </r>
  <r>
    <x v="4"/>
    <n v="1185732"/>
    <x v="230"/>
    <x v="0"/>
    <x v="44"/>
    <s v="Newark"/>
    <x v="1"/>
    <n v="35"/>
    <n v="175"/>
    <n v="61250"/>
    <n v="21437.5"/>
    <n v="0.35"/>
    <x v="0"/>
  </r>
  <r>
    <x v="4"/>
    <n v="1185732"/>
    <x v="230"/>
    <x v="0"/>
    <x v="44"/>
    <s v="Newark"/>
    <x v="2"/>
    <n v="25.000000000000007"/>
    <n v="175"/>
    <n v="43750.000000000015"/>
    <n v="17500.000000000007"/>
    <n v="0.4"/>
    <x v="0"/>
  </r>
  <r>
    <x v="4"/>
    <n v="1185732"/>
    <x v="230"/>
    <x v="0"/>
    <x v="44"/>
    <s v="Newark"/>
    <x v="3"/>
    <n v="30"/>
    <n v="100"/>
    <n v="30000"/>
    <n v="12000"/>
    <n v="0.4"/>
    <x v="0"/>
  </r>
  <r>
    <x v="4"/>
    <n v="1185732"/>
    <x v="230"/>
    <x v="0"/>
    <x v="44"/>
    <s v="Newark"/>
    <x v="4"/>
    <n v="45"/>
    <n v="100"/>
    <n v="45000"/>
    <n v="13500"/>
    <n v="0.3"/>
    <x v="0"/>
  </r>
  <r>
    <x v="4"/>
    <n v="1185732"/>
    <x v="230"/>
    <x v="0"/>
    <x v="44"/>
    <s v="Newark"/>
    <x v="5"/>
    <n v="35"/>
    <n v="250"/>
    <n v="87500"/>
    <n v="35000"/>
    <n v="0.4"/>
    <x v="0"/>
  </r>
  <r>
    <x v="4"/>
    <n v="1185732"/>
    <x v="259"/>
    <x v="0"/>
    <x v="44"/>
    <s v="Newark"/>
    <x v="0"/>
    <n v="49.999999999999993"/>
    <n v="520"/>
    <n v="259999.99999999997"/>
    <n v="90999.999999999985"/>
    <n v="0.35"/>
    <x v="0"/>
  </r>
  <r>
    <x v="4"/>
    <n v="1185732"/>
    <x v="259"/>
    <x v="0"/>
    <x v="44"/>
    <s v="Newark"/>
    <x v="1"/>
    <n v="45"/>
    <n v="225"/>
    <n v="101250"/>
    <n v="35437.5"/>
    <n v="0.35"/>
    <x v="0"/>
  </r>
  <r>
    <x v="4"/>
    <n v="1185732"/>
    <x v="259"/>
    <x v="0"/>
    <x v="44"/>
    <s v="Newark"/>
    <x v="2"/>
    <n v="40"/>
    <n v="250"/>
    <n v="100000"/>
    <n v="40000"/>
    <n v="0.4"/>
    <x v="0"/>
  </r>
  <r>
    <x v="4"/>
    <n v="1185732"/>
    <x v="259"/>
    <x v="0"/>
    <x v="44"/>
    <s v="Newark"/>
    <x v="3"/>
    <n v="40"/>
    <n v="200"/>
    <n v="80000"/>
    <n v="32000"/>
    <n v="0.4"/>
    <x v="0"/>
  </r>
  <r>
    <x v="4"/>
    <n v="1185732"/>
    <x v="259"/>
    <x v="0"/>
    <x v="44"/>
    <s v="Newark"/>
    <x v="4"/>
    <n v="49.999999999999993"/>
    <n v="225"/>
    <n v="112499.99999999999"/>
    <n v="33749.999999999993"/>
    <n v="0.3"/>
    <x v="0"/>
  </r>
  <r>
    <x v="4"/>
    <n v="1185732"/>
    <x v="259"/>
    <x v="0"/>
    <x v="44"/>
    <s v="Newark"/>
    <x v="5"/>
    <n v="54.999999999999993"/>
    <n v="350"/>
    <n v="192499.99999999997"/>
    <n v="76999.999999999985"/>
    <n v="0.4"/>
    <x v="0"/>
  </r>
  <r>
    <x v="4"/>
    <n v="1185732"/>
    <x v="292"/>
    <x v="0"/>
    <x v="44"/>
    <s v="Newark"/>
    <x v="0"/>
    <n v="49.999999999999993"/>
    <n v="600"/>
    <n v="299999.99999999994"/>
    <n v="104999.99999999997"/>
    <n v="0.35"/>
    <x v="0"/>
  </r>
  <r>
    <x v="4"/>
    <n v="1185732"/>
    <x v="292"/>
    <x v="0"/>
    <x v="44"/>
    <s v="Newark"/>
    <x v="1"/>
    <n v="45"/>
    <n v="350"/>
    <n v="157500"/>
    <n v="55125"/>
    <n v="0.35"/>
    <x v="0"/>
  </r>
  <r>
    <x v="4"/>
    <n v="1185732"/>
    <x v="292"/>
    <x v="0"/>
    <x v="44"/>
    <s v="Newark"/>
    <x v="2"/>
    <n v="40"/>
    <n v="275"/>
    <n v="110000"/>
    <n v="44000"/>
    <n v="0.4"/>
    <x v="0"/>
  </r>
  <r>
    <x v="4"/>
    <n v="1185732"/>
    <x v="292"/>
    <x v="0"/>
    <x v="44"/>
    <s v="Newark"/>
    <x v="3"/>
    <n v="40"/>
    <n v="250"/>
    <n v="100000"/>
    <n v="40000"/>
    <n v="0.4"/>
    <x v="0"/>
  </r>
  <r>
    <x v="4"/>
    <n v="1185732"/>
    <x v="292"/>
    <x v="0"/>
    <x v="44"/>
    <s v="Newark"/>
    <x v="4"/>
    <n v="49.999999999999993"/>
    <n v="250"/>
    <n v="124999.99999999999"/>
    <n v="37499.999999999993"/>
    <n v="0.3"/>
    <x v="0"/>
  </r>
  <r>
    <x v="4"/>
    <n v="1185732"/>
    <x v="292"/>
    <x v="0"/>
    <x v="44"/>
    <s v="Newark"/>
    <x v="5"/>
    <n v="54.999999999999993"/>
    <n v="400"/>
    <n v="219999.99999999997"/>
    <n v="88000"/>
    <n v="0.4"/>
    <x v="0"/>
  </r>
  <r>
    <x v="4"/>
    <n v="1185732"/>
    <x v="320"/>
    <x v="0"/>
    <x v="44"/>
    <s v="Newark"/>
    <x v="0"/>
    <n v="49.999999999999993"/>
    <n v="625"/>
    <n v="312499.99999999994"/>
    <n v="109374.99999999997"/>
    <n v="0.35"/>
    <x v="0"/>
  </r>
  <r>
    <x v="4"/>
    <n v="1185732"/>
    <x v="320"/>
    <x v="0"/>
    <x v="44"/>
    <s v="Newark"/>
    <x v="1"/>
    <n v="45"/>
    <n v="375"/>
    <n v="168750"/>
    <n v="59062.499999999993"/>
    <n v="0.35"/>
    <x v="0"/>
  </r>
  <r>
    <x v="4"/>
    <n v="1185732"/>
    <x v="320"/>
    <x v="0"/>
    <x v="44"/>
    <s v="Newark"/>
    <x v="2"/>
    <n v="40"/>
    <n v="300"/>
    <n v="120000"/>
    <n v="48000"/>
    <n v="0.4"/>
    <x v="0"/>
  </r>
  <r>
    <x v="4"/>
    <n v="1185732"/>
    <x v="320"/>
    <x v="0"/>
    <x v="44"/>
    <s v="Newark"/>
    <x v="3"/>
    <n v="40"/>
    <n v="250"/>
    <n v="100000"/>
    <n v="40000"/>
    <n v="0.4"/>
    <x v="0"/>
  </r>
  <r>
    <x v="4"/>
    <n v="1185732"/>
    <x v="320"/>
    <x v="0"/>
    <x v="44"/>
    <s v="Newark"/>
    <x v="4"/>
    <n v="49.999999999999993"/>
    <n v="275"/>
    <n v="137499.99999999997"/>
    <n v="41249.999999999993"/>
    <n v="0.3"/>
    <x v="0"/>
  </r>
  <r>
    <x v="4"/>
    <n v="1185732"/>
    <x v="320"/>
    <x v="0"/>
    <x v="44"/>
    <s v="Newark"/>
    <x v="5"/>
    <n v="54.999999999999993"/>
    <n v="450"/>
    <n v="247499.99999999997"/>
    <n v="99000"/>
    <n v="0.4"/>
    <x v="0"/>
  </r>
  <r>
    <x v="4"/>
    <n v="1185732"/>
    <x v="352"/>
    <x v="0"/>
    <x v="44"/>
    <s v="Newark"/>
    <x v="0"/>
    <n v="49.999999999999993"/>
    <n v="600"/>
    <n v="299999.99999999994"/>
    <n v="104999.99999999997"/>
    <n v="0.35"/>
    <x v="0"/>
  </r>
  <r>
    <x v="4"/>
    <n v="1185732"/>
    <x v="352"/>
    <x v="0"/>
    <x v="44"/>
    <s v="Newark"/>
    <x v="1"/>
    <n v="45"/>
    <n v="375"/>
    <n v="168750"/>
    <n v="59062.499999999993"/>
    <n v="0.35"/>
    <x v="0"/>
  </r>
  <r>
    <x v="4"/>
    <n v="1185732"/>
    <x v="352"/>
    <x v="0"/>
    <x v="44"/>
    <s v="Newark"/>
    <x v="2"/>
    <n v="40"/>
    <n v="300"/>
    <n v="120000"/>
    <n v="48000"/>
    <n v="0.4"/>
    <x v="0"/>
  </r>
  <r>
    <x v="4"/>
    <n v="1185732"/>
    <x v="352"/>
    <x v="0"/>
    <x v="44"/>
    <s v="Newark"/>
    <x v="3"/>
    <n v="40"/>
    <n v="200"/>
    <n v="80000"/>
    <n v="32000"/>
    <n v="0.4"/>
    <x v="0"/>
  </r>
  <r>
    <x v="4"/>
    <n v="1185732"/>
    <x v="352"/>
    <x v="0"/>
    <x v="44"/>
    <s v="Newark"/>
    <x v="4"/>
    <n v="49.999999999999993"/>
    <n v="175"/>
    <n v="87499.999999999985"/>
    <n v="26249.999999999996"/>
    <n v="0.3"/>
    <x v="0"/>
  </r>
  <r>
    <x v="4"/>
    <n v="1185732"/>
    <x v="352"/>
    <x v="0"/>
    <x v="44"/>
    <s v="Newark"/>
    <x v="5"/>
    <n v="54.999999999999993"/>
    <n v="350"/>
    <n v="192499.99999999997"/>
    <n v="76999.999999999985"/>
    <n v="0.4"/>
    <x v="0"/>
  </r>
  <r>
    <x v="4"/>
    <n v="1185732"/>
    <x v="382"/>
    <x v="0"/>
    <x v="44"/>
    <s v="Newark"/>
    <x v="0"/>
    <n v="49.999999999999993"/>
    <n v="475"/>
    <n v="237499.99999999997"/>
    <n v="83124.999999999985"/>
    <n v="0.35"/>
    <x v="0"/>
  </r>
  <r>
    <x v="4"/>
    <n v="1185732"/>
    <x v="382"/>
    <x v="0"/>
    <x v="44"/>
    <s v="Newark"/>
    <x v="1"/>
    <n v="45"/>
    <n v="275"/>
    <n v="123750"/>
    <n v="43312.5"/>
    <n v="0.35"/>
    <x v="0"/>
  </r>
  <r>
    <x v="4"/>
    <n v="1185732"/>
    <x v="382"/>
    <x v="0"/>
    <x v="44"/>
    <s v="Newark"/>
    <x v="2"/>
    <n v="40"/>
    <n v="175"/>
    <n v="70000"/>
    <n v="28000"/>
    <n v="0.4"/>
    <x v="0"/>
  </r>
  <r>
    <x v="4"/>
    <n v="1185732"/>
    <x v="382"/>
    <x v="0"/>
    <x v="44"/>
    <s v="Newark"/>
    <x v="3"/>
    <n v="40"/>
    <n v="150"/>
    <n v="60000"/>
    <n v="24000"/>
    <n v="0.4"/>
    <x v="0"/>
  </r>
  <r>
    <x v="4"/>
    <n v="1185732"/>
    <x v="382"/>
    <x v="0"/>
    <x v="44"/>
    <s v="Newark"/>
    <x v="4"/>
    <n v="49.999999999999993"/>
    <n v="150"/>
    <n v="74999.999999999985"/>
    <n v="22499.999999999996"/>
    <n v="0.3"/>
    <x v="0"/>
  </r>
  <r>
    <x v="4"/>
    <n v="1185732"/>
    <x v="382"/>
    <x v="0"/>
    <x v="44"/>
    <s v="Newark"/>
    <x v="5"/>
    <n v="54.999999999999993"/>
    <n v="250"/>
    <n v="137499.99999999997"/>
    <n v="54999.999999999993"/>
    <n v="0.4"/>
    <x v="0"/>
  </r>
  <r>
    <x v="4"/>
    <n v="1185732"/>
    <x v="414"/>
    <x v="0"/>
    <x v="44"/>
    <s v="Newark"/>
    <x v="0"/>
    <n v="54.999999999999993"/>
    <n v="425"/>
    <n v="233749.99999999997"/>
    <n v="81812.499999999985"/>
    <n v="0.35"/>
    <x v="0"/>
  </r>
  <r>
    <x v="4"/>
    <n v="1185732"/>
    <x v="414"/>
    <x v="0"/>
    <x v="44"/>
    <s v="Newark"/>
    <x v="1"/>
    <n v="50"/>
    <n v="250"/>
    <n v="125000"/>
    <n v="43750"/>
    <n v="0.35"/>
    <x v="0"/>
  </r>
  <r>
    <x v="4"/>
    <n v="1185732"/>
    <x v="414"/>
    <x v="0"/>
    <x v="44"/>
    <s v="Newark"/>
    <x v="2"/>
    <n v="50"/>
    <n v="150"/>
    <n v="75000"/>
    <n v="30000"/>
    <n v="0.4"/>
    <x v="0"/>
  </r>
  <r>
    <x v="4"/>
    <n v="1185732"/>
    <x v="414"/>
    <x v="0"/>
    <x v="44"/>
    <s v="Newark"/>
    <x v="3"/>
    <n v="50"/>
    <n v="125"/>
    <n v="62500"/>
    <n v="25000"/>
    <n v="0.4"/>
    <x v="0"/>
  </r>
  <r>
    <x v="4"/>
    <n v="1185732"/>
    <x v="414"/>
    <x v="0"/>
    <x v="44"/>
    <s v="Newark"/>
    <x v="4"/>
    <n v="60"/>
    <n v="125"/>
    <n v="75000"/>
    <n v="22500"/>
    <n v="0.3"/>
    <x v="0"/>
  </r>
  <r>
    <x v="2"/>
    <n v="1185732"/>
    <x v="414"/>
    <x v="0"/>
    <x v="44"/>
    <s v="Newark"/>
    <x v="5"/>
    <n v="64.999999999999986"/>
    <n v="250"/>
    <n v="162499.99999999997"/>
    <n v="64999.999999999993"/>
    <n v="0.4"/>
    <x v="0"/>
  </r>
  <r>
    <x v="2"/>
    <n v="1185732"/>
    <x v="444"/>
    <x v="0"/>
    <x v="44"/>
    <s v="Newark"/>
    <x v="0"/>
    <n v="60"/>
    <n v="400"/>
    <n v="240000"/>
    <n v="84000"/>
    <n v="0.35"/>
    <x v="0"/>
  </r>
  <r>
    <x v="2"/>
    <n v="1185732"/>
    <x v="444"/>
    <x v="0"/>
    <x v="44"/>
    <s v="Newark"/>
    <x v="1"/>
    <n v="50"/>
    <n v="275"/>
    <n v="137500"/>
    <n v="48125"/>
    <n v="0.35"/>
    <x v="0"/>
  </r>
  <r>
    <x v="2"/>
    <n v="1185732"/>
    <x v="444"/>
    <x v="0"/>
    <x v="44"/>
    <s v="Newark"/>
    <x v="2"/>
    <n v="50"/>
    <n v="270"/>
    <n v="135000"/>
    <n v="54000"/>
    <n v="0.4"/>
    <x v="0"/>
  </r>
  <r>
    <x v="2"/>
    <n v="1185732"/>
    <x v="444"/>
    <x v="0"/>
    <x v="44"/>
    <s v="Newark"/>
    <x v="3"/>
    <n v="50"/>
    <n v="250"/>
    <n v="125000"/>
    <n v="50000"/>
    <n v="0.4"/>
    <x v="0"/>
  </r>
  <r>
    <x v="2"/>
    <n v="1185732"/>
    <x v="444"/>
    <x v="0"/>
    <x v="44"/>
    <s v="Newark"/>
    <x v="4"/>
    <n v="60"/>
    <n v="225"/>
    <n v="135000"/>
    <n v="40500"/>
    <n v="0.3"/>
    <x v="0"/>
  </r>
  <r>
    <x v="2"/>
    <n v="1185732"/>
    <x v="444"/>
    <x v="0"/>
    <x v="44"/>
    <s v="Newark"/>
    <x v="5"/>
    <n v="64.999999999999986"/>
    <n v="325"/>
    <n v="211249.99999999994"/>
    <n v="84499.999999999985"/>
    <n v="0.4"/>
    <x v="0"/>
  </r>
  <r>
    <x v="2"/>
    <n v="1185732"/>
    <x v="473"/>
    <x v="0"/>
    <x v="44"/>
    <s v="Newark"/>
    <x v="0"/>
    <n v="60"/>
    <n v="550"/>
    <n v="330000"/>
    <n v="115499.99999999999"/>
    <n v="0.35"/>
    <x v="0"/>
  </r>
  <r>
    <x v="2"/>
    <n v="1185732"/>
    <x v="473"/>
    <x v="0"/>
    <x v="44"/>
    <s v="Newark"/>
    <x v="1"/>
    <n v="50"/>
    <n v="350"/>
    <n v="175000"/>
    <n v="61249.999999999993"/>
    <n v="0.35"/>
    <x v="0"/>
  </r>
  <r>
    <x v="2"/>
    <n v="1185732"/>
    <x v="473"/>
    <x v="0"/>
    <x v="44"/>
    <s v="Newark"/>
    <x v="2"/>
    <n v="50"/>
    <n v="325"/>
    <n v="162500"/>
    <n v="65000"/>
    <n v="0.4"/>
    <x v="0"/>
  </r>
  <r>
    <x v="2"/>
    <n v="1185732"/>
    <x v="473"/>
    <x v="0"/>
    <x v="44"/>
    <s v="Newark"/>
    <x v="3"/>
    <n v="50"/>
    <n v="275"/>
    <n v="137500"/>
    <n v="55000"/>
    <n v="0.4"/>
    <x v="0"/>
  </r>
  <r>
    <x v="2"/>
    <n v="1185732"/>
    <x v="473"/>
    <x v="0"/>
    <x v="44"/>
    <s v="Newark"/>
    <x v="4"/>
    <n v="60"/>
    <n v="275"/>
    <n v="165000"/>
    <n v="49500"/>
    <n v="0.3"/>
    <x v="0"/>
  </r>
  <r>
    <x v="2"/>
    <n v="1185732"/>
    <x v="473"/>
    <x v="0"/>
    <x v="44"/>
    <s v="Newark"/>
    <x v="5"/>
    <n v="64.999999999999986"/>
    <n v="375"/>
    <n v="243749.99999999994"/>
    <n v="97499.999999999985"/>
    <n v="0.4"/>
    <x v="0"/>
  </r>
  <r>
    <x v="2"/>
    <n v="1185732"/>
    <x v="171"/>
    <x v="0"/>
    <x v="44"/>
    <s v="Newark"/>
    <x v="0"/>
    <n v="40"/>
    <n v="500"/>
    <n v="200000"/>
    <n v="80000"/>
    <n v="0.4"/>
    <x v="0"/>
  </r>
  <r>
    <x v="2"/>
    <n v="1185732"/>
    <x v="171"/>
    <x v="0"/>
    <x v="44"/>
    <s v="Newark"/>
    <x v="1"/>
    <n v="40"/>
    <n v="300"/>
    <n v="120000"/>
    <n v="48000"/>
    <n v="0.4"/>
    <x v="0"/>
  </r>
  <r>
    <x v="2"/>
    <n v="1185732"/>
    <x v="171"/>
    <x v="0"/>
    <x v="44"/>
    <s v="Newark"/>
    <x v="2"/>
    <n v="30.000000000000004"/>
    <n v="300"/>
    <n v="90000.000000000015"/>
    <n v="27000.000000000004"/>
    <n v="0.3"/>
    <x v="0"/>
  </r>
  <r>
    <x v="2"/>
    <n v="1185732"/>
    <x v="171"/>
    <x v="0"/>
    <x v="44"/>
    <s v="Newark"/>
    <x v="3"/>
    <n v="35"/>
    <n v="150"/>
    <n v="52500"/>
    <n v="15750"/>
    <n v="0.3"/>
    <x v="0"/>
  </r>
  <r>
    <x v="2"/>
    <n v="1185732"/>
    <x v="171"/>
    <x v="0"/>
    <x v="44"/>
    <s v="Newark"/>
    <x v="4"/>
    <n v="50"/>
    <n v="200"/>
    <n v="100000"/>
    <n v="30000"/>
    <n v="0.3"/>
    <x v="0"/>
  </r>
  <r>
    <x v="2"/>
    <n v="1185732"/>
    <x v="171"/>
    <x v="0"/>
    <x v="44"/>
    <s v="Newark"/>
    <x v="5"/>
    <n v="40"/>
    <n v="300"/>
    <n v="120000"/>
    <n v="42000"/>
    <n v="0.35"/>
    <x v="0"/>
  </r>
  <r>
    <x v="2"/>
    <n v="1185732"/>
    <x v="200"/>
    <x v="0"/>
    <x v="44"/>
    <s v="Newark"/>
    <x v="0"/>
    <n v="40"/>
    <n v="550"/>
    <n v="220000"/>
    <n v="88000"/>
    <n v="0.4"/>
    <x v="0"/>
  </r>
  <r>
    <x v="2"/>
    <n v="1185732"/>
    <x v="200"/>
    <x v="0"/>
    <x v="44"/>
    <s v="Newark"/>
    <x v="1"/>
    <n v="40"/>
    <n v="200"/>
    <n v="80000"/>
    <n v="32000"/>
    <n v="0.4"/>
    <x v="0"/>
  </r>
  <r>
    <x v="2"/>
    <n v="1185732"/>
    <x v="200"/>
    <x v="0"/>
    <x v="44"/>
    <s v="Newark"/>
    <x v="2"/>
    <n v="30.000000000000004"/>
    <n v="250"/>
    <n v="75000.000000000015"/>
    <n v="22500.000000000004"/>
    <n v="0.3"/>
    <x v="0"/>
  </r>
  <r>
    <x v="2"/>
    <n v="1185732"/>
    <x v="200"/>
    <x v="0"/>
    <x v="45"/>
    <s v="Hartford"/>
    <x v="3"/>
    <n v="35"/>
    <n v="125"/>
    <n v="43750"/>
    <n v="13125"/>
    <n v="0.3"/>
    <x v="0"/>
  </r>
  <r>
    <x v="2"/>
    <n v="1185732"/>
    <x v="200"/>
    <x v="0"/>
    <x v="45"/>
    <s v="Hartford"/>
    <x v="4"/>
    <n v="50"/>
    <n v="200"/>
    <n v="100000"/>
    <n v="30000"/>
    <n v="0.3"/>
    <x v="0"/>
  </r>
  <r>
    <x v="2"/>
    <n v="1185732"/>
    <x v="200"/>
    <x v="0"/>
    <x v="45"/>
    <s v="Hartford"/>
    <x v="5"/>
    <n v="40"/>
    <n v="300"/>
    <n v="120000"/>
    <n v="42000"/>
    <n v="0.35"/>
    <x v="0"/>
  </r>
  <r>
    <x v="2"/>
    <n v="1185732"/>
    <x v="705"/>
    <x v="0"/>
    <x v="45"/>
    <s v="Hartford"/>
    <x v="0"/>
    <n v="40"/>
    <n v="520"/>
    <n v="208000"/>
    <n v="83200"/>
    <n v="0.4"/>
    <x v="0"/>
  </r>
  <r>
    <x v="2"/>
    <n v="1185732"/>
    <x v="705"/>
    <x v="0"/>
    <x v="45"/>
    <s v="Hartford"/>
    <x v="1"/>
    <n v="40"/>
    <n v="225"/>
    <n v="90000"/>
    <n v="36000"/>
    <n v="0.4"/>
    <x v="0"/>
  </r>
  <r>
    <x v="2"/>
    <n v="1185732"/>
    <x v="705"/>
    <x v="0"/>
    <x v="45"/>
    <s v="Hartford"/>
    <x v="2"/>
    <n v="30.000000000000004"/>
    <n v="250"/>
    <n v="75000.000000000015"/>
    <n v="22500.000000000004"/>
    <n v="0.3"/>
    <x v="0"/>
  </r>
  <r>
    <x v="2"/>
    <n v="1185732"/>
    <x v="705"/>
    <x v="0"/>
    <x v="45"/>
    <s v="Hartford"/>
    <x v="3"/>
    <n v="35"/>
    <n v="100"/>
    <n v="35000"/>
    <n v="10500"/>
    <n v="0.3"/>
    <x v="0"/>
  </r>
  <r>
    <x v="2"/>
    <n v="1185732"/>
    <x v="705"/>
    <x v="0"/>
    <x v="45"/>
    <s v="Hartford"/>
    <x v="4"/>
    <n v="50"/>
    <n v="150"/>
    <n v="75000"/>
    <n v="22500"/>
    <n v="0.3"/>
    <x v="0"/>
  </r>
  <r>
    <x v="2"/>
    <n v="1185732"/>
    <x v="705"/>
    <x v="0"/>
    <x v="45"/>
    <s v="Hartford"/>
    <x v="5"/>
    <n v="40"/>
    <n v="250"/>
    <n v="100000"/>
    <n v="35000"/>
    <n v="0.35"/>
    <x v="0"/>
  </r>
  <r>
    <x v="2"/>
    <n v="1185732"/>
    <x v="722"/>
    <x v="0"/>
    <x v="45"/>
    <s v="Hartford"/>
    <x v="0"/>
    <n v="40"/>
    <n v="500"/>
    <n v="200000"/>
    <n v="80000"/>
    <n v="0.4"/>
    <x v="0"/>
  </r>
  <r>
    <x v="2"/>
    <n v="1185732"/>
    <x v="722"/>
    <x v="0"/>
    <x v="45"/>
    <s v="Hartford"/>
    <x v="1"/>
    <n v="40"/>
    <n v="200"/>
    <n v="80000"/>
    <n v="32000"/>
    <n v="0.4"/>
    <x v="0"/>
  </r>
  <r>
    <x v="2"/>
    <n v="1185732"/>
    <x v="722"/>
    <x v="0"/>
    <x v="45"/>
    <s v="Hartford"/>
    <x v="2"/>
    <n v="30.000000000000004"/>
    <n v="200"/>
    <n v="60000.000000000007"/>
    <n v="18000"/>
    <n v="0.3"/>
    <x v="0"/>
  </r>
  <r>
    <x v="2"/>
    <n v="1185732"/>
    <x v="722"/>
    <x v="0"/>
    <x v="45"/>
    <s v="Hartford"/>
    <x v="3"/>
    <n v="35"/>
    <n v="125"/>
    <n v="43750"/>
    <n v="13125"/>
    <n v="0.3"/>
    <x v="0"/>
  </r>
  <r>
    <x v="2"/>
    <n v="1185732"/>
    <x v="722"/>
    <x v="0"/>
    <x v="45"/>
    <s v="Hartford"/>
    <x v="4"/>
    <n v="50"/>
    <n v="125"/>
    <n v="62500"/>
    <n v="18750"/>
    <n v="0.3"/>
    <x v="0"/>
  </r>
  <r>
    <x v="2"/>
    <n v="1185732"/>
    <x v="722"/>
    <x v="0"/>
    <x v="45"/>
    <s v="Hartford"/>
    <x v="5"/>
    <n v="40"/>
    <n v="275"/>
    <n v="110000"/>
    <n v="38500"/>
    <n v="0.35"/>
    <x v="0"/>
  </r>
  <r>
    <x v="2"/>
    <n v="1185732"/>
    <x v="256"/>
    <x v="0"/>
    <x v="45"/>
    <s v="Hartford"/>
    <x v="0"/>
    <n v="54.999999999999993"/>
    <n v="545"/>
    <n v="299749.99999999994"/>
    <n v="119899.99999999999"/>
    <n v="0.4"/>
    <x v="0"/>
  </r>
  <r>
    <x v="2"/>
    <n v="1185732"/>
    <x v="256"/>
    <x v="0"/>
    <x v="45"/>
    <s v="Hartford"/>
    <x v="1"/>
    <n v="50"/>
    <n v="250"/>
    <n v="125000"/>
    <n v="50000"/>
    <n v="0.4"/>
    <x v="0"/>
  </r>
  <r>
    <x v="2"/>
    <n v="1185732"/>
    <x v="256"/>
    <x v="0"/>
    <x v="45"/>
    <s v="Hartford"/>
    <x v="2"/>
    <n v="45"/>
    <n v="275"/>
    <n v="123750"/>
    <n v="37125"/>
    <n v="0.3"/>
    <x v="0"/>
  </r>
  <r>
    <x v="2"/>
    <n v="1185732"/>
    <x v="256"/>
    <x v="0"/>
    <x v="45"/>
    <s v="Hartford"/>
    <x v="3"/>
    <n v="45"/>
    <n v="225"/>
    <n v="101250"/>
    <n v="30375"/>
    <n v="0.3"/>
    <x v="0"/>
  </r>
  <r>
    <x v="2"/>
    <n v="1185732"/>
    <x v="256"/>
    <x v="0"/>
    <x v="45"/>
    <s v="Hartford"/>
    <x v="4"/>
    <n v="54.999999999999993"/>
    <n v="250"/>
    <n v="137499.99999999997"/>
    <n v="41249.999999999993"/>
    <n v="0.3"/>
    <x v="0"/>
  </r>
  <r>
    <x v="2"/>
    <n v="1185732"/>
    <x v="256"/>
    <x v="0"/>
    <x v="45"/>
    <s v="Hartford"/>
    <x v="5"/>
    <n v="60"/>
    <n v="375"/>
    <n v="225000"/>
    <n v="78750"/>
    <n v="0.35"/>
    <x v="0"/>
  </r>
  <r>
    <x v="2"/>
    <n v="1185732"/>
    <x v="289"/>
    <x v="0"/>
    <x v="45"/>
    <s v="Hartford"/>
    <x v="0"/>
    <n v="54.999999999999993"/>
    <n v="625"/>
    <n v="343749.99999999994"/>
    <n v="137499.99999999997"/>
    <n v="0.4"/>
    <x v="0"/>
  </r>
  <r>
    <x v="2"/>
    <n v="1185732"/>
    <x v="289"/>
    <x v="0"/>
    <x v="45"/>
    <s v="Hartford"/>
    <x v="1"/>
    <n v="50"/>
    <n v="375"/>
    <n v="187500"/>
    <n v="75000"/>
    <n v="0.4"/>
    <x v="0"/>
  </r>
  <r>
    <x v="2"/>
    <n v="1185732"/>
    <x v="289"/>
    <x v="0"/>
    <x v="45"/>
    <s v="Hartford"/>
    <x v="2"/>
    <n v="45"/>
    <n v="300"/>
    <n v="135000"/>
    <n v="40500"/>
    <n v="0.3"/>
    <x v="0"/>
  </r>
  <r>
    <x v="2"/>
    <n v="1185732"/>
    <x v="289"/>
    <x v="0"/>
    <x v="45"/>
    <s v="Hartford"/>
    <x v="3"/>
    <n v="45"/>
    <n v="275"/>
    <n v="123750"/>
    <n v="37125"/>
    <n v="0.3"/>
    <x v="0"/>
  </r>
  <r>
    <x v="2"/>
    <n v="1185732"/>
    <x v="289"/>
    <x v="0"/>
    <x v="45"/>
    <s v="Hartford"/>
    <x v="4"/>
    <n v="54.999999999999993"/>
    <n v="275"/>
    <n v="151249.99999999997"/>
    <n v="45374.999999999993"/>
    <n v="0.3"/>
    <x v="0"/>
  </r>
  <r>
    <x v="2"/>
    <n v="1185732"/>
    <x v="289"/>
    <x v="0"/>
    <x v="45"/>
    <s v="Hartford"/>
    <x v="5"/>
    <n v="60"/>
    <n v="425"/>
    <n v="255000"/>
    <n v="89250"/>
    <n v="0.35"/>
    <x v="0"/>
  </r>
  <r>
    <x v="2"/>
    <n v="1185732"/>
    <x v="317"/>
    <x v="0"/>
    <x v="45"/>
    <s v="Hartford"/>
    <x v="0"/>
    <n v="54.999999999999993"/>
    <n v="650"/>
    <n v="357499.99999999994"/>
    <n v="142999.99999999997"/>
    <n v="0.4"/>
    <x v="0"/>
  </r>
  <r>
    <x v="2"/>
    <n v="1185732"/>
    <x v="317"/>
    <x v="0"/>
    <x v="45"/>
    <s v="Hartford"/>
    <x v="1"/>
    <n v="50"/>
    <n v="400"/>
    <n v="200000"/>
    <n v="80000"/>
    <n v="0.4"/>
    <x v="0"/>
  </r>
  <r>
    <x v="2"/>
    <n v="1185732"/>
    <x v="317"/>
    <x v="0"/>
    <x v="45"/>
    <s v="Hartford"/>
    <x v="2"/>
    <n v="45"/>
    <n v="325"/>
    <n v="146250"/>
    <n v="43875"/>
    <n v="0.3"/>
    <x v="0"/>
  </r>
  <r>
    <x v="2"/>
    <n v="1185732"/>
    <x v="317"/>
    <x v="0"/>
    <x v="45"/>
    <s v="Hartford"/>
    <x v="3"/>
    <n v="45"/>
    <n v="275"/>
    <n v="123750"/>
    <n v="37125"/>
    <n v="0.3"/>
    <x v="0"/>
  </r>
  <r>
    <x v="2"/>
    <n v="1185732"/>
    <x v="317"/>
    <x v="0"/>
    <x v="45"/>
    <s v="Hartford"/>
    <x v="4"/>
    <n v="54.999999999999993"/>
    <n v="300"/>
    <n v="164999.99999999997"/>
    <n v="49499.999999999993"/>
    <n v="0.3"/>
    <x v="0"/>
  </r>
  <r>
    <x v="2"/>
    <n v="1185732"/>
    <x v="317"/>
    <x v="0"/>
    <x v="45"/>
    <s v="Hartford"/>
    <x v="5"/>
    <n v="60"/>
    <n v="475"/>
    <n v="285000"/>
    <n v="99750"/>
    <n v="0.35"/>
    <x v="0"/>
  </r>
  <r>
    <x v="2"/>
    <n v="1185732"/>
    <x v="349"/>
    <x v="0"/>
    <x v="45"/>
    <s v="Hartford"/>
    <x v="0"/>
    <n v="54.999999999999993"/>
    <n v="625"/>
    <n v="343749.99999999994"/>
    <n v="137499.99999999997"/>
    <n v="0.4"/>
    <x v="0"/>
  </r>
  <r>
    <x v="2"/>
    <n v="1185732"/>
    <x v="349"/>
    <x v="0"/>
    <x v="45"/>
    <s v="Hartford"/>
    <x v="1"/>
    <n v="50"/>
    <n v="400"/>
    <n v="200000"/>
    <n v="80000"/>
    <n v="0.4"/>
    <x v="0"/>
  </r>
  <r>
    <x v="2"/>
    <n v="1185732"/>
    <x v="349"/>
    <x v="0"/>
    <x v="45"/>
    <s v="Hartford"/>
    <x v="2"/>
    <n v="45"/>
    <n v="325"/>
    <n v="146250"/>
    <n v="43875"/>
    <n v="0.3"/>
    <x v="0"/>
  </r>
  <r>
    <x v="2"/>
    <n v="1185732"/>
    <x v="349"/>
    <x v="0"/>
    <x v="45"/>
    <s v="Hartford"/>
    <x v="3"/>
    <n v="45"/>
    <n v="225"/>
    <n v="101250"/>
    <n v="30375"/>
    <n v="0.3"/>
    <x v="0"/>
  </r>
  <r>
    <x v="2"/>
    <n v="1185732"/>
    <x v="349"/>
    <x v="0"/>
    <x v="45"/>
    <s v="Hartford"/>
    <x v="4"/>
    <n v="54.999999999999993"/>
    <n v="200"/>
    <n v="109999.99999999999"/>
    <n v="32999.999999999993"/>
    <n v="0.3"/>
    <x v="0"/>
  </r>
  <r>
    <x v="2"/>
    <n v="1185732"/>
    <x v="349"/>
    <x v="0"/>
    <x v="45"/>
    <s v="Hartford"/>
    <x v="5"/>
    <n v="60"/>
    <n v="375"/>
    <n v="225000"/>
    <n v="78750"/>
    <n v="0.35"/>
    <x v="0"/>
  </r>
  <r>
    <x v="2"/>
    <n v="1185732"/>
    <x v="379"/>
    <x v="0"/>
    <x v="45"/>
    <s v="Hartford"/>
    <x v="0"/>
    <n v="54.999999999999993"/>
    <n v="500"/>
    <n v="274999.99999999994"/>
    <n v="109999.99999999999"/>
    <n v="0.4"/>
    <x v="0"/>
  </r>
  <r>
    <x v="2"/>
    <n v="1185732"/>
    <x v="379"/>
    <x v="0"/>
    <x v="45"/>
    <s v="Hartford"/>
    <x v="1"/>
    <n v="50"/>
    <n v="300"/>
    <n v="150000"/>
    <n v="60000"/>
    <n v="0.4"/>
    <x v="0"/>
  </r>
  <r>
    <x v="2"/>
    <n v="1185732"/>
    <x v="379"/>
    <x v="0"/>
    <x v="45"/>
    <s v="Hartford"/>
    <x v="2"/>
    <n v="45"/>
    <n v="200"/>
    <n v="90000"/>
    <n v="27000"/>
    <n v="0.3"/>
    <x v="0"/>
  </r>
  <r>
    <x v="2"/>
    <n v="1185732"/>
    <x v="379"/>
    <x v="0"/>
    <x v="45"/>
    <s v="Hartford"/>
    <x v="3"/>
    <n v="45"/>
    <n v="175"/>
    <n v="78750"/>
    <n v="23625"/>
    <n v="0.3"/>
    <x v="0"/>
  </r>
  <r>
    <x v="2"/>
    <n v="1185732"/>
    <x v="379"/>
    <x v="0"/>
    <x v="45"/>
    <s v="Hartford"/>
    <x v="4"/>
    <n v="54.999999999999993"/>
    <n v="175"/>
    <n v="96249.999999999985"/>
    <n v="28874.999999999996"/>
    <n v="0.3"/>
    <x v="0"/>
  </r>
  <r>
    <x v="2"/>
    <n v="1185732"/>
    <x v="379"/>
    <x v="0"/>
    <x v="45"/>
    <s v="Hartford"/>
    <x v="5"/>
    <n v="60"/>
    <n v="275"/>
    <n v="165000"/>
    <n v="57749.999999999993"/>
    <n v="0.35"/>
    <x v="0"/>
  </r>
  <r>
    <x v="2"/>
    <n v="1185732"/>
    <x v="411"/>
    <x v="0"/>
    <x v="45"/>
    <s v="Hartford"/>
    <x v="0"/>
    <n v="60"/>
    <n v="450"/>
    <n v="270000"/>
    <n v="108000"/>
    <n v="0.4"/>
    <x v="0"/>
  </r>
  <r>
    <x v="2"/>
    <n v="1185732"/>
    <x v="411"/>
    <x v="0"/>
    <x v="45"/>
    <s v="Hartford"/>
    <x v="1"/>
    <n v="55.000000000000007"/>
    <n v="275"/>
    <n v="151250.00000000003"/>
    <n v="60500.000000000015"/>
    <n v="0.4"/>
    <x v="0"/>
  </r>
  <r>
    <x v="2"/>
    <n v="1185732"/>
    <x v="411"/>
    <x v="0"/>
    <x v="45"/>
    <s v="Hartford"/>
    <x v="2"/>
    <n v="55.000000000000007"/>
    <n v="175"/>
    <n v="96250.000000000015"/>
    <n v="28875.000000000004"/>
    <n v="0.3"/>
    <x v="0"/>
  </r>
  <r>
    <x v="2"/>
    <n v="1185732"/>
    <x v="411"/>
    <x v="0"/>
    <x v="45"/>
    <s v="Hartford"/>
    <x v="3"/>
    <n v="55.000000000000007"/>
    <n v="150"/>
    <n v="82500.000000000015"/>
    <n v="24750.000000000004"/>
    <n v="0.3"/>
    <x v="0"/>
  </r>
  <r>
    <x v="2"/>
    <n v="1185732"/>
    <x v="411"/>
    <x v="0"/>
    <x v="45"/>
    <s v="Hartford"/>
    <x v="4"/>
    <n v="65"/>
    <n v="150"/>
    <n v="97500"/>
    <n v="29250"/>
    <n v="0.3"/>
    <x v="0"/>
  </r>
  <r>
    <x v="0"/>
    <n v="1185732"/>
    <x v="411"/>
    <x v="0"/>
    <x v="45"/>
    <s v="Hartford"/>
    <x v="5"/>
    <n v="70"/>
    <n v="275"/>
    <n v="192500"/>
    <n v="67375"/>
    <n v="0.35"/>
    <x v="0"/>
  </r>
  <r>
    <x v="0"/>
    <n v="1185732"/>
    <x v="441"/>
    <x v="0"/>
    <x v="45"/>
    <s v="Hartford"/>
    <x v="0"/>
    <n v="65"/>
    <n v="425"/>
    <n v="276250"/>
    <n v="110500"/>
    <n v="0.4"/>
    <x v="0"/>
  </r>
  <r>
    <x v="0"/>
    <n v="1185732"/>
    <x v="441"/>
    <x v="0"/>
    <x v="45"/>
    <s v="Hartford"/>
    <x v="1"/>
    <n v="55.000000000000007"/>
    <n v="300"/>
    <n v="165000.00000000003"/>
    <n v="66000.000000000015"/>
    <n v="0.4"/>
    <x v="0"/>
  </r>
  <r>
    <x v="0"/>
    <n v="1185732"/>
    <x v="441"/>
    <x v="0"/>
    <x v="45"/>
    <s v="Hartford"/>
    <x v="2"/>
    <n v="55.000000000000007"/>
    <n v="295"/>
    <n v="162250.00000000003"/>
    <n v="48675.000000000007"/>
    <n v="0.3"/>
    <x v="0"/>
  </r>
  <r>
    <x v="0"/>
    <n v="1185732"/>
    <x v="441"/>
    <x v="0"/>
    <x v="45"/>
    <s v="Hartford"/>
    <x v="3"/>
    <n v="55.000000000000007"/>
    <n v="275"/>
    <n v="151250.00000000003"/>
    <n v="45375.000000000007"/>
    <n v="0.3"/>
    <x v="0"/>
  </r>
  <r>
    <x v="0"/>
    <n v="1185732"/>
    <x v="441"/>
    <x v="0"/>
    <x v="45"/>
    <s v="Hartford"/>
    <x v="4"/>
    <n v="65"/>
    <n v="250"/>
    <n v="162500"/>
    <n v="48750"/>
    <n v="0.3"/>
    <x v="0"/>
  </r>
  <r>
    <x v="0"/>
    <n v="1185732"/>
    <x v="441"/>
    <x v="0"/>
    <x v="45"/>
    <s v="Hartford"/>
    <x v="5"/>
    <n v="70"/>
    <n v="350"/>
    <n v="245000"/>
    <n v="85750"/>
    <n v="0.35"/>
    <x v="0"/>
  </r>
  <r>
    <x v="0"/>
    <n v="1185732"/>
    <x v="470"/>
    <x v="0"/>
    <x v="45"/>
    <s v="Hartford"/>
    <x v="0"/>
    <n v="65"/>
    <n v="575"/>
    <n v="373750"/>
    <n v="149500"/>
    <n v="0.4"/>
    <x v="0"/>
  </r>
  <r>
    <x v="0"/>
    <n v="1185732"/>
    <x v="470"/>
    <x v="0"/>
    <x v="45"/>
    <s v="Hartford"/>
    <x v="1"/>
    <n v="55.000000000000007"/>
    <n v="375"/>
    <n v="206250.00000000003"/>
    <n v="82500.000000000015"/>
    <n v="0.4"/>
    <x v="0"/>
  </r>
  <r>
    <x v="0"/>
    <n v="1185732"/>
    <x v="470"/>
    <x v="0"/>
    <x v="45"/>
    <s v="Hartford"/>
    <x v="2"/>
    <n v="55.000000000000007"/>
    <n v="350"/>
    <n v="192500.00000000003"/>
    <n v="57750.000000000007"/>
    <n v="0.3"/>
    <x v="0"/>
  </r>
  <r>
    <x v="0"/>
    <n v="1185732"/>
    <x v="470"/>
    <x v="0"/>
    <x v="45"/>
    <s v="Hartford"/>
    <x v="3"/>
    <n v="55.000000000000007"/>
    <n v="300"/>
    <n v="165000.00000000003"/>
    <n v="49500.000000000007"/>
    <n v="0.3"/>
    <x v="0"/>
  </r>
  <r>
    <x v="0"/>
    <n v="1185732"/>
    <x v="470"/>
    <x v="0"/>
    <x v="45"/>
    <s v="Hartford"/>
    <x v="4"/>
    <n v="65"/>
    <n v="300"/>
    <n v="195000"/>
    <n v="58500"/>
    <n v="0.3"/>
    <x v="0"/>
  </r>
  <r>
    <x v="0"/>
    <n v="1185732"/>
    <x v="470"/>
    <x v="0"/>
    <x v="45"/>
    <s v="Hartford"/>
    <x v="5"/>
    <n v="70"/>
    <n v="400"/>
    <n v="280000"/>
    <n v="98000"/>
    <n v="0.35"/>
    <x v="0"/>
  </r>
  <r>
    <x v="0"/>
    <n v="1185732"/>
    <x v="174"/>
    <x v="0"/>
    <x v="45"/>
    <s v="Hartford"/>
    <x v="0"/>
    <n v="35"/>
    <n v="425"/>
    <n v="148750"/>
    <n v="52062.5"/>
    <n v="0.35"/>
    <x v="0"/>
  </r>
  <r>
    <x v="0"/>
    <n v="1185732"/>
    <x v="174"/>
    <x v="0"/>
    <x v="45"/>
    <s v="Hartford"/>
    <x v="1"/>
    <n v="35"/>
    <n v="225"/>
    <n v="78750"/>
    <n v="27562.5"/>
    <n v="0.35"/>
    <x v="0"/>
  </r>
  <r>
    <x v="0"/>
    <n v="1185732"/>
    <x v="174"/>
    <x v="0"/>
    <x v="45"/>
    <s v="Hartford"/>
    <x v="2"/>
    <n v="25.000000000000007"/>
    <n v="225"/>
    <n v="56250.000000000015"/>
    <n v="22500.000000000007"/>
    <n v="0.4"/>
    <x v="0"/>
  </r>
  <r>
    <x v="0"/>
    <n v="1185732"/>
    <x v="174"/>
    <x v="0"/>
    <x v="45"/>
    <s v="Hartford"/>
    <x v="3"/>
    <n v="30"/>
    <n v="75"/>
    <n v="22500"/>
    <n v="9000"/>
    <n v="0.4"/>
    <x v="0"/>
  </r>
  <r>
    <x v="0"/>
    <n v="1185732"/>
    <x v="174"/>
    <x v="0"/>
    <x v="45"/>
    <s v="Hartford"/>
    <x v="4"/>
    <n v="45"/>
    <n v="125"/>
    <n v="56250"/>
    <n v="16875"/>
    <n v="0.3"/>
    <x v="0"/>
  </r>
  <r>
    <x v="0"/>
    <n v="1185732"/>
    <x v="174"/>
    <x v="0"/>
    <x v="45"/>
    <s v="Hartford"/>
    <x v="5"/>
    <n v="35"/>
    <n v="225"/>
    <n v="78750"/>
    <n v="31500"/>
    <n v="0.4"/>
    <x v="0"/>
  </r>
  <r>
    <x v="0"/>
    <n v="1185732"/>
    <x v="203"/>
    <x v="0"/>
    <x v="45"/>
    <s v="Hartford"/>
    <x v="0"/>
    <n v="35"/>
    <n v="475"/>
    <n v="166250"/>
    <n v="58187.499999999993"/>
    <n v="0.35"/>
    <x v="0"/>
  </r>
  <r>
    <x v="0"/>
    <n v="1185732"/>
    <x v="203"/>
    <x v="0"/>
    <x v="45"/>
    <s v="Hartford"/>
    <x v="1"/>
    <n v="35"/>
    <n v="125"/>
    <n v="43750"/>
    <n v="15312.499999999998"/>
    <n v="0.35"/>
    <x v="0"/>
  </r>
  <r>
    <x v="0"/>
    <n v="1185732"/>
    <x v="203"/>
    <x v="0"/>
    <x v="45"/>
    <s v="Hartford"/>
    <x v="2"/>
    <n v="25.000000000000007"/>
    <n v="175"/>
    <n v="43750.000000000015"/>
    <n v="17500.000000000007"/>
    <n v="0.4"/>
    <x v="0"/>
  </r>
  <r>
    <x v="0"/>
    <n v="1185732"/>
    <x v="203"/>
    <x v="0"/>
    <x v="46"/>
    <s v="Providence"/>
    <x v="3"/>
    <n v="30"/>
    <n v="50"/>
    <n v="15000"/>
    <n v="6000"/>
    <n v="0.4"/>
    <x v="0"/>
  </r>
  <r>
    <x v="0"/>
    <n v="1185732"/>
    <x v="203"/>
    <x v="0"/>
    <x v="46"/>
    <s v="Providence"/>
    <x v="4"/>
    <n v="45"/>
    <n v="125"/>
    <n v="56250"/>
    <n v="16875"/>
    <n v="0.3"/>
    <x v="0"/>
  </r>
  <r>
    <x v="0"/>
    <n v="1185732"/>
    <x v="203"/>
    <x v="0"/>
    <x v="46"/>
    <s v="Providence"/>
    <x v="5"/>
    <n v="35"/>
    <n v="225"/>
    <n v="78750"/>
    <n v="31500"/>
    <n v="0.4"/>
    <x v="0"/>
  </r>
  <r>
    <x v="0"/>
    <n v="1185732"/>
    <x v="708"/>
    <x v="0"/>
    <x v="46"/>
    <s v="Providence"/>
    <x v="0"/>
    <n v="35"/>
    <n v="445"/>
    <n v="155750"/>
    <n v="54512.5"/>
    <n v="0.35"/>
    <x v="0"/>
  </r>
  <r>
    <x v="0"/>
    <n v="1185732"/>
    <x v="708"/>
    <x v="0"/>
    <x v="46"/>
    <s v="Providence"/>
    <x v="1"/>
    <n v="35"/>
    <n v="150"/>
    <n v="52500"/>
    <n v="18375"/>
    <n v="0.35"/>
    <x v="0"/>
  </r>
  <r>
    <x v="0"/>
    <n v="1185732"/>
    <x v="708"/>
    <x v="0"/>
    <x v="46"/>
    <s v="Providence"/>
    <x v="2"/>
    <n v="25.000000000000007"/>
    <n v="175"/>
    <n v="43750.000000000015"/>
    <n v="17500.000000000007"/>
    <n v="0.4"/>
    <x v="0"/>
  </r>
  <r>
    <x v="0"/>
    <n v="1185732"/>
    <x v="708"/>
    <x v="0"/>
    <x v="46"/>
    <s v="Providence"/>
    <x v="3"/>
    <n v="30"/>
    <n v="25"/>
    <n v="7500"/>
    <n v="3000"/>
    <n v="0.4"/>
    <x v="0"/>
  </r>
  <r>
    <x v="0"/>
    <n v="1185732"/>
    <x v="708"/>
    <x v="0"/>
    <x v="46"/>
    <s v="Providence"/>
    <x v="4"/>
    <n v="45"/>
    <n v="75"/>
    <n v="33750"/>
    <n v="10125"/>
    <n v="0.3"/>
    <x v="0"/>
  </r>
  <r>
    <x v="0"/>
    <n v="1185732"/>
    <x v="708"/>
    <x v="0"/>
    <x v="46"/>
    <s v="Providence"/>
    <x v="5"/>
    <n v="35"/>
    <n v="175"/>
    <n v="61250"/>
    <n v="24500"/>
    <n v="0.4"/>
    <x v="0"/>
  </r>
  <r>
    <x v="0"/>
    <n v="1185732"/>
    <x v="230"/>
    <x v="0"/>
    <x v="46"/>
    <s v="Providence"/>
    <x v="0"/>
    <n v="35"/>
    <n v="425"/>
    <n v="148750"/>
    <n v="52062.5"/>
    <n v="0.35"/>
    <x v="0"/>
  </r>
  <r>
    <x v="0"/>
    <n v="1185732"/>
    <x v="230"/>
    <x v="0"/>
    <x v="46"/>
    <s v="Providence"/>
    <x v="1"/>
    <n v="35"/>
    <n v="125"/>
    <n v="43750"/>
    <n v="15312.499999999998"/>
    <n v="0.35"/>
    <x v="0"/>
  </r>
  <r>
    <x v="0"/>
    <n v="1185732"/>
    <x v="230"/>
    <x v="0"/>
    <x v="46"/>
    <s v="Providence"/>
    <x v="2"/>
    <n v="25.000000000000007"/>
    <n v="125"/>
    <n v="31250.000000000007"/>
    <n v="12500.000000000004"/>
    <n v="0.4"/>
    <x v="0"/>
  </r>
  <r>
    <x v="0"/>
    <n v="1185732"/>
    <x v="230"/>
    <x v="0"/>
    <x v="46"/>
    <s v="Providence"/>
    <x v="3"/>
    <n v="30"/>
    <n v="50"/>
    <n v="15000"/>
    <n v="6000"/>
    <n v="0.4"/>
    <x v="0"/>
  </r>
  <r>
    <x v="0"/>
    <n v="1185732"/>
    <x v="230"/>
    <x v="0"/>
    <x v="46"/>
    <s v="Providence"/>
    <x v="4"/>
    <n v="45"/>
    <n v="50"/>
    <n v="22500"/>
    <n v="6750"/>
    <n v="0.3"/>
    <x v="0"/>
  </r>
  <r>
    <x v="0"/>
    <n v="1185732"/>
    <x v="230"/>
    <x v="0"/>
    <x v="46"/>
    <s v="Providence"/>
    <x v="5"/>
    <n v="35"/>
    <n v="200"/>
    <n v="70000"/>
    <n v="28000"/>
    <n v="0.4"/>
    <x v="0"/>
  </r>
  <r>
    <x v="0"/>
    <n v="1185732"/>
    <x v="259"/>
    <x v="0"/>
    <x v="46"/>
    <s v="Providence"/>
    <x v="0"/>
    <n v="49.999999999999993"/>
    <n v="470"/>
    <n v="234999.99999999997"/>
    <n v="82249.999999999985"/>
    <n v="0.35"/>
    <x v="0"/>
  </r>
  <r>
    <x v="0"/>
    <n v="1185732"/>
    <x v="259"/>
    <x v="0"/>
    <x v="46"/>
    <s v="Providence"/>
    <x v="1"/>
    <n v="45"/>
    <n v="175"/>
    <n v="78750"/>
    <n v="27562.5"/>
    <n v="0.35"/>
    <x v="0"/>
  </r>
  <r>
    <x v="0"/>
    <n v="1185732"/>
    <x v="259"/>
    <x v="0"/>
    <x v="46"/>
    <s v="Providence"/>
    <x v="2"/>
    <n v="40"/>
    <n v="200"/>
    <n v="80000"/>
    <n v="32000"/>
    <n v="0.4"/>
    <x v="0"/>
  </r>
  <r>
    <x v="0"/>
    <n v="1185732"/>
    <x v="259"/>
    <x v="0"/>
    <x v="46"/>
    <s v="Providence"/>
    <x v="3"/>
    <n v="40"/>
    <n v="150"/>
    <n v="60000"/>
    <n v="24000"/>
    <n v="0.4"/>
    <x v="0"/>
  </r>
  <r>
    <x v="0"/>
    <n v="1185732"/>
    <x v="259"/>
    <x v="0"/>
    <x v="46"/>
    <s v="Providence"/>
    <x v="4"/>
    <n v="49.999999999999993"/>
    <n v="175"/>
    <n v="87499.999999999985"/>
    <n v="26249.999999999996"/>
    <n v="0.3"/>
    <x v="0"/>
  </r>
  <r>
    <x v="0"/>
    <n v="1185732"/>
    <x v="259"/>
    <x v="0"/>
    <x v="46"/>
    <s v="Providence"/>
    <x v="5"/>
    <n v="54.999999999999993"/>
    <n v="300"/>
    <n v="164999.99999999997"/>
    <n v="65999.999999999985"/>
    <n v="0.4"/>
    <x v="0"/>
  </r>
  <r>
    <x v="0"/>
    <n v="1185732"/>
    <x v="292"/>
    <x v="0"/>
    <x v="46"/>
    <s v="Providence"/>
    <x v="0"/>
    <n v="49.999999999999993"/>
    <n v="550"/>
    <n v="274999.99999999994"/>
    <n v="96249.999999999971"/>
    <n v="0.35"/>
    <x v="0"/>
  </r>
  <r>
    <x v="0"/>
    <n v="1185732"/>
    <x v="292"/>
    <x v="0"/>
    <x v="46"/>
    <s v="Providence"/>
    <x v="1"/>
    <n v="45"/>
    <n v="300"/>
    <n v="135000"/>
    <n v="47250"/>
    <n v="0.35"/>
    <x v="0"/>
  </r>
  <r>
    <x v="0"/>
    <n v="1185732"/>
    <x v="292"/>
    <x v="0"/>
    <x v="46"/>
    <s v="Providence"/>
    <x v="2"/>
    <n v="40"/>
    <n v="225"/>
    <n v="90000"/>
    <n v="36000"/>
    <n v="0.4"/>
    <x v="0"/>
  </r>
  <r>
    <x v="0"/>
    <n v="1185732"/>
    <x v="292"/>
    <x v="0"/>
    <x v="46"/>
    <s v="Providence"/>
    <x v="3"/>
    <n v="40"/>
    <n v="200"/>
    <n v="80000"/>
    <n v="32000"/>
    <n v="0.4"/>
    <x v="0"/>
  </r>
  <r>
    <x v="0"/>
    <n v="1185732"/>
    <x v="292"/>
    <x v="0"/>
    <x v="46"/>
    <s v="Providence"/>
    <x v="4"/>
    <n v="49.999999999999993"/>
    <n v="200"/>
    <n v="99999.999999999985"/>
    <n v="29999.999999999993"/>
    <n v="0.3"/>
    <x v="0"/>
  </r>
  <r>
    <x v="0"/>
    <n v="1185732"/>
    <x v="292"/>
    <x v="0"/>
    <x v="46"/>
    <s v="Providence"/>
    <x v="5"/>
    <n v="54.999999999999993"/>
    <n v="350"/>
    <n v="192499.99999999997"/>
    <n v="76999.999999999985"/>
    <n v="0.4"/>
    <x v="0"/>
  </r>
  <r>
    <x v="0"/>
    <n v="1185732"/>
    <x v="320"/>
    <x v="0"/>
    <x v="46"/>
    <s v="Providence"/>
    <x v="0"/>
    <n v="49.999999999999993"/>
    <n v="575"/>
    <n v="287499.99999999994"/>
    <n v="100624.99999999997"/>
    <n v="0.35"/>
    <x v="0"/>
  </r>
  <r>
    <x v="0"/>
    <n v="1185732"/>
    <x v="320"/>
    <x v="0"/>
    <x v="46"/>
    <s v="Providence"/>
    <x v="1"/>
    <n v="45"/>
    <n v="325"/>
    <n v="146250"/>
    <n v="51187.5"/>
    <n v="0.35"/>
    <x v="0"/>
  </r>
  <r>
    <x v="0"/>
    <n v="1185732"/>
    <x v="320"/>
    <x v="0"/>
    <x v="46"/>
    <s v="Providence"/>
    <x v="2"/>
    <n v="40"/>
    <n v="250"/>
    <n v="100000"/>
    <n v="40000"/>
    <n v="0.4"/>
    <x v="0"/>
  </r>
  <r>
    <x v="0"/>
    <n v="1185732"/>
    <x v="320"/>
    <x v="0"/>
    <x v="46"/>
    <s v="Providence"/>
    <x v="3"/>
    <n v="40"/>
    <n v="200"/>
    <n v="80000"/>
    <n v="32000"/>
    <n v="0.4"/>
    <x v="0"/>
  </r>
  <r>
    <x v="0"/>
    <n v="1185732"/>
    <x v="320"/>
    <x v="0"/>
    <x v="46"/>
    <s v="Providence"/>
    <x v="4"/>
    <n v="49.999999999999993"/>
    <n v="225"/>
    <n v="112499.99999999999"/>
    <n v="33749.999999999993"/>
    <n v="0.3"/>
    <x v="0"/>
  </r>
  <r>
    <x v="0"/>
    <n v="1185732"/>
    <x v="320"/>
    <x v="0"/>
    <x v="46"/>
    <s v="Providence"/>
    <x v="5"/>
    <n v="54.999999999999993"/>
    <n v="400"/>
    <n v="219999.99999999997"/>
    <n v="88000"/>
    <n v="0.4"/>
    <x v="0"/>
  </r>
  <r>
    <x v="0"/>
    <n v="1185732"/>
    <x v="352"/>
    <x v="0"/>
    <x v="46"/>
    <s v="Providence"/>
    <x v="0"/>
    <n v="49.999999999999993"/>
    <n v="550"/>
    <n v="274999.99999999994"/>
    <n v="96249.999999999971"/>
    <n v="0.35"/>
    <x v="0"/>
  </r>
  <r>
    <x v="0"/>
    <n v="1185732"/>
    <x v="352"/>
    <x v="0"/>
    <x v="46"/>
    <s v="Providence"/>
    <x v="1"/>
    <n v="45"/>
    <n v="325"/>
    <n v="146250"/>
    <n v="51187.5"/>
    <n v="0.35"/>
    <x v="0"/>
  </r>
  <r>
    <x v="0"/>
    <n v="1185732"/>
    <x v="352"/>
    <x v="0"/>
    <x v="46"/>
    <s v="Providence"/>
    <x v="2"/>
    <n v="40"/>
    <n v="250"/>
    <n v="100000"/>
    <n v="40000"/>
    <n v="0.4"/>
    <x v="0"/>
  </r>
  <r>
    <x v="0"/>
    <n v="1185732"/>
    <x v="352"/>
    <x v="0"/>
    <x v="46"/>
    <s v="Providence"/>
    <x v="3"/>
    <n v="40"/>
    <n v="150"/>
    <n v="60000"/>
    <n v="24000"/>
    <n v="0.4"/>
    <x v="0"/>
  </r>
  <r>
    <x v="0"/>
    <n v="1185732"/>
    <x v="352"/>
    <x v="0"/>
    <x v="46"/>
    <s v="Providence"/>
    <x v="4"/>
    <n v="49.999999999999993"/>
    <n v="125"/>
    <n v="62499.999999999993"/>
    <n v="18749.999999999996"/>
    <n v="0.3"/>
    <x v="0"/>
  </r>
  <r>
    <x v="0"/>
    <n v="1185732"/>
    <x v="352"/>
    <x v="0"/>
    <x v="46"/>
    <s v="Providence"/>
    <x v="5"/>
    <n v="54.999999999999993"/>
    <n v="300"/>
    <n v="164999.99999999997"/>
    <n v="65999.999999999985"/>
    <n v="0.4"/>
    <x v="0"/>
  </r>
  <r>
    <x v="0"/>
    <n v="1185732"/>
    <x v="382"/>
    <x v="0"/>
    <x v="46"/>
    <s v="Providence"/>
    <x v="0"/>
    <n v="49.999999999999993"/>
    <n v="425"/>
    <n v="212499.99999999997"/>
    <n v="74374.999999999985"/>
    <n v="0.35"/>
    <x v="0"/>
  </r>
  <r>
    <x v="0"/>
    <n v="1185732"/>
    <x v="382"/>
    <x v="0"/>
    <x v="46"/>
    <s v="Providence"/>
    <x v="1"/>
    <n v="45"/>
    <n v="225"/>
    <n v="101250"/>
    <n v="35437.5"/>
    <n v="0.35"/>
    <x v="0"/>
  </r>
  <r>
    <x v="0"/>
    <n v="1185732"/>
    <x v="382"/>
    <x v="0"/>
    <x v="46"/>
    <s v="Providence"/>
    <x v="2"/>
    <n v="40"/>
    <n v="125"/>
    <n v="50000"/>
    <n v="20000"/>
    <n v="0.4"/>
    <x v="0"/>
  </r>
  <r>
    <x v="0"/>
    <n v="1185732"/>
    <x v="382"/>
    <x v="0"/>
    <x v="46"/>
    <s v="Providence"/>
    <x v="3"/>
    <n v="40"/>
    <n v="100"/>
    <n v="40000"/>
    <n v="16000"/>
    <n v="0.4"/>
    <x v="0"/>
  </r>
  <r>
    <x v="0"/>
    <n v="1185732"/>
    <x v="382"/>
    <x v="0"/>
    <x v="46"/>
    <s v="Providence"/>
    <x v="4"/>
    <n v="49.999999999999993"/>
    <n v="100"/>
    <n v="49999.999999999993"/>
    <n v="14999.999999999996"/>
    <n v="0.3"/>
    <x v="0"/>
  </r>
  <r>
    <x v="0"/>
    <n v="1185732"/>
    <x v="382"/>
    <x v="0"/>
    <x v="46"/>
    <s v="Providence"/>
    <x v="5"/>
    <n v="54.999999999999993"/>
    <n v="200"/>
    <n v="109999.99999999999"/>
    <n v="44000"/>
    <n v="0.4"/>
    <x v="0"/>
  </r>
  <r>
    <x v="0"/>
    <n v="1185732"/>
    <x v="414"/>
    <x v="0"/>
    <x v="46"/>
    <s v="Providence"/>
    <x v="0"/>
    <n v="54.999999999999993"/>
    <n v="375"/>
    <n v="206249.99999999997"/>
    <n v="72187.499999999985"/>
    <n v="0.35"/>
    <x v="0"/>
  </r>
  <r>
    <x v="0"/>
    <n v="1185732"/>
    <x v="414"/>
    <x v="0"/>
    <x v="46"/>
    <s v="Providence"/>
    <x v="1"/>
    <n v="50"/>
    <n v="200"/>
    <n v="100000"/>
    <n v="35000"/>
    <n v="0.35"/>
    <x v="0"/>
  </r>
  <r>
    <x v="0"/>
    <n v="1185732"/>
    <x v="414"/>
    <x v="0"/>
    <x v="46"/>
    <s v="Providence"/>
    <x v="2"/>
    <n v="50"/>
    <n v="100"/>
    <n v="50000"/>
    <n v="20000"/>
    <n v="0.4"/>
    <x v="0"/>
  </r>
  <r>
    <x v="0"/>
    <n v="1185732"/>
    <x v="414"/>
    <x v="0"/>
    <x v="46"/>
    <s v="Providence"/>
    <x v="3"/>
    <n v="50"/>
    <n v="75"/>
    <n v="37500"/>
    <n v="15000"/>
    <n v="0.4"/>
    <x v="0"/>
  </r>
  <r>
    <x v="0"/>
    <n v="1185732"/>
    <x v="414"/>
    <x v="0"/>
    <x v="46"/>
    <s v="Providence"/>
    <x v="4"/>
    <n v="60"/>
    <n v="75"/>
    <n v="45000"/>
    <n v="13500"/>
    <n v="0.3"/>
    <x v="0"/>
  </r>
  <r>
    <x v="2"/>
    <n v="1185732"/>
    <x v="414"/>
    <x v="0"/>
    <x v="46"/>
    <s v="Providence"/>
    <x v="5"/>
    <n v="64.999999999999986"/>
    <n v="200"/>
    <n v="129999.99999999997"/>
    <n v="51999.999999999993"/>
    <n v="0.4"/>
    <x v="0"/>
  </r>
  <r>
    <x v="2"/>
    <n v="1185732"/>
    <x v="444"/>
    <x v="0"/>
    <x v="46"/>
    <s v="Providence"/>
    <x v="0"/>
    <n v="60"/>
    <n v="350"/>
    <n v="210000"/>
    <n v="73500"/>
    <n v="0.35"/>
    <x v="0"/>
  </r>
  <r>
    <x v="2"/>
    <n v="1185732"/>
    <x v="444"/>
    <x v="0"/>
    <x v="46"/>
    <s v="Providence"/>
    <x v="1"/>
    <n v="50"/>
    <n v="225"/>
    <n v="112500"/>
    <n v="39375"/>
    <n v="0.35"/>
    <x v="0"/>
  </r>
  <r>
    <x v="2"/>
    <n v="1185732"/>
    <x v="444"/>
    <x v="0"/>
    <x v="46"/>
    <s v="Providence"/>
    <x v="2"/>
    <n v="50"/>
    <n v="220"/>
    <n v="110000"/>
    <n v="44000"/>
    <n v="0.4"/>
    <x v="0"/>
  </r>
  <r>
    <x v="2"/>
    <n v="1185732"/>
    <x v="444"/>
    <x v="0"/>
    <x v="46"/>
    <s v="Providence"/>
    <x v="3"/>
    <n v="50"/>
    <n v="200"/>
    <n v="100000"/>
    <n v="40000"/>
    <n v="0.4"/>
    <x v="0"/>
  </r>
  <r>
    <x v="2"/>
    <n v="1185732"/>
    <x v="444"/>
    <x v="0"/>
    <x v="46"/>
    <s v="Providence"/>
    <x v="4"/>
    <n v="60"/>
    <n v="175"/>
    <n v="105000"/>
    <n v="31500"/>
    <n v="0.3"/>
    <x v="0"/>
  </r>
  <r>
    <x v="2"/>
    <n v="1185732"/>
    <x v="444"/>
    <x v="0"/>
    <x v="46"/>
    <s v="Providence"/>
    <x v="5"/>
    <n v="64.999999999999986"/>
    <n v="275"/>
    <n v="178749.99999999997"/>
    <n v="71499.999999999985"/>
    <n v="0.4"/>
    <x v="0"/>
  </r>
  <r>
    <x v="2"/>
    <n v="1185732"/>
    <x v="473"/>
    <x v="0"/>
    <x v="46"/>
    <s v="Providence"/>
    <x v="0"/>
    <n v="60"/>
    <n v="500"/>
    <n v="300000"/>
    <n v="105000"/>
    <n v="0.35"/>
    <x v="0"/>
  </r>
  <r>
    <x v="2"/>
    <n v="1185732"/>
    <x v="473"/>
    <x v="0"/>
    <x v="46"/>
    <s v="Providence"/>
    <x v="1"/>
    <n v="50"/>
    <n v="300"/>
    <n v="150000"/>
    <n v="52500"/>
    <n v="0.35"/>
    <x v="0"/>
  </r>
  <r>
    <x v="2"/>
    <n v="1185732"/>
    <x v="473"/>
    <x v="0"/>
    <x v="46"/>
    <s v="Providence"/>
    <x v="2"/>
    <n v="50"/>
    <n v="275"/>
    <n v="137500"/>
    <n v="55000"/>
    <n v="0.4"/>
    <x v="0"/>
  </r>
  <r>
    <x v="2"/>
    <n v="1185732"/>
    <x v="473"/>
    <x v="0"/>
    <x v="46"/>
    <s v="Providence"/>
    <x v="3"/>
    <n v="50"/>
    <n v="225"/>
    <n v="112500"/>
    <n v="45000"/>
    <n v="0.4"/>
    <x v="0"/>
  </r>
  <r>
    <x v="2"/>
    <n v="1185732"/>
    <x v="473"/>
    <x v="0"/>
    <x v="46"/>
    <s v="Providence"/>
    <x v="4"/>
    <n v="60"/>
    <n v="225"/>
    <n v="135000"/>
    <n v="40500"/>
    <n v="0.3"/>
    <x v="0"/>
  </r>
  <r>
    <x v="2"/>
    <n v="1185732"/>
    <x v="473"/>
    <x v="0"/>
    <x v="46"/>
    <s v="Providence"/>
    <x v="5"/>
    <n v="64.999999999999986"/>
    <n v="325"/>
    <n v="211249.99999999994"/>
    <n v="84499.999999999985"/>
    <n v="0.4"/>
    <x v="0"/>
  </r>
  <r>
    <x v="2"/>
    <n v="1185732"/>
    <x v="181"/>
    <x v="0"/>
    <x v="46"/>
    <s v="Providence"/>
    <x v="0"/>
    <n v="40"/>
    <n v="450"/>
    <n v="180000"/>
    <n v="54000"/>
    <n v="0.3"/>
    <x v="0"/>
  </r>
  <r>
    <x v="2"/>
    <n v="1185732"/>
    <x v="181"/>
    <x v="0"/>
    <x v="46"/>
    <s v="Providence"/>
    <x v="1"/>
    <n v="40"/>
    <n v="250"/>
    <n v="100000"/>
    <n v="30000"/>
    <n v="0.3"/>
    <x v="0"/>
  </r>
  <r>
    <x v="2"/>
    <n v="1185732"/>
    <x v="181"/>
    <x v="0"/>
    <x v="46"/>
    <s v="Providence"/>
    <x v="2"/>
    <n v="30.000000000000004"/>
    <n v="250"/>
    <n v="75000.000000000015"/>
    <n v="18750.000000000004"/>
    <n v="0.25"/>
    <x v="0"/>
  </r>
  <r>
    <x v="2"/>
    <n v="1185732"/>
    <x v="181"/>
    <x v="0"/>
    <x v="46"/>
    <s v="Providence"/>
    <x v="3"/>
    <n v="35"/>
    <n v="100"/>
    <n v="35000"/>
    <n v="8750"/>
    <n v="0.25"/>
    <x v="0"/>
  </r>
  <r>
    <x v="2"/>
    <n v="1185732"/>
    <x v="181"/>
    <x v="0"/>
    <x v="46"/>
    <s v="Providence"/>
    <x v="4"/>
    <n v="50"/>
    <n v="150"/>
    <n v="75000"/>
    <n v="18750"/>
    <n v="0.25"/>
    <x v="0"/>
  </r>
  <r>
    <x v="2"/>
    <n v="1185732"/>
    <x v="181"/>
    <x v="0"/>
    <x v="46"/>
    <s v="Providence"/>
    <x v="5"/>
    <n v="40"/>
    <n v="250"/>
    <n v="100000"/>
    <n v="30000"/>
    <n v="0.3"/>
    <x v="0"/>
  </r>
  <r>
    <x v="2"/>
    <n v="1185732"/>
    <x v="210"/>
    <x v="0"/>
    <x v="46"/>
    <s v="Providence"/>
    <x v="0"/>
    <n v="40"/>
    <n v="500"/>
    <n v="200000"/>
    <n v="60000"/>
    <n v="0.3"/>
    <x v="0"/>
  </r>
  <r>
    <x v="2"/>
    <n v="1185732"/>
    <x v="210"/>
    <x v="0"/>
    <x v="46"/>
    <s v="Providence"/>
    <x v="1"/>
    <n v="40"/>
    <n v="150"/>
    <n v="60000"/>
    <n v="18000"/>
    <n v="0.3"/>
    <x v="0"/>
  </r>
  <r>
    <x v="2"/>
    <n v="1185732"/>
    <x v="210"/>
    <x v="0"/>
    <x v="46"/>
    <s v="Providence"/>
    <x v="2"/>
    <n v="30.000000000000004"/>
    <n v="200"/>
    <n v="60000.000000000007"/>
    <n v="15000.000000000002"/>
    <n v="0.25"/>
    <x v="0"/>
  </r>
  <r>
    <x v="2"/>
    <n v="1185732"/>
    <x v="210"/>
    <x v="0"/>
    <x v="47"/>
    <s v="Boston"/>
    <x v="3"/>
    <n v="35"/>
    <n v="250"/>
    <n v="87500"/>
    <n v="21875"/>
    <n v="0.25"/>
    <x v="0"/>
  </r>
  <r>
    <x v="2"/>
    <n v="1185732"/>
    <x v="210"/>
    <x v="0"/>
    <x v="47"/>
    <s v="Boston"/>
    <x v="4"/>
    <n v="50"/>
    <n v="150"/>
    <n v="75000"/>
    <n v="18750"/>
    <n v="0.25"/>
    <x v="0"/>
  </r>
  <r>
    <x v="2"/>
    <n v="1185732"/>
    <x v="210"/>
    <x v="0"/>
    <x v="47"/>
    <s v="Boston"/>
    <x v="5"/>
    <n v="40"/>
    <n v="250"/>
    <n v="100000"/>
    <n v="30000"/>
    <n v="0.3"/>
    <x v="0"/>
  </r>
  <r>
    <x v="2"/>
    <n v="1185732"/>
    <x v="218"/>
    <x v="0"/>
    <x v="47"/>
    <s v="Boston"/>
    <x v="0"/>
    <n v="40"/>
    <n v="470"/>
    <n v="188000"/>
    <n v="56400"/>
    <n v="0.3"/>
    <x v="0"/>
  </r>
  <r>
    <x v="2"/>
    <n v="1185732"/>
    <x v="218"/>
    <x v="0"/>
    <x v="47"/>
    <s v="Boston"/>
    <x v="1"/>
    <n v="40"/>
    <n v="175"/>
    <n v="70000"/>
    <n v="21000"/>
    <n v="0.3"/>
    <x v="0"/>
  </r>
  <r>
    <x v="2"/>
    <n v="1185732"/>
    <x v="218"/>
    <x v="0"/>
    <x v="47"/>
    <s v="Boston"/>
    <x v="2"/>
    <n v="30.000000000000004"/>
    <n v="200"/>
    <n v="60000.000000000007"/>
    <n v="15000.000000000002"/>
    <n v="0.25"/>
    <x v="0"/>
  </r>
  <r>
    <x v="2"/>
    <n v="1185732"/>
    <x v="218"/>
    <x v="0"/>
    <x v="47"/>
    <s v="Boston"/>
    <x v="3"/>
    <n v="35"/>
    <n v="300"/>
    <n v="105000"/>
    <n v="26250"/>
    <n v="0.25"/>
    <x v="0"/>
  </r>
  <r>
    <x v="2"/>
    <n v="1185732"/>
    <x v="218"/>
    <x v="0"/>
    <x v="47"/>
    <s v="Boston"/>
    <x v="4"/>
    <n v="50"/>
    <n v="100"/>
    <n v="50000"/>
    <n v="12500"/>
    <n v="0.25"/>
    <x v="0"/>
  </r>
  <r>
    <x v="2"/>
    <n v="1185732"/>
    <x v="218"/>
    <x v="0"/>
    <x v="47"/>
    <s v="Boston"/>
    <x v="5"/>
    <n v="40"/>
    <n v="200"/>
    <n v="80000"/>
    <n v="24000"/>
    <n v="0.3"/>
    <x v="0"/>
  </r>
  <r>
    <x v="2"/>
    <n v="1185732"/>
    <x v="237"/>
    <x v="0"/>
    <x v="47"/>
    <s v="Boston"/>
    <x v="0"/>
    <n v="40"/>
    <n v="450"/>
    <n v="180000"/>
    <n v="54000"/>
    <n v="0.3"/>
    <x v="0"/>
  </r>
  <r>
    <x v="2"/>
    <n v="1185732"/>
    <x v="237"/>
    <x v="0"/>
    <x v="47"/>
    <s v="Boston"/>
    <x v="1"/>
    <n v="40"/>
    <n v="150"/>
    <n v="60000"/>
    <n v="18000"/>
    <n v="0.3"/>
    <x v="0"/>
  </r>
  <r>
    <x v="2"/>
    <n v="1185732"/>
    <x v="237"/>
    <x v="0"/>
    <x v="47"/>
    <s v="Boston"/>
    <x v="2"/>
    <n v="30.000000000000004"/>
    <n v="150"/>
    <n v="45000.000000000007"/>
    <n v="11250.000000000002"/>
    <n v="0.25"/>
    <x v="0"/>
  </r>
  <r>
    <x v="2"/>
    <n v="1185732"/>
    <x v="237"/>
    <x v="0"/>
    <x v="47"/>
    <s v="Boston"/>
    <x v="3"/>
    <n v="35"/>
    <n v="125"/>
    <n v="43750"/>
    <n v="10937.5"/>
    <n v="0.25"/>
    <x v="0"/>
  </r>
  <r>
    <x v="2"/>
    <n v="1185732"/>
    <x v="237"/>
    <x v="0"/>
    <x v="47"/>
    <s v="Boston"/>
    <x v="4"/>
    <n v="50"/>
    <n v="125"/>
    <n v="62500"/>
    <n v="15625"/>
    <n v="0.25"/>
    <x v="0"/>
  </r>
  <r>
    <x v="2"/>
    <n v="1185732"/>
    <x v="237"/>
    <x v="0"/>
    <x v="47"/>
    <s v="Boston"/>
    <x v="5"/>
    <n v="40"/>
    <n v="275"/>
    <n v="110000"/>
    <n v="33000"/>
    <n v="0.3"/>
    <x v="0"/>
  </r>
  <r>
    <x v="2"/>
    <n v="1185732"/>
    <x v="266"/>
    <x v="0"/>
    <x v="47"/>
    <s v="Boston"/>
    <x v="0"/>
    <n v="54.999999999999993"/>
    <n v="495"/>
    <n v="272249.99999999994"/>
    <n v="81674.999999999985"/>
    <n v="0.3"/>
    <x v="0"/>
  </r>
  <r>
    <x v="2"/>
    <n v="1185732"/>
    <x v="266"/>
    <x v="0"/>
    <x v="47"/>
    <s v="Boston"/>
    <x v="1"/>
    <n v="50"/>
    <n v="200"/>
    <n v="100000"/>
    <n v="30000"/>
    <n v="0.3"/>
    <x v="0"/>
  </r>
  <r>
    <x v="2"/>
    <n v="1185732"/>
    <x v="266"/>
    <x v="0"/>
    <x v="47"/>
    <s v="Boston"/>
    <x v="2"/>
    <n v="45"/>
    <n v="225"/>
    <n v="101250"/>
    <n v="25312.5"/>
    <n v="0.25"/>
    <x v="0"/>
  </r>
  <r>
    <x v="2"/>
    <n v="1185732"/>
    <x v="266"/>
    <x v="0"/>
    <x v="47"/>
    <s v="Boston"/>
    <x v="3"/>
    <n v="45"/>
    <n v="175"/>
    <n v="78750"/>
    <n v="19687.5"/>
    <n v="0.25"/>
    <x v="0"/>
  </r>
  <r>
    <x v="2"/>
    <n v="1185732"/>
    <x v="266"/>
    <x v="0"/>
    <x v="47"/>
    <s v="Boston"/>
    <x v="4"/>
    <n v="54.999999999999993"/>
    <n v="200"/>
    <n v="109999.99999999999"/>
    <n v="27499.999999999996"/>
    <n v="0.25"/>
    <x v="0"/>
  </r>
  <r>
    <x v="2"/>
    <n v="1185732"/>
    <x v="266"/>
    <x v="0"/>
    <x v="47"/>
    <s v="Boston"/>
    <x v="5"/>
    <n v="60"/>
    <n v="325"/>
    <n v="195000"/>
    <n v="58500"/>
    <n v="0.3"/>
    <x v="0"/>
  </r>
  <r>
    <x v="2"/>
    <n v="1185732"/>
    <x v="299"/>
    <x v="0"/>
    <x v="47"/>
    <s v="Boston"/>
    <x v="0"/>
    <n v="54.999999999999993"/>
    <n v="575"/>
    <n v="316249.99999999994"/>
    <n v="94874.999999999985"/>
    <n v="0.3"/>
    <x v="0"/>
  </r>
  <r>
    <x v="2"/>
    <n v="1185732"/>
    <x v="299"/>
    <x v="0"/>
    <x v="47"/>
    <s v="Boston"/>
    <x v="1"/>
    <n v="50"/>
    <n v="325"/>
    <n v="162500"/>
    <n v="48750"/>
    <n v="0.3"/>
    <x v="0"/>
  </r>
  <r>
    <x v="2"/>
    <n v="1185732"/>
    <x v="299"/>
    <x v="0"/>
    <x v="47"/>
    <s v="Boston"/>
    <x v="2"/>
    <n v="45"/>
    <n v="250"/>
    <n v="112500"/>
    <n v="28125"/>
    <n v="0.25"/>
    <x v="0"/>
  </r>
  <r>
    <x v="2"/>
    <n v="1185732"/>
    <x v="299"/>
    <x v="0"/>
    <x v="47"/>
    <s v="Boston"/>
    <x v="3"/>
    <n v="45"/>
    <n v="225"/>
    <n v="101250"/>
    <n v="25312.5"/>
    <n v="0.25"/>
    <x v="0"/>
  </r>
  <r>
    <x v="2"/>
    <n v="1185732"/>
    <x v="299"/>
    <x v="0"/>
    <x v="47"/>
    <s v="Boston"/>
    <x v="4"/>
    <n v="54.999999999999993"/>
    <n v="225"/>
    <n v="123749.99999999999"/>
    <n v="30937.499999999996"/>
    <n v="0.25"/>
    <x v="0"/>
  </r>
  <r>
    <x v="2"/>
    <n v="1185732"/>
    <x v="299"/>
    <x v="0"/>
    <x v="47"/>
    <s v="Boston"/>
    <x v="5"/>
    <n v="60"/>
    <n v="375"/>
    <n v="225000"/>
    <n v="67500"/>
    <n v="0.3"/>
    <x v="0"/>
  </r>
  <r>
    <x v="2"/>
    <n v="1185732"/>
    <x v="327"/>
    <x v="0"/>
    <x v="47"/>
    <s v="Boston"/>
    <x v="0"/>
    <n v="54.999999999999993"/>
    <n v="600"/>
    <n v="329999.99999999994"/>
    <n v="98999.999999999985"/>
    <n v="0.3"/>
    <x v="0"/>
  </r>
  <r>
    <x v="2"/>
    <n v="1185732"/>
    <x v="327"/>
    <x v="0"/>
    <x v="47"/>
    <s v="Boston"/>
    <x v="1"/>
    <n v="50"/>
    <n v="350"/>
    <n v="175000"/>
    <n v="52500"/>
    <n v="0.3"/>
    <x v="0"/>
  </r>
  <r>
    <x v="2"/>
    <n v="1185732"/>
    <x v="327"/>
    <x v="0"/>
    <x v="47"/>
    <s v="Boston"/>
    <x v="2"/>
    <n v="45"/>
    <n v="275"/>
    <n v="123750"/>
    <n v="30937.5"/>
    <n v="0.25"/>
    <x v="0"/>
  </r>
  <r>
    <x v="2"/>
    <n v="1185732"/>
    <x v="327"/>
    <x v="0"/>
    <x v="47"/>
    <s v="Boston"/>
    <x v="3"/>
    <n v="45"/>
    <n v="225"/>
    <n v="101250"/>
    <n v="25312.5"/>
    <n v="0.25"/>
    <x v="0"/>
  </r>
  <r>
    <x v="2"/>
    <n v="1185732"/>
    <x v="327"/>
    <x v="0"/>
    <x v="47"/>
    <s v="Boston"/>
    <x v="4"/>
    <n v="54.999999999999993"/>
    <n v="250"/>
    <n v="137499.99999999997"/>
    <n v="34374.999999999993"/>
    <n v="0.25"/>
    <x v="0"/>
  </r>
  <r>
    <x v="2"/>
    <n v="1185732"/>
    <x v="327"/>
    <x v="0"/>
    <x v="47"/>
    <s v="Boston"/>
    <x v="5"/>
    <n v="60"/>
    <n v="425"/>
    <n v="255000"/>
    <n v="76500"/>
    <n v="0.3"/>
    <x v="0"/>
  </r>
  <r>
    <x v="2"/>
    <n v="1185732"/>
    <x v="359"/>
    <x v="0"/>
    <x v="47"/>
    <s v="Boston"/>
    <x v="0"/>
    <n v="54.999999999999993"/>
    <n v="575"/>
    <n v="316249.99999999994"/>
    <n v="94874.999999999985"/>
    <n v="0.3"/>
    <x v="0"/>
  </r>
  <r>
    <x v="2"/>
    <n v="1185732"/>
    <x v="359"/>
    <x v="0"/>
    <x v="47"/>
    <s v="Boston"/>
    <x v="1"/>
    <n v="50"/>
    <n v="350"/>
    <n v="175000"/>
    <n v="52500"/>
    <n v="0.3"/>
    <x v="0"/>
  </r>
  <r>
    <x v="2"/>
    <n v="1185732"/>
    <x v="359"/>
    <x v="0"/>
    <x v="47"/>
    <s v="Boston"/>
    <x v="2"/>
    <n v="45"/>
    <n v="275"/>
    <n v="123750"/>
    <n v="30937.5"/>
    <n v="0.25"/>
    <x v="0"/>
  </r>
  <r>
    <x v="2"/>
    <n v="1185732"/>
    <x v="359"/>
    <x v="0"/>
    <x v="47"/>
    <s v="Boston"/>
    <x v="3"/>
    <n v="45"/>
    <n v="175"/>
    <n v="78750"/>
    <n v="19687.5"/>
    <n v="0.25"/>
    <x v="0"/>
  </r>
  <r>
    <x v="2"/>
    <n v="1185732"/>
    <x v="359"/>
    <x v="0"/>
    <x v="47"/>
    <s v="Boston"/>
    <x v="4"/>
    <n v="54.999999999999993"/>
    <n v="150"/>
    <n v="82499.999999999985"/>
    <n v="20624.999999999996"/>
    <n v="0.25"/>
    <x v="0"/>
  </r>
  <r>
    <x v="2"/>
    <n v="1185732"/>
    <x v="359"/>
    <x v="0"/>
    <x v="47"/>
    <s v="Boston"/>
    <x v="5"/>
    <n v="60"/>
    <n v="325"/>
    <n v="195000"/>
    <n v="58500"/>
    <n v="0.3"/>
    <x v="0"/>
  </r>
  <r>
    <x v="2"/>
    <n v="1185732"/>
    <x v="389"/>
    <x v="0"/>
    <x v="47"/>
    <s v="Boston"/>
    <x v="0"/>
    <n v="54.999999999999993"/>
    <n v="450"/>
    <n v="247499.99999999997"/>
    <n v="74249.999999999985"/>
    <n v="0.3"/>
    <x v="0"/>
  </r>
  <r>
    <x v="2"/>
    <n v="1185732"/>
    <x v="389"/>
    <x v="0"/>
    <x v="47"/>
    <s v="Boston"/>
    <x v="1"/>
    <n v="50"/>
    <n v="250"/>
    <n v="125000"/>
    <n v="37500"/>
    <n v="0.3"/>
    <x v="0"/>
  </r>
  <r>
    <x v="2"/>
    <n v="1185732"/>
    <x v="389"/>
    <x v="0"/>
    <x v="47"/>
    <s v="Boston"/>
    <x v="2"/>
    <n v="45"/>
    <n v="150"/>
    <n v="67500"/>
    <n v="16875"/>
    <n v="0.25"/>
    <x v="0"/>
  </r>
  <r>
    <x v="2"/>
    <n v="1185732"/>
    <x v="389"/>
    <x v="0"/>
    <x v="47"/>
    <s v="Boston"/>
    <x v="3"/>
    <n v="45"/>
    <n v="125"/>
    <n v="56250"/>
    <n v="14062.5"/>
    <n v="0.25"/>
    <x v="0"/>
  </r>
  <r>
    <x v="2"/>
    <n v="1185732"/>
    <x v="389"/>
    <x v="0"/>
    <x v="47"/>
    <s v="Boston"/>
    <x v="4"/>
    <n v="54.999999999999993"/>
    <n v="125"/>
    <n v="68749.999999999985"/>
    <n v="17187.499999999996"/>
    <n v="0.25"/>
    <x v="0"/>
  </r>
  <r>
    <x v="2"/>
    <n v="1185732"/>
    <x v="389"/>
    <x v="0"/>
    <x v="47"/>
    <s v="Boston"/>
    <x v="5"/>
    <n v="60"/>
    <n v="225"/>
    <n v="135000"/>
    <n v="40500"/>
    <n v="0.3"/>
    <x v="0"/>
  </r>
  <r>
    <x v="2"/>
    <n v="1185732"/>
    <x v="421"/>
    <x v="0"/>
    <x v="47"/>
    <s v="Boston"/>
    <x v="0"/>
    <n v="60"/>
    <n v="400"/>
    <n v="240000"/>
    <n v="72000"/>
    <n v="0.3"/>
    <x v="0"/>
  </r>
  <r>
    <x v="2"/>
    <n v="1185732"/>
    <x v="421"/>
    <x v="0"/>
    <x v="47"/>
    <s v="Boston"/>
    <x v="1"/>
    <n v="55.000000000000007"/>
    <n v="225"/>
    <n v="123750.00000000001"/>
    <n v="37125"/>
    <n v="0.3"/>
    <x v="0"/>
  </r>
  <r>
    <x v="2"/>
    <n v="1185732"/>
    <x v="421"/>
    <x v="0"/>
    <x v="47"/>
    <s v="Boston"/>
    <x v="2"/>
    <n v="55.000000000000007"/>
    <n v="125"/>
    <n v="68750.000000000015"/>
    <n v="17187.500000000004"/>
    <n v="0.25"/>
    <x v="0"/>
  </r>
  <r>
    <x v="2"/>
    <n v="1185732"/>
    <x v="421"/>
    <x v="0"/>
    <x v="47"/>
    <s v="Boston"/>
    <x v="3"/>
    <n v="55.000000000000007"/>
    <n v="100"/>
    <n v="55000.000000000007"/>
    <n v="13750.000000000002"/>
    <n v="0.25"/>
    <x v="0"/>
  </r>
  <r>
    <x v="2"/>
    <n v="1185732"/>
    <x v="421"/>
    <x v="0"/>
    <x v="47"/>
    <s v="Boston"/>
    <x v="4"/>
    <n v="65"/>
    <n v="100"/>
    <n v="65000"/>
    <n v="16250"/>
    <n v="0.25"/>
    <x v="0"/>
  </r>
  <r>
    <x v="5"/>
    <n v="1185732"/>
    <x v="421"/>
    <x v="0"/>
    <x v="47"/>
    <s v="Boston"/>
    <x v="5"/>
    <n v="70"/>
    <n v="225"/>
    <n v="157500"/>
    <n v="47250"/>
    <n v="0.3"/>
    <x v="0"/>
  </r>
  <r>
    <x v="5"/>
    <n v="1185732"/>
    <x v="451"/>
    <x v="0"/>
    <x v="47"/>
    <s v="Boston"/>
    <x v="0"/>
    <n v="65"/>
    <n v="375"/>
    <n v="243750"/>
    <n v="73125"/>
    <n v="0.3"/>
    <x v="0"/>
  </r>
  <r>
    <x v="5"/>
    <n v="1185732"/>
    <x v="451"/>
    <x v="0"/>
    <x v="47"/>
    <s v="Boston"/>
    <x v="1"/>
    <n v="55.000000000000007"/>
    <n v="300"/>
    <n v="165000.00000000003"/>
    <n v="49500.000000000007"/>
    <n v="0.3"/>
    <x v="0"/>
  </r>
  <r>
    <x v="5"/>
    <n v="1185732"/>
    <x v="451"/>
    <x v="0"/>
    <x v="47"/>
    <s v="Boston"/>
    <x v="2"/>
    <n v="55.000000000000007"/>
    <n v="295"/>
    <n v="162250.00000000003"/>
    <n v="40562.500000000007"/>
    <n v="0.25"/>
    <x v="0"/>
  </r>
  <r>
    <x v="5"/>
    <n v="1185732"/>
    <x v="451"/>
    <x v="0"/>
    <x v="47"/>
    <s v="Boston"/>
    <x v="3"/>
    <n v="55.000000000000007"/>
    <n v="275"/>
    <n v="151250.00000000003"/>
    <n v="37812.500000000007"/>
    <n v="0.25"/>
    <x v="0"/>
  </r>
  <r>
    <x v="5"/>
    <n v="1185732"/>
    <x v="451"/>
    <x v="0"/>
    <x v="47"/>
    <s v="Boston"/>
    <x v="4"/>
    <n v="65"/>
    <n v="250"/>
    <n v="162500"/>
    <n v="40625"/>
    <n v="0.25"/>
    <x v="0"/>
  </r>
  <r>
    <x v="5"/>
    <n v="1185732"/>
    <x v="451"/>
    <x v="0"/>
    <x v="47"/>
    <s v="Boston"/>
    <x v="5"/>
    <n v="70"/>
    <n v="350"/>
    <n v="245000"/>
    <n v="73500"/>
    <n v="0.3"/>
    <x v="0"/>
  </r>
  <r>
    <x v="5"/>
    <n v="1185732"/>
    <x v="480"/>
    <x v="0"/>
    <x v="47"/>
    <s v="Boston"/>
    <x v="0"/>
    <n v="65"/>
    <n v="575"/>
    <n v="373750"/>
    <n v="112125"/>
    <n v="0.3"/>
    <x v="0"/>
  </r>
  <r>
    <x v="5"/>
    <n v="1185732"/>
    <x v="480"/>
    <x v="0"/>
    <x v="47"/>
    <s v="Boston"/>
    <x v="1"/>
    <n v="55.000000000000007"/>
    <n v="375"/>
    <n v="206250.00000000003"/>
    <n v="61875.000000000007"/>
    <n v="0.3"/>
    <x v="0"/>
  </r>
  <r>
    <x v="5"/>
    <n v="1185732"/>
    <x v="480"/>
    <x v="0"/>
    <x v="47"/>
    <s v="Boston"/>
    <x v="2"/>
    <n v="55.000000000000007"/>
    <n v="350"/>
    <n v="192500.00000000003"/>
    <n v="48125.000000000007"/>
    <n v="0.25"/>
    <x v="0"/>
  </r>
  <r>
    <x v="5"/>
    <n v="1185732"/>
    <x v="480"/>
    <x v="0"/>
    <x v="47"/>
    <s v="Boston"/>
    <x v="3"/>
    <n v="55.000000000000007"/>
    <n v="300"/>
    <n v="165000.00000000003"/>
    <n v="41250.000000000007"/>
    <n v="0.25"/>
    <x v="0"/>
  </r>
  <r>
    <x v="5"/>
    <n v="1185732"/>
    <x v="480"/>
    <x v="0"/>
    <x v="47"/>
    <s v="Boston"/>
    <x v="4"/>
    <n v="65"/>
    <n v="300"/>
    <n v="195000"/>
    <n v="48750"/>
    <n v="0.25"/>
    <x v="0"/>
  </r>
  <r>
    <x v="5"/>
    <n v="1185732"/>
    <x v="480"/>
    <x v="0"/>
    <x v="47"/>
    <s v="Boston"/>
    <x v="5"/>
    <n v="70"/>
    <n v="400"/>
    <n v="280000"/>
    <n v="84000"/>
    <n v="0.3"/>
    <x v="0"/>
  </r>
  <r>
    <x v="5"/>
    <n v="1185732"/>
    <x v="178"/>
    <x v="0"/>
    <x v="47"/>
    <s v="Boston"/>
    <x v="0"/>
    <n v="45"/>
    <n v="525"/>
    <n v="236250"/>
    <n v="106312.5"/>
    <n v="0.45"/>
    <x v="0"/>
  </r>
  <r>
    <x v="5"/>
    <n v="1185732"/>
    <x v="178"/>
    <x v="0"/>
    <x v="47"/>
    <s v="Boston"/>
    <x v="1"/>
    <n v="45"/>
    <n v="325"/>
    <n v="146250"/>
    <n v="65812.5"/>
    <n v="0.45"/>
    <x v="0"/>
  </r>
  <r>
    <x v="5"/>
    <n v="1185732"/>
    <x v="178"/>
    <x v="0"/>
    <x v="47"/>
    <s v="Boston"/>
    <x v="2"/>
    <n v="35"/>
    <n v="325"/>
    <n v="113750"/>
    <n v="39812.5"/>
    <n v="0.35"/>
    <x v="0"/>
  </r>
  <r>
    <x v="5"/>
    <n v="1185732"/>
    <x v="178"/>
    <x v="0"/>
    <x v="47"/>
    <s v="Boston"/>
    <x v="3"/>
    <n v="40"/>
    <n v="175"/>
    <n v="70000"/>
    <n v="24500"/>
    <n v="0.35"/>
    <x v="0"/>
  </r>
  <r>
    <x v="5"/>
    <n v="1185732"/>
    <x v="178"/>
    <x v="0"/>
    <x v="47"/>
    <s v="Boston"/>
    <x v="4"/>
    <n v="55.000000000000007"/>
    <n v="225"/>
    <n v="123750.00000000001"/>
    <n v="43312.5"/>
    <n v="0.35"/>
    <x v="0"/>
  </r>
  <r>
    <x v="5"/>
    <n v="1185732"/>
    <x v="178"/>
    <x v="0"/>
    <x v="47"/>
    <s v="Boston"/>
    <x v="5"/>
    <n v="45"/>
    <n v="325"/>
    <n v="146250"/>
    <n v="58499.999999999993"/>
    <n v="0.39999999999999997"/>
    <x v="0"/>
  </r>
  <r>
    <x v="5"/>
    <n v="1185732"/>
    <x v="207"/>
    <x v="0"/>
    <x v="47"/>
    <s v="Boston"/>
    <x v="0"/>
    <n v="45"/>
    <n v="575"/>
    <n v="258750"/>
    <n v="116437.5"/>
    <n v="0.45"/>
    <x v="0"/>
  </r>
  <r>
    <x v="5"/>
    <n v="1185732"/>
    <x v="207"/>
    <x v="0"/>
    <x v="47"/>
    <s v="Boston"/>
    <x v="1"/>
    <n v="45"/>
    <n v="225"/>
    <n v="101250"/>
    <n v="45562.5"/>
    <n v="0.45"/>
    <x v="0"/>
  </r>
  <r>
    <x v="5"/>
    <n v="1185732"/>
    <x v="207"/>
    <x v="0"/>
    <x v="47"/>
    <s v="Boston"/>
    <x v="2"/>
    <n v="35"/>
    <n v="275"/>
    <n v="96250"/>
    <n v="33687.5"/>
    <n v="0.35"/>
    <x v="0"/>
  </r>
  <r>
    <x v="5"/>
    <n v="1185732"/>
    <x v="207"/>
    <x v="0"/>
    <x v="48"/>
    <s v="Burlington"/>
    <x v="3"/>
    <n v="40"/>
    <n v="150"/>
    <n v="60000"/>
    <n v="21000"/>
    <n v="0.35"/>
    <x v="0"/>
  </r>
  <r>
    <x v="5"/>
    <n v="1185732"/>
    <x v="207"/>
    <x v="0"/>
    <x v="48"/>
    <s v="Burlington"/>
    <x v="4"/>
    <n v="55.000000000000007"/>
    <n v="225"/>
    <n v="123750.00000000001"/>
    <n v="43312.5"/>
    <n v="0.35"/>
    <x v="0"/>
  </r>
  <r>
    <x v="5"/>
    <n v="1185732"/>
    <x v="207"/>
    <x v="0"/>
    <x v="48"/>
    <s v="Burlington"/>
    <x v="5"/>
    <n v="45"/>
    <n v="325"/>
    <n v="146250"/>
    <n v="58499.999999999993"/>
    <n v="0.39999999999999997"/>
    <x v="0"/>
  </r>
  <r>
    <x v="5"/>
    <n v="1185732"/>
    <x v="215"/>
    <x v="0"/>
    <x v="48"/>
    <s v="Burlington"/>
    <x v="0"/>
    <n v="45"/>
    <n v="545"/>
    <n v="245250"/>
    <n v="110362.5"/>
    <n v="0.45"/>
    <x v="0"/>
  </r>
  <r>
    <x v="5"/>
    <n v="1185732"/>
    <x v="215"/>
    <x v="0"/>
    <x v="48"/>
    <s v="Burlington"/>
    <x v="1"/>
    <n v="45"/>
    <n v="250"/>
    <n v="112500"/>
    <n v="50625"/>
    <n v="0.45"/>
    <x v="0"/>
  </r>
  <r>
    <x v="5"/>
    <n v="1185732"/>
    <x v="215"/>
    <x v="0"/>
    <x v="48"/>
    <s v="Burlington"/>
    <x v="2"/>
    <n v="35"/>
    <n v="275"/>
    <n v="96250"/>
    <n v="33687.5"/>
    <n v="0.35"/>
    <x v="0"/>
  </r>
  <r>
    <x v="5"/>
    <n v="1185732"/>
    <x v="215"/>
    <x v="0"/>
    <x v="48"/>
    <s v="Burlington"/>
    <x v="3"/>
    <n v="40"/>
    <n v="125"/>
    <n v="50000"/>
    <n v="17500"/>
    <n v="0.35"/>
    <x v="0"/>
  </r>
  <r>
    <x v="5"/>
    <n v="1185732"/>
    <x v="215"/>
    <x v="0"/>
    <x v="48"/>
    <s v="Burlington"/>
    <x v="4"/>
    <n v="55.000000000000007"/>
    <n v="175"/>
    <n v="96250.000000000015"/>
    <n v="33687.5"/>
    <n v="0.35"/>
    <x v="0"/>
  </r>
  <r>
    <x v="5"/>
    <n v="1185732"/>
    <x v="215"/>
    <x v="0"/>
    <x v="48"/>
    <s v="Burlington"/>
    <x v="5"/>
    <n v="45"/>
    <n v="275"/>
    <n v="123750"/>
    <n v="49499.999999999993"/>
    <n v="0.39999999999999997"/>
    <x v="0"/>
  </r>
  <r>
    <x v="5"/>
    <n v="1185732"/>
    <x v="234"/>
    <x v="0"/>
    <x v="48"/>
    <s v="Burlington"/>
    <x v="0"/>
    <n v="45"/>
    <n v="525"/>
    <n v="236250"/>
    <n v="106312.5"/>
    <n v="0.45"/>
    <x v="0"/>
  </r>
  <r>
    <x v="5"/>
    <n v="1185732"/>
    <x v="234"/>
    <x v="0"/>
    <x v="48"/>
    <s v="Burlington"/>
    <x v="1"/>
    <n v="45"/>
    <n v="225"/>
    <n v="101250"/>
    <n v="45562.5"/>
    <n v="0.45"/>
    <x v="0"/>
  </r>
  <r>
    <x v="5"/>
    <n v="1185732"/>
    <x v="234"/>
    <x v="0"/>
    <x v="48"/>
    <s v="Burlington"/>
    <x v="2"/>
    <n v="35"/>
    <n v="225"/>
    <n v="78750"/>
    <n v="27562.5"/>
    <n v="0.35"/>
    <x v="0"/>
  </r>
  <r>
    <x v="5"/>
    <n v="1185732"/>
    <x v="234"/>
    <x v="0"/>
    <x v="48"/>
    <s v="Burlington"/>
    <x v="3"/>
    <n v="40"/>
    <n v="150"/>
    <n v="60000"/>
    <n v="21000"/>
    <n v="0.35"/>
    <x v="0"/>
  </r>
  <r>
    <x v="5"/>
    <n v="1185732"/>
    <x v="234"/>
    <x v="0"/>
    <x v="48"/>
    <s v="Burlington"/>
    <x v="4"/>
    <n v="55.000000000000007"/>
    <n v="150"/>
    <n v="82500.000000000015"/>
    <n v="28875.000000000004"/>
    <n v="0.35"/>
    <x v="0"/>
  </r>
  <r>
    <x v="5"/>
    <n v="1185732"/>
    <x v="234"/>
    <x v="0"/>
    <x v="48"/>
    <s v="Burlington"/>
    <x v="5"/>
    <n v="45"/>
    <n v="300"/>
    <n v="135000"/>
    <n v="53999.999999999993"/>
    <n v="0.39999999999999997"/>
    <x v="0"/>
  </r>
  <r>
    <x v="5"/>
    <n v="1185732"/>
    <x v="263"/>
    <x v="0"/>
    <x v="48"/>
    <s v="Burlington"/>
    <x v="0"/>
    <n v="60"/>
    <n v="570"/>
    <n v="342000"/>
    <n v="153900"/>
    <n v="0.45"/>
    <x v="0"/>
  </r>
  <r>
    <x v="5"/>
    <n v="1185732"/>
    <x v="263"/>
    <x v="0"/>
    <x v="48"/>
    <s v="Burlington"/>
    <x v="1"/>
    <n v="55.000000000000007"/>
    <n v="275"/>
    <n v="151250.00000000003"/>
    <n v="68062.500000000015"/>
    <n v="0.45"/>
    <x v="0"/>
  </r>
  <r>
    <x v="5"/>
    <n v="1185732"/>
    <x v="263"/>
    <x v="0"/>
    <x v="48"/>
    <s v="Burlington"/>
    <x v="2"/>
    <n v="50"/>
    <n v="300"/>
    <n v="150000"/>
    <n v="52500"/>
    <n v="0.35"/>
    <x v="0"/>
  </r>
  <r>
    <x v="5"/>
    <n v="1185732"/>
    <x v="263"/>
    <x v="0"/>
    <x v="48"/>
    <s v="Burlington"/>
    <x v="3"/>
    <n v="50"/>
    <n v="250"/>
    <n v="125000"/>
    <n v="43750"/>
    <n v="0.35"/>
    <x v="0"/>
  </r>
  <r>
    <x v="5"/>
    <n v="1185732"/>
    <x v="263"/>
    <x v="0"/>
    <x v="48"/>
    <s v="Burlington"/>
    <x v="4"/>
    <n v="60"/>
    <n v="275"/>
    <n v="165000"/>
    <n v="57749.999999999993"/>
    <n v="0.35"/>
    <x v="0"/>
  </r>
  <r>
    <x v="5"/>
    <n v="1185732"/>
    <x v="263"/>
    <x v="0"/>
    <x v="48"/>
    <s v="Burlington"/>
    <x v="5"/>
    <n v="65"/>
    <n v="400"/>
    <n v="260000"/>
    <n v="103999.99999999999"/>
    <n v="0.39999999999999997"/>
    <x v="0"/>
  </r>
  <r>
    <x v="5"/>
    <n v="1185732"/>
    <x v="296"/>
    <x v="0"/>
    <x v="48"/>
    <s v="Burlington"/>
    <x v="0"/>
    <n v="60"/>
    <n v="650"/>
    <n v="390000"/>
    <n v="175500"/>
    <n v="0.45"/>
    <x v="0"/>
  </r>
  <r>
    <x v="5"/>
    <n v="1185732"/>
    <x v="296"/>
    <x v="0"/>
    <x v="48"/>
    <s v="Burlington"/>
    <x v="1"/>
    <n v="55.000000000000007"/>
    <n v="400"/>
    <n v="220000.00000000003"/>
    <n v="99000.000000000015"/>
    <n v="0.45"/>
    <x v="0"/>
  </r>
  <r>
    <x v="5"/>
    <n v="1185732"/>
    <x v="296"/>
    <x v="0"/>
    <x v="48"/>
    <s v="Burlington"/>
    <x v="2"/>
    <n v="50"/>
    <n v="325"/>
    <n v="162500"/>
    <n v="56875"/>
    <n v="0.35"/>
    <x v="0"/>
  </r>
  <r>
    <x v="5"/>
    <n v="1185732"/>
    <x v="296"/>
    <x v="0"/>
    <x v="48"/>
    <s v="Burlington"/>
    <x v="3"/>
    <n v="50"/>
    <n v="300"/>
    <n v="150000"/>
    <n v="52500"/>
    <n v="0.35"/>
    <x v="0"/>
  </r>
  <r>
    <x v="5"/>
    <n v="1185732"/>
    <x v="296"/>
    <x v="0"/>
    <x v="48"/>
    <s v="Burlington"/>
    <x v="4"/>
    <n v="60"/>
    <n v="300"/>
    <n v="180000"/>
    <n v="62999.999999999993"/>
    <n v="0.35"/>
    <x v="0"/>
  </r>
  <r>
    <x v="5"/>
    <n v="1185732"/>
    <x v="296"/>
    <x v="0"/>
    <x v="48"/>
    <s v="Burlington"/>
    <x v="5"/>
    <n v="65"/>
    <n v="450"/>
    <n v="292500"/>
    <n v="116999.99999999999"/>
    <n v="0.39999999999999997"/>
    <x v="0"/>
  </r>
  <r>
    <x v="5"/>
    <n v="1185732"/>
    <x v="324"/>
    <x v="0"/>
    <x v="48"/>
    <s v="Burlington"/>
    <x v="0"/>
    <n v="60"/>
    <n v="675"/>
    <n v="405000"/>
    <n v="182250"/>
    <n v="0.45"/>
    <x v="0"/>
  </r>
  <r>
    <x v="5"/>
    <n v="1185732"/>
    <x v="324"/>
    <x v="0"/>
    <x v="48"/>
    <s v="Burlington"/>
    <x v="1"/>
    <n v="55.000000000000007"/>
    <n v="425"/>
    <n v="233750.00000000003"/>
    <n v="105187.50000000001"/>
    <n v="0.45"/>
    <x v="0"/>
  </r>
  <r>
    <x v="5"/>
    <n v="1185732"/>
    <x v="324"/>
    <x v="0"/>
    <x v="48"/>
    <s v="Burlington"/>
    <x v="2"/>
    <n v="50"/>
    <n v="350"/>
    <n v="175000"/>
    <n v="61249.999999999993"/>
    <n v="0.35"/>
    <x v="0"/>
  </r>
  <r>
    <x v="5"/>
    <n v="1185732"/>
    <x v="324"/>
    <x v="0"/>
    <x v="48"/>
    <s v="Burlington"/>
    <x v="3"/>
    <n v="50"/>
    <n v="300"/>
    <n v="150000"/>
    <n v="52500"/>
    <n v="0.35"/>
    <x v="0"/>
  </r>
  <r>
    <x v="5"/>
    <n v="1185732"/>
    <x v="324"/>
    <x v="0"/>
    <x v="48"/>
    <s v="Burlington"/>
    <x v="4"/>
    <n v="60"/>
    <n v="325"/>
    <n v="195000"/>
    <n v="68250"/>
    <n v="0.35"/>
    <x v="0"/>
  </r>
  <r>
    <x v="5"/>
    <n v="1185732"/>
    <x v="324"/>
    <x v="0"/>
    <x v="48"/>
    <s v="Burlington"/>
    <x v="5"/>
    <n v="65"/>
    <n v="500"/>
    <n v="325000"/>
    <n v="129999.99999999999"/>
    <n v="0.39999999999999997"/>
    <x v="0"/>
  </r>
  <r>
    <x v="5"/>
    <n v="1185732"/>
    <x v="356"/>
    <x v="0"/>
    <x v="48"/>
    <s v="Burlington"/>
    <x v="0"/>
    <n v="60"/>
    <n v="650"/>
    <n v="390000"/>
    <n v="175500"/>
    <n v="0.45"/>
    <x v="0"/>
  </r>
  <r>
    <x v="5"/>
    <n v="1185732"/>
    <x v="356"/>
    <x v="0"/>
    <x v="48"/>
    <s v="Burlington"/>
    <x v="1"/>
    <n v="55.000000000000007"/>
    <n v="425"/>
    <n v="233750.00000000003"/>
    <n v="105187.50000000001"/>
    <n v="0.45"/>
    <x v="0"/>
  </r>
  <r>
    <x v="5"/>
    <n v="1185732"/>
    <x v="356"/>
    <x v="0"/>
    <x v="48"/>
    <s v="Burlington"/>
    <x v="2"/>
    <n v="50"/>
    <n v="350"/>
    <n v="175000"/>
    <n v="61249.999999999993"/>
    <n v="0.35"/>
    <x v="0"/>
  </r>
  <r>
    <x v="5"/>
    <n v="1185732"/>
    <x v="356"/>
    <x v="0"/>
    <x v="48"/>
    <s v="Burlington"/>
    <x v="3"/>
    <n v="50"/>
    <n v="250"/>
    <n v="125000"/>
    <n v="43750"/>
    <n v="0.35"/>
    <x v="0"/>
  </r>
  <r>
    <x v="5"/>
    <n v="1185732"/>
    <x v="356"/>
    <x v="0"/>
    <x v="48"/>
    <s v="Burlington"/>
    <x v="4"/>
    <n v="60"/>
    <n v="225"/>
    <n v="135000"/>
    <n v="47250"/>
    <n v="0.35"/>
    <x v="0"/>
  </r>
  <r>
    <x v="5"/>
    <n v="1185732"/>
    <x v="356"/>
    <x v="0"/>
    <x v="48"/>
    <s v="Burlington"/>
    <x v="5"/>
    <n v="65"/>
    <n v="400"/>
    <n v="260000"/>
    <n v="103999.99999999999"/>
    <n v="0.39999999999999997"/>
    <x v="0"/>
  </r>
  <r>
    <x v="5"/>
    <n v="1185732"/>
    <x v="386"/>
    <x v="0"/>
    <x v="48"/>
    <s v="Burlington"/>
    <x v="0"/>
    <n v="60"/>
    <n v="525"/>
    <n v="315000"/>
    <n v="141750"/>
    <n v="0.45"/>
    <x v="0"/>
  </r>
  <r>
    <x v="5"/>
    <n v="1185732"/>
    <x v="386"/>
    <x v="0"/>
    <x v="48"/>
    <s v="Burlington"/>
    <x v="1"/>
    <n v="55.000000000000007"/>
    <n v="325"/>
    <n v="178750.00000000003"/>
    <n v="80437.500000000015"/>
    <n v="0.45"/>
    <x v="0"/>
  </r>
  <r>
    <x v="5"/>
    <n v="1185732"/>
    <x v="386"/>
    <x v="0"/>
    <x v="48"/>
    <s v="Burlington"/>
    <x v="2"/>
    <n v="50"/>
    <n v="225"/>
    <n v="112500"/>
    <n v="39375"/>
    <n v="0.35"/>
    <x v="0"/>
  </r>
  <r>
    <x v="5"/>
    <n v="1185732"/>
    <x v="386"/>
    <x v="0"/>
    <x v="48"/>
    <s v="Burlington"/>
    <x v="3"/>
    <n v="50"/>
    <n v="200"/>
    <n v="100000"/>
    <n v="35000"/>
    <n v="0.35"/>
    <x v="0"/>
  </r>
  <r>
    <x v="5"/>
    <n v="1185732"/>
    <x v="386"/>
    <x v="0"/>
    <x v="48"/>
    <s v="Burlington"/>
    <x v="4"/>
    <n v="60"/>
    <n v="200"/>
    <n v="120000"/>
    <n v="42000"/>
    <n v="0.35"/>
    <x v="0"/>
  </r>
  <r>
    <x v="5"/>
    <n v="1185732"/>
    <x v="386"/>
    <x v="0"/>
    <x v="48"/>
    <s v="Burlington"/>
    <x v="5"/>
    <n v="65"/>
    <n v="300"/>
    <n v="195000"/>
    <n v="78000"/>
    <n v="0.39999999999999997"/>
    <x v="0"/>
  </r>
  <r>
    <x v="5"/>
    <n v="1185732"/>
    <x v="418"/>
    <x v="0"/>
    <x v="48"/>
    <s v="Burlington"/>
    <x v="0"/>
    <n v="65"/>
    <n v="475"/>
    <n v="308750"/>
    <n v="138937.5"/>
    <n v="0.45"/>
    <x v="0"/>
  </r>
  <r>
    <x v="5"/>
    <n v="1185732"/>
    <x v="418"/>
    <x v="0"/>
    <x v="48"/>
    <s v="Burlington"/>
    <x v="1"/>
    <n v="60.000000000000007"/>
    <n v="300"/>
    <n v="180000.00000000003"/>
    <n v="81000.000000000015"/>
    <n v="0.45"/>
    <x v="0"/>
  </r>
  <r>
    <x v="5"/>
    <n v="1185732"/>
    <x v="418"/>
    <x v="0"/>
    <x v="48"/>
    <s v="Burlington"/>
    <x v="2"/>
    <n v="60.000000000000007"/>
    <n v="200"/>
    <n v="120000.00000000001"/>
    <n v="42000"/>
    <n v="0.35"/>
    <x v="0"/>
  </r>
  <r>
    <x v="5"/>
    <n v="1185732"/>
    <x v="418"/>
    <x v="0"/>
    <x v="48"/>
    <s v="Burlington"/>
    <x v="3"/>
    <n v="60.000000000000007"/>
    <n v="175"/>
    <n v="105000.00000000001"/>
    <n v="36750"/>
    <n v="0.35"/>
    <x v="0"/>
  </r>
  <r>
    <x v="5"/>
    <n v="1185732"/>
    <x v="418"/>
    <x v="0"/>
    <x v="48"/>
    <s v="Burlington"/>
    <x v="4"/>
    <n v="70"/>
    <n v="175"/>
    <n v="122500"/>
    <n v="42875"/>
    <n v="0.35"/>
    <x v="0"/>
  </r>
  <r>
    <x v="3"/>
    <n v="1185732"/>
    <x v="418"/>
    <x v="0"/>
    <x v="48"/>
    <s v="Burlington"/>
    <x v="5"/>
    <n v="75"/>
    <n v="300"/>
    <n v="225000"/>
    <n v="89999.999999999985"/>
    <n v="0.39999999999999997"/>
    <x v="0"/>
  </r>
  <r>
    <x v="3"/>
    <n v="1185732"/>
    <x v="448"/>
    <x v="0"/>
    <x v="48"/>
    <s v="Burlington"/>
    <x v="0"/>
    <n v="70"/>
    <n v="450"/>
    <n v="315000"/>
    <n v="141750"/>
    <n v="0.45"/>
    <x v="0"/>
  </r>
  <r>
    <x v="3"/>
    <n v="1185732"/>
    <x v="448"/>
    <x v="0"/>
    <x v="48"/>
    <s v="Burlington"/>
    <x v="1"/>
    <n v="60.000000000000007"/>
    <n v="325"/>
    <n v="195000.00000000003"/>
    <n v="87750.000000000015"/>
    <n v="0.45"/>
    <x v="0"/>
  </r>
  <r>
    <x v="3"/>
    <n v="1185732"/>
    <x v="448"/>
    <x v="0"/>
    <x v="48"/>
    <s v="Burlington"/>
    <x v="2"/>
    <n v="60.000000000000007"/>
    <n v="320"/>
    <n v="192000.00000000003"/>
    <n v="67200"/>
    <n v="0.35"/>
    <x v="0"/>
  </r>
  <r>
    <x v="5"/>
    <n v="1185732"/>
    <x v="448"/>
    <x v="0"/>
    <x v="48"/>
    <s v="Burlington"/>
    <x v="3"/>
    <n v="60.000000000000007"/>
    <n v="300"/>
    <n v="180000.00000000003"/>
    <n v="63000.000000000007"/>
    <n v="0.35"/>
    <x v="0"/>
  </r>
  <r>
    <x v="5"/>
    <n v="1185732"/>
    <x v="448"/>
    <x v="0"/>
    <x v="48"/>
    <s v="Burlington"/>
    <x v="4"/>
    <n v="70"/>
    <n v="275"/>
    <n v="192500"/>
    <n v="67375"/>
    <n v="0.35"/>
    <x v="0"/>
  </r>
  <r>
    <x v="5"/>
    <n v="1185732"/>
    <x v="448"/>
    <x v="0"/>
    <x v="48"/>
    <s v="Burlington"/>
    <x v="5"/>
    <n v="75"/>
    <n v="375"/>
    <n v="281250"/>
    <n v="112499.99999999999"/>
    <n v="0.39999999999999997"/>
    <x v="0"/>
  </r>
  <r>
    <x v="5"/>
    <n v="1185732"/>
    <x v="477"/>
    <x v="0"/>
    <x v="48"/>
    <s v="Burlington"/>
    <x v="0"/>
    <n v="70"/>
    <n v="600"/>
    <n v="420000"/>
    <n v="189000"/>
    <n v="0.45"/>
    <x v="0"/>
  </r>
  <r>
    <x v="5"/>
    <n v="1185732"/>
    <x v="477"/>
    <x v="0"/>
    <x v="48"/>
    <s v="Burlington"/>
    <x v="1"/>
    <n v="60.000000000000007"/>
    <n v="400"/>
    <n v="240000.00000000003"/>
    <n v="108000.00000000001"/>
    <n v="0.45"/>
    <x v="0"/>
  </r>
  <r>
    <x v="5"/>
    <n v="1185732"/>
    <x v="477"/>
    <x v="0"/>
    <x v="48"/>
    <s v="Burlington"/>
    <x v="2"/>
    <n v="60.000000000000007"/>
    <n v="375"/>
    <n v="225000.00000000003"/>
    <n v="78750"/>
    <n v="0.35"/>
    <x v="0"/>
  </r>
  <r>
    <x v="5"/>
    <n v="1185732"/>
    <x v="477"/>
    <x v="0"/>
    <x v="48"/>
    <s v="Burlington"/>
    <x v="3"/>
    <n v="60.000000000000007"/>
    <n v="325"/>
    <n v="195000.00000000003"/>
    <n v="68250"/>
    <n v="0.35"/>
    <x v="0"/>
  </r>
  <r>
    <x v="5"/>
    <n v="1185732"/>
    <x v="477"/>
    <x v="0"/>
    <x v="48"/>
    <s v="Burlington"/>
    <x v="4"/>
    <n v="70"/>
    <n v="325"/>
    <n v="227500"/>
    <n v="79625"/>
    <n v="0.35"/>
    <x v="0"/>
  </r>
  <r>
    <x v="5"/>
    <n v="1185732"/>
    <x v="477"/>
    <x v="0"/>
    <x v="48"/>
    <s v="Burlington"/>
    <x v="5"/>
    <n v="75"/>
    <n v="425"/>
    <n v="318750"/>
    <n v="127499.99999999999"/>
    <n v="0.39999999999999997"/>
    <x v="0"/>
  </r>
  <r>
    <x v="5"/>
    <n v="1185732"/>
    <x v="185"/>
    <x v="0"/>
    <x v="48"/>
    <s v="Burlington"/>
    <x v="0"/>
    <n v="50"/>
    <n v="525"/>
    <n v="262500"/>
    <n v="105000"/>
    <n v="0.4"/>
    <x v="0"/>
  </r>
  <r>
    <x v="5"/>
    <n v="1185732"/>
    <x v="185"/>
    <x v="0"/>
    <x v="48"/>
    <s v="Burlington"/>
    <x v="1"/>
    <n v="50"/>
    <n v="325"/>
    <n v="162500"/>
    <n v="65000"/>
    <n v="0.4"/>
    <x v="0"/>
  </r>
  <r>
    <x v="5"/>
    <n v="1185732"/>
    <x v="185"/>
    <x v="0"/>
    <x v="48"/>
    <s v="Burlington"/>
    <x v="2"/>
    <n v="40"/>
    <n v="325"/>
    <n v="130000"/>
    <n v="39000"/>
    <n v="0.3"/>
    <x v="0"/>
  </r>
  <r>
    <x v="5"/>
    <n v="1185732"/>
    <x v="185"/>
    <x v="0"/>
    <x v="48"/>
    <s v="Burlington"/>
    <x v="3"/>
    <n v="44.999999999999993"/>
    <n v="175"/>
    <n v="78749.999999999985"/>
    <n v="23624.999999999996"/>
    <n v="0.3"/>
    <x v="0"/>
  </r>
  <r>
    <x v="5"/>
    <n v="1185732"/>
    <x v="185"/>
    <x v="0"/>
    <x v="48"/>
    <s v="Burlington"/>
    <x v="4"/>
    <n v="60.000000000000007"/>
    <n v="225"/>
    <n v="135000.00000000003"/>
    <n v="40500.000000000007"/>
    <n v="0.3"/>
    <x v="0"/>
  </r>
  <r>
    <x v="5"/>
    <n v="1185732"/>
    <x v="185"/>
    <x v="0"/>
    <x v="48"/>
    <s v="Burlington"/>
    <x v="5"/>
    <n v="50"/>
    <n v="325"/>
    <n v="162500"/>
    <n v="56875"/>
    <n v="0.35"/>
    <x v="0"/>
  </r>
  <r>
    <x v="5"/>
    <n v="1185732"/>
    <x v="693"/>
    <x v="0"/>
    <x v="48"/>
    <s v="Burlington"/>
    <x v="0"/>
    <n v="50"/>
    <n v="600"/>
    <n v="300000"/>
    <n v="120000"/>
    <n v="0.4"/>
    <x v="0"/>
  </r>
  <r>
    <x v="5"/>
    <n v="1185732"/>
    <x v="693"/>
    <x v="0"/>
    <x v="48"/>
    <s v="Burlington"/>
    <x v="1"/>
    <n v="50"/>
    <n v="250"/>
    <n v="125000"/>
    <n v="50000"/>
    <n v="0.4"/>
    <x v="0"/>
  </r>
  <r>
    <x v="5"/>
    <n v="1185732"/>
    <x v="693"/>
    <x v="0"/>
    <x v="48"/>
    <s v="Burlington"/>
    <x v="2"/>
    <n v="40"/>
    <n v="300"/>
    <n v="120000"/>
    <n v="36000"/>
    <n v="0.3"/>
    <x v="0"/>
  </r>
  <r>
    <x v="5"/>
    <n v="1185732"/>
    <x v="693"/>
    <x v="0"/>
    <x v="49"/>
    <s v="Manchester"/>
    <x v="3"/>
    <n v="44.999999999999993"/>
    <n v="200"/>
    <n v="89999.999999999985"/>
    <n v="26999.999999999996"/>
    <n v="0.3"/>
    <x v="0"/>
  </r>
  <r>
    <x v="5"/>
    <n v="1185732"/>
    <x v="693"/>
    <x v="0"/>
    <x v="49"/>
    <s v="Manchester"/>
    <x v="4"/>
    <n v="60.000000000000007"/>
    <n v="275"/>
    <n v="165000.00000000003"/>
    <n v="49500.000000000007"/>
    <n v="0.3"/>
    <x v="0"/>
  </r>
  <r>
    <x v="5"/>
    <n v="1185732"/>
    <x v="693"/>
    <x v="0"/>
    <x v="49"/>
    <s v="Manchester"/>
    <x v="5"/>
    <n v="50"/>
    <n v="375"/>
    <n v="187500"/>
    <n v="65625"/>
    <n v="0.35"/>
    <x v="0"/>
  </r>
  <r>
    <x v="5"/>
    <n v="1185732"/>
    <x v="222"/>
    <x v="0"/>
    <x v="49"/>
    <s v="Manchester"/>
    <x v="0"/>
    <n v="50"/>
    <n v="570"/>
    <n v="285000"/>
    <n v="114000"/>
    <n v="0.4"/>
    <x v="0"/>
  </r>
  <r>
    <x v="5"/>
    <n v="1185732"/>
    <x v="222"/>
    <x v="0"/>
    <x v="49"/>
    <s v="Manchester"/>
    <x v="1"/>
    <n v="50"/>
    <n v="275"/>
    <n v="137500"/>
    <n v="55000"/>
    <n v="0.4"/>
    <x v="0"/>
  </r>
  <r>
    <x v="5"/>
    <n v="1185732"/>
    <x v="222"/>
    <x v="0"/>
    <x v="49"/>
    <s v="Manchester"/>
    <x v="2"/>
    <n v="40"/>
    <n v="300"/>
    <n v="120000"/>
    <n v="36000"/>
    <n v="0.3"/>
    <x v="0"/>
  </r>
  <r>
    <x v="5"/>
    <n v="1185732"/>
    <x v="222"/>
    <x v="0"/>
    <x v="49"/>
    <s v="Manchester"/>
    <x v="3"/>
    <n v="44.999999999999993"/>
    <n v="150"/>
    <n v="67499.999999999985"/>
    <n v="20249.999999999996"/>
    <n v="0.3"/>
    <x v="0"/>
  </r>
  <r>
    <x v="5"/>
    <n v="1185732"/>
    <x v="222"/>
    <x v="0"/>
    <x v="49"/>
    <s v="Manchester"/>
    <x v="4"/>
    <n v="60.000000000000007"/>
    <n v="200"/>
    <n v="120000.00000000001"/>
    <n v="36000"/>
    <n v="0.3"/>
    <x v="0"/>
  </r>
  <r>
    <x v="5"/>
    <n v="1185732"/>
    <x v="222"/>
    <x v="0"/>
    <x v="49"/>
    <s v="Manchester"/>
    <x v="5"/>
    <n v="50"/>
    <n v="300"/>
    <n v="150000"/>
    <n v="52500"/>
    <n v="0.35"/>
    <x v="0"/>
  </r>
  <r>
    <x v="5"/>
    <n v="1185732"/>
    <x v="241"/>
    <x v="0"/>
    <x v="49"/>
    <s v="Manchester"/>
    <x v="0"/>
    <n v="50"/>
    <n v="550"/>
    <n v="275000"/>
    <n v="110000"/>
    <n v="0.4"/>
    <x v="0"/>
  </r>
  <r>
    <x v="5"/>
    <n v="1185732"/>
    <x v="241"/>
    <x v="0"/>
    <x v="49"/>
    <s v="Manchester"/>
    <x v="1"/>
    <n v="50"/>
    <n v="250"/>
    <n v="125000"/>
    <n v="50000"/>
    <n v="0.4"/>
    <x v="0"/>
  </r>
  <r>
    <x v="5"/>
    <n v="1185732"/>
    <x v="241"/>
    <x v="0"/>
    <x v="49"/>
    <s v="Manchester"/>
    <x v="2"/>
    <n v="40"/>
    <n v="250"/>
    <n v="100000"/>
    <n v="30000"/>
    <n v="0.3"/>
    <x v="0"/>
  </r>
  <r>
    <x v="5"/>
    <n v="1185732"/>
    <x v="241"/>
    <x v="0"/>
    <x v="49"/>
    <s v="Manchester"/>
    <x v="3"/>
    <n v="44.999999999999993"/>
    <n v="175"/>
    <n v="78749.999999999985"/>
    <n v="23624.999999999996"/>
    <n v="0.3"/>
    <x v="0"/>
  </r>
  <r>
    <x v="5"/>
    <n v="1185732"/>
    <x v="241"/>
    <x v="0"/>
    <x v="49"/>
    <s v="Manchester"/>
    <x v="4"/>
    <n v="60.000000000000007"/>
    <n v="175"/>
    <n v="105000.00000000001"/>
    <n v="31500.000000000004"/>
    <n v="0.3"/>
    <x v="0"/>
  </r>
  <r>
    <x v="5"/>
    <n v="1185732"/>
    <x v="241"/>
    <x v="0"/>
    <x v="49"/>
    <s v="Manchester"/>
    <x v="5"/>
    <n v="50"/>
    <n v="325"/>
    <n v="162500"/>
    <n v="56875"/>
    <n v="0.35"/>
    <x v="0"/>
  </r>
  <r>
    <x v="5"/>
    <n v="1185732"/>
    <x v="270"/>
    <x v="0"/>
    <x v="49"/>
    <s v="Manchester"/>
    <x v="0"/>
    <n v="65"/>
    <n v="595"/>
    <n v="386750"/>
    <n v="154700"/>
    <n v="0.4"/>
    <x v="0"/>
  </r>
  <r>
    <x v="5"/>
    <n v="1185732"/>
    <x v="270"/>
    <x v="0"/>
    <x v="49"/>
    <s v="Manchester"/>
    <x v="1"/>
    <n v="60.000000000000007"/>
    <n v="300"/>
    <n v="180000.00000000003"/>
    <n v="72000.000000000015"/>
    <n v="0.4"/>
    <x v="0"/>
  </r>
  <r>
    <x v="5"/>
    <n v="1185732"/>
    <x v="270"/>
    <x v="0"/>
    <x v="49"/>
    <s v="Manchester"/>
    <x v="2"/>
    <n v="55.000000000000007"/>
    <n v="325"/>
    <n v="178750.00000000003"/>
    <n v="53625.000000000007"/>
    <n v="0.3"/>
    <x v="0"/>
  </r>
  <r>
    <x v="5"/>
    <n v="1185732"/>
    <x v="270"/>
    <x v="0"/>
    <x v="49"/>
    <s v="Manchester"/>
    <x v="3"/>
    <n v="55.000000000000007"/>
    <n v="275"/>
    <n v="151250.00000000003"/>
    <n v="45375.000000000007"/>
    <n v="0.3"/>
    <x v="0"/>
  </r>
  <r>
    <x v="5"/>
    <n v="1185732"/>
    <x v="270"/>
    <x v="0"/>
    <x v="49"/>
    <s v="Manchester"/>
    <x v="4"/>
    <n v="65"/>
    <n v="300"/>
    <n v="195000"/>
    <n v="58500"/>
    <n v="0.3"/>
    <x v="0"/>
  </r>
  <r>
    <x v="5"/>
    <n v="1185732"/>
    <x v="270"/>
    <x v="0"/>
    <x v="49"/>
    <s v="Manchester"/>
    <x v="5"/>
    <n v="70"/>
    <n v="425"/>
    <n v="297500"/>
    <n v="104125"/>
    <n v="0.35"/>
    <x v="0"/>
  </r>
  <r>
    <x v="5"/>
    <n v="1185732"/>
    <x v="303"/>
    <x v="0"/>
    <x v="49"/>
    <s v="Manchester"/>
    <x v="0"/>
    <n v="65"/>
    <n v="675"/>
    <n v="438750"/>
    <n v="175500"/>
    <n v="0.4"/>
    <x v="0"/>
  </r>
  <r>
    <x v="5"/>
    <n v="1185732"/>
    <x v="303"/>
    <x v="0"/>
    <x v="49"/>
    <s v="Manchester"/>
    <x v="1"/>
    <n v="60.000000000000007"/>
    <n v="425"/>
    <n v="255000.00000000003"/>
    <n v="102000.00000000001"/>
    <n v="0.4"/>
    <x v="0"/>
  </r>
  <r>
    <x v="5"/>
    <n v="1185732"/>
    <x v="303"/>
    <x v="0"/>
    <x v="49"/>
    <s v="Manchester"/>
    <x v="2"/>
    <n v="55.000000000000007"/>
    <n v="350"/>
    <n v="192500.00000000003"/>
    <n v="57750.000000000007"/>
    <n v="0.3"/>
    <x v="0"/>
  </r>
  <r>
    <x v="5"/>
    <n v="1185732"/>
    <x v="303"/>
    <x v="0"/>
    <x v="49"/>
    <s v="Manchester"/>
    <x v="3"/>
    <n v="55.000000000000007"/>
    <n v="325"/>
    <n v="178750.00000000003"/>
    <n v="53625.000000000007"/>
    <n v="0.3"/>
    <x v="0"/>
  </r>
  <r>
    <x v="5"/>
    <n v="1185732"/>
    <x v="303"/>
    <x v="0"/>
    <x v="49"/>
    <s v="Manchester"/>
    <x v="4"/>
    <n v="65"/>
    <n v="325"/>
    <n v="211250"/>
    <n v="63375"/>
    <n v="0.3"/>
    <x v="0"/>
  </r>
  <r>
    <x v="5"/>
    <n v="1185732"/>
    <x v="303"/>
    <x v="0"/>
    <x v="49"/>
    <s v="Manchester"/>
    <x v="5"/>
    <n v="70"/>
    <n v="475"/>
    <n v="332500"/>
    <n v="116374.99999999999"/>
    <n v="0.35"/>
    <x v="0"/>
  </r>
  <r>
    <x v="5"/>
    <n v="1185732"/>
    <x v="331"/>
    <x v="0"/>
    <x v="49"/>
    <s v="Manchester"/>
    <x v="0"/>
    <n v="65"/>
    <n v="700"/>
    <n v="455000"/>
    <n v="182000"/>
    <n v="0.4"/>
    <x v="0"/>
  </r>
  <r>
    <x v="5"/>
    <n v="1185732"/>
    <x v="331"/>
    <x v="0"/>
    <x v="49"/>
    <s v="Manchester"/>
    <x v="1"/>
    <n v="60.000000000000007"/>
    <n v="450"/>
    <n v="270000.00000000006"/>
    <n v="108000.00000000003"/>
    <n v="0.4"/>
    <x v="1"/>
  </r>
  <r>
    <x v="5"/>
    <n v="1185732"/>
    <x v="331"/>
    <x v="0"/>
    <x v="49"/>
    <s v="Manchester"/>
    <x v="2"/>
    <n v="55.000000000000007"/>
    <n v="375"/>
    <n v="206250.00000000003"/>
    <n v="61875.000000000007"/>
    <n v="0.3"/>
    <x v="1"/>
  </r>
  <r>
    <x v="5"/>
    <n v="1185732"/>
    <x v="331"/>
    <x v="0"/>
    <x v="49"/>
    <s v="Manchester"/>
    <x v="3"/>
    <n v="55.000000000000007"/>
    <n v="325"/>
    <n v="178750.00000000003"/>
    <n v="53625.000000000007"/>
    <n v="0.3"/>
    <x v="1"/>
  </r>
  <r>
    <x v="5"/>
    <n v="1185732"/>
    <x v="331"/>
    <x v="0"/>
    <x v="49"/>
    <s v="Manchester"/>
    <x v="4"/>
    <n v="65"/>
    <n v="350"/>
    <n v="227500"/>
    <n v="68250"/>
    <n v="0.3"/>
    <x v="1"/>
  </r>
  <r>
    <x v="5"/>
    <n v="1185732"/>
    <x v="331"/>
    <x v="0"/>
    <x v="49"/>
    <s v="Manchester"/>
    <x v="5"/>
    <n v="70"/>
    <n v="525"/>
    <n v="367500"/>
    <n v="128624.99999999999"/>
    <n v="0.35"/>
    <x v="1"/>
  </r>
  <r>
    <x v="5"/>
    <n v="1185732"/>
    <x v="363"/>
    <x v="0"/>
    <x v="49"/>
    <s v="Manchester"/>
    <x v="0"/>
    <n v="65"/>
    <n v="675"/>
    <n v="438750"/>
    <n v="175500"/>
    <n v="0.4"/>
    <x v="1"/>
  </r>
  <r>
    <x v="5"/>
    <n v="1185732"/>
    <x v="363"/>
    <x v="0"/>
    <x v="49"/>
    <s v="Manchester"/>
    <x v="1"/>
    <n v="60.000000000000007"/>
    <n v="450"/>
    <n v="270000.00000000006"/>
    <n v="108000.00000000003"/>
    <n v="0.4"/>
    <x v="1"/>
  </r>
  <r>
    <x v="5"/>
    <n v="1185732"/>
    <x v="363"/>
    <x v="0"/>
    <x v="49"/>
    <s v="Manchester"/>
    <x v="2"/>
    <n v="55.000000000000007"/>
    <n v="375"/>
    <n v="206250.00000000003"/>
    <n v="61875.000000000007"/>
    <n v="0.3"/>
    <x v="1"/>
  </r>
  <r>
    <x v="5"/>
    <n v="1185732"/>
    <x v="363"/>
    <x v="0"/>
    <x v="49"/>
    <s v="Manchester"/>
    <x v="3"/>
    <n v="55.000000000000007"/>
    <n v="275"/>
    <n v="151250.00000000003"/>
    <n v="45375.000000000007"/>
    <n v="0.3"/>
    <x v="1"/>
  </r>
  <r>
    <x v="5"/>
    <n v="1185732"/>
    <x v="363"/>
    <x v="0"/>
    <x v="49"/>
    <s v="Manchester"/>
    <x v="4"/>
    <n v="65"/>
    <n v="250"/>
    <n v="162500"/>
    <n v="48750"/>
    <n v="0.3"/>
    <x v="1"/>
  </r>
  <r>
    <x v="5"/>
    <n v="1185732"/>
    <x v="363"/>
    <x v="0"/>
    <x v="49"/>
    <s v="Manchester"/>
    <x v="5"/>
    <n v="70"/>
    <n v="425"/>
    <n v="297500"/>
    <n v="104125"/>
    <n v="0.35"/>
    <x v="1"/>
  </r>
  <r>
    <x v="5"/>
    <n v="1185732"/>
    <x v="393"/>
    <x v="0"/>
    <x v="49"/>
    <s v="Manchester"/>
    <x v="0"/>
    <n v="65"/>
    <n v="550"/>
    <n v="357500"/>
    <n v="143000"/>
    <n v="0.4"/>
    <x v="1"/>
  </r>
  <r>
    <x v="5"/>
    <n v="1185732"/>
    <x v="393"/>
    <x v="0"/>
    <x v="49"/>
    <s v="Manchester"/>
    <x v="1"/>
    <n v="60.000000000000007"/>
    <n v="350"/>
    <n v="210000.00000000003"/>
    <n v="84000.000000000015"/>
    <n v="0.4"/>
    <x v="1"/>
  </r>
  <r>
    <x v="5"/>
    <n v="1185732"/>
    <x v="393"/>
    <x v="0"/>
    <x v="49"/>
    <s v="Manchester"/>
    <x v="2"/>
    <n v="55.000000000000007"/>
    <n v="250"/>
    <n v="137500.00000000003"/>
    <n v="41250.000000000007"/>
    <n v="0.3"/>
    <x v="1"/>
  </r>
  <r>
    <x v="5"/>
    <n v="1185732"/>
    <x v="393"/>
    <x v="0"/>
    <x v="49"/>
    <s v="Manchester"/>
    <x v="3"/>
    <n v="55.000000000000007"/>
    <n v="225"/>
    <n v="123750.00000000001"/>
    <n v="37125"/>
    <n v="0.3"/>
    <x v="1"/>
  </r>
  <r>
    <x v="5"/>
    <n v="1185732"/>
    <x v="393"/>
    <x v="0"/>
    <x v="49"/>
    <s v="Manchester"/>
    <x v="4"/>
    <n v="65"/>
    <n v="225"/>
    <n v="146250"/>
    <n v="43875"/>
    <n v="0.3"/>
    <x v="1"/>
  </r>
  <r>
    <x v="5"/>
    <n v="1185732"/>
    <x v="393"/>
    <x v="0"/>
    <x v="49"/>
    <s v="Manchester"/>
    <x v="5"/>
    <n v="70"/>
    <n v="325"/>
    <n v="227500"/>
    <n v="79625"/>
    <n v="0.35"/>
    <x v="1"/>
  </r>
  <r>
    <x v="0"/>
    <n v="1185732"/>
    <x v="425"/>
    <x v="0"/>
    <x v="49"/>
    <s v="Manchester"/>
    <x v="0"/>
    <n v="70"/>
    <n v="475"/>
    <n v="332500"/>
    <n v="133000"/>
    <n v="0.4"/>
    <x v="1"/>
  </r>
  <r>
    <x v="0"/>
    <n v="1185732"/>
    <x v="425"/>
    <x v="0"/>
    <x v="49"/>
    <s v="Manchester"/>
    <x v="1"/>
    <n v="65.000000000000014"/>
    <n v="300"/>
    <n v="195000.00000000003"/>
    <n v="78000.000000000015"/>
    <n v="0.4"/>
    <x v="1"/>
  </r>
  <r>
    <x v="0"/>
    <n v="1185732"/>
    <x v="425"/>
    <x v="0"/>
    <x v="49"/>
    <s v="Manchester"/>
    <x v="2"/>
    <n v="65.000000000000014"/>
    <n v="200"/>
    <n v="130000.00000000003"/>
    <n v="39000.000000000007"/>
    <n v="0.3"/>
    <x v="1"/>
  </r>
  <r>
    <x v="0"/>
    <n v="1185732"/>
    <x v="425"/>
    <x v="0"/>
    <x v="49"/>
    <s v="Manchester"/>
    <x v="3"/>
    <n v="65.000000000000014"/>
    <n v="175"/>
    <n v="113750.00000000003"/>
    <n v="34125.000000000007"/>
    <n v="0.3"/>
    <x v="1"/>
  </r>
  <r>
    <x v="0"/>
    <n v="1185732"/>
    <x v="425"/>
    <x v="0"/>
    <x v="49"/>
    <s v="Manchester"/>
    <x v="4"/>
    <n v="75.000000000000014"/>
    <n v="175"/>
    <n v="131250.00000000003"/>
    <n v="39375.000000000007"/>
    <n v="0.3"/>
    <x v="1"/>
  </r>
  <r>
    <x v="0"/>
    <n v="1185732"/>
    <x v="425"/>
    <x v="0"/>
    <x v="49"/>
    <s v="Manchester"/>
    <x v="5"/>
    <n v="80"/>
    <n v="300"/>
    <n v="240000"/>
    <n v="84000"/>
    <n v="0.35"/>
    <x v="1"/>
  </r>
  <r>
    <x v="0"/>
    <n v="1185732"/>
    <x v="455"/>
    <x v="0"/>
    <x v="49"/>
    <s v="Manchester"/>
    <x v="0"/>
    <n v="75.000000000000014"/>
    <n v="450"/>
    <n v="337500.00000000006"/>
    <n v="135000.00000000003"/>
    <n v="0.4"/>
    <x v="1"/>
  </r>
  <r>
    <x v="0"/>
    <n v="1185732"/>
    <x v="455"/>
    <x v="0"/>
    <x v="49"/>
    <s v="Manchester"/>
    <x v="1"/>
    <n v="65.000000000000014"/>
    <n v="325"/>
    <n v="211250.00000000006"/>
    <n v="84500.000000000029"/>
    <n v="0.4"/>
    <x v="1"/>
  </r>
  <r>
    <x v="0"/>
    <n v="1185732"/>
    <x v="455"/>
    <x v="0"/>
    <x v="49"/>
    <s v="Manchester"/>
    <x v="2"/>
    <n v="65.000000000000014"/>
    <n v="345"/>
    <n v="224250.00000000006"/>
    <n v="67275.000000000015"/>
    <n v="0.3"/>
    <x v="1"/>
  </r>
  <r>
    <x v="0"/>
    <n v="1185732"/>
    <x v="455"/>
    <x v="0"/>
    <x v="49"/>
    <s v="Manchester"/>
    <x v="3"/>
    <n v="65.000000000000014"/>
    <n v="325"/>
    <n v="211250.00000000006"/>
    <n v="63375.000000000015"/>
    <n v="0.3"/>
    <x v="1"/>
  </r>
  <r>
    <x v="0"/>
    <n v="1185732"/>
    <x v="455"/>
    <x v="0"/>
    <x v="49"/>
    <s v="Manchester"/>
    <x v="4"/>
    <n v="75.000000000000014"/>
    <n v="300"/>
    <n v="225000.00000000003"/>
    <n v="67500"/>
    <n v="0.3"/>
    <x v="1"/>
  </r>
  <r>
    <x v="0"/>
    <n v="1185732"/>
    <x v="455"/>
    <x v="0"/>
    <x v="49"/>
    <s v="Manchester"/>
    <x v="5"/>
    <n v="80"/>
    <n v="400"/>
    <n v="320000"/>
    <n v="112000"/>
    <n v="0.35"/>
    <x v="1"/>
  </r>
  <r>
    <x v="0"/>
    <n v="1185732"/>
    <x v="484"/>
    <x v="0"/>
    <x v="49"/>
    <s v="Manchester"/>
    <x v="0"/>
    <n v="75.000000000000014"/>
    <n v="625"/>
    <n v="468750.00000000012"/>
    <n v="187500.00000000006"/>
    <n v="0.4"/>
    <x v="1"/>
  </r>
  <r>
    <x v="0"/>
    <n v="1185732"/>
    <x v="484"/>
    <x v="0"/>
    <x v="49"/>
    <s v="Manchester"/>
    <x v="1"/>
    <n v="65.000000000000014"/>
    <n v="425"/>
    <n v="276250.00000000006"/>
    <n v="110500.00000000003"/>
    <n v="0.4"/>
    <x v="1"/>
  </r>
  <r>
    <x v="0"/>
    <n v="1185732"/>
    <x v="484"/>
    <x v="0"/>
    <x v="49"/>
    <s v="Manchester"/>
    <x v="2"/>
    <n v="65.000000000000014"/>
    <n v="400"/>
    <n v="260000.00000000006"/>
    <n v="78000.000000000015"/>
    <n v="0.3"/>
    <x v="1"/>
  </r>
  <r>
    <x v="0"/>
    <n v="1185732"/>
    <x v="484"/>
    <x v="0"/>
    <x v="49"/>
    <s v="Manchester"/>
    <x v="3"/>
    <n v="65.000000000000014"/>
    <n v="350"/>
    <n v="227500.00000000006"/>
    <n v="68250.000000000015"/>
    <n v="0.3"/>
    <x v="1"/>
  </r>
  <r>
    <x v="0"/>
    <n v="1185732"/>
    <x v="484"/>
    <x v="0"/>
    <x v="49"/>
    <s v="Manchester"/>
    <x v="4"/>
    <n v="75.000000000000014"/>
    <n v="350"/>
    <n v="262500.00000000006"/>
    <n v="78750.000000000015"/>
    <n v="0.3"/>
    <x v="1"/>
  </r>
  <r>
    <x v="0"/>
    <n v="1185732"/>
    <x v="484"/>
    <x v="0"/>
    <x v="49"/>
    <s v="Manchester"/>
    <x v="5"/>
    <n v="80"/>
    <n v="450"/>
    <n v="360000"/>
    <n v="125999.99999999999"/>
    <n v="0.35"/>
    <x v="1"/>
  </r>
  <r>
    <x v="0"/>
    <n v="1185732"/>
    <x v="188"/>
    <x v="0"/>
    <x v="49"/>
    <s v="Manchester"/>
    <x v="0"/>
    <n v="55.000000000000007"/>
    <n v="500"/>
    <n v="275000.00000000006"/>
    <n v="96250.000000000029"/>
    <n v="0.35000000000000003"/>
    <x v="1"/>
  </r>
  <r>
    <x v="0"/>
    <n v="1185732"/>
    <x v="188"/>
    <x v="0"/>
    <x v="49"/>
    <s v="Manchester"/>
    <x v="1"/>
    <n v="55.000000000000007"/>
    <n v="300"/>
    <n v="165000.00000000003"/>
    <n v="57750.000000000015"/>
    <n v="0.35000000000000003"/>
    <x v="1"/>
  </r>
  <r>
    <x v="0"/>
    <n v="1185732"/>
    <x v="188"/>
    <x v="0"/>
    <x v="49"/>
    <s v="Manchester"/>
    <x v="2"/>
    <n v="45"/>
    <n v="300"/>
    <n v="135000"/>
    <n v="33750"/>
    <n v="0.25"/>
    <x v="1"/>
  </r>
  <r>
    <x v="0"/>
    <n v="1185732"/>
    <x v="188"/>
    <x v="0"/>
    <x v="49"/>
    <s v="Manchester"/>
    <x v="3"/>
    <n v="49.999999999999993"/>
    <n v="150"/>
    <n v="74999.999999999985"/>
    <n v="18749.999999999996"/>
    <n v="0.25"/>
    <x v="1"/>
  </r>
  <r>
    <x v="0"/>
    <n v="1185732"/>
    <x v="188"/>
    <x v="0"/>
    <x v="49"/>
    <s v="Manchester"/>
    <x v="4"/>
    <n v="65.000000000000014"/>
    <n v="200"/>
    <n v="130000.00000000003"/>
    <n v="32500.000000000007"/>
    <n v="0.25"/>
    <x v="1"/>
  </r>
  <r>
    <x v="0"/>
    <n v="1185732"/>
    <x v="188"/>
    <x v="0"/>
    <x v="49"/>
    <s v="Manchester"/>
    <x v="5"/>
    <n v="55.000000000000007"/>
    <n v="300"/>
    <n v="165000.00000000003"/>
    <n v="49500.000000000007"/>
    <n v="0.3"/>
    <x v="1"/>
  </r>
  <r>
    <x v="0"/>
    <n v="1185732"/>
    <x v="696"/>
    <x v="0"/>
    <x v="49"/>
    <s v="Manchester"/>
    <x v="0"/>
    <n v="55.000000000000007"/>
    <n v="575"/>
    <n v="316250.00000000006"/>
    <n v="110687.50000000003"/>
    <n v="0.35000000000000003"/>
    <x v="1"/>
  </r>
  <r>
    <x v="0"/>
    <n v="1185732"/>
    <x v="696"/>
    <x v="0"/>
    <x v="49"/>
    <s v="Manchester"/>
    <x v="1"/>
    <n v="55.000000000000007"/>
    <n v="225"/>
    <n v="123750.00000000001"/>
    <n v="43312.500000000007"/>
    <n v="0.35000000000000003"/>
    <x v="1"/>
  </r>
  <r>
    <x v="0"/>
    <n v="1185732"/>
    <x v="696"/>
    <x v="0"/>
    <x v="49"/>
    <s v="Manchester"/>
    <x v="2"/>
    <n v="45"/>
    <n v="275"/>
    <n v="123750"/>
    <n v="30937.5"/>
    <n v="0.25"/>
    <x v="1"/>
  </r>
  <r>
    <x v="0"/>
    <n v="1185732"/>
    <x v="0"/>
    <x v="0"/>
    <x v="0"/>
    <s v="New York"/>
    <x v="0"/>
    <n v="47"/>
    <n v="336"/>
    <n v="15792"/>
    <n v="9633.119999999999"/>
    <n v="0.61"/>
    <x v="2"/>
  </r>
  <r>
    <x v="0"/>
    <n v="1185732"/>
    <x v="1"/>
    <x v="0"/>
    <x v="0"/>
    <s v="New York"/>
    <x v="1"/>
    <n v="47"/>
    <n v="260"/>
    <n v="12220"/>
    <n v="5132.3999999999996"/>
    <n v="0.42"/>
    <x v="2"/>
  </r>
  <r>
    <x v="0"/>
    <n v="1185732"/>
    <x v="2"/>
    <x v="0"/>
    <x v="0"/>
    <s v="New York"/>
    <x v="2"/>
    <n v="36"/>
    <n v="250"/>
    <n v="9000"/>
    <n v="4140"/>
    <n v="0.45999999999999996"/>
    <x v="2"/>
  </r>
  <r>
    <x v="0"/>
    <n v="1185732"/>
    <x v="3"/>
    <x v="0"/>
    <x v="0"/>
    <s v="New York"/>
    <x v="3"/>
    <n v="41"/>
    <n v="247"/>
    <n v="10127"/>
    <n v="4658.42"/>
    <n v="0.45999999999999996"/>
    <x v="2"/>
  </r>
  <r>
    <x v="0"/>
    <n v="1185732"/>
    <x v="4"/>
    <x v="0"/>
    <x v="0"/>
    <s v="New York"/>
    <x v="4"/>
    <n v="55"/>
    <n v="234"/>
    <n v="12870"/>
    <n v="5148"/>
    <n v="0.4"/>
    <x v="2"/>
  </r>
  <r>
    <x v="0"/>
    <n v="1185732"/>
    <x v="5"/>
    <x v="0"/>
    <x v="0"/>
    <s v="New York"/>
    <x v="5"/>
    <n v="46"/>
    <n v="260"/>
    <n v="11960"/>
    <n v="4425.2"/>
    <n v="0.37"/>
    <x v="2"/>
  </r>
  <r>
    <x v="0"/>
    <n v="1185732"/>
    <x v="6"/>
    <x v="0"/>
    <x v="0"/>
    <s v="New York"/>
    <x v="0"/>
    <n v="46"/>
    <n v="313"/>
    <n v="14398"/>
    <n v="8926.76"/>
    <n v="0.62"/>
    <x v="2"/>
  </r>
  <r>
    <x v="0"/>
    <n v="1185732"/>
    <x v="7"/>
    <x v="0"/>
    <x v="0"/>
    <s v="New York"/>
    <x v="1"/>
    <n v="46"/>
    <n v="261"/>
    <n v="12006"/>
    <n v="5282.64"/>
    <n v="0.44"/>
    <x v="2"/>
  </r>
  <r>
    <x v="0"/>
    <n v="1185732"/>
    <x v="8"/>
    <x v="0"/>
    <x v="0"/>
    <s v="New York"/>
    <x v="2"/>
    <n v="36"/>
    <n v="276"/>
    <n v="9936"/>
    <n v="4669.92"/>
    <n v="0.47"/>
    <x v="2"/>
  </r>
  <r>
    <x v="0"/>
    <n v="1185732"/>
    <x v="9"/>
    <x v="0"/>
    <x v="0"/>
    <s v="New York"/>
    <x v="3"/>
    <n v="44"/>
    <n v="206"/>
    <n v="9064"/>
    <n v="4441.3599999999997"/>
    <n v="0.49"/>
    <x v="2"/>
  </r>
  <r>
    <x v="0"/>
    <n v="1185732"/>
    <x v="10"/>
    <x v="0"/>
    <x v="0"/>
    <s v="New York"/>
    <x v="4"/>
    <n v="58"/>
    <n v="243"/>
    <n v="14094"/>
    <n v="6060.42"/>
    <n v="0.43"/>
    <x v="2"/>
  </r>
  <r>
    <x v="0"/>
    <n v="1185732"/>
    <x v="11"/>
    <x v="0"/>
    <x v="0"/>
    <s v="New York"/>
    <x v="5"/>
    <n v="48"/>
    <n v="290"/>
    <n v="13920"/>
    <n v="5289.6"/>
    <n v="0.38"/>
    <x v="2"/>
  </r>
  <r>
    <x v="0"/>
    <n v="1185732"/>
    <x v="12"/>
    <x v="0"/>
    <x v="0"/>
    <s v="New York"/>
    <x v="0"/>
    <n v="46"/>
    <n v="354"/>
    <n v="16284"/>
    <n v="10258.92"/>
    <n v="0.63"/>
    <x v="2"/>
  </r>
  <r>
    <x v="0"/>
    <n v="1185732"/>
    <x v="13"/>
    <x v="0"/>
    <x v="0"/>
    <s v="New York"/>
    <x v="1"/>
    <n v="48"/>
    <n v="259"/>
    <n v="12432"/>
    <n v="5345.76"/>
    <n v="0.43"/>
    <x v="2"/>
  </r>
  <r>
    <x v="0"/>
    <n v="1185732"/>
    <x v="14"/>
    <x v="0"/>
    <x v="0"/>
    <s v="New York"/>
    <x v="2"/>
    <n v="39"/>
    <n v="247"/>
    <n v="9633"/>
    <n v="4720.17"/>
    <n v="0.49"/>
    <x v="2"/>
  </r>
  <r>
    <x v="0"/>
    <n v="1185732"/>
    <x v="15"/>
    <x v="0"/>
    <x v="0"/>
    <s v="New York"/>
    <x v="3"/>
    <n v="43"/>
    <n v="216"/>
    <n v="9288"/>
    <n v="4644"/>
    <n v="0.5"/>
    <x v="2"/>
  </r>
  <r>
    <x v="0"/>
    <n v="1185732"/>
    <x v="16"/>
    <x v="0"/>
    <x v="0"/>
    <s v="New York"/>
    <x v="4"/>
    <n v="59"/>
    <n v="230"/>
    <n v="13570"/>
    <n v="5699.4"/>
    <n v="0.42"/>
    <x v="2"/>
  </r>
  <r>
    <x v="0"/>
    <n v="1185732"/>
    <x v="17"/>
    <x v="0"/>
    <x v="0"/>
    <s v="New York"/>
    <x v="5"/>
    <n v="45"/>
    <n v="238"/>
    <n v="10710"/>
    <n v="3748.4999999999995"/>
    <n v="0.35"/>
    <x v="2"/>
  </r>
  <r>
    <x v="0"/>
    <n v="1185732"/>
    <x v="18"/>
    <x v="0"/>
    <x v="0"/>
    <s v="New York"/>
    <x v="0"/>
    <n v="45"/>
    <n v="300"/>
    <n v="13500"/>
    <n v="8370"/>
    <n v="0.62"/>
    <x v="2"/>
  </r>
  <r>
    <x v="0"/>
    <n v="1185732"/>
    <x v="19"/>
    <x v="0"/>
    <x v="0"/>
    <s v="New York"/>
    <x v="1"/>
    <n v="47"/>
    <n v="234"/>
    <n v="10998"/>
    <n v="4509.1799999999994"/>
    <n v="0.41"/>
    <x v="2"/>
  </r>
  <r>
    <x v="0"/>
    <n v="1185732"/>
    <x v="20"/>
    <x v="0"/>
    <x v="0"/>
    <s v="New York"/>
    <x v="2"/>
    <n v="39"/>
    <n v="252"/>
    <n v="9828"/>
    <n v="4914"/>
    <n v="0.5"/>
    <x v="2"/>
  </r>
  <r>
    <x v="0"/>
    <n v="1185732"/>
    <x v="21"/>
    <x v="0"/>
    <x v="0"/>
    <s v="New York"/>
    <x v="3"/>
    <n v="41"/>
    <n v="239"/>
    <n v="9799"/>
    <n v="4801.51"/>
    <n v="0.49"/>
    <x v="2"/>
  </r>
  <r>
    <x v="0"/>
    <n v="1185732"/>
    <x v="22"/>
    <x v="0"/>
    <x v="0"/>
    <s v="New York"/>
    <x v="4"/>
    <n v="56"/>
    <n v="215"/>
    <n v="12040"/>
    <n v="5056.8"/>
    <n v="0.42"/>
    <x v="2"/>
  </r>
  <r>
    <x v="0"/>
    <n v="1185732"/>
    <x v="23"/>
    <x v="0"/>
    <x v="0"/>
    <s v="New York"/>
    <x v="5"/>
    <n v="49"/>
    <n v="238"/>
    <n v="11662"/>
    <n v="4314.9399999999996"/>
    <n v="0.37"/>
    <x v="2"/>
  </r>
  <r>
    <x v="0"/>
    <n v="1185732"/>
    <x v="24"/>
    <x v="0"/>
    <x v="0"/>
    <s v="New York"/>
    <x v="0"/>
    <n v="54"/>
    <n v="317"/>
    <n v="17118"/>
    <n v="10955.52"/>
    <n v="0.64"/>
    <x v="2"/>
  </r>
  <r>
    <x v="0"/>
    <n v="1185732"/>
    <x v="25"/>
    <x v="0"/>
    <x v="0"/>
    <s v="New York"/>
    <x v="1"/>
    <n v="50"/>
    <n v="259"/>
    <n v="12950"/>
    <n v="5180"/>
    <n v="0.4"/>
    <x v="2"/>
  </r>
  <r>
    <x v="0"/>
    <n v="1185732"/>
    <x v="26"/>
    <x v="0"/>
    <x v="0"/>
    <s v="New York"/>
    <x v="2"/>
    <n v="46"/>
    <n v="261"/>
    <n v="12006"/>
    <n v="5642.82"/>
    <n v="0.47"/>
    <x v="2"/>
  </r>
  <r>
    <x v="0"/>
    <n v="1185732"/>
    <x v="27"/>
    <x v="0"/>
    <x v="0"/>
    <s v="New York"/>
    <x v="3"/>
    <n v="46"/>
    <n v="230"/>
    <n v="10580"/>
    <n v="5078.3999999999996"/>
    <n v="0.48"/>
    <x v="2"/>
  </r>
  <r>
    <x v="0"/>
    <n v="1185732"/>
    <x v="28"/>
    <x v="0"/>
    <x v="0"/>
    <s v="New York"/>
    <x v="4"/>
    <n v="59"/>
    <n v="245"/>
    <n v="14455"/>
    <n v="6504.7499999999991"/>
    <n v="0.44999999999999996"/>
    <x v="2"/>
  </r>
  <r>
    <x v="0"/>
    <n v="1185732"/>
    <x v="29"/>
    <x v="0"/>
    <x v="0"/>
    <s v="New York"/>
    <x v="5"/>
    <n v="59"/>
    <n v="290"/>
    <n v="17110"/>
    <n v="6159.5999999999995"/>
    <n v="0.36"/>
    <x v="2"/>
  </r>
  <r>
    <x v="0"/>
    <n v="1185732"/>
    <x v="30"/>
    <x v="0"/>
    <x v="0"/>
    <s v="New York"/>
    <x v="0"/>
    <n v="55"/>
    <n v="313"/>
    <n v="17215"/>
    <n v="10501.15"/>
    <n v="0.61"/>
    <x v="2"/>
  </r>
  <r>
    <x v="0"/>
    <n v="1185732"/>
    <x v="31"/>
    <x v="0"/>
    <x v="0"/>
    <s v="New York"/>
    <x v="1"/>
    <n v="54"/>
    <n v="270"/>
    <n v="14580"/>
    <n v="5977.7999999999993"/>
    <n v="0.41"/>
    <x v="2"/>
  </r>
  <r>
    <x v="0"/>
    <n v="1185732"/>
    <x v="32"/>
    <x v="0"/>
    <x v="0"/>
    <s v="New York"/>
    <x v="2"/>
    <n v="46"/>
    <n v="278"/>
    <n v="12788"/>
    <n v="6138.24"/>
    <n v="0.48"/>
    <x v="2"/>
  </r>
  <r>
    <x v="0"/>
    <n v="1185732"/>
    <x v="33"/>
    <x v="0"/>
    <x v="0"/>
    <s v="New York"/>
    <x v="3"/>
    <n v="47"/>
    <n v="261"/>
    <n v="12267"/>
    <n v="5520.15"/>
    <n v="0.44999999999999996"/>
    <x v="2"/>
  </r>
  <r>
    <x v="0"/>
    <n v="1185732"/>
    <x v="34"/>
    <x v="0"/>
    <x v="0"/>
    <s v="New York"/>
    <x v="4"/>
    <n v="55"/>
    <n v="252"/>
    <n v="13860"/>
    <n v="6236.9999999999991"/>
    <n v="0.44999999999999996"/>
    <x v="2"/>
  </r>
  <r>
    <x v="0"/>
    <n v="1185732"/>
    <x v="35"/>
    <x v="0"/>
    <x v="0"/>
    <s v="New York"/>
    <x v="5"/>
    <n v="64"/>
    <n v="305"/>
    <n v="19520"/>
    <n v="7612.8"/>
    <n v="0.39"/>
    <x v="2"/>
  </r>
  <r>
    <x v="0"/>
    <n v="1185732"/>
    <x v="36"/>
    <x v="0"/>
    <x v="0"/>
    <s v="New York"/>
    <x v="0"/>
    <n v="59"/>
    <n v="319"/>
    <n v="18821"/>
    <n v="11292.6"/>
    <n v="0.6"/>
    <x v="2"/>
  </r>
  <r>
    <x v="0"/>
    <n v="1185732"/>
    <x v="37"/>
    <x v="0"/>
    <x v="0"/>
    <s v="New York"/>
    <x v="1"/>
    <n v="53"/>
    <n v="267"/>
    <n v="14151"/>
    <n v="5943.42"/>
    <n v="0.42"/>
    <x v="2"/>
  </r>
  <r>
    <x v="0"/>
    <n v="1185732"/>
    <x v="38"/>
    <x v="0"/>
    <x v="0"/>
    <s v="New York"/>
    <x v="2"/>
    <n v="46"/>
    <n v="247"/>
    <n v="11362"/>
    <n v="5112.8999999999996"/>
    <n v="0.44999999999999996"/>
    <x v="2"/>
  </r>
  <r>
    <x v="0"/>
    <n v="1185732"/>
    <x v="39"/>
    <x v="0"/>
    <x v="0"/>
    <s v="New York"/>
    <x v="3"/>
    <n v="46"/>
    <n v="243"/>
    <n v="11178"/>
    <n v="5141.8799999999992"/>
    <n v="0.45999999999999996"/>
    <x v="2"/>
  </r>
  <r>
    <x v="0"/>
    <n v="1185732"/>
    <x v="40"/>
    <x v="0"/>
    <x v="0"/>
    <s v="New York"/>
    <x v="4"/>
    <n v="58"/>
    <n v="231"/>
    <n v="13398"/>
    <n v="5761.14"/>
    <n v="0.43"/>
    <x v="2"/>
  </r>
  <r>
    <x v="0"/>
    <n v="1185732"/>
    <x v="41"/>
    <x v="0"/>
    <x v="0"/>
    <s v="New York"/>
    <x v="5"/>
    <n v="61"/>
    <n v="286"/>
    <n v="17446"/>
    <n v="6978.4000000000005"/>
    <n v="0.4"/>
    <x v="2"/>
  </r>
  <r>
    <x v="0"/>
    <n v="1185732"/>
    <x v="42"/>
    <x v="0"/>
    <x v="0"/>
    <s v="New York"/>
    <x v="0"/>
    <n v="58"/>
    <n v="325"/>
    <n v="18850"/>
    <n v="11498.5"/>
    <n v="0.61"/>
    <x v="2"/>
  </r>
  <r>
    <x v="0"/>
    <n v="1185732"/>
    <x v="43"/>
    <x v="0"/>
    <x v="0"/>
    <s v="New York"/>
    <x v="1"/>
    <n v="53"/>
    <n v="308"/>
    <n v="16324"/>
    <n v="6692.8399999999992"/>
    <n v="0.41"/>
    <x v="2"/>
  </r>
  <r>
    <x v="0"/>
    <n v="1185732"/>
    <x v="44"/>
    <x v="0"/>
    <x v="0"/>
    <s v="New York"/>
    <x v="2"/>
    <n v="45"/>
    <n v="257"/>
    <n v="11565"/>
    <n v="5319.9"/>
    <n v="0.45999999999999996"/>
    <x v="2"/>
  </r>
  <r>
    <x v="0"/>
    <n v="1185732"/>
    <x v="45"/>
    <x v="0"/>
    <x v="0"/>
    <s v="New York"/>
    <x v="3"/>
    <n v="47"/>
    <n v="241"/>
    <n v="11327"/>
    <n v="5323.69"/>
    <n v="0.47"/>
    <x v="2"/>
  </r>
  <r>
    <x v="1"/>
    <n v="1185732"/>
    <x v="46"/>
    <x v="0"/>
    <x v="0"/>
    <s v="New York"/>
    <x v="4"/>
    <n v="54"/>
    <n v="270"/>
    <n v="14580"/>
    <n v="6560.9999999999991"/>
    <n v="0.44999999999999996"/>
    <x v="2"/>
  </r>
  <r>
    <x v="1"/>
    <n v="1185732"/>
    <x v="47"/>
    <x v="0"/>
    <x v="0"/>
    <s v="New York"/>
    <x v="5"/>
    <n v="62"/>
    <n v="290"/>
    <n v="17980"/>
    <n v="6652.6"/>
    <n v="0.37"/>
    <x v="2"/>
  </r>
  <r>
    <x v="1"/>
    <n v="1185732"/>
    <x v="48"/>
    <x v="0"/>
    <x v="0"/>
    <s v="New York"/>
    <x v="0"/>
    <n v="56"/>
    <n v="360"/>
    <n v="20160"/>
    <n v="12499.2"/>
    <n v="0.62"/>
    <x v="2"/>
  </r>
  <r>
    <x v="1"/>
    <n v="1185732"/>
    <x v="49"/>
    <x v="0"/>
    <x v="0"/>
    <s v="New York"/>
    <x v="1"/>
    <n v="50"/>
    <n v="270"/>
    <n v="13500"/>
    <n v="5940"/>
    <n v="0.44"/>
    <x v="2"/>
  </r>
  <r>
    <x v="1"/>
    <n v="1185732"/>
    <x v="50"/>
    <x v="0"/>
    <x v="0"/>
    <s v="New York"/>
    <x v="2"/>
    <n v="47"/>
    <n v="268"/>
    <n v="12596"/>
    <n v="5920.12"/>
    <n v="0.47"/>
    <x v="2"/>
  </r>
  <r>
    <x v="1"/>
    <n v="1185732"/>
    <x v="51"/>
    <x v="0"/>
    <x v="0"/>
    <s v="New York"/>
    <x v="3"/>
    <n v="47"/>
    <n v="252"/>
    <n v="11844"/>
    <n v="5448.24"/>
    <n v="0.45999999999999996"/>
    <x v="2"/>
  </r>
  <r>
    <x v="1"/>
    <n v="1185732"/>
    <x v="52"/>
    <x v="0"/>
    <x v="0"/>
    <s v="New York"/>
    <x v="4"/>
    <n v="58"/>
    <n v="252"/>
    <n v="14616"/>
    <n v="5846.4000000000005"/>
    <n v="0.4"/>
    <x v="2"/>
  </r>
  <r>
    <x v="1"/>
    <n v="1185732"/>
    <x v="53"/>
    <x v="0"/>
    <x v="0"/>
    <s v="New York"/>
    <x v="5"/>
    <n v="59"/>
    <n v="280"/>
    <n v="16520"/>
    <n v="6608"/>
    <n v="0.4"/>
    <x v="2"/>
  </r>
  <r>
    <x v="1"/>
    <n v="1185732"/>
    <x v="54"/>
    <x v="0"/>
    <x v="0"/>
    <s v="New York"/>
    <x v="4"/>
    <n v="64"/>
    <n v="236"/>
    <n v="15104"/>
    <n v="6343.6799999999994"/>
    <n v="0.42"/>
    <x v="2"/>
  </r>
  <r>
    <x v="1"/>
    <n v="1185732"/>
    <x v="55"/>
    <x v="0"/>
    <x v="0"/>
    <s v="New York"/>
    <x v="5"/>
    <n v="68"/>
    <n v="290"/>
    <n v="19720"/>
    <n v="7493.6"/>
    <n v="0.38"/>
    <x v="2"/>
  </r>
  <r>
    <x v="1"/>
    <n v="1185732"/>
    <x v="56"/>
    <x v="0"/>
    <x v="0"/>
    <s v="New York"/>
    <x v="0"/>
    <n v="60"/>
    <n v="299"/>
    <n v="17940"/>
    <n v="10764"/>
    <n v="0.6"/>
    <x v="2"/>
  </r>
  <r>
    <x v="1"/>
    <n v="1185732"/>
    <x v="57"/>
    <x v="0"/>
    <x v="0"/>
    <s v="New York"/>
    <x v="1"/>
    <n v="53"/>
    <n v="273"/>
    <n v="14469"/>
    <n v="6221.67"/>
    <n v="0.43"/>
    <x v="2"/>
  </r>
  <r>
    <x v="1"/>
    <n v="1185732"/>
    <x v="58"/>
    <x v="0"/>
    <x v="0"/>
    <s v="New York"/>
    <x v="2"/>
    <n v="52"/>
    <n v="258"/>
    <n v="13416"/>
    <n v="6439.6799999999994"/>
    <n v="0.48"/>
    <x v="2"/>
  </r>
  <r>
    <x v="1"/>
    <n v="1185732"/>
    <x v="59"/>
    <x v="0"/>
    <x v="0"/>
    <s v="New York"/>
    <x v="3"/>
    <n v="50"/>
    <n v="252"/>
    <n v="12600"/>
    <n v="6174"/>
    <n v="0.49"/>
    <x v="2"/>
  </r>
  <r>
    <x v="1"/>
    <n v="1185732"/>
    <x v="60"/>
    <x v="0"/>
    <x v="0"/>
    <s v="New York"/>
    <x v="4"/>
    <n v="64"/>
    <n v="254"/>
    <n v="16256"/>
    <n v="6827.5199999999995"/>
    <n v="0.42"/>
    <x v="2"/>
  </r>
  <r>
    <x v="1"/>
    <n v="1185732"/>
    <x v="61"/>
    <x v="0"/>
    <x v="0"/>
    <s v="New York"/>
    <x v="5"/>
    <n v="66"/>
    <n v="263"/>
    <n v="17358"/>
    <n v="6422.46"/>
    <n v="0.37"/>
    <x v="2"/>
  </r>
  <r>
    <x v="1"/>
    <n v="1185732"/>
    <x v="62"/>
    <x v="0"/>
    <x v="0"/>
    <s v="New York"/>
    <x v="0"/>
    <n v="62"/>
    <n v="312"/>
    <n v="19344"/>
    <n v="12380.16"/>
    <n v="0.64"/>
    <x v="2"/>
  </r>
  <r>
    <x v="1"/>
    <n v="1185732"/>
    <x v="63"/>
    <x v="0"/>
    <x v="0"/>
    <s v="New York"/>
    <x v="1"/>
    <n v="51"/>
    <n v="300"/>
    <n v="15300"/>
    <n v="6426"/>
    <n v="0.42"/>
    <x v="2"/>
  </r>
  <r>
    <x v="1"/>
    <n v="1185732"/>
    <x v="64"/>
    <x v="0"/>
    <x v="0"/>
    <s v="New York"/>
    <x v="2"/>
    <n v="54"/>
    <n v="285"/>
    <n v="15390"/>
    <n v="7233.2999999999993"/>
    <n v="0.47"/>
    <x v="2"/>
  </r>
  <r>
    <x v="1"/>
    <n v="1185732"/>
    <x v="65"/>
    <x v="0"/>
    <x v="0"/>
    <s v="New York"/>
    <x v="3"/>
    <n v="54"/>
    <n v="225"/>
    <n v="12150"/>
    <n v="5589"/>
    <n v="0.45999999999999996"/>
    <x v="2"/>
  </r>
  <r>
    <x v="1"/>
    <n v="1185732"/>
    <x v="66"/>
    <x v="0"/>
    <x v="0"/>
    <s v="New York"/>
    <x v="4"/>
    <n v="60"/>
    <n v="261"/>
    <n v="15660"/>
    <n v="6733.8"/>
    <n v="0.43"/>
    <x v="2"/>
  </r>
  <r>
    <x v="1"/>
    <n v="1185732"/>
    <x v="67"/>
    <x v="0"/>
    <x v="0"/>
    <s v="New York"/>
    <x v="5"/>
    <n v="68"/>
    <n v="290"/>
    <n v="19720"/>
    <n v="6902"/>
    <n v="0.35"/>
    <x v="2"/>
  </r>
  <r>
    <x v="2"/>
    <n v="1197831"/>
    <x v="68"/>
    <x v="0"/>
    <x v="0"/>
    <s v="New York"/>
    <x v="0"/>
    <n v="24"/>
    <n v="234"/>
    <n v="5616"/>
    <n v="2639.52"/>
    <n v="0.47"/>
    <x v="2"/>
  </r>
  <r>
    <x v="2"/>
    <n v="1197831"/>
    <x v="69"/>
    <x v="0"/>
    <x v="0"/>
    <s v="New York"/>
    <x v="1"/>
    <n v="34"/>
    <n v="225"/>
    <n v="7650"/>
    <n v="3748.5"/>
    <n v="0.49"/>
    <x v="2"/>
  </r>
  <r>
    <x v="2"/>
    <n v="1197831"/>
    <x v="70"/>
    <x v="0"/>
    <x v="0"/>
    <s v="New York"/>
    <x v="2"/>
    <n v="33"/>
    <n v="210"/>
    <n v="6930"/>
    <n v="3187.7999999999997"/>
    <n v="0.45999999999999996"/>
    <x v="2"/>
  </r>
  <r>
    <x v="2"/>
    <n v="1197831"/>
    <x v="71"/>
    <x v="0"/>
    <x v="0"/>
    <s v="New York"/>
    <x v="3"/>
    <n v="34"/>
    <n v="175"/>
    <n v="5950"/>
    <n v="3272.5000000000005"/>
    <n v="0.55000000000000004"/>
    <x v="2"/>
  </r>
  <r>
    <x v="2"/>
    <n v="1197831"/>
    <x v="72"/>
    <x v="1"/>
    <x v="1"/>
    <s v="Houston"/>
    <x v="4"/>
    <n v="36"/>
    <n v="154"/>
    <n v="5544"/>
    <n v="2383.92"/>
    <n v="0.43"/>
    <x v="2"/>
  </r>
  <r>
    <x v="2"/>
    <n v="1197831"/>
    <x v="73"/>
    <x v="1"/>
    <x v="1"/>
    <s v="Houston"/>
    <x v="5"/>
    <n v="34"/>
    <n v="203"/>
    <n v="6902"/>
    <n v="4417.28"/>
    <n v="0.64"/>
    <x v="2"/>
  </r>
  <r>
    <x v="2"/>
    <n v="1197831"/>
    <x v="74"/>
    <x v="1"/>
    <x v="1"/>
    <s v="Houston"/>
    <x v="0"/>
    <n v="23"/>
    <n v="213"/>
    <n v="4899"/>
    <n v="2449.5"/>
    <n v="0.5"/>
    <x v="2"/>
  </r>
  <r>
    <x v="2"/>
    <n v="1197831"/>
    <x v="75"/>
    <x v="1"/>
    <x v="1"/>
    <s v="Houston"/>
    <x v="1"/>
    <n v="33"/>
    <n v="255"/>
    <n v="8415"/>
    <n v="3786.7499999999995"/>
    <n v="0.44999999999999996"/>
    <x v="2"/>
  </r>
  <r>
    <x v="2"/>
    <n v="1197831"/>
    <x v="76"/>
    <x v="1"/>
    <x v="1"/>
    <s v="Houston"/>
    <x v="2"/>
    <n v="32"/>
    <n v="176"/>
    <n v="5632"/>
    <n v="2534.3999999999996"/>
    <n v="0.44999999999999996"/>
    <x v="2"/>
  </r>
  <r>
    <x v="2"/>
    <n v="1197831"/>
    <x v="77"/>
    <x v="1"/>
    <x v="1"/>
    <s v="Houston"/>
    <x v="3"/>
    <n v="34"/>
    <n v="175"/>
    <n v="5950"/>
    <n v="3570"/>
    <n v="0.6"/>
    <x v="2"/>
  </r>
  <r>
    <x v="2"/>
    <n v="1197831"/>
    <x v="78"/>
    <x v="1"/>
    <x v="1"/>
    <s v="Houston"/>
    <x v="4"/>
    <n v="38"/>
    <n v="125"/>
    <n v="4750"/>
    <n v="2137.5"/>
    <n v="0.44999999999999996"/>
    <x v="2"/>
  </r>
  <r>
    <x v="2"/>
    <n v="1197831"/>
    <x v="79"/>
    <x v="1"/>
    <x v="1"/>
    <s v="Houston"/>
    <x v="5"/>
    <n v="34"/>
    <n v="196"/>
    <n v="6664"/>
    <n v="4198.32"/>
    <n v="0.63"/>
    <x v="2"/>
  </r>
  <r>
    <x v="2"/>
    <n v="1197831"/>
    <x v="80"/>
    <x v="1"/>
    <x v="1"/>
    <s v="Houston"/>
    <x v="0"/>
    <n v="29"/>
    <n v="254"/>
    <n v="7366"/>
    <n v="3314.7"/>
    <n v="0.44999999999999996"/>
    <x v="2"/>
  </r>
  <r>
    <x v="2"/>
    <n v="1197831"/>
    <x v="81"/>
    <x v="1"/>
    <x v="1"/>
    <s v="Houston"/>
    <x v="1"/>
    <n v="39"/>
    <n v="236"/>
    <n v="9204"/>
    <n v="4141.7999999999993"/>
    <n v="0.44999999999999996"/>
    <x v="2"/>
  </r>
  <r>
    <x v="2"/>
    <n v="1197831"/>
    <x v="82"/>
    <x v="1"/>
    <x v="1"/>
    <s v="Houston"/>
    <x v="2"/>
    <n v="32"/>
    <n v="182"/>
    <n v="5824"/>
    <n v="2853.7599999999998"/>
    <n v="0.49"/>
    <x v="2"/>
  </r>
  <r>
    <x v="2"/>
    <n v="1197831"/>
    <x v="83"/>
    <x v="1"/>
    <x v="1"/>
    <s v="Houston"/>
    <x v="3"/>
    <n v="37"/>
    <n v="174"/>
    <n v="6438"/>
    <n v="3734.0400000000004"/>
    <n v="0.58000000000000007"/>
    <x v="2"/>
  </r>
  <r>
    <x v="2"/>
    <n v="1197831"/>
    <x v="84"/>
    <x v="1"/>
    <x v="1"/>
    <s v="Houston"/>
    <x v="4"/>
    <n v="41"/>
    <n v="125"/>
    <n v="5125"/>
    <n v="2050"/>
    <n v="0.4"/>
    <x v="2"/>
  </r>
  <r>
    <x v="2"/>
    <n v="1197831"/>
    <x v="85"/>
    <x v="1"/>
    <x v="1"/>
    <s v="Houston"/>
    <x v="5"/>
    <n v="39"/>
    <n v="189"/>
    <n v="7371"/>
    <n v="4422.5999999999995"/>
    <n v="0.6"/>
    <x v="2"/>
  </r>
  <r>
    <x v="2"/>
    <n v="1197831"/>
    <x v="86"/>
    <x v="1"/>
    <x v="1"/>
    <s v="Houston"/>
    <x v="0"/>
    <n v="27"/>
    <n v="234"/>
    <n v="6318"/>
    <n v="3032.64"/>
    <n v="0.48"/>
    <x v="2"/>
  </r>
  <r>
    <x v="2"/>
    <n v="1197831"/>
    <x v="87"/>
    <x v="1"/>
    <x v="1"/>
    <s v="Houston"/>
    <x v="1"/>
    <n v="38"/>
    <n v="225"/>
    <n v="8550"/>
    <n v="3847.4999999999995"/>
    <n v="0.44999999999999996"/>
    <x v="2"/>
  </r>
  <r>
    <x v="2"/>
    <n v="1197831"/>
    <x v="88"/>
    <x v="1"/>
    <x v="1"/>
    <s v="Houston"/>
    <x v="2"/>
    <n v="34"/>
    <n v="203"/>
    <n v="6902"/>
    <n v="3174.9199999999996"/>
    <n v="0.45999999999999996"/>
    <x v="2"/>
  </r>
  <r>
    <x v="2"/>
    <n v="1197831"/>
    <x v="89"/>
    <x v="1"/>
    <x v="1"/>
    <s v="Houston"/>
    <x v="3"/>
    <n v="36"/>
    <n v="163"/>
    <n v="5868"/>
    <n v="3462.1200000000003"/>
    <n v="0.59000000000000008"/>
    <x v="2"/>
  </r>
  <r>
    <x v="1"/>
    <n v="1197831"/>
    <x v="90"/>
    <x v="1"/>
    <x v="1"/>
    <s v="Houston"/>
    <x v="4"/>
    <n v="42"/>
    <n v="147"/>
    <n v="6174"/>
    <n v="2593.08"/>
    <n v="0.42"/>
    <x v="2"/>
  </r>
  <r>
    <x v="1"/>
    <n v="1197831"/>
    <x v="91"/>
    <x v="1"/>
    <x v="1"/>
    <s v="Houston"/>
    <x v="5"/>
    <n v="39"/>
    <n v="232"/>
    <n v="9048"/>
    <n v="5519.28"/>
    <n v="0.61"/>
    <x v="2"/>
  </r>
  <r>
    <x v="1"/>
    <n v="1197831"/>
    <x v="92"/>
    <x v="1"/>
    <x v="1"/>
    <s v="Houston"/>
    <x v="0"/>
    <n v="29"/>
    <n v="268"/>
    <n v="7772"/>
    <n v="3730.56"/>
    <n v="0.48"/>
    <x v="2"/>
  </r>
  <r>
    <x v="1"/>
    <n v="1197831"/>
    <x v="93"/>
    <x v="1"/>
    <x v="1"/>
    <s v="Houston"/>
    <x v="1"/>
    <n v="38"/>
    <n v="259"/>
    <n v="9842"/>
    <n v="4527.32"/>
    <n v="0.45999999999999996"/>
    <x v="2"/>
  </r>
  <r>
    <x v="1"/>
    <n v="1197831"/>
    <x v="94"/>
    <x v="1"/>
    <x v="1"/>
    <s v="Houston"/>
    <x v="2"/>
    <n v="33"/>
    <n v="225"/>
    <n v="7425"/>
    <n v="3564"/>
    <n v="0.48"/>
    <x v="2"/>
  </r>
  <r>
    <x v="1"/>
    <n v="1197831"/>
    <x v="95"/>
    <x v="1"/>
    <x v="1"/>
    <s v="Houston"/>
    <x v="3"/>
    <n v="39"/>
    <n v="189"/>
    <n v="7371"/>
    <n v="4275.18"/>
    <n v="0.58000000000000007"/>
    <x v="2"/>
  </r>
  <r>
    <x v="1"/>
    <n v="1197831"/>
    <x v="96"/>
    <x v="1"/>
    <x v="1"/>
    <s v="Houston"/>
    <x v="4"/>
    <n v="42"/>
    <n v="168"/>
    <n v="7056"/>
    <n v="2822.4"/>
    <n v="0.4"/>
    <x v="2"/>
  </r>
  <r>
    <x v="1"/>
    <n v="1197831"/>
    <x v="97"/>
    <x v="1"/>
    <x v="1"/>
    <s v="Houston"/>
    <x v="5"/>
    <n v="37"/>
    <n v="276"/>
    <n v="10212"/>
    <n v="6433.56"/>
    <n v="0.63"/>
    <x v="2"/>
  </r>
  <r>
    <x v="1"/>
    <n v="1197831"/>
    <x v="98"/>
    <x v="1"/>
    <x v="1"/>
    <s v="Houston"/>
    <x v="0"/>
    <n v="39"/>
    <n v="238"/>
    <n v="9282"/>
    <n v="4362.54"/>
    <n v="0.47"/>
    <x v="2"/>
  </r>
  <r>
    <x v="1"/>
    <n v="1197831"/>
    <x v="99"/>
    <x v="1"/>
    <x v="1"/>
    <s v="Houston"/>
    <x v="1"/>
    <n v="42"/>
    <n v="238"/>
    <n v="9996"/>
    <n v="4498.2"/>
    <n v="0.44999999999999996"/>
    <x v="2"/>
  </r>
  <r>
    <x v="1"/>
    <n v="1197831"/>
    <x v="100"/>
    <x v="1"/>
    <x v="1"/>
    <s v="Houston"/>
    <x v="2"/>
    <n v="37"/>
    <n v="232"/>
    <n v="8584"/>
    <n v="4206.16"/>
    <n v="0.49"/>
    <x v="2"/>
  </r>
  <r>
    <x v="1"/>
    <n v="1197831"/>
    <x v="101"/>
    <x v="1"/>
    <x v="1"/>
    <s v="Houston"/>
    <x v="3"/>
    <n v="38"/>
    <n v="203"/>
    <n v="7714"/>
    <n v="4396.9800000000005"/>
    <n v="0.57000000000000006"/>
    <x v="2"/>
  </r>
  <r>
    <x v="1"/>
    <n v="1197831"/>
    <x v="102"/>
    <x v="1"/>
    <x v="1"/>
    <s v="Houston"/>
    <x v="4"/>
    <n v="41"/>
    <n v="169"/>
    <n v="6929"/>
    <n v="3118.0499999999997"/>
    <n v="0.44999999999999996"/>
    <x v="2"/>
  </r>
  <r>
    <x v="1"/>
    <n v="1197831"/>
    <x v="103"/>
    <x v="1"/>
    <x v="1"/>
    <s v="Houston"/>
    <x v="5"/>
    <n v="47"/>
    <n v="250"/>
    <n v="11750"/>
    <n v="7520"/>
    <n v="0.64"/>
    <x v="2"/>
  </r>
  <r>
    <x v="1"/>
    <n v="1197831"/>
    <x v="104"/>
    <x v="1"/>
    <x v="1"/>
    <s v="Houston"/>
    <x v="0"/>
    <n v="37"/>
    <n v="238"/>
    <n v="8806"/>
    <n v="3962.7"/>
    <n v="0.44999999999999996"/>
    <x v="2"/>
  </r>
  <r>
    <x v="1"/>
    <n v="1197831"/>
    <x v="105"/>
    <x v="1"/>
    <x v="1"/>
    <s v="Houston"/>
    <x v="1"/>
    <n v="42"/>
    <n v="238"/>
    <n v="9996"/>
    <n v="4598.16"/>
    <n v="0.45999999999999996"/>
    <x v="2"/>
  </r>
  <r>
    <x v="1"/>
    <n v="1197831"/>
    <x v="106"/>
    <x v="1"/>
    <x v="1"/>
    <s v="Houston"/>
    <x v="2"/>
    <n v="37"/>
    <n v="319"/>
    <n v="11803"/>
    <n v="5311.3499999999995"/>
    <n v="0.44999999999999996"/>
    <x v="2"/>
  </r>
  <r>
    <x v="1"/>
    <n v="1197831"/>
    <x v="107"/>
    <x v="1"/>
    <x v="1"/>
    <s v="Houston"/>
    <x v="3"/>
    <n v="36"/>
    <n v="210"/>
    <n v="7560"/>
    <n v="4536"/>
    <n v="0.6"/>
    <x v="2"/>
  </r>
  <r>
    <x v="1"/>
    <n v="1197831"/>
    <x v="108"/>
    <x v="1"/>
    <x v="1"/>
    <s v="Houston"/>
    <x v="4"/>
    <n v="41"/>
    <n v="196"/>
    <n v="8036"/>
    <n v="3214.4"/>
    <n v="0.4"/>
    <x v="2"/>
  </r>
  <r>
    <x v="1"/>
    <n v="1197831"/>
    <x v="109"/>
    <x v="1"/>
    <x v="1"/>
    <s v="Houston"/>
    <x v="5"/>
    <n v="47"/>
    <n v="293"/>
    <n v="13771"/>
    <n v="8675.73"/>
    <n v="0.63"/>
    <x v="2"/>
  </r>
  <r>
    <x v="1"/>
    <n v="1197831"/>
    <x v="110"/>
    <x v="1"/>
    <x v="1"/>
    <s v="Houston"/>
    <x v="0"/>
    <n v="37"/>
    <n v="268"/>
    <n v="9916"/>
    <n v="4858.84"/>
    <n v="0.49"/>
    <x v="2"/>
  </r>
  <r>
    <x v="1"/>
    <n v="1197831"/>
    <x v="111"/>
    <x v="1"/>
    <x v="1"/>
    <s v="Houston"/>
    <x v="1"/>
    <n v="41"/>
    <n v="259"/>
    <n v="10619"/>
    <n v="4778.5499999999993"/>
    <n v="0.44999999999999996"/>
    <x v="2"/>
  </r>
  <r>
    <x v="1"/>
    <n v="1197831"/>
    <x v="112"/>
    <x v="1"/>
    <x v="1"/>
    <s v="Houston"/>
    <x v="2"/>
    <n v="39"/>
    <n v="297"/>
    <n v="11583"/>
    <n v="5328.1799999999994"/>
    <n v="0.45999999999999996"/>
    <x v="2"/>
  </r>
  <r>
    <x v="1"/>
    <n v="1197831"/>
    <x v="113"/>
    <x v="1"/>
    <x v="1"/>
    <s v="Houston"/>
    <x v="3"/>
    <n v="38"/>
    <n v="189"/>
    <n v="7182"/>
    <n v="4237.380000000001"/>
    <n v="0.59000000000000008"/>
    <x v="2"/>
  </r>
  <r>
    <x v="1"/>
    <n v="1197831"/>
    <x v="114"/>
    <x v="1"/>
    <x v="1"/>
    <s v="Houston"/>
    <x v="4"/>
    <n v="41"/>
    <n v="169"/>
    <n v="6929"/>
    <n v="2771.6000000000004"/>
    <n v="0.4"/>
    <x v="2"/>
  </r>
  <r>
    <x v="1"/>
    <n v="1197831"/>
    <x v="115"/>
    <x v="1"/>
    <x v="1"/>
    <s v="Houston"/>
    <x v="5"/>
    <n v="46"/>
    <n v="225"/>
    <n v="10350"/>
    <n v="6727.5"/>
    <n v="0.65"/>
    <x v="2"/>
  </r>
  <r>
    <x v="1"/>
    <n v="1197831"/>
    <x v="116"/>
    <x v="1"/>
    <x v="1"/>
    <s v="Houston"/>
    <x v="0"/>
    <n v="44"/>
    <n v="255"/>
    <n v="11220"/>
    <n v="5385.5999999999995"/>
    <n v="0.48"/>
    <x v="2"/>
  </r>
  <r>
    <x v="1"/>
    <n v="1197831"/>
    <x v="117"/>
    <x v="1"/>
    <x v="1"/>
    <s v="Houston"/>
    <x v="1"/>
    <n v="41"/>
    <n v="213"/>
    <n v="8733"/>
    <n v="4017.18"/>
    <n v="0.45999999999999996"/>
    <x v="2"/>
  </r>
  <r>
    <x v="1"/>
    <n v="1197831"/>
    <x v="118"/>
    <x v="1"/>
    <x v="1"/>
    <s v="Houston"/>
    <x v="2"/>
    <n v="46"/>
    <n v="234"/>
    <n v="10764"/>
    <n v="5274.36"/>
    <n v="0.49"/>
    <x v="2"/>
  </r>
  <r>
    <x v="1"/>
    <n v="1197831"/>
    <x v="119"/>
    <x v="1"/>
    <x v="1"/>
    <s v="Houston"/>
    <x v="3"/>
    <n v="47"/>
    <n v="181"/>
    <n v="8507"/>
    <n v="4678.8500000000004"/>
    <n v="0.55000000000000004"/>
    <x v="2"/>
  </r>
  <r>
    <x v="1"/>
    <n v="1197831"/>
    <x v="120"/>
    <x v="1"/>
    <x v="1"/>
    <s v="Houston"/>
    <x v="4"/>
    <n v="44"/>
    <n v="175"/>
    <n v="7700"/>
    <n v="3311"/>
    <n v="0.43"/>
    <x v="2"/>
  </r>
  <r>
    <x v="1"/>
    <n v="1197831"/>
    <x v="121"/>
    <x v="1"/>
    <x v="1"/>
    <s v="Houston"/>
    <x v="5"/>
    <n v="50"/>
    <n v="213"/>
    <n v="10650"/>
    <n v="6816"/>
    <n v="0.64"/>
    <x v="2"/>
  </r>
  <r>
    <x v="1"/>
    <n v="1197831"/>
    <x v="122"/>
    <x v="1"/>
    <x v="1"/>
    <s v="Houston"/>
    <x v="0"/>
    <n v="44"/>
    <n v="240"/>
    <n v="10560"/>
    <n v="5280"/>
    <n v="0.5"/>
    <x v="2"/>
  </r>
  <r>
    <x v="1"/>
    <n v="1197831"/>
    <x v="123"/>
    <x v="1"/>
    <x v="1"/>
    <s v="Houston"/>
    <x v="1"/>
    <n v="43"/>
    <n v="216"/>
    <n v="9288"/>
    <n v="4365.3599999999997"/>
    <n v="0.47"/>
    <x v="2"/>
  </r>
  <r>
    <x v="1"/>
    <n v="1197831"/>
    <x v="124"/>
    <x v="1"/>
    <x v="1"/>
    <s v="Houston"/>
    <x v="2"/>
    <n v="48"/>
    <n v="188"/>
    <n v="9024"/>
    <n v="4241.28"/>
    <n v="0.47"/>
    <x v="2"/>
  </r>
  <r>
    <x v="1"/>
    <n v="1197831"/>
    <x v="125"/>
    <x v="1"/>
    <x v="1"/>
    <s v="Houston"/>
    <x v="3"/>
    <n v="45"/>
    <n v="168"/>
    <n v="7560"/>
    <n v="4384.8"/>
    <n v="0.58000000000000007"/>
    <x v="2"/>
  </r>
  <r>
    <x v="1"/>
    <n v="1197831"/>
    <x v="126"/>
    <x v="1"/>
    <x v="1"/>
    <s v="Houston"/>
    <x v="4"/>
    <n v="42"/>
    <n v="150"/>
    <n v="6300"/>
    <n v="2583"/>
    <n v="0.41"/>
    <x v="2"/>
  </r>
  <r>
    <x v="1"/>
    <n v="1197831"/>
    <x v="127"/>
    <x v="1"/>
    <x v="1"/>
    <s v="Houston"/>
    <x v="5"/>
    <n v="53"/>
    <n v="210"/>
    <n v="11130"/>
    <n v="6900.6"/>
    <n v="0.62"/>
    <x v="2"/>
  </r>
  <r>
    <x v="1"/>
    <n v="1197831"/>
    <x v="128"/>
    <x v="1"/>
    <x v="1"/>
    <s v="Houston"/>
    <x v="0"/>
    <n v="43"/>
    <n v="234"/>
    <n v="10062"/>
    <n v="4930.38"/>
    <n v="0.49"/>
    <x v="2"/>
  </r>
  <r>
    <x v="1"/>
    <n v="1197831"/>
    <x v="129"/>
    <x v="1"/>
    <x v="1"/>
    <s v="Houston"/>
    <x v="1"/>
    <n v="43"/>
    <n v="243"/>
    <n v="10449"/>
    <n v="5120.01"/>
    <n v="0.49"/>
    <x v="2"/>
  </r>
  <r>
    <x v="1"/>
    <n v="1197831"/>
    <x v="130"/>
    <x v="1"/>
    <x v="1"/>
    <s v="Houston"/>
    <x v="2"/>
    <n v="47"/>
    <n v="206"/>
    <n v="9682"/>
    <n v="4647.3599999999997"/>
    <n v="0.48"/>
    <x v="2"/>
  </r>
  <r>
    <x v="1"/>
    <n v="1197831"/>
    <x v="131"/>
    <x v="1"/>
    <x v="1"/>
    <s v="Houston"/>
    <x v="3"/>
    <n v="48"/>
    <n v="203"/>
    <n v="9744"/>
    <n v="5359.2000000000007"/>
    <n v="0.55000000000000004"/>
    <x v="2"/>
  </r>
  <r>
    <x v="1"/>
    <n v="1197831"/>
    <x v="132"/>
    <x v="1"/>
    <x v="1"/>
    <s v="Houston"/>
    <x v="4"/>
    <n v="42"/>
    <n v="195"/>
    <n v="8190"/>
    <n v="3685.4999999999995"/>
    <n v="0.44999999999999996"/>
    <x v="2"/>
  </r>
  <r>
    <x v="1"/>
    <n v="1197831"/>
    <x v="133"/>
    <x v="1"/>
    <x v="1"/>
    <s v="Houston"/>
    <x v="5"/>
    <n v="51"/>
    <n v="247"/>
    <n v="12597"/>
    <n v="7810.14"/>
    <n v="0.62"/>
    <x v="2"/>
  </r>
  <r>
    <x v="1"/>
    <n v="1197831"/>
    <x v="134"/>
    <x v="1"/>
    <x v="1"/>
    <s v="Houston"/>
    <x v="0"/>
    <n v="41"/>
    <n v="238"/>
    <n v="9758"/>
    <n v="4683.84"/>
    <n v="0.48"/>
    <x v="2"/>
  </r>
  <r>
    <x v="1"/>
    <n v="1197831"/>
    <x v="135"/>
    <x v="1"/>
    <x v="1"/>
    <s v="Houston"/>
    <x v="1"/>
    <n v="44"/>
    <n v="285"/>
    <n v="12540"/>
    <n v="6019.2"/>
    <n v="0.48"/>
    <x v="2"/>
  </r>
  <r>
    <x v="1"/>
    <n v="1197831"/>
    <x v="136"/>
    <x v="1"/>
    <x v="1"/>
    <s v="Houston"/>
    <x v="2"/>
    <n v="47"/>
    <n v="255"/>
    <n v="11985"/>
    <n v="5872.65"/>
    <n v="0.49"/>
    <x v="2"/>
  </r>
  <r>
    <x v="1"/>
    <n v="1197831"/>
    <x v="137"/>
    <x v="1"/>
    <x v="1"/>
    <s v="Houston"/>
    <x v="3"/>
    <n v="47"/>
    <n v="182"/>
    <n v="8554"/>
    <n v="4961.3200000000006"/>
    <n v="0.58000000000000007"/>
    <x v="2"/>
  </r>
  <r>
    <x v="1"/>
    <n v="1197831"/>
    <x v="138"/>
    <x v="1"/>
    <x v="1"/>
    <s v="Houston"/>
    <x v="4"/>
    <n v="42"/>
    <n v="169"/>
    <n v="7098"/>
    <n v="3194.1"/>
    <n v="0.44999999999999996"/>
    <x v="2"/>
  </r>
  <r>
    <x v="1"/>
    <n v="1197831"/>
    <x v="139"/>
    <x v="1"/>
    <x v="1"/>
    <s v="Houston"/>
    <x v="5"/>
    <n v="53"/>
    <n v="261"/>
    <n v="13833"/>
    <n v="8576.4599999999991"/>
    <n v="0.62"/>
    <x v="2"/>
  </r>
  <r>
    <x v="3"/>
    <n v="1128299"/>
    <x v="140"/>
    <x v="1"/>
    <x v="1"/>
    <s v="Houston"/>
    <x v="0"/>
    <n v="37"/>
    <n v="209"/>
    <n v="7733"/>
    <n v="3479.8500000000004"/>
    <n v="0.45000000000000007"/>
    <x v="2"/>
  </r>
  <r>
    <x v="3"/>
    <n v="1128299"/>
    <x v="141"/>
    <x v="1"/>
    <x v="1"/>
    <s v="Houston"/>
    <x v="1"/>
    <n v="49"/>
    <n v="194"/>
    <n v="9506"/>
    <n v="2946.86"/>
    <n v="0.31"/>
    <x v="2"/>
  </r>
  <r>
    <x v="3"/>
    <n v="1128299"/>
    <x v="142"/>
    <x v="1"/>
    <x v="1"/>
    <s v="Houston"/>
    <x v="2"/>
    <n v="46"/>
    <n v="217"/>
    <n v="9982"/>
    <n v="4491.9000000000005"/>
    <n v="0.45000000000000007"/>
    <x v="2"/>
  </r>
  <r>
    <x v="3"/>
    <n v="1128299"/>
    <x v="143"/>
    <x v="1"/>
    <x v="1"/>
    <s v="Houston"/>
    <x v="3"/>
    <n v="48"/>
    <n v="175"/>
    <n v="8400"/>
    <n v="3360"/>
    <n v="0.4"/>
    <x v="2"/>
  </r>
  <r>
    <x v="3"/>
    <n v="1128299"/>
    <x v="144"/>
    <x v="2"/>
    <x v="2"/>
    <s v="San Francisco"/>
    <x v="4"/>
    <n v="51"/>
    <n v="161"/>
    <n v="8211"/>
    <n v="5172.93"/>
    <n v="0.63"/>
    <x v="2"/>
  </r>
  <r>
    <x v="3"/>
    <n v="1128299"/>
    <x v="145"/>
    <x v="2"/>
    <x v="2"/>
    <s v="San Francisco"/>
    <x v="5"/>
    <n v="49"/>
    <n v="233"/>
    <n v="11417"/>
    <n v="2854.25"/>
    <n v="0.25"/>
    <x v="2"/>
  </r>
  <r>
    <x v="3"/>
    <n v="1128299"/>
    <x v="146"/>
    <x v="2"/>
    <x v="2"/>
    <s v="San Francisco"/>
    <x v="0"/>
    <n v="37"/>
    <n v="223"/>
    <n v="8251"/>
    <n v="4125.5"/>
    <n v="0.5"/>
    <x v="2"/>
  </r>
  <r>
    <x v="3"/>
    <n v="1128299"/>
    <x v="147"/>
    <x v="2"/>
    <x v="2"/>
    <s v="San Francisco"/>
    <x v="1"/>
    <n v="49"/>
    <n v="210"/>
    <n v="10290"/>
    <n v="3189.9"/>
    <n v="0.31"/>
    <x v="2"/>
  </r>
  <r>
    <x v="3"/>
    <n v="1128299"/>
    <x v="148"/>
    <x v="2"/>
    <x v="2"/>
    <s v="San Francisco"/>
    <x v="2"/>
    <n v="49"/>
    <n v="196"/>
    <n v="9604"/>
    <n v="4705.96"/>
    <n v="0.49000000000000005"/>
    <x v="2"/>
  </r>
  <r>
    <x v="3"/>
    <n v="1128299"/>
    <x v="149"/>
    <x v="2"/>
    <x v="2"/>
    <s v="San Francisco"/>
    <x v="3"/>
    <n v="47"/>
    <n v="150"/>
    <n v="7050"/>
    <n v="2961"/>
    <n v="0.42"/>
    <x v="2"/>
  </r>
  <r>
    <x v="3"/>
    <n v="1128299"/>
    <x v="150"/>
    <x v="2"/>
    <x v="2"/>
    <s v="San Francisco"/>
    <x v="4"/>
    <n v="50"/>
    <n v="140"/>
    <n v="7000"/>
    <n v="4270"/>
    <n v="0.61"/>
    <x v="2"/>
  </r>
  <r>
    <x v="3"/>
    <n v="1128299"/>
    <x v="151"/>
    <x v="2"/>
    <x v="2"/>
    <s v="San Francisco"/>
    <x v="5"/>
    <n v="46"/>
    <n v="182"/>
    <n v="8372"/>
    <n v="2344.1600000000003"/>
    <n v="0.28000000000000003"/>
    <x v="2"/>
  </r>
  <r>
    <x v="3"/>
    <n v="1128299"/>
    <x v="152"/>
    <x v="2"/>
    <x v="2"/>
    <s v="San Francisco"/>
    <x v="0"/>
    <n v="49"/>
    <n v="230"/>
    <n v="11270"/>
    <n v="5071.5000000000009"/>
    <n v="0.45000000000000007"/>
    <x v="2"/>
  </r>
  <r>
    <x v="3"/>
    <n v="1128299"/>
    <x v="153"/>
    <x v="2"/>
    <x v="2"/>
    <s v="San Francisco"/>
    <x v="1"/>
    <n v="58"/>
    <n v="175"/>
    <n v="10150"/>
    <n v="3045.0000000000005"/>
    <n v="0.30000000000000004"/>
    <x v="2"/>
  </r>
  <r>
    <x v="3"/>
    <n v="1128299"/>
    <x v="154"/>
    <x v="2"/>
    <x v="2"/>
    <s v="San Francisco"/>
    <x v="2"/>
    <n v="55"/>
    <n v="203"/>
    <n v="11165"/>
    <n v="5247.55"/>
    <n v="0.47000000000000003"/>
    <x v="2"/>
  </r>
  <r>
    <x v="3"/>
    <n v="1128299"/>
    <x v="155"/>
    <x v="2"/>
    <x v="2"/>
    <s v="San Francisco"/>
    <x v="3"/>
    <n v="58"/>
    <n v="174"/>
    <n v="10092"/>
    <n v="4339.5599999999995"/>
    <n v="0.43"/>
    <x v="2"/>
  </r>
  <r>
    <x v="3"/>
    <n v="1128299"/>
    <x v="156"/>
    <x v="2"/>
    <x v="2"/>
    <s v="San Francisco"/>
    <x v="4"/>
    <n v="62"/>
    <n v="145"/>
    <n v="8990"/>
    <n v="5663.7"/>
    <n v="0.63"/>
    <x v="2"/>
  </r>
  <r>
    <x v="3"/>
    <n v="1128299"/>
    <x v="157"/>
    <x v="2"/>
    <x v="2"/>
    <s v="San Francisco"/>
    <x v="5"/>
    <n v="54"/>
    <n v="210"/>
    <n v="11340"/>
    <n v="3061.8"/>
    <n v="0.27"/>
    <x v="2"/>
  </r>
  <r>
    <x v="3"/>
    <n v="1128299"/>
    <x v="158"/>
    <x v="2"/>
    <x v="2"/>
    <s v="San Francisco"/>
    <x v="0"/>
    <n v="56"/>
    <n v="228"/>
    <n v="12768"/>
    <n v="6000.96"/>
    <n v="0.47000000000000003"/>
    <x v="2"/>
  </r>
  <r>
    <x v="3"/>
    <n v="1128299"/>
    <x v="159"/>
    <x v="2"/>
    <x v="2"/>
    <s v="San Francisco"/>
    <x v="1"/>
    <n v="62"/>
    <n v="203"/>
    <n v="12586"/>
    <n v="3775.8000000000006"/>
    <n v="0.30000000000000004"/>
    <x v="2"/>
  </r>
  <r>
    <x v="3"/>
    <n v="1128299"/>
    <x v="160"/>
    <x v="2"/>
    <x v="2"/>
    <s v="San Francisco"/>
    <x v="2"/>
    <n v="64"/>
    <n v="210"/>
    <n v="13440"/>
    <n v="6720"/>
    <n v="0.5"/>
    <x v="2"/>
  </r>
  <r>
    <x v="3"/>
    <n v="1128299"/>
    <x v="161"/>
    <x v="2"/>
    <x v="2"/>
    <s v="San Francisco"/>
    <x v="3"/>
    <n v="54"/>
    <n v="188"/>
    <n v="10152"/>
    <n v="4162.32"/>
    <n v="0.41"/>
    <x v="2"/>
  </r>
  <r>
    <x v="3"/>
    <n v="1128299"/>
    <x v="162"/>
    <x v="2"/>
    <x v="2"/>
    <s v="San Francisco"/>
    <x v="4"/>
    <n v="59"/>
    <n v="152"/>
    <n v="8968"/>
    <n v="5829.2"/>
    <n v="0.65"/>
    <x v="2"/>
  </r>
  <r>
    <x v="3"/>
    <n v="1128299"/>
    <x v="163"/>
    <x v="2"/>
    <x v="2"/>
    <s v="San Francisco"/>
    <x v="5"/>
    <n v="72"/>
    <n v="203"/>
    <n v="14616"/>
    <n v="3946.32"/>
    <n v="0.27"/>
    <x v="2"/>
  </r>
  <r>
    <x v="3"/>
    <n v="1128299"/>
    <x v="164"/>
    <x v="2"/>
    <x v="2"/>
    <s v="San Francisco"/>
    <x v="0"/>
    <n v="56"/>
    <n v="252"/>
    <n v="14112"/>
    <n v="7056"/>
    <n v="0.5"/>
    <x v="2"/>
  </r>
  <r>
    <x v="3"/>
    <n v="1128299"/>
    <x v="165"/>
    <x v="2"/>
    <x v="2"/>
    <s v="San Francisco"/>
    <x v="1"/>
    <n v="64"/>
    <n v="225"/>
    <n v="14400"/>
    <n v="5184"/>
    <n v="0.36"/>
    <x v="2"/>
  </r>
  <r>
    <x v="3"/>
    <n v="1128299"/>
    <x v="166"/>
    <x v="2"/>
    <x v="2"/>
    <s v="San Francisco"/>
    <x v="2"/>
    <n v="60"/>
    <n v="218"/>
    <n v="13080"/>
    <n v="6670.8"/>
    <n v="0.51"/>
    <x v="2"/>
  </r>
  <r>
    <x v="3"/>
    <n v="1128299"/>
    <x v="167"/>
    <x v="2"/>
    <x v="2"/>
    <s v="San Francisco"/>
    <x v="3"/>
    <n v="56"/>
    <n v="182"/>
    <n v="10192"/>
    <n v="4586.3999999999996"/>
    <n v="0.44999999999999996"/>
    <x v="2"/>
  </r>
  <r>
    <x v="3"/>
    <n v="1128299"/>
    <x v="168"/>
    <x v="2"/>
    <x v="2"/>
    <s v="San Francisco"/>
    <x v="4"/>
    <n v="60"/>
    <n v="154"/>
    <n v="9240"/>
    <n v="6098.4000000000005"/>
    <n v="0.66"/>
    <x v="2"/>
  </r>
  <r>
    <x v="3"/>
    <n v="1128299"/>
    <x v="169"/>
    <x v="2"/>
    <x v="2"/>
    <s v="San Francisco"/>
    <x v="5"/>
    <n v="72"/>
    <n v="189"/>
    <n v="13608"/>
    <n v="4490.6400000000003"/>
    <n v="0.33"/>
    <x v="2"/>
  </r>
  <r>
    <x v="3"/>
    <n v="1128299"/>
    <x v="170"/>
    <x v="2"/>
    <x v="2"/>
    <s v="San Francisco"/>
    <x v="0"/>
    <n v="56"/>
    <n v="273"/>
    <n v="15288"/>
    <n v="7644"/>
    <n v="0.5"/>
    <x v="2"/>
  </r>
  <r>
    <x v="3"/>
    <n v="1128299"/>
    <x v="171"/>
    <x v="2"/>
    <x v="2"/>
    <s v="San Francisco"/>
    <x v="1"/>
    <n v="63"/>
    <n v="248"/>
    <n v="15624"/>
    <n v="5780.88"/>
    <n v="0.37"/>
    <x v="2"/>
  </r>
  <r>
    <x v="3"/>
    <n v="1128299"/>
    <x v="172"/>
    <x v="2"/>
    <x v="2"/>
    <s v="San Francisco"/>
    <x v="2"/>
    <n v="64"/>
    <n v="206"/>
    <n v="13184"/>
    <n v="7251.2000000000007"/>
    <n v="0.55000000000000004"/>
    <x v="2"/>
  </r>
  <r>
    <x v="3"/>
    <n v="1128299"/>
    <x v="173"/>
    <x v="2"/>
    <x v="2"/>
    <s v="San Francisco"/>
    <x v="3"/>
    <n v="59"/>
    <n v="210"/>
    <n v="12390"/>
    <n v="6071.0999999999995"/>
    <n v="0.49"/>
    <x v="2"/>
  </r>
  <r>
    <x v="3"/>
    <n v="1128299"/>
    <x v="174"/>
    <x v="2"/>
    <x v="2"/>
    <s v="San Francisco"/>
    <x v="4"/>
    <n v="62"/>
    <n v="155"/>
    <n v="9610"/>
    <n v="6342.6"/>
    <n v="0.66"/>
    <x v="2"/>
  </r>
  <r>
    <x v="3"/>
    <n v="1128299"/>
    <x v="175"/>
    <x v="2"/>
    <x v="2"/>
    <s v="San Francisco"/>
    <x v="5"/>
    <n v="72"/>
    <n v="219"/>
    <n v="15768"/>
    <n v="5518.7999999999993"/>
    <n v="0.35"/>
    <x v="2"/>
  </r>
  <r>
    <x v="3"/>
    <n v="1128299"/>
    <x v="176"/>
    <x v="2"/>
    <x v="2"/>
    <s v="San Francisco"/>
    <x v="0"/>
    <n v="56"/>
    <n v="277"/>
    <n v="15512"/>
    <n v="6980.4000000000015"/>
    <n v="0.45000000000000007"/>
    <x v="2"/>
  </r>
  <r>
    <x v="3"/>
    <n v="1128299"/>
    <x v="177"/>
    <x v="2"/>
    <x v="2"/>
    <s v="San Francisco"/>
    <x v="1"/>
    <n v="59"/>
    <n v="245"/>
    <n v="14455"/>
    <n v="4914.7000000000007"/>
    <n v="0.34"/>
    <x v="2"/>
  </r>
  <r>
    <x v="3"/>
    <n v="1128299"/>
    <x v="178"/>
    <x v="2"/>
    <x v="2"/>
    <s v="San Francisco"/>
    <x v="2"/>
    <n v="62"/>
    <n v="248"/>
    <n v="15376"/>
    <n v="7072.96"/>
    <n v="0.46"/>
    <x v="2"/>
  </r>
  <r>
    <x v="3"/>
    <n v="1128299"/>
    <x v="179"/>
    <x v="2"/>
    <x v="2"/>
    <s v="San Francisco"/>
    <x v="3"/>
    <n v="55"/>
    <n v="218"/>
    <n v="11990"/>
    <n v="4796"/>
    <n v="0.4"/>
    <x v="2"/>
  </r>
  <r>
    <x v="3"/>
    <n v="1128299"/>
    <x v="180"/>
    <x v="2"/>
    <x v="2"/>
    <s v="San Francisco"/>
    <x v="4"/>
    <n v="64"/>
    <n v="233"/>
    <n v="14912"/>
    <n v="9543.68"/>
    <n v="0.64"/>
    <x v="2"/>
  </r>
  <r>
    <x v="3"/>
    <n v="1128299"/>
    <x v="181"/>
    <x v="2"/>
    <x v="2"/>
    <s v="San Francisco"/>
    <x v="5"/>
    <n v="72"/>
    <n v="233"/>
    <n v="16776"/>
    <n v="4865.0400000000009"/>
    <n v="0.29000000000000004"/>
    <x v="2"/>
  </r>
  <r>
    <x v="3"/>
    <n v="1128299"/>
    <x v="182"/>
    <x v="2"/>
    <x v="2"/>
    <s v="San Francisco"/>
    <x v="0"/>
    <n v="62"/>
    <n v="273"/>
    <n v="16926"/>
    <n v="7785.96"/>
    <n v="0.46"/>
    <x v="2"/>
  </r>
  <r>
    <x v="3"/>
    <n v="1128299"/>
    <x v="183"/>
    <x v="2"/>
    <x v="2"/>
    <s v="San Francisco"/>
    <x v="1"/>
    <n v="66"/>
    <n v="259"/>
    <n v="17094"/>
    <n v="5128.2000000000007"/>
    <n v="0.30000000000000004"/>
    <x v="2"/>
  </r>
  <r>
    <x v="3"/>
    <n v="1128299"/>
    <x v="184"/>
    <x v="2"/>
    <x v="2"/>
    <s v="San Francisco"/>
    <x v="2"/>
    <n v="60"/>
    <n v="200"/>
    <n v="12000"/>
    <n v="5640"/>
    <n v="0.47000000000000003"/>
    <x v="2"/>
  </r>
  <r>
    <x v="3"/>
    <n v="1128299"/>
    <x v="185"/>
    <x v="2"/>
    <x v="2"/>
    <s v="San Francisco"/>
    <x v="3"/>
    <n v="59"/>
    <n v="188"/>
    <n v="11092"/>
    <n v="4547.7199999999993"/>
    <n v="0.41"/>
    <x v="2"/>
  </r>
  <r>
    <x v="3"/>
    <n v="1128299"/>
    <x v="186"/>
    <x v="2"/>
    <x v="2"/>
    <s v="San Francisco"/>
    <x v="4"/>
    <n v="69"/>
    <n v="188"/>
    <n v="12972"/>
    <n v="7912.92"/>
    <n v="0.61"/>
    <x v="2"/>
  </r>
  <r>
    <x v="3"/>
    <n v="1128299"/>
    <x v="187"/>
    <x v="2"/>
    <x v="2"/>
    <s v="San Francisco"/>
    <x v="5"/>
    <n v="76"/>
    <n v="181"/>
    <n v="13756"/>
    <n v="3439"/>
    <n v="0.25"/>
    <x v="2"/>
  </r>
  <r>
    <x v="3"/>
    <n v="1128299"/>
    <x v="188"/>
    <x v="2"/>
    <x v="2"/>
    <s v="San Francisco"/>
    <x v="0"/>
    <n v="51"/>
    <n v="241"/>
    <n v="12291"/>
    <n v="5162.22"/>
    <n v="0.42000000000000004"/>
    <x v="2"/>
  </r>
  <r>
    <x v="3"/>
    <n v="1128299"/>
    <x v="189"/>
    <x v="2"/>
    <x v="2"/>
    <s v="San Francisco"/>
    <x v="1"/>
    <n v="56"/>
    <n v="268"/>
    <n v="15008"/>
    <n v="4202.2400000000007"/>
    <n v="0.28000000000000003"/>
    <x v="2"/>
  </r>
  <r>
    <x v="3"/>
    <n v="1128299"/>
    <x v="190"/>
    <x v="2"/>
    <x v="2"/>
    <s v="San Francisco"/>
    <x v="2"/>
    <n v="52"/>
    <n v="225"/>
    <n v="11700"/>
    <n v="4680"/>
    <n v="0.4"/>
    <x v="2"/>
  </r>
  <r>
    <x v="3"/>
    <n v="1128299"/>
    <x v="191"/>
    <x v="2"/>
    <x v="2"/>
    <s v="San Francisco"/>
    <x v="3"/>
    <n v="53"/>
    <n v="203"/>
    <n v="10759"/>
    <n v="3765.6499999999996"/>
    <n v="0.35"/>
    <x v="2"/>
  </r>
  <r>
    <x v="3"/>
    <n v="1128299"/>
    <x v="192"/>
    <x v="2"/>
    <x v="2"/>
    <s v="San Francisco"/>
    <x v="4"/>
    <n v="63"/>
    <n v="218"/>
    <n v="13734"/>
    <n v="7965.7200000000012"/>
    <n v="0.58000000000000007"/>
    <x v="2"/>
  </r>
  <r>
    <x v="3"/>
    <n v="1128299"/>
    <x v="193"/>
    <x v="2"/>
    <x v="2"/>
    <s v="San Francisco"/>
    <x v="5"/>
    <n v="65"/>
    <n v="217"/>
    <n v="14105"/>
    <n v="3385.2000000000003"/>
    <n v="0.24000000000000002"/>
    <x v="2"/>
  </r>
  <r>
    <x v="3"/>
    <n v="1128299"/>
    <x v="194"/>
    <x v="2"/>
    <x v="2"/>
    <s v="San Francisco"/>
    <x v="0"/>
    <n v="51"/>
    <n v="236"/>
    <n v="12036"/>
    <n v="5416.2000000000007"/>
    <n v="0.45000000000000007"/>
    <x v="2"/>
  </r>
  <r>
    <x v="3"/>
    <n v="1128299"/>
    <x v="195"/>
    <x v="2"/>
    <x v="2"/>
    <s v="San Francisco"/>
    <x v="1"/>
    <n v="59"/>
    <n v="219"/>
    <n v="12921"/>
    <n v="3747.0900000000006"/>
    <n v="0.29000000000000004"/>
    <x v="2"/>
  </r>
  <r>
    <x v="3"/>
    <n v="1128299"/>
    <x v="196"/>
    <x v="2"/>
    <x v="2"/>
    <s v="San Francisco"/>
    <x v="2"/>
    <n v="50"/>
    <n v="182"/>
    <n v="9100"/>
    <n v="3822.0000000000005"/>
    <n v="0.42000000000000004"/>
    <x v="2"/>
  </r>
  <r>
    <x v="3"/>
    <n v="1128299"/>
    <x v="197"/>
    <x v="2"/>
    <x v="2"/>
    <s v="San Francisco"/>
    <x v="3"/>
    <n v="51"/>
    <n v="203"/>
    <n v="10353"/>
    <n v="3727.08"/>
    <n v="0.36"/>
    <x v="2"/>
  </r>
  <r>
    <x v="3"/>
    <n v="1128299"/>
    <x v="198"/>
    <x v="2"/>
    <x v="2"/>
    <s v="San Francisco"/>
    <x v="4"/>
    <n v="59"/>
    <n v="182"/>
    <n v="10738"/>
    <n v="6228.0400000000009"/>
    <n v="0.58000000000000007"/>
    <x v="2"/>
  </r>
  <r>
    <x v="3"/>
    <n v="1128299"/>
    <x v="199"/>
    <x v="2"/>
    <x v="2"/>
    <s v="San Francisco"/>
    <x v="5"/>
    <n v="63"/>
    <n v="196"/>
    <n v="12348"/>
    <n v="2840.04"/>
    <n v="0.23"/>
    <x v="2"/>
  </r>
  <r>
    <x v="3"/>
    <n v="1128299"/>
    <x v="200"/>
    <x v="2"/>
    <x v="2"/>
    <s v="San Francisco"/>
    <x v="0"/>
    <n v="52"/>
    <n v="263"/>
    <n v="13676"/>
    <n v="6017.4400000000005"/>
    <n v="0.44000000000000006"/>
    <x v="2"/>
  </r>
  <r>
    <x v="3"/>
    <n v="1128299"/>
    <x v="201"/>
    <x v="2"/>
    <x v="2"/>
    <s v="San Francisco"/>
    <x v="1"/>
    <n v="58"/>
    <n v="236"/>
    <n v="13688"/>
    <n v="3422"/>
    <n v="0.25"/>
    <x v="2"/>
  </r>
  <r>
    <x v="3"/>
    <n v="1128299"/>
    <x v="202"/>
    <x v="2"/>
    <x v="2"/>
    <s v="San Francisco"/>
    <x v="2"/>
    <n v="50"/>
    <n v="210"/>
    <n v="10500"/>
    <n v="4200"/>
    <n v="0.4"/>
    <x v="2"/>
  </r>
  <r>
    <x v="3"/>
    <n v="1128299"/>
    <x v="203"/>
    <x v="2"/>
    <x v="2"/>
    <s v="San Francisco"/>
    <x v="3"/>
    <n v="53"/>
    <n v="210"/>
    <n v="11130"/>
    <n v="4452"/>
    <n v="0.39999999999999997"/>
    <x v="2"/>
  </r>
  <r>
    <x v="3"/>
    <n v="1128299"/>
    <x v="204"/>
    <x v="2"/>
    <x v="2"/>
    <s v="San Francisco"/>
    <x v="4"/>
    <n v="63"/>
    <n v="163"/>
    <n v="10269"/>
    <n v="5853.3300000000008"/>
    <n v="0.57000000000000006"/>
    <x v="2"/>
  </r>
  <r>
    <x v="3"/>
    <n v="1128299"/>
    <x v="205"/>
    <x v="2"/>
    <x v="2"/>
    <s v="San Francisco"/>
    <x v="5"/>
    <n v="67"/>
    <n v="202"/>
    <n v="13534"/>
    <n v="2842.1400000000003"/>
    <n v="0.21000000000000002"/>
    <x v="2"/>
  </r>
  <r>
    <x v="3"/>
    <n v="1128299"/>
    <x v="206"/>
    <x v="2"/>
    <x v="2"/>
    <s v="San Francisco"/>
    <x v="0"/>
    <n v="51"/>
    <n v="293"/>
    <n v="14943"/>
    <n v="5977.2000000000007"/>
    <n v="0.4"/>
    <x v="2"/>
  </r>
  <r>
    <x v="3"/>
    <n v="1128299"/>
    <x v="207"/>
    <x v="2"/>
    <x v="2"/>
    <s v="San Francisco"/>
    <x v="1"/>
    <n v="58"/>
    <n v="273"/>
    <n v="15834"/>
    <n v="4275.18"/>
    <n v="0.27"/>
    <x v="2"/>
  </r>
  <r>
    <x v="3"/>
    <n v="1128299"/>
    <x v="208"/>
    <x v="2"/>
    <x v="2"/>
    <s v="San Francisco"/>
    <x v="2"/>
    <n v="52"/>
    <n v="233"/>
    <n v="12116"/>
    <n v="4846.4000000000005"/>
    <n v="0.4"/>
    <x v="2"/>
  </r>
  <r>
    <x v="3"/>
    <n v="1128299"/>
    <x v="209"/>
    <x v="2"/>
    <x v="2"/>
    <s v="San Francisco"/>
    <x v="3"/>
    <n v="51"/>
    <n v="194"/>
    <n v="9894"/>
    <n v="3957.5999999999995"/>
    <n v="0.39999999999999997"/>
    <x v="2"/>
  </r>
  <r>
    <x v="3"/>
    <n v="1128299"/>
    <x v="210"/>
    <x v="2"/>
    <x v="2"/>
    <s v="San Francisco"/>
    <x v="4"/>
    <n v="59"/>
    <n v="175"/>
    <n v="10325"/>
    <n v="6195.0000000000009"/>
    <n v="0.60000000000000009"/>
    <x v="2"/>
  </r>
  <r>
    <x v="3"/>
    <n v="1128299"/>
    <x v="211"/>
    <x v="2"/>
    <x v="2"/>
    <s v="San Francisco"/>
    <x v="5"/>
    <n v="67"/>
    <n v="208"/>
    <n v="13936"/>
    <n v="3205.28"/>
    <n v="0.23"/>
    <x v="2"/>
  </r>
  <r>
    <x v="4"/>
    <n v="1189833"/>
    <x v="212"/>
    <x v="2"/>
    <x v="2"/>
    <s v="San Francisco"/>
    <x v="0"/>
    <n v="32"/>
    <n v="203"/>
    <n v="6496"/>
    <n v="3312.96"/>
    <n v="0.51"/>
    <x v="2"/>
  </r>
  <r>
    <x v="4"/>
    <n v="1189833"/>
    <x v="213"/>
    <x v="2"/>
    <x v="2"/>
    <s v="San Francisco"/>
    <x v="1"/>
    <n v="41"/>
    <n v="196"/>
    <n v="8036"/>
    <n v="2892.96"/>
    <n v="0.36"/>
    <x v="2"/>
  </r>
  <r>
    <x v="4"/>
    <n v="1189833"/>
    <x v="214"/>
    <x v="2"/>
    <x v="2"/>
    <s v="San Francisco"/>
    <x v="2"/>
    <n v="41"/>
    <n v="189"/>
    <n v="7749"/>
    <n v="4029.48"/>
    <n v="0.52"/>
    <x v="2"/>
  </r>
  <r>
    <x v="4"/>
    <n v="1189833"/>
    <x v="215"/>
    <x v="2"/>
    <x v="2"/>
    <s v="San Francisco"/>
    <x v="3"/>
    <n v="41"/>
    <n v="160"/>
    <n v="6560"/>
    <n v="3214.4"/>
    <n v="0.49"/>
    <x v="2"/>
  </r>
  <r>
    <x v="4"/>
    <n v="1189833"/>
    <x v="216"/>
    <x v="2"/>
    <x v="2"/>
    <s v="Los Angeles"/>
    <x v="4"/>
    <n v="49"/>
    <n v="145"/>
    <n v="7105"/>
    <n v="4689.3"/>
    <n v="0.66"/>
    <x v="2"/>
  </r>
  <r>
    <x v="4"/>
    <n v="1189833"/>
    <x v="217"/>
    <x v="2"/>
    <x v="2"/>
    <s v="Los Angeles"/>
    <x v="5"/>
    <n v="41"/>
    <n v="182"/>
    <n v="7462"/>
    <n v="2313.2199999999998"/>
    <n v="0.31"/>
    <x v="2"/>
  </r>
  <r>
    <x v="4"/>
    <n v="1189833"/>
    <x v="218"/>
    <x v="2"/>
    <x v="2"/>
    <s v="Los Angeles"/>
    <x v="0"/>
    <n v="34"/>
    <n v="225"/>
    <n v="7650"/>
    <n v="4054.5"/>
    <n v="0.53"/>
    <x v="2"/>
  </r>
  <r>
    <x v="4"/>
    <n v="1189833"/>
    <x v="219"/>
    <x v="2"/>
    <x v="2"/>
    <s v="Los Angeles"/>
    <x v="1"/>
    <n v="43"/>
    <n v="195"/>
    <n v="8385"/>
    <n v="3354"/>
    <n v="0.4"/>
    <x v="2"/>
  </r>
  <r>
    <x v="4"/>
    <n v="1189833"/>
    <x v="220"/>
    <x v="2"/>
    <x v="2"/>
    <s v="Los Angeles"/>
    <x v="2"/>
    <n v="44"/>
    <n v="169"/>
    <n v="7436"/>
    <n v="3718"/>
    <n v="0.5"/>
    <x v="2"/>
  </r>
  <r>
    <x v="4"/>
    <n v="1189833"/>
    <x v="221"/>
    <x v="2"/>
    <x v="2"/>
    <s v="Los Angeles"/>
    <x v="3"/>
    <n v="41"/>
    <n v="152"/>
    <n v="6232"/>
    <n v="3053.68"/>
    <n v="0.49"/>
    <x v="2"/>
  </r>
  <r>
    <x v="4"/>
    <n v="1189833"/>
    <x v="222"/>
    <x v="2"/>
    <x v="2"/>
    <s v="Los Angeles"/>
    <x v="4"/>
    <n v="46"/>
    <n v="113"/>
    <n v="5198"/>
    <n v="3534.6400000000003"/>
    <n v="0.68"/>
    <x v="2"/>
  </r>
  <r>
    <x v="4"/>
    <n v="1189833"/>
    <x v="223"/>
    <x v="2"/>
    <x v="2"/>
    <s v="Los Angeles"/>
    <x v="5"/>
    <n v="41"/>
    <n v="176"/>
    <n v="7216"/>
    <n v="2164.8000000000002"/>
    <n v="0.30000000000000004"/>
    <x v="2"/>
  </r>
  <r>
    <x v="4"/>
    <n v="1189833"/>
    <x v="224"/>
    <x v="2"/>
    <x v="2"/>
    <s v="Los Angeles"/>
    <x v="0"/>
    <n v="32"/>
    <n v="216"/>
    <n v="6912"/>
    <n v="3456"/>
    <n v="0.5"/>
    <x v="2"/>
  </r>
  <r>
    <x v="4"/>
    <n v="1189833"/>
    <x v="225"/>
    <x v="2"/>
    <x v="2"/>
    <s v="Los Angeles"/>
    <x v="1"/>
    <n v="41"/>
    <n v="195"/>
    <n v="7995"/>
    <n v="2798.25"/>
    <n v="0.35"/>
    <x v="2"/>
  </r>
  <r>
    <x v="4"/>
    <n v="1189833"/>
    <x v="226"/>
    <x v="2"/>
    <x v="2"/>
    <s v="Los Angeles"/>
    <x v="2"/>
    <n v="42"/>
    <n v="169"/>
    <n v="7098"/>
    <n v="3903.9"/>
    <n v="0.55000000000000004"/>
    <x v="2"/>
  </r>
  <r>
    <x v="4"/>
    <n v="1189833"/>
    <x v="227"/>
    <x v="2"/>
    <x v="2"/>
    <s v="Los Angeles"/>
    <x v="3"/>
    <n v="41"/>
    <n v="154"/>
    <n v="6314"/>
    <n v="2841.2999999999997"/>
    <n v="0.44999999999999996"/>
    <x v="2"/>
  </r>
  <r>
    <x v="4"/>
    <n v="1189833"/>
    <x v="228"/>
    <x v="2"/>
    <x v="2"/>
    <s v="Los Angeles"/>
    <x v="4"/>
    <n v="46"/>
    <n v="106"/>
    <n v="4876"/>
    <n v="3315.6800000000003"/>
    <n v="0.68"/>
    <x v="2"/>
  </r>
  <r>
    <x v="4"/>
    <n v="1189833"/>
    <x v="229"/>
    <x v="2"/>
    <x v="2"/>
    <s v="Los Angeles"/>
    <x v="5"/>
    <n v="41"/>
    <n v="188"/>
    <n v="7708"/>
    <n v="2697.7999999999997"/>
    <n v="0.35"/>
    <x v="2"/>
  </r>
  <r>
    <x v="4"/>
    <n v="1189833"/>
    <x v="230"/>
    <x v="2"/>
    <x v="2"/>
    <s v="Los Angeles"/>
    <x v="0"/>
    <n v="43"/>
    <n v="240"/>
    <n v="10320"/>
    <n v="5160"/>
    <n v="0.5"/>
    <x v="2"/>
  </r>
  <r>
    <x v="4"/>
    <n v="1189833"/>
    <x v="231"/>
    <x v="2"/>
    <x v="2"/>
    <s v="Los Angeles"/>
    <x v="1"/>
    <n v="49"/>
    <n v="156"/>
    <n v="7644"/>
    <n v="2751.8399999999997"/>
    <n v="0.36"/>
    <x v="2"/>
  </r>
  <r>
    <x v="4"/>
    <n v="1189833"/>
    <x v="232"/>
    <x v="2"/>
    <x v="2"/>
    <s v="Los Angeles"/>
    <x v="2"/>
    <n v="49"/>
    <n v="175"/>
    <n v="8575"/>
    <n v="4716.25"/>
    <n v="0.55000000000000004"/>
    <x v="2"/>
  </r>
  <r>
    <x v="4"/>
    <n v="1189833"/>
    <x v="233"/>
    <x v="2"/>
    <x v="2"/>
    <s v="Los Angeles"/>
    <x v="3"/>
    <n v="43"/>
    <n v="152"/>
    <n v="6536"/>
    <n v="3202.64"/>
    <n v="0.49"/>
    <x v="2"/>
  </r>
  <r>
    <x v="4"/>
    <n v="1189833"/>
    <x v="234"/>
    <x v="2"/>
    <x v="2"/>
    <s v="Los Angeles"/>
    <x v="4"/>
    <n v="49"/>
    <n v="119"/>
    <n v="5831"/>
    <n v="3848.46"/>
    <n v="0.66"/>
    <x v="2"/>
  </r>
  <r>
    <x v="4"/>
    <n v="1189833"/>
    <x v="235"/>
    <x v="2"/>
    <x v="2"/>
    <s v="Los Angeles"/>
    <x v="5"/>
    <n v="62"/>
    <n v="174"/>
    <n v="10788"/>
    <n v="3560.04"/>
    <n v="0.33"/>
    <x v="2"/>
  </r>
  <r>
    <x v="4"/>
    <n v="1189833"/>
    <x v="236"/>
    <x v="2"/>
    <x v="2"/>
    <s v="Los Angeles"/>
    <x v="0"/>
    <n v="41"/>
    <n v="208"/>
    <n v="8528"/>
    <n v="4434.5600000000004"/>
    <n v="0.52"/>
    <x v="2"/>
  </r>
  <r>
    <x v="4"/>
    <n v="1189833"/>
    <x v="237"/>
    <x v="2"/>
    <x v="2"/>
    <s v="Los Angeles"/>
    <x v="1"/>
    <n v="47"/>
    <n v="169"/>
    <n v="7943"/>
    <n v="2780.0499999999997"/>
    <n v="0.35"/>
    <x v="2"/>
  </r>
  <r>
    <x v="4"/>
    <n v="1189833"/>
    <x v="238"/>
    <x v="2"/>
    <x v="2"/>
    <s v="Los Angeles"/>
    <x v="2"/>
    <n v="45"/>
    <n v="163"/>
    <n v="7335"/>
    <n v="3814.2000000000003"/>
    <n v="0.52"/>
    <x v="2"/>
  </r>
  <r>
    <x v="4"/>
    <n v="1189833"/>
    <x v="239"/>
    <x v="2"/>
    <x v="2"/>
    <s v="Los Angeles"/>
    <x v="3"/>
    <n v="41"/>
    <n v="154"/>
    <n v="6314"/>
    <n v="3030.72"/>
    <n v="0.48"/>
    <x v="2"/>
  </r>
  <r>
    <x v="4"/>
    <n v="1189833"/>
    <x v="240"/>
    <x v="2"/>
    <x v="2"/>
    <s v="Los Angeles"/>
    <x v="4"/>
    <n v="45"/>
    <n v="131"/>
    <n v="5895"/>
    <n v="3831.75"/>
    <n v="0.65"/>
    <x v="2"/>
  </r>
  <r>
    <x v="4"/>
    <n v="1189833"/>
    <x v="241"/>
    <x v="2"/>
    <x v="2"/>
    <s v="Los Angeles"/>
    <x v="5"/>
    <n v="64"/>
    <n v="181"/>
    <n v="11584"/>
    <n v="3591.04"/>
    <n v="0.31"/>
    <x v="2"/>
  </r>
  <r>
    <x v="4"/>
    <n v="1189833"/>
    <x v="242"/>
    <x v="2"/>
    <x v="2"/>
    <s v="Los Angeles"/>
    <x v="0"/>
    <n v="44"/>
    <n v="270"/>
    <n v="11880"/>
    <n v="6534.0000000000009"/>
    <n v="0.55000000000000004"/>
    <x v="2"/>
  </r>
  <r>
    <x v="4"/>
    <n v="1189833"/>
    <x v="243"/>
    <x v="2"/>
    <x v="2"/>
    <s v="Los Angeles"/>
    <x v="1"/>
    <n v="47"/>
    <n v="225"/>
    <n v="10575"/>
    <n v="3701.2499999999995"/>
    <n v="0.35"/>
    <x v="2"/>
  </r>
  <r>
    <x v="4"/>
    <n v="1189833"/>
    <x v="244"/>
    <x v="2"/>
    <x v="2"/>
    <s v="Los Angeles"/>
    <x v="2"/>
    <n v="48"/>
    <n v="203"/>
    <n v="9744"/>
    <n v="5359.2000000000007"/>
    <n v="0.55000000000000004"/>
    <x v="2"/>
  </r>
  <r>
    <x v="4"/>
    <n v="1189833"/>
    <x v="245"/>
    <x v="2"/>
    <x v="2"/>
    <s v="Los Angeles"/>
    <x v="3"/>
    <n v="44"/>
    <n v="175"/>
    <n v="7700"/>
    <n v="3696"/>
    <n v="0.48"/>
    <x v="2"/>
  </r>
  <r>
    <x v="4"/>
    <n v="1189833"/>
    <x v="246"/>
    <x v="2"/>
    <x v="2"/>
    <s v="Los Angeles"/>
    <x v="4"/>
    <n v="45"/>
    <n v="125"/>
    <n v="5625"/>
    <n v="3881.2500000000005"/>
    <n v="0.69000000000000006"/>
    <x v="2"/>
  </r>
  <r>
    <x v="4"/>
    <n v="1189833"/>
    <x v="247"/>
    <x v="2"/>
    <x v="2"/>
    <s v="Los Angeles"/>
    <x v="5"/>
    <n v="60"/>
    <n v="200"/>
    <n v="12000"/>
    <n v="3720"/>
    <n v="0.31"/>
    <x v="2"/>
  </r>
  <r>
    <x v="4"/>
    <n v="1189833"/>
    <x v="248"/>
    <x v="2"/>
    <x v="2"/>
    <s v="Los Angeles"/>
    <x v="0"/>
    <n v="41"/>
    <n v="238"/>
    <n v="9758"/>
    <n v="4976.58"/>
    <n v="0.51"/>
    <x v="2"/>
  </r>
  <r>
    <x v="4"/>
    <n v="1189833"/>
    <x v="249"/>
    <x v="2"/>
    <x v="2"/>
    <s v="Los Angeles"/>
    <x v="1"/>
    <n v="46"/>
    <n v="216"/>
    <n v="9936"/>
    <n v="3775.68"/>
    <n v="0.38"/>
    <x v="2"/>
  </r>
  <r>
    <x v="4"/>
    <n v="1189833"/>
    <x v="250"/>
    <x v="2"/>
    <x v="2"/>
    <s v="Los Angeles"/>
    <x v="2"/>
    <n v="47"/>
    <n v="218"/>
    <n v="10246"/>
    <n v="5327.92"/>
    <n v="0.52"/>
    <x v="2"/>
  </r>
  <r>
    <x v="4"/>
    <n v="1189833"/>
    <x v="251"/>
    <x v="2"/>
    <x v="2"/>
    <s v="Los Angeles"/>
    <x v="3"/>
    <n v="44"/>
    <n v="189"/>
    <n v="8316"/>
    <n v="3991.68"/>
    <n v="0.48"/>
    <x v="2"/>
  </r>
  <r>
    <x v="4"/>
    <n v="1189833"/>
    <x v="252"/>
    <x v="2"/>
    <x v="2"/>
    <s v="Los Angeles"/>
    <x v="4"/>
    <n v="46"/>
    <n v="189"/>
    <n v="8694"/>
    <n v="5738.04"/>
    <n v="0.66"/>
    <x v="2"/>
  </r>
  <r>
    <x v="4"/>
    <n v="1189833"/>
    <x v="253"/>
    <x v="2"/>
    <x v="2"/>
    <s v="Los Angeles"/>
    <x v="5"/>
    <n v="59"/>
    <n v="203"/>
    <n v="11977"/>
    <n v="3593.1000000000004"/>
    <n v="0.30000000000000004"/>
    <x v="2"/>
  </r>
  <r>
    <x v="4"/>
    <n v="1189833"/>
    <x v="254"/>
    <x v="2"/>
    <x v="2"/>
    <s v="Los Angeles"/>
    <x v="0"/>
    <n v="47"/>
    <n v="252"/>
    <n v="11844"/>
    <n v="6158.88"/>
    <n v="0.52"/>
    <x v="2"/>
  </r>
  <r>
    <x v="4"/>
    <n v="1189833"/>
    <x v="255"/>
    <x v="2"/>
    <x v="2"/>
    <s v="Los Angeles"/>
    <x v="1"/>
    <n v="51"/>
    <n v="221"/>
    <n v="11271"/>
    <n v="4508.4000000000005"/>
    <n v="0.4"/>
    <x v="2"/>
  </r>
  <r>
    <x v="4"/>
    <n v="1189833"/>
    <x v="256"/>
    <x v="2"/>
    <x v="2"/>
    <s v="Los Angeles"/>
    <x v="2"/>
    <n v="48"/>
    <n v="218"/>
    <n v="10464"/>
    <n v="5336.64"/>
    <n v="0.51"/>
    <x v="2"/>
  </r>
  <r>
    <x v="4"/>
    <n v="1189833"/>
    <x v="257"/>
    <x v="2"/>
    <x v="2"/>
    <s v="Los Angeles"/>
    <x v="3"/>
    <n v="47"/>
    <n v="169"/>
    <n v="7943"/>
    <n v="3812.64"/>
    <n v="0.48"/>
    <x v="2"/>
  </r>
  <r>
    <x v="4"/>
    <n v="1189833"/>
    <x v="258"/>
    <x v="2"/>
    <x v="2"/>
    <s v="Los Angeles"/>
    <x v="4"/>
    <n v="58"/>
    <n v="182"/>
    <n v="10556"/>
    <n v="7072.52"/>
    <n v="0.67"/>
    <x v="2"/>
  </r>
  <r>
    <x v="4"/>
    <n v="1189833"/>
    <x v="259"/>
    <x v="2"/>
    <x v="2"/>
    <s v="Los Angeles"/>
    <x v="5"/>
    <n v="61"/>
    <n v="189"/>
    <n v="11529"/>
    <n v="4035.1499999999996"/>
    <n v="0.35"/>
    <x v="2"/>
  </r>
  <r>
    <x v="4"/>
    <n v="1189833"/>
    <x v="260"/>
    <x v="2"/>
    <x v="2"/>
    <s v="Los Angeles"/>
    <x v="0"/>
    <n v="47"/>
    <n v="213"/>
    <n v="10011"/>
    <n v="5405.9400000000005"/>
    <n v="0.54"/>
    <x v="2"/>
  </r>
  <r>
    <x v="4"/>
    <n v="1189833"/>
    <x v="261"/>
    <x v="2"/>
    <x v="2"/>
    <s v="Los Angeles"/>
    <x v="1"/>
    <n v="50"/>
    <n v="247"/>
    <n v="12350"/>
    <n v="4569.5"/>
    <n v="0.37"/>
    <x v="2"/>
  </r>
  <r>
    <x v="4"/>
    <n v="1189833"/>
    <x v="262"/>
    <x v="2"/>
    <x v="2"/>
    <s v="Los Angeles"/>
    <x v="2"/>
    <n v="46"/>
    <n v="196"/>
    <n v="9016"/>
    <n v="4508"/>
    <n v="0.5"/>
    <x v="2"/>
  </r>
  <r>
    <x v="4"/>
    <n v="1189833"/>
    <x v="263"/>
    <x v="2"/>
    <x v="2"/>
    <s v="Los Angeles"/>
    <x v="3"/>
    <n v="46"/>
    <n v="176"/>
    <n v="8096"/>
    <n v="4048"/>
    <n v="0.5"/>
    <x v="2"/>
  </r>
  <r>
    <x v="4"/>
    <n v="1189833"/>
    <x v="264"/>
    <x v="2"/>
    <x v="2"/>
    <s v="Los Angeles"/>
    <x v="4"/>
    <n v="58"/>
    <n v="163"/>
    <n v="9454"/>
    <n v="6334.18"/>
    <n v="0.67"/>
    <x v="2"/>
  </r>
  <r>
    <x v="4"/>
    <n v="1189833"/>
    <x v="265"/>
    <x v="2"/>
    <x v="2"/>
    <s v="Los Angeles"/>
    <x v="5"/>
    <n v="59"/>
    <n v="189"/>
    <n v="11151"/>
    <n v="3456.81"/>
    <n v="0.31"/>
    <x v="2"/>
  </r>
  <r>
    <x v="4"/>
    <n v="1189833"/>
    <x v="266"/>
    <x v="2"/>
    <x v="2"/>
    <s v="Los Angeles"/>
    <x v="0"/>
    <n v="49"/>
    <n v="224"/>
    <n v="10976"/>
    <n v="5488"/>
    <n v="0.5"/>
    <x v="2"/>
  </r>
  <r>
    <x v="4"/>
    <n v="1189833"/>
    <x v="267"/>
    <x v="2"/>
    <x v="2"/>
    <s v="Los Angeles"/>
    <x v="1"/>
    <n v="51"/>
    <n v="232"/>
    <n v="11832"/>
    <n v="4259.5199999999995"/>
    <n v="0.36"/>
    <x v="2"/>
  </r>
  <r>
    <x v="4"/>
    <n v="1189833"/>
    <x v="268"/>
    <x v="2"/>
    <x v="2"/>
    <s v="Los Angeles"/>
    <x v="2"/>
    <n v="49"/>
    <n v="176"/>
    <n v="8624"/>
    <n v="4398.24"/>
    <n v="0.51"/>
    <x v="2"/>
  </r>
  <r>
    <x v="4"/>
    <n v="1189833"/>
    <x v="269"/>
    <x v="2"/>
    <x v="2"/>
    <s v="Los Angeles"/>
    <x v="3"/>
    <n v="48"/>
    <n v="175"/>
    <n v="8400"/>
    <n v="3779.9999999999995"/>
    <n v="0.44999999999999996"/>
    <x v="2"/>
  </r>
  <r>
    <x v="4"/>
    <n v="1189833"/>
    <x v="270"/>
    <x v="2"/>
    <x v="2"/>
    <s v="Los Angeles"/>
    <x v="4"/>
    <n v="56"/>
    <n v="174"/>
    <n v="9744"/>
    <n v="6625.92"/>
    <n v="0.68"/>
    <x v="2"/>
  </r>
  <r>
    <x v="4"/>
    <n v="1189833"/>
    <x v="271"/>
    <x v="2"/>
    <x v="2"/>
    <s v="Los Angeles"/>
    <x v="5"/>
    <n v="62"/>
    <n v="176"/>
    <n v="10912"/>
    <n v="3819.2"/>
    <n v="0.35"/>
    <x v="2"/>
  </r>
  <r>
    <x v="4"/>
    <n v="1189833"/>
    <x v="272"/>
    <x v="2"/>
    <x v="2"/>
    <s v="Los Angeles"/>
    <x v="0"/>
    <n v="49"/>
    <n v="231"/>
    <n v="11319"/>
    <n v="5659.5"/>
    <n v="0.5"/>
    <x v="2"/>
  </r>
  <r>
    <x v="4"/>
    <n v="1189833"/>
    <x v="273"/>
    <x v="2"/>
    <x v="2"/>
    <s v="Los Angeles"/>
    <x v="1"/>
    <n v="54"/>
    <n v="215"/>
    <n v="11610"/>
    <n v="4411.8"/>
    <n v="0.38"/>
    <x v="2"/>
  </r>
  <r>
    <x v="4"/>
    <n v="1189833"/>
    <x v="274"/>
    <x v="2"/>
    <x v="2"/>
    <s v="Los Angeles"/>
    <x v="2"/>
    <n v="47"/>
    <n v="169"/>
    <n v="7943"/>
    <n v="3971.5"/>
    <n v="0.5"/>
    <x v="2"/>
  </r>
  <r>
    <x v="4"/>
    <n v="1189833"/>
    <x v="275"/>
    <x v="2"/>
    <x v="2"/>
    <s v="Los Angeles"/>
    <x v="3"/>
    <n v="47"/>
    <n v="176"/>
    <n v="8272"/>
    <n v="3722.3999999999996"/>
    <n v="0.44999999999999996"/>
    <x v="2"/>
  </r>
  <r>
    <x v="4"/>
    <n v="1189833"/>
    <x v="276"/>
    <x v="2"/>
    <x v="2"/>
    <s v="Los Angeles"/>
    <x v="4"/>
    <n v="55"/>
    <n v="174"/>
    <n v="9570"/>
    <n v="6603.3"/>
    <n v="0.69000000000000006"/>
    <x v="2"/>
  </r>
  <r>
    <x v="4"/>
    <n v="1189833"/>
    <x v="277"/>
    <x v="2"/>
    <x v="2"/>
    <s v="Los Angeles"/>
    <x v="5"/>
    <n v="59"/>
    <n v="189"/>
    <n v="11151"/>
    <n v="3791.34"/>
    <n v="0.34"/>
    <x v="2"/>
  </r>
  <r>
    <x v="4"/>
    <n v="1189833"/>
    <x v="278"/>
    <x v="2"/>
    <x v="2"/>
    <s v="Los Angeles"/>
    <x v="0"/>
    <n v="49"/>
    <n v="225"/>
    <n v="11025"/>
    <n v="5622.75"/>
    <n v="0.51"/>
    <x v="2"/>
  </r>
  <r>
    <x v="4"/>
    <n v="1189833"/>
    <x v="279"/>
    <x v="2"/>
    <x v="2"/>
    <s v="Los Angeles"/>
    <x v="1"/>
    <n v="50"/>
    <n v="243"/>
    <n v="12150"/>
    <n v="4617"/>
    <n v="0.38"/>
    <x v="2"/>
  </r>
  <r>
    <x v="4"/>
    <n v="1189833"/>
    <x v="280"/>
    <x v="2"/>
    <x v="2"/>
    <s v="Los Angeles"/>
    <x v="2"/>
    <n v="46"/>
    <n v="182"/>
    <n v="8372"/>
    <n v="4520.88"/>
    <n v="0.54"/>
    <x v="2"/>
  </r>
  <r>
    <x v="4"/>
    <n v="1189833"/>
    <x v="281"/>
    <x v="2"/>
    <x v="2"/>
    <s v="Los Angeles"/>
    <x v="3"/>
    <n v="49"/>
    <n v="210"/>
    <n v="10290"/>
    <n v="5145"/>
    <n v="0.5"/>
    <x v="2"/>
  </r>
  <r>
    <x v="4"/>
    <n v="1189833"/>
    <x v="282"/>
    <x v="2"/>
    <x v="2"/>
    <s v="Los Angeles"/>
    <x v="4"/>
    <n v="55"/>
    <n v="156"/>
    <n v="8580"/>
    <n v="5577"/>
    <n v="0.65"/>
    <x v="2"/>
  </r>
  <r>
    <x v="4"/>
    <n v="1189833"/>
    <x v="283"/>
    <x v="2"/>
    <x v="2"/>
    <s v="Los Angeles"/>
    <x v="5"/>
    <n v="59"/>
    <n v="196"/>
    <n v="11564"/>
    <n v="4047.3999999999996"/>
    <n v="0.35"/>
    <x v="2"/>
  </r>
  <r>
    <x v="0"/>
    <n v="1185732"/>
    <x v="284"/>
    <x v="2"/>
    <x v="2"/>
    <s v="Los Angeles"/>
    <x v="0"/>
    <n v="44"/>
    <n v="124"/>
    <n v="5456"/>
    <n v="2837.12"/>
    <n v="0.52"/>
    <x v="2"/>
  </r>
  <r>
    <x v="0"/>
    <n v="1185732"/>
    <x v="285"/>
    <x v="2"/>
    <x v="2"/>
    <s v="Los Angeles"/>
    <x v="1"/>
    <n v="41"/>
    <n v="77"/>
    <n v="3157"/>
    <n v="1452.2199999999998"/>
    <n v="0.45999999999999996"/>
    <x v="2"/>
  </r>
  <r>
    <x v="0"/>
    <n v="1185732"/>
    <x v="286"/>
    <x v="2"/>
    <x v="2"/>
    <s v="Los Angeles"/>
    <x v="2"/>
    <n v="32"/>
    <n v="83"/>
    <n v="2656"/>
    <n v="1248.32"/>
    <n v="0.47"/>
    <x v="2"/>
  </r>
  <r>
    <x v="0"/>
    <n v="1185732"/>
    <x v="287"/>
    <x v="2"/>
    <x v="2"/>
    <s v="Los Angeles"/>
    <x v="3"/>
    <n v="37"/>
    <n v="34"/>
    <n v="1258"/>
    <n v="654.16"/>
    <n v="0.52"/>
    <x v="2"/>
  </r>
  <r>
    <x v="0"/>
    <n v="1185732"/>
    <x v="288"/>
    <x v="3"/>
    <x v="3"/>
    <s v="Chicago"/>
    <x v="4"/>
    <n v="53"/>
    <n v="47"/>
    <n v="2491"/>
    <n v="1220.5899999999999"/>
    <n v="0.49"/>
    <x v="2"/>
  </r>
  <r>
    <x v="0"/>
    <n v="1185732"/>
    <x v="289"/>
    <x v="3"/>
    <x v="3"/>
    <s v="Chicago"/>
    <x v="5"/>
    <n v="41"/>
    <n v="69"/>
    <n v="2829"/>
    <n v="1697.3999999999999"/>
    <n v="0.6"/>
    <x v="2"/>
  </r>
  <r>
    <x v="0"/>
    <n v="1185732"/>
    <x v="290"/>
    <x v="3"/>
    <x v="3"/>
    <s v="Chicago"/>
    <x v="0"/>
    <n v="44"/>
    <n v="158"/>
    <n v="6952"/>
    <n v="3545.52"/>
    <n v="0.51"/>
    <x v="2"/>
  </r>
  <r>
    <x v="0"/>
    <n v="1185732"/>
    <x v="291"/>
    <x v="3"/>
    <x v="3"/>
    <s v="Chicago"/>
    <x v="1"/>
    <n v="43"/>
    <n v="51"/>
    <n v="2193"/>
    <n v="1030.71"/>
    <n v="0.47"/>
    <x v="2"/>
  </r>
  <r>
    <x v="0"/>
    <n v="1185732"/>
    <x v="292"/>
    <x v="3"/>
    <x v="3"/>
    <s v="Chicago"/>
    <x v="2"/>
    <n v="32"/>
    <n v="61"/>
    <n v="1952"/>
    <n v="897.92"/>
    <n v="0.45999999999999996"/>
    <x v="2"/>
  </r>
  <r>
    <x v="0"/>
    <n v="1185732"/>
    <x v="293"/>
    <x v="3"/>
    <x v="3"/>
    <s v="Chicago"/>
    <x v="3"/>
    <n v="39"/>
    <n v="28"/>
    <n v="1092"/>
    <n v="578.76"/>
    <n v="0.53"/>
    <x v="2"/>
  </r>
  <r>
    <x v="0"/>
    <n v="1185732"/>
    <x v="294"/>
    <x v="3"/>
    <x v="3"/>
    <s v="Chicago"/>
    <x v="4"/>
    <n v="50"/>
    <n v="44"/>
    <n v="2200"/>
    <n v="1034"/>
    <n v="0.47"/>
    <x v="2"/>
  </r>
  <r>
    <x v="0"/>
    <n v="1185732"/>
    <x v="295"/>
    <x v="3"/>
    <x v="3"/>
    <s v="Chicago"/>
    <x v="5"/>
    <n v="43"/>
    <n v="77"/>
    <n v="3311"/>
    <n v="2152.15"/>
    <n v="0.65"/>
    <x v="2"/>
  </r>
  <r>
    <x v="0"/>
    <n v="1185732"/>
    <x v="296"/>
    <x v="3"/>
    <x v="3"/>
    <s v="Chicago"/>
    <x v="0"/>
    <n v="47"/>
    <n v="144"/>
    <n v="6768"/>
    <n v="3722.4"/>
    <n v="0.55000000000000004"/>
    <x v="2"/>
  </r>
  <r>
    <x v="0"/>
    <n v="1185732"/>
    <x v="297"/>
    <x v="3"/>
    <x v="3"/>
    <s v="Chicago"/>
    <x v="1"/>
    <n v="46"/>
    <n v="60"/>
    <n v="2760"/>
    <n v="1324.8"/>
    <n v="0.48"/>
    <x v="2"/>
  </r>
  <r>
    <x v="0"/>
    <n v="1185732"/>
    <x v="298"/>
    <x v="3"/>
    <x v="3"/>
    <s v="Chicago"/>
    <x v="2"/>
    <n v="37"/>
    <n v="68"/>
    <n v="2516"/>
    <n v="1132.1999999999998"/>
    <n v="0.44999999999999996"/>
    <x v="2"/>
  </r>
  <r>
    <x v="0"/>
    <n v="1185732"/>
    <x v="299"/>
    <x v="3"/>
    <x v="3"/>
    <s v="Chicago"/>
    <x v="3"/>
    <n v="41"/>
    <n v="19"/>
    <n v="779"/>
    <n v="412.87"/>
    <n v="0.53"/>
    <x v="2"/>
  </r>
  <r>
    <x v="0"/>
    <n v="1185732"/>
    <x v="300"/>
    <x v="3"/>
    <x v="3"/>
    <s v="Chicago"/>
    <x v="4"/>
    <n v="56"/>
    <n v="38"/>
    <n v="2128"/>
    <n v="1000.16"/>
    <n v="0.47"/>
    <x v="2"/>
  </r>
  <r>
    <x v="0"/>
    <n v="1185732"/>
    <x v="301"/>
    <x v="3"/>
    <x v="3"/>
    <s v="Chicago"/>
    <x v="5"/>
    <n v="45"/>
    <n v="63"/>
    <n v="2835"/>
    <n v="1786.05"/>
    <n v="0.63"/>
    <x v="2"/>
  </r>
  <r>
    <x v="0"/>
    <n v="1185732"/>
    <x v="302"/>
    <x v="3"/>
    <x v="3"/>
    <s v="Chicago"/>
    <x v="0"/>
    <n v="48"/>
    <n v="122"/>
    <n v="5856"/>
    <n v="3045.12"/>
    <n v="0.52"/>
    <x v="2"/>
  </r>
  <r>
    <x v="0"/>
    <n v="1185732"/>
    <x v="303"/>
    <x v="3"/>
    <x v="3"/>
    <s v="Chicago"/>
    <x v="1"/>
    <n v="48"/>
    <n v="44"/>
    <n v="2112"/>
    <n v="971.52"/>
    <n v="0.45999999999999996"/>
    <x v="2"/>
  </r>
  <r>
    <x v="0"/>
    <n v="1185732"/>
    <x v="304"/>
    <x v="3"/>
    <x v="3"/>
    <s v="Chicago"/>
    <x v="2"/>
    <n v="36"/>
    <n v="42"/>
    <n v="1512"/>
    <n v="725.76"/>
    <n v="0.48"/>
    <x v="2"/>
  </r>
  <r>
    <x v="0"/>
    <n v="1185732"/>
    <x v="305"/>
    <x v="3"/>
    <x v="3"/>
    <s v="Chicago"/>
    <x v="3"/>
    <n v="44"/>
    <n v="20"/>
    <n v="880"/>
    <n v="440"/>
    <n v="0.5"/>
    <x v="2"/>
  </r>
  <r>
    <x v="0"/>
    <n v="1185732"/>
    <x v="306"/>
    <x v="3"/>
    <x v="3"/>
    <s v="Chicago"/>
    <x v="4"/>
    <n v="54"/>
    <n v="28"/>
    <n v="1512"/>
    <n v="710.64"/>
    <n v="0.47"/>
    <x v="2"/>
  </r>
  <r>
    <x v="0"/>
    <n v="1185732"/>
    <x v="307"/>
    <x v="3"/>
    <x v="3"/>
    <s v="Chicago"/>
    <x v="5"/>
    <n v="49"/>
    <n v="65"/>
    <n v="3185"/>
    <n v="1911"/>
    <n v="0.6"/>
    <x v="2"/>
  </r>
  <r>
    <x v="0"/>
    <n v="1185732"/>
    <x v="308"/>
    <x v="3"/>
    <x v="3"/>
    <s v="Chicago"/>
    <x v="0"/>
    <n v="58"/>
    <n v="134"/>
    <n v="7772"/>
    <n v="4196.88"/>
    <n v="0.54"/>
    <x v="2"/>
  </r>
  <r>
    <x v="0"/>
    <n v="1185732"/>
    <x v="309"/>
    <x v="3"/>
    <x v="3"/>
    <s v="Chicago"/>
    <x v="1"/>
    <n v="53"/>
    <n v="54"/>
    <n v="2862"/>
    <n v="1287.8999999999999"/>
    <n v="0.44999999999999996"/>
    <x v="2"/>
  </r>
  <r>
    <x v="0"/>
    <n v="1185732"/>
    <x v="310"/>
    <x v="3"/>
    <x v="3"/>
    <s v="Chicago"/>
    <x v="2"/>
    <n v="49"/>
    <n v="44"/>
    <n v="2156"/>
    <n v="991.75999999999988"/>
    <n v="0.45999999999999996"/>
    <x v="2"/>
  </r>
  <r>
    <x v="0"/>
    <n v="1185732"/>
    <x v="311"/>
    <x v="3"/>
    <x v="3"/>
    <s v="Chicago"/>
    <x v="3"/>
    <n v="48"/>
    <n v="28"/>
    <n v="1344"/>
    <n v="712.32"/>
    <n v="0.53"/>
    <x v="2"/>
  </r>
  <r>
    <x v="0"/>
    <n v="1185732"/>
    <x v="312"/>
    <x v="3"/>
    <x v="3"/>
    <s v="Chicago"/>
    <x v="4"/>
    <n v="59"/>
    <n v="35"/>
    <n v="2065"/>
    <n v="949.9"/>
    <n v="0.45999999999999996"/>
    <x v="2"/>
  </r>
  <r>
    <x v="0"/>
    <n v="1185732"/>
    <x v="313"/>
    <x v="3"/>
    <x v="3"/>
    <s v="Chicago"/>
    <x v="5"/>
    <n v="64"/>
    <n v="63"/>
    <n v="4032"/>
    <n v="2419.1999999999998"/>
    <n v="0.6"/>
    <x v="2"/>
  </r>
  <r>
    <x v="0"/>
    <n v="1185732"/>
    <x v="314"/>
    <x v="3"/>
    <x v="3"/>
    <s v="Chicago"/>
    <x v="0"/>
    <n v="46"/>
    <n v="135"/>
    <n v="6210"/>
    <n v="3415.5000000000005"/>
    <n v="0.55000000000000004"/>
    <x v="2"/>
  </r>
  <r>
    <x v="0"/>
    <n v="1185732"/>
    <x v="315"/>
    <x v="3"/>
    <x v="3"/>
    <s v="Chicago"/>
    <x v="1"/>
    <n v="43"/>
    <n v="63"/>
    <n v="2709"/>
    <n v="1219.05"/>
    <n v="0.44999999999999996"/>
    <x v="2"/>
  </r>
  <r>
    <x v="0"/>
    <n v="1185732"/>
    <x v="316"/>
    <x v="3"/>
    <x v="3"/>
    <s v="Chicago"/>
    <x v="2"/>
    <n v="39"/>
    <n v="54"/>
    <n v="2106"/>
    <n v="947.69999999999993"/>
    <n v="0.44999999999999996"/>
    <x v="2"/>
  </r>
  <r>
    <x v="0"/>
    <n v="1185732"/>
    <x v="317"/>
    <x v="3"/>
    <x v="3"/>
    <s v="Chicago"/>
    <x v="3"/>
    <n v="38"/>
    <n v="47"/>
    <n v="1786"/>
    <n v="946.58"/>
    <n v="0.53"/>
    <x v="2"/>
  </r>
  <r>
    <x v="0"/>
    <n v="1185732"/>
    <x v="318"/>
    <x v="3"/>
    <x v="3"/>
    <s v="Chicago"/>
    <x v="4"/>
    <n v="46"/>
    <n v="51"/>
    <n v="2346"/>
    <n v="1173"/>
    <n v="0.5"/>
    <x v="2"/>
  </r>
  <r>
    <x v="0"/>
    <n v="1185732"/>
    <x v="319"/>
    <x v="3"/>
    <x v="3"/>
    <s v="Chicago"/>
    <x v="5"/>
    <n v="51"/>
    <n v="105"/>
    <n v="5355"/>
    <n v="3373.65"/>
    <n v="0.63"/>
    <x v="2"/>
  </r>
  <r>
    <x v="0"/>
    <n v="1185732"/>
    <x v="320"/>
    <x v="3"/>
    <x v="3"/>
    <s v="Chicago"/>
    <x v="0"/>
    <n v="47"/>
    <n v="161"/>
    <n v="7567"/>
    <n v="3934.84"/>
    <n v="0.52"/>
    <x v="2"/>
  </r>
  <r>
    <x v="0"/>
    <n v="1185732"/>
    <x v="321"/>
    <x v="3"/>
    <x v="3"/>
    <s v="Chicago"/>
    <x v="1"/>
    <n v="43"/>
    <n v="81"/>
    <n v="3483"/>
    <n v="1567.35"/>
    <n v="0.44999999999999996"/>
    <x v="2"/>
  </r>
  <r>
    <x v="0"/>
    <n v="1185732"/>
    <x v="322"/>
    <x v="3"/>
    <x v="3"/>
    <s v="Chicago"/>
    <x v="2"/>
    <n v="36"/>
    <n v="65"/>
    <n v="2340"/>
    <n v="1053"/>
    <n v="0.44999999999999996"/>
    <x v="2"/>
  </r>
  <r>
    <x v="0"/>
    <n v="1185732"/>
    <x v="323"/>
    <x v="3"/>
    <x v="3"/>
    <s v="Chicago"/>
    <x v="3"/>
    <n v="39"/>
    <n v="50"/>
    <n v="1950"/>
    <n v="1053"/>
    <n v="0.54"/>
    <x v="2"/>
  </r>
  <r>
    <x v="0"/>
    <n v="1185732"/>
    <x v="324"/>
    <x v="3"/>
    <x v="3"/>
    <s v="Chicago"/>
    <x v="4"/>
    <n v="47"/>
    <n v="56"/>
    <n v="2632"/>
    <n v="1210.7199999999998"/>
    <n v="0.45999999999999996"/>
    <x v="2"/>
  </r>
  <r>
    <x v="0"/>
    <n v="1185732"/>
    <x v="325"/>
    <x v="3"/>
    <x v="3"/>
    <s v="Chicago"/>
    <x v="5"/>
    <n v="54"/>
    <n v="120"/>
    <n v="6480"/>
    <n v="3952.7999999999997"/>
    <n v="0.61"/>
    <x v="2"/>
  </r>
  <r>
    <x v="0"/>
    <n v="1185732"/>
    <x v="326"/>
    <x v="3"/>
    <x v="3"/>
    <s v="Chicago"/>
    <x v="0"/>
    <n v="49"/>
    <n v="149"/>
    <n v="7301"/>
    <n v="3723.51"/>
    <n v="0.51"/>
    <x v="2"/>
  </r>
  <r>
    <x v="0"/>
    <n v="1185732"/>
    <x v="327"/>
    <x v="3"/>
    <x v="3"/>
    <s v="Chicago"/>
    <x v="1"/>
    <n v="41"/>
    <n v="94"/>
    <n v="3854"/>
    <n v="1772.84"/>
    <n v="0.45999999999999996"/>
    <x v="2"/>
  </r>
  <r>
    <x v="0"/>
    <n v="1185732"/>
    <x v="328"/>
    <x v="3"/>
    <x v="3"/>
    <s v="Chicago"/>
    <x v="2"/>
    <n v="38"/>
    <n v="75"/>
    <n v="2850"/>
    <n v="1396.5"/>
    <n v="0.49"/>
    <x v="2"/>
  </r>
  <r>
    <x v="0"/>
    <n v="1185732"/>
    <x v="329"/>
    <x v="3"/>
    <x v="3"/>
    <s v="Chicago"/>
    <x v="3"/>
    <n v="37"/>
    <n v="63"/>
    <n v="2331"/>
    <n v="1165.5"/>
    <n v="0.5"/>
    <x v="2"/>
  </r>
  <r>
    <x v="0"/>
    <n v="1185732"/>
    <x v="330"/>
    <x v="3"/>
    <x v="3"/>
    <s v="Chicago"/>
    <x v="4"/>
    <n v="49"/>
    <n v="50"/>
    <n v="2450"/>
    <n v="1225"/>
    <n v="0.5"/>
    <x v="2"/>
  </r>
  <r>
    <x v="0"/>
    <n v="1185732"/>
    <x v="331"/>
    <x v="3"/>
    <x v="3"/>
    <s v="Chicago"/>
    <x v="5"/>
    <n v="50"/>
    <n v="94"/>
    <n v="4700"/>
    <n v="3055"/>
    <n v="0.65"/>
    <x v="2"/>
  </r>
  <r>
    <x v="0"/>
    <n v="1185732"/>
    <x v="332"/>
    <x v="3"/>
    <x v="3"/>
    <s v="Chicago"/>
    <x v="0"/>
    <n v="47"/>
    <n v="135"/>
    <n v="6345"/>
    <n v="3172.5"/>
    <n v="0.5"/>
    <x v="2"/>
  </r>
  <r>
    <x v="0"/>
    <n v="1185732"/>
    <x v="333"/>
    <x v="3"/>
    <x v="3"/>
    <s v="Chicago"/>
    <x v="1"/>
    <n v="41"/>
    <n v="84"/>
    <n v="3444"/>
    <n v="1687.56"/>
    <n v="0.49"/>
    <x v="2"/>
  </r>
  <r>
    <x v="0"/>
    <n v="1185732"/>
    <x v="334"/>
    <x v="3"/>
    <x v="3"/>
    <s v="Chicago"/>
    <x v="2"/>
    <n v="36"/>
    <n v="60"/>
    <n v="2160"/>
    <n v="1015.1999999999999"/>
    <n v="0.47"/>
    <x v="2"/>
  </r>
  <r>
    <x v="0"/>
    <n v="1185732"/>
    <x v="335"/>
    <x v="3"/>
    <x v="3"/>
    <s v="Chicago"/>
    <x v="3"/>
    <n v="36"/>
    <n v="44"/>
    <n v="1584"/>
    <n v="839.5200000000001"/>
    <n v="0.53"/>
    <x v="2"/>
  </r>
  <r>
    <x v="0"/>
    <n v="1185732"/>
    <x v="336"/>
    <x v="3"/>
    <x v="3"/>
    <s v="Chicago"/>
    <x v="4"/>
    <n v="49"/>
    <n v="49"/>
    <n v="2401"/>
    <n v="1104.4599999999998"/>
    <n v="0.45999999999999996"/>
    <x v="2"/>
  </r>
  <r>
    <x v="0"/>
    <n v="1185732"/>
    <x v="337"/>
    <x v="3"/>
    <x v="3"/>
    <s v="Chicago"/>
    <x v="5"/>
    <n v="53"/>
    <n v="73"/>
    <n v="3869"/>
    <n v="2476.16"/>
    <n v="0.64"/>
    <x v="2"/>
  </r>
  <r>
    <x v="0"/>
    <n v="1185732"/>
    <x v="338"/>
    <x v="3"/>
    <x v="3"/>
    <s v="Chicago"/>
    <x v="0"/>
    <n v="56"/>
    <n v="115"/>
    <n v="6440"/>
    <n v="3542.0000000000005"/>
    <n v="0.55000000000000004"/>
    <x v="2"/>
  </r>
  <r>
    <x v="0"/>
    <n v="1185732"/>
    <x v="339"/>
    <x v="3"/>
    <x v="3"/>
    <s v="Chicago"/>
    <x v="1"/>
    <n v="49"/>
    <n v="75"/>
    <n v="3675"/>
    <n v="1800.75"/>
    <n v="0.49"/>
    <x v="2"/>
  </r>
  <r>
    <x v="0"/>
    <n v="1185732"/>
    <x v="340"/>
    <x v="3"/>
    <x v="3"/>
    <s v="Chicago"/>
    <x v="2"/>
    <n v="48"/>
    <n v="39"/>
    <n v="1872"/>
    <n v="842.39999999999986"/>
    <n v="0.44999999999999996"/>
    <x v="2"/>
  </r>
  <r>
    <x v="0"/>
    <n v="1185732"/>
    <x v="341"/>
    <x v="3"/>
    <x v="3"/>
    <s v="Chicago"/>
    <x v="3"/>
    <n v="47"/>
    <n v="33"/>
    <n v="1551"/>
    <n v="791.01"/>
    <n v="0.51"/>
    <x v="2"/>
  </r>
  <r>
    <x v="0"/>
    <n v="1185732"/>
    <x v="342"/>
    <x v="3"/>
    <x v="3"/>
    <s v="Chicago"/>
    <x v="4"/>
    <n v="56"/>
    <n v="33"/>
    <n v="1848"/>
    <n v="868.56"/>
    <n v="0.47"/>
    <x v="2"/>
  </r>
  <r>
    <x v="0"/>
    <n v="1185732"/>
    <x v="343"/>
    <x v="3"/>
    <x v="3"/>
    <s v="Chicago"/>
    <x v="5"/>
    <n v="60"/>
    <n v="65"/>
    <n v="3900"/>
    <n v="2340"/>
    <n v="0.6"/>
    <x v="2"/>
  </r>
  <r>
    <x v="0"/>
    <n v="1185732"/>
    <x v="344"/>
    <x v="3"/>
    <x v="3"/>
    <s v="Chicago"/>
    <x v="0"/>
    <n v="55"/>
    <n v="112"/>
    <n v="6160"/>
    <n v="3326.4"/>
    <n v="0.54"/>
    <x v="2"/>
  </r>
  <r>
    <x v="0"/>
    <n v="1185732"/>
    <x v="345"/>
    <x v="3"/>
    <x v="3"/>
    <s v="Chicago"/>
    <x v="1"/>
    <n v="46"/>
    <n v="65"/>
    <n v="2990"/>
    <n v="1405.3"/>
    <n v="0.47"/>
    <x v="2"/>
  </r>
  <r>
    <x v="0"/>
    <n v="1185732"/>
    <x v="346"/>
    <x v="3"/>
    <x v="3"/>
    <s v="Chicago"/>
    <x v="2"/>
    <n v="48"/>
    <n v="49"/>
    <n v="2352"/>
    <n v="1105.4399999999998"/>
    <n v="0.47"/>
    <x v="2"/>
  </r>
  <r>
    <x v="0"/>
    <n v="1185732"/>
    <x v="347"/>
    <x v="3"/>
    <x v="3"/>
    <s v="Chicago"/>
    <x v="3"/>
    <n v="46"/>
    <n v="53"/>
    <n v="2438"/>
    <n v="1292.1400000000001"/>
    <n v="0.53"/>
    <x v="2"/>
  </r>
  <r>
    <x v="0"/>
    <n v="1185732"/>
    <x v="348"/>
    <x v="3"/>
    <x v="3"/>
    <s v="Chicago"/>
    <x v="4"/>
    <n v="56"/>
    <n v="41"/>
    <n v="2296"/>
    <n v="1148"/>
    <n v="0.5"/>
    <x v="2"/>
  </r>
  <r>
    <x v="0"/>
    <n v="1185732"/>
    <x v="349"/>
    <x v="3"/>
    <x v="3"/>
    <s v="Chicago"/>
    <x v="5"/>
    <n v="61"/>
    <n v="65"/>
    <n v="3965"/>
    <n v="2379"/>
    <n v="0.6"/>
    <x v="2"/>
  </r>
  <r>
    <x v="0"/>
    <n v="1185732"/>
    <x v="350"/>
    <x v="3"/>
    <x v="3"/>
    <s v="Chicago"/>
    <x v="0"/>
    <n v="57"/>
    <n v="150"/>
    <n v="8550"/>
    <n v="4702.5"/>
    <n v="0.55000000000000004"/>
    <x v="2"/>
  </r>
  <r>
    <x v="0"/>
    <n v="1185732"/>
    <x v="351"/>
    <x v="3"/>
    <x v="3"/>
    <s v="Chicago"/>
    <x v="1"/>
    <n v="46"/>
    <n v="75"/>
    <n v="3450"/>
    <n v="1656"/>
    <n v="0.48"/>
    <x v="2"/>
  </r>
  <r>
    <x v="0"/>
    <n v="1185732"/>
    <x v="352"/>
    <x v="3"/>
    <x v="3"/>
    <s v="Chicago"/>
    <x v="2"/>
    <n v="46"/>
    <n v="75"/>
    <n v="3450"/>
    <n v="1690.5"/>
    <n v="0.49"/>
    <x v="2"/>
  </r>
  <r>
    <x v="0"/>
    <n v="1185732"/>
    <x v="353"/>
    <x v="3"/>
    <x v="3"/>
    <s v="Chicago"/>
    <x v="3"/>
    <n v="49"/>
    <n v="54"/>
    <n v="2646"/>
    <n v="1402.38"/>
    <n v="0.53"/>
    <x v="2"/>
  </r>
  <r>
    <x v="0"/>
    <n v="1185732"/>
    <x v="354"/>
    <x v="3"/>
    <x v="3"/>
    <s v="Chicago"/>
    <x v="4"/>
    <n v="59"/>
    <n v="58"/>
    <n v="3422"/>
    <n v="1539.8999999999999"/>
    <n v="0.44999999999999996"/>
    <x v="2"/>
  </r>
  <r>
    <x v="0"/>
    <n v="1185732"/>
    <x v="355"/>
    <x v="3"/>
    <x v="3"/>
    <s v="Chicago"/>
    <x v="5"/>
    <n v="64"/>
    <n v="81"/>
    <n v="5184"/>
    <n v="3265.92"/>
    <n v="0.63"/>
    <x v="2"/>
  </r>
  <r>
    <x v="2"/>
    <n v="1197831"/>
    <x v="356"/>
    <x v="3"/>
    <x v="3"/>
    <s v="Chicago"/>
    <x v="0"/>
    <n v="20"/>
    <n v="189"/>
    <n v="3780"/>
    <n v="1512"/>
    <n v="0.4"/>
    <x v="2"/>
  </r>
  <r>
    <x v="2"/>
    <n v="1197831"/>
    <x v="357"/>
    <x v="3"/>
    <x v="3"/>
    <s v="Chicago"/>
    <x v="1"/>
    <n v="28"/>
    <n v="196"/>
    <n v="5488"/>
    <n v="2195.2000000000003"/>
    <n v="0.4"/>
    <x v="2"/>
  </r>
  <r>
    <x v="2"/>
    <n v="1197831"/>
    <x v="358"/>
    <x v="3"/>
    <x v="3"/>
    <s v="Chicago"/>
    <x v="2"/>
    <n v="27"/>
    <n v="158"/>
    <n v="4266"/>
    <n v="1749.06"/>
    <n v="0.41"/>
    <x v="2"/>
  </r>
  <r>
    <x v="2"/>
    <n v="1197831"/>
    <x v="359"/>
    <x v="3"/>
    <x v="3"/>
    <s v="Chicago"/>
    <x v="3"/>
    <n v="34"/>
    <n v="152"/>
    <n v="5168"/>
    <n v="2635.68"/>
    <n v="0.51"/>
    <x v="2"/>
  </r>
  <r>
    <x v="2"/>
    <n v="1197831"/>
    <x v="360"/>
    <x v="1"/>
    <x v="1"/>
    <s v="Dallas"/>
    <x v="4"/>
    <n v="37"/>
    <n v="94"/>
    <n v="3478"/>
    <n v="1217.3"/>
    <n v="0.35"/>
    <x v="2"/>
  </r>
  <r>
    <x v="2"/>
    <n v="1197831"/>
    <x v="361"/>
    <x v="1"/>
    <x v="1"/>
    <s v="Dallas"/>
    <x v="5"/>
    <n v="33"/>
    <n v="147"/>
    <n v="4851"/>
    <n v="2668.05"/>
    <n v="0.55000000000000004"/>
    <x v="2"/>
  </r>
  <r>
    <x v="2"/>
    <n v="1197831"/>
    <x v="362"/>
    <x v="1"/>
    <x v="1"/>
    <s v="Dallas"/>
    <x v="0"/>
    <n v="23"/>
    <n v="176"/>
    <n v="4048"/>
    <n v="1740.6399999999999"/>
    <n v="0.43"/>
    <x v="2"/>
  </r>
  <r>
    <x v="2"/>
    <n v="1197831"/>
    <x v="363"/>
    <x v="1"/>
    <x v="1"/>
    <s v="Dallas"/>
    <x v="1"/>
    <n v="32"/>
    <n v="163"/>
    <n v="5216"/>
    <n v="2086.4"/>
    <n v="0.4"/>
    <x v="2"/>
  </r>
  <r>
    <x v="2"/>
    <n v="1197831"/>
    <x v="364"/>
    <x v="1"/>
    <x v="1"/>
    <s v="Dallas"/>
    <x v="2"/>
    <n v="34"/>
    <n v="119"/>
    <n v="4046"/>
    <n v="1739.78"/>
    <n v="0.43"/>
    <x v="2"/>
  </r>
  <r>
    <x v="2"/>
    <n v="1197831"/>
    <x v="365"/>
    <x v="1"/>
    <x v="1"/>
    <s v="Dallas"/>
    <x v="3"/>
    <n v="32"/>
    <n v="128"/>
    <n v="4096"/>
    <n v="2170.88"/>
    <n v="0.53"/>
    <x v="2"/>
  </r>
  <r>
    <x v="2"/>
    <n v="1197831"/>
    <x v="366"/>
    <x v="1"/>
    <x v="1"/>
    <s v="Dallas"/>
    <x v="4"/>
    <n v="38"/>
    <n v="75"/>
    <n v="2850"/>
    <n v="997.49999999999989"/>
    <n v="0.35"/>
    <x v="2"/>
  </r>
  <r>
    <x v="2"/>
    <n v="1197831"/>
    <x v="367"/>
    <x v="1"/>
    <x v="1"/>
    <s v="Dallas"/>
    <x v="5"/>
    <n v="32"/>
    <n v="140"/>
    <n v="4480"/>
    <n v="2508.8000000000002"/>
    <n v="0.56000000000000005"/>
    <x v="2"/>
  </r>
  <r>
    <x v="2"/>
    <n v="1197831"/>
    <x v="368"/>
    <x v="1"/>
    <x v="1"/>
    <s v="Dallas"/>
    <x v="0"/>
    <n v="29"/>
    <n v="182"/>
    <n v="5278"/>
    <n v="2639"/>
    <n v="0.5"/>
    <x v="2"/>
  </r>
  <r>
    <x v="2"/>
    <n v="1197831"/>
    <x v="369"/>
    <x v="1"/>
    <x v="1"/>
    <s v="Dallas"/>
    <x v="1"/>
    <n v="39"/>
    <n v="169"/>
    <n v="6591"/>
    <n v="3295.5"/>
    <n v="0.5"/>
    <x v="2"/>
  </r>
  <r>
    <x v="2"/>
    <n v="1197831"/>
    <x v="370"/>
    <x v="1"/>
    <x v="1"/>
    <s v="Dallas"/>
    <x v="2"/>
    <n v="28"/>
    <n v="145"/>
    <n v="4060"/>
    <n v="1908.1999999999998"/>
    <n v="0.47"/>
    <x v="2"/>
  </r>
  <r>
    <x v="2"/>
    <n v="1197831"/>
    <x v="371"/>
    <x v="1"/>
    <x v="1"/>
    <s v="Dallas"/>
    <x v="3"/>
    <n v="32"/>
    <n v="116"/>
    <n v="3712"/>
    <n v="2115.84"/>
    <n v="0.57000000000000006"/>
    <x v="2"/>
  </r>
  <r>
    <x v="2"/>
    <n v="1197831"/>
    <x v="372"/>
    <x v="1"/>
    <x v="1"/>
    <s v="Dallas"/>
    <x v="4"/>
    <n v="38"/>
    <n v="81"/>
    <n v="3078"/>
    <n v="1385.1"/>
    <n v="0.44999999999999996"/>
    <x v="2"/>
  </r>
  <r>
    <x v="2"/>
    <n v="1197831"/>
    <x v="373"/>
    <x v="1"/>
    <x v="1"/>
    <s v="Dallas"/>
    <x v="5"/>
    <n v="32"/>
    <n v="135"/>
    <n v="4320"/>
    <n v="2721.6"/>
    <n v="0.63"/>
    <x v="2"/>
  </r>
  <r>
    <x v="2"/>
    <n v="1197831"/>
    <x v="374"/>
    <x v="1"/>
    <x v="1"/>
    <s v="Dallas"/>
    <x v="0"/>
    <n v="18"/>
    <n v="182"/>
    <n v="3276"/>
    <n v="1474.1999999999998"/>
    <n v="0.44999999999999996"/>
    <x v="2"/>
  </r>
  <r>
    <x v="2"/>
    <n v="1197831"/>
    <x v="375"/>
    <x v="1"/>
    <x v="1"/>
    <s v="Dallas"/>
    <x v="1"/>
    <n v="28"/>
    <n v="175"/>
    <n v="4900"/>
    <n v="2352"/>
    <n v="0.48"/>
    <x v="2"/>
  </r>
  <r>
    <x v="2"/>
    <n v="1197831"/>
    <x v="376"/>
    <x v="1"/>
    <x v="1"/>
    <s v="Dallas"/>
    <x v="2"/>
    <n v="25"/>
    <n v="152"/>
    <n v="3800"/>
    <n v="1862"/>
    <n v="0.49"/>
    <x v="2"/>
  </r>
  <r>
    <x v="2"/>
    <n v="1197831"/>
    <x v="377"/>
    <x v="1"/>
    <x v="1"/>
    <s v="Dallas"/>
    <x v="3"/>
    <n v="29"/>
    <n v="128"/>
    <n v="3712"/>
    <n v="2190.0800000000004"/>
    <n v="0.59000000000000008"/>
    <x v="2"/>
  </r>
  <r>
    <x v="2"/>
    <n v="1197831"/>
    <x v="378"/>
    <x v="1"/>
    <x v="1"/>
    <s v="Dallas"/>
    <x v="4"/>
    <n v="34"/>
    <n v="85"/>
    <n v="2890"/>
    <n v="1156"/>
    <n v="0.4"/>
    <x v="2"/>
  </r>
  <r>
    <x v="2"/>
    <n v="1197831"/>
    <x v="379"/>
    <x v="1"/>
    <x v="1"/>
    <s v="Dallas"/>
    <x v="5"/>
    <n v="29"/>
    <n v="156"/>
    <n v="4524"/>
    <n v="2804.88"/>
    <n v="0.62"/>
    <x v="2"/>
  </r>
  <r>
    <x v="2"/>
    <n v="1197831"/>
    <x v="380"/>
    <x v="1"/>
    <x v="1"/>
    <s v="Dallas"/>
    <x v="0"/>
    <n v="19"/>
    <n v="195"/>
    <n v="3705"/>
    <n v="1852.5"/>
    <n v="0.5"/>
    <x v="2"/>
  </r>
  <r>
    <x v="2"/>
    <n v="1197831"/>
    <x v="381"/>
    <x v="1"/>
    <x v="1"/>
    <s v="Dallas"/>
    <x v="1"/>
    <n v="29"/>
    <n v="194"/>
    <n v="5626"/>
    <n v="2756.74"/>
    <n v="0.49"/>
    <x v="2"/>
  </r>
  <r>
    <x v="2"/>
    <n v="1197831"/>
    <x v="382"/>
    <x v="1"/>
    <x v="1"/>
    <s v="Dallas"/>
    <x v="2"/>
    <n v="24"/>
    <n v="175"/>
    <n v="4200"/>
    <n v="1974"/>
    <n v="0.47"/>
    <x v="2"/>
  </r>
  <r>
    <x v="2"/>
    <n v="1197831"/>
    <x v="383"/>
    <x v="1"/>
    <x v="1"/>
    <s v="Dallas"/>
    <x v="3"/>
    <n v="34"/>
    <n v="154"/>
    <n v="5236"/>
    <n v="3141.6"/>
    <n v="0.6"/>
    <x v="2"/>
  </r>
  <r>
    <x v="2"/>
    <n v="1197831"/>
    <x v="384"/>
    <x v="1"/>
    <x v="1"/>
    <s v="Dallas"/>
    <x v="4"/>
    <n v="49"/>
    <n v="131"/>
    <n v="6419"/>
    <n v="2888.5499999999997"/>
    <n v="0.44999999999999996"/>
    <x v="2"/>
  </r>
  <r>
    <x v="2"/>
    <n v="1197831"/>
    <x v="385"/>
    <x v="1"/>
    <x v="1"/>
    <s v="Dallas"/>
    <x v="5"/>
    <n v="43"/>
    <n v="224"/>
    <n v="9632"/>
    <n v="6260.8"/>
    <n v="0.65"/>
    <x v="2"/>
  </r>
  <r>
    <x v="2"/>
    <n v="1197831"/>
    <x v="386"/>
    <x v="1"/>
    <x v="1"/>
    <s v="Dallas"/>
    <x v="0"/>
    <n v="41"/>
    <n v="224"/>
    <n v="9184"/>
    <n v="4132.7999999999993"/>
    <n v="0.44999999999999996"/>
    <x v="2"/>
  </r>
  <r>
    <x v="2"/>
    <n v="1197831"/>
    <x v="387"/>
    <x v="1"/>
    <x v="1"/>
    <s v="Dallas"/>
    <x v="1"/>
    <n v="49"/>
    <n v="200"/>
    <n v="9800"/>
    <n v="4704"/>
    <n v="0.48"/>
    <x v="2"/>
  </r>
  <r>
    <x v="2"/>
    <n v="1197831"/>
    <x v="388"/>
    <x v="1"/>
    <x v="1"/>
    <s v="Dallas"/>
    <x v="2"/>
    <n v="44"/>
    <n v="176"/>
    <n v="7744"/>
    <n v="3639.68"/>
    <n v="0.47"/>
    <x v="2"/>
  </r>
  <r>
    <x v="2"/>
    <n v="1197831"/>
    <x v="389"/>
    <x v="1"/>
    <x v="1"/>
    <s v="Dallas"/>
    <x v="3"/>
    <n v="43"/>
    <n v="174"/>
    <n v="7482"/>
    <n v="4115.1000000000004"/>
    <n v="0.55000000000000004"/>
    <x v="2"/>
  </r>
  <r>
    <x v="2"/>
    <n v="1197831"/>
    <x v="390"/>
    <x v="1"/>
    <x v="1"/>
    <s v="Dallas"/>
    <x v="4"/>
    <n v="45"/>
    <n v="145"/>
    <n v="6525"/>
    <n v="2805.75"/>
    <n v="0.43"/>
    <x v="2"/>
  </r>
  <r>
    <x v="2"/>
    <n v="1197831"/>
    <x v="391"/>
    <x v="1"/>
    <x v="1"/>
    <s v="Dallas"/>
    <x v="5"/>
    <n v="53"/>
    <n v="263"/>
    <n v="13939"/>
    <n v="8781.57"/>
    <n v="0.63"/>
    <x v="2"/>
  </r>
  <r>
    <x v="2"/>
    <n v="1197831"/>
    <x v="392"/>
    <x v="1"/>
    <x v="1"/>
    <s v="Dallas"/>
    <x v="0"/>
    <n v="41"/>
    <n v="231"/>
    <n v="9471"/>
    <n v="4924.92"/>
    <n v="0.52"/>
    <x v="2"/>
  </r>
  <r>
    <x v="2"/>
    <n v="1197831"/>
    <x v="393"/>
    <x v="1"/>
    <x v="1"/>
    <s v="Dallas"/>
    <x v="1"/>
    <n v="48"/>
    <n v="215"/>
    <n v="10320"/>
    <n v="5572.8"/>
    <n v="0.54"/>
    <x v="2"/>
  </r>
  <r>
    <x v="2"/>
    <n v="1197831"/>
    <x v="394"/>
    <x v="1"/>
    <x v="1"/>
    <s v="Dallas"/>
    <x v="2"/>
    <n v="44"/>
    <n v="254"/>
    <n v="11176"/>
    <n v="6146.7999999999993"/>
    <n v="0.54999999999999993"/>
    <x v="2"/>
  </r>
  <r>
    <x v="2"/>
    <n v="1197831"/>
    <x v="395"/>
    <x v="1"/>
    <x v="1"/>
    <s v="Dallas"/>
    <x v="3"/>
    <n v="43"/>
    <n v="150"/>
    <n v="6450"/>
    <n v="3934.5"/>
    <n v="0.61"/>
    <x v="2"/>
  </r>
  <r>
    <x v="2"/>
    <n v="1197831"/>
    <x v="396"/>
    <x v="1"/>
    <x v="1"/>
    <s v="Dallas"/>
    <x v="4"/>
    <n v="47"/>
    <n v="167"/>
    <n v="7849"/>
    <n v="3610.5399999999995"/>
    <n v="0.45999999999999996"/>
    <x v="2"/>
  </r>
  <r>
    <x v="2"/>
    <n v="1197831"/>
    <x v="397"/>
    <x v="1"/>
    <x v="1"/>
    <s v="Dallas"/>
    <x v="5"/>
    <n v="54"/>
    <n v="255"/>
    <n v="13770"/>
    <n v="9225.9000000000015"/>
    <n v="0.67"/>
    <x v="2"/>
  </r>
  <r>
    <x v="2"/>
    <n v="1197831"/>
    <x v="398"/>
    <x v="1"/>
    <x v="1"/>
    <s v="Dallas"/>
    <x v="0"/>
    <n v="49"/>
    <n v="208"/>
    <n v="10192"/>
    <n v="5197.92"/>
    <n v="0.51"/>
    <x v="2"/>
  </r>
  <r>
    <x v="2"/>
    <n v="1197831"/>
    <x v="399"/>
    <x v="1"/>
    <x v="1"/>
    <s v="Dallas"/>
    <x v="1"/>
    <n v="53"/>
    <n v="208"/>
    <n v="11024"/>
    <n v="5512"/>
    <n v="0.5"/>
    <x v="2"/>
  </r>
  <r>
    <x v="2"/>
    <n v="1197831"/>
    <x v="400"/>
    <x v="1"/>
    <x v="1"/>
    <s v="Dallas"/>
    <x v="2"/>
    <n v="46"/>
    <n v="273"/>
    <n v="12558"/>
    <n v="6906.8999999999987"/>
    <n v="0.54999999999999993"/>
    <x v="2"/>
  </r>
  <r>
    <x v="2"/>
    <n v="1197831"/>
    <x v="401"/>
    <x v="1"/>
    <x v="1"/>
    <s v="Dallas"/>
    <x v="3"/>
    <n v="47"/>
    <n v="147"/>
    <n v="6909"/>
    <n v="4490.8500000000004"/>
    <n v="0.65"/>
    <x v="2"/>
  </r>
  <r>
    <x v="2"/>
    <n v="1197831"/>
    <x v="402"/>
    <x v="1"/>
    <x v="1"/>
    <s v="Dallas"/>
    <x v="4"/>
    <n v="53"/>
    <n v="142"/>
    <n v="7526"/>
    <n v="3612.48"/>
    <n v="0.48"/>
    <x v="2"/>
  </r>
  <r>
    <x v="2"/>
    <n v="1197831"/>
    <x v="403"/>
    <x v="1"/>
    <x v="1"/>
    <s v="Dallas"/>
    <x v="5"/>
    <n v="56"/>
    <n v="233"/>
    <n v="13048"/>
    <n v="9133.6"/>
    <n v="0.70000000000000007"/>
    <x v="2"/>
  </r>
  <r>
    <x v="2"/>
    <n v="1197831"/>
    <x v="404"/>
    <x v="1"/>
    <x v="1"/>
    <s v="Dallas"/>
    <x v="0"/>
    <n v="53"/>
    <n v="181"/>
    <n v="9593"/>
    <n v="5276.15"/>
    <n v="0.54999999999999993"/>
    <x v="2"/>
  </r>
  <r>
    <x v="2"/>
    <n v="1197831"/>
    <x v="405"/>
    <x v="1"/>
    <x v="1"/>
    <s v="Dallas"/>
    <x v="1"/>
    <n v="54"/>
    <n v="176"/>
    <n v="9504"/>
    <n v="4847.04"/>
    <n v="0.51"/>
    <x v="2"/>
  </r>
  <r>
    <x v="2"/>
    <n v="1197831"/>
    <x v="406"/>
    <x v="1"/>
    <x v="1"/>
    <s v="Dallas"/>
    <x v="2"/>
    <n v="59"/>
    <n v="203"/>
    <n v="11977"/>
    <n v="6347.81"/>
    <n v="0.53"/>
    <x v="2"/>
  </r>
  <r>
    <x v="2"/>
    <n v="1197831"/>
    <x v="407"/>
    <x v="1"/>
    <x v="1"/>
    <s v="Dallas"/>
    <x v="3"/>
    <n v="56"/>
    <n v="126"/>
    <n v="7056"/>
    <n v="4586.4000000000005"/>
    <n v="0.65"/>
    <x v="2"/>
  </r>
  <r>
    <x v="2"/>
    <n v="1197831"/>
    <x v="408"/>
    <x v="1"/>
    <x v="1"/>
    <s v="Dallas"/>
    <x v="4"/>
    <n v="53"/>
    <n v="135"/>
    <n v="7155"/>
    <n v="3505.95"/>
    <n v="0.49"/>
    <x v="2"/>
  </r>
  <r>
    <x v="2"/>
    <n v="1197831"/>
    <x v="409"/>
    <x v="1"/>
    <x v="1"/>
    <s v="Dallas"/>
    <x v="5"/>
    <n v="48"/>
    <n v="203"/>
    <n v="9744"/>
    <n v="6820.8000000000011"/>
    <n v="0.70000000000000007"/>
    <x v="2"/>
  </r>
  <r>
    <x v="2"/>
    <n v="1197831"/>
    <x v="410"/>
    <x v="1"/>
    <x v="1"/>
    <s v="Dallas"/>
    <x v="0"/>
    <n v="39"/>
    <n v="156"/>
    <n v="6084"/>
    <n v="3042"/>
    <n v="0.5"/>
    <x v="2"/>
  </r>
  <r>
    <x v="2"/>
    <n v="1197831"/>
    <x v="411"/>
    <x v="1"/>
    <x v="1"/>
    <s v="Dallas"/>
    <x v="1"/>
    <n v="38"/>
    <n v="169"/>
    <n v="6422"/>
    <n v="3275.2200000000003"/>
    <n v="0.51"/>
    <x v="2"/>
  </r>
  <r>
    <x v="2"/>
    <n v="1197831"/>
    <x v="412"/>
    <x v="1"/>
    <x v="1"/>
    <s v="Dallas"/>
    <x v="2"/>
    <n v="41"/>
    <n v="144"/>
    <n v="5904"/>
    <n v="3070.08"/>
    <n v="0.52"/>
    <x v="2"/>
  </r>
  <r>
    <x v="2"/>
    <n v="1197831"/>
    <x v="413"/>
    <x v="1"/>
    <x v="1"/>
    <s v="Dallas"/>
    <x v="3"/>
    <n v="41"/>
    <n v="111"/>
    <n v="4551"/>
    <n v="2730.6"/>
    <n v="0.6"/>
    <x v="2"/>
  </r>
  <r>
    <x v="2"/>
    <n v="1197831"/>
    <x v="414"/>
    <x v="1"/>
    <x v="1"/>
    <s v="Dallas"/>
    <x v="4"/>
    <n v="36"/>
    <n v="100"/>
    <n v="3600"/>
    <n v="1619.9999999999998"/>
    <n v="0.44999999999999996"/>
    <x v="2"/>
  </r>
  <r>
    <x v="2"/>
    <n v="1197831"/>
    <x v="415"/>
    <x v="1"/>
    <x v="1"/>
    <s v="Dallas"/>
    <x v="5"/>
    <n v="45"/>
    <n v="161"/>
    <n v="7245"/>
    <n v="5071.5000000000009"/>
    <n v="0.70000000000000007"/>
    <x v="2"/>
  </r>
  <r>
    <x v="2"/>
    <n v="1197831"/>
    <x v="416"/>
    <x v="1"/>
    <x v="1"/>
    <s v="Dallas"/>
    <x v="0"/>
    <n v="38"/>
    <n v="181"/>
    <n v="6878"/>
    <n v="3782.8999999999996"/>
    <n v="0.54999999999999993"/>
    <x v="2"/>
  </r>
  <r>
    <x v="2"/>
    <n v="1197831"/>
    <x v="417"/>
    <x v="1"/>
    <x v="1"/>
    <s v="Dallas"/>
    <x v="1"/>
    <n v="37"/>
    <n v="218"/>
    <n v="8066"/>
    <n v="4033"/>
    <n v="0.5"/>
    <x v="2"/>
  </r>
  <r>
    <x v="2"/>
    <n v="1197831"/>
    <x v="418"/>
    <x v="1"/>
    <x v="1"/>
    <s v="Dallas"/>
    <x v="2"/>
    <n v="63"/>
    <n v="176"/>
    <n v="11088"/>
    <n v="6098.4"/>
    <n v="0.54999999999999993"/>
    <x v="2"/>
  </r>
  <r>
    <x v="2"/>
    <n v="1197831"/>
    <x v="419"/>
    <x v="1"/>
    <x v="1"/>
    <s v="Dallas"/>
    <x v="3"/>
    <n v="59"/>
    <n v="145"/>
    <n v="8555"/>
    <n v="5304.1"/>
    <n v="0.62"/>
    <x v="2"/>
  </r>
  <r>
    <x v="2"/>
    <n v="1197831"/>
    <x v="420"/>
    <x v="1"/>
    <x v="1"/>
    <s v="Dallas"/>
    <x v="4"/>
    <n v="56"/>
    <n v="138"/>
    <n v="7728"/>
    <n v="3709.44"/>
    <n v="0.48"/>
    <x v="2"/>
  </r>
  <r>
    <x v="2"/>
    <n v="1197831"/>
    <x v="421"/>
    <x v="1"/>
    <x v="1"/>
    <s v="Dallas"/>
    <x v="5"/>
    <n v="67"/>
    <n v="176"/>
    <n v="11792"/>
    <n v="7664.8"/>
    <n v="0.65"/>
    <x v="2"/>
  </r>
  <r>
    <x v="2"/>
    <n v="1197831"/>
    <x v="422"/>
    <x v="1"/>
    <x v="1"/>
    <s v="Dallas"/>
    <x v="0"/>
    <n v="59"/>
    <n v="223"/>
    <n v="13157"/>
    <n v="7104.7800000000007"/>
    <n v="0.54"/>
    <x v="2"/>
  </r>
  <r>
    <x v="2"/>
    <n v="1197831"/>
    <x v="423"/>
    <x v="1"/>
    <x v="1"/>
    <s v="Dallas"/>
    <x v="1"/>
    <n v="56"/>
    <n v="231"/>
    <n v="12936"/>
    <n v="6726.72"/>
    <n v="0.52"/>
    <x v="2"/>
  </r>
  <r>
    <x v="2"/>
    <n v="1197831"/>
    <x v="424"/>
    <x v="1"/>
    <x v="1"/>
    <s v="Dallas"/>
    <x v="2"/>
    <n v="62"/>
    <n v="189"/>
    <n v="11718"/>
    <n v="6327.72"/>
    <n v="0.54"/>
    <x v="2"/>
  </r>
  <r>
    <x v="2"/>
    <n v="1197831"/>
    <x v="425"/>
    <x v="1"/>
    <x v="1"/>
    <s v="Dallas"/>
    <x v="3"/>
    <n v="59"/>
    <n v="173"/>
    <n v="10207"/>
    <n v="6328.34"/>
    <n v="0.62"/>
    <x v="2"/>
  </r>
  <r>
    <x v="2"/>
    <n v="1197831"/>
    <x v="426"/>
    <x v="1"/>
    <x v="1"/>
    <s v="Dallas"/>
    <x v="4"/>
    <n v="58"/>
    <n v="158"/>
    <n v="9164"/>
    <n v="4582"/>
    <n v="0.5"/>
    <x v="2"/>
  </r>
  <r>
    <x v="2"/>
    <n v="1197831"/>
    <x v="427"/>
    <x v="1"/>
    <x v="1"/>
    <s v="Dallas"/>
    <x v="5"/>
    <n v="65"/>
    <n v="233"/>
    <n v="15145"/>
    <n v="9995.7000000000007"/>
    <n v="0.66"/>
    <x v="2"/>
  </r>
  <r>
    <x v="0"/>
    <n v="1185732"/>
    <x v="428"/>
    <x v="1"/>
    <x v="1"/>
    <s v="Dallas"/>
    <x v="0"/>
    <n v="44"/>
    <n v="111"/>
    <n v="4884"/>
    <n v="3418.8"/>
    <n v="0.70000000000000007"/>
    <x v="2"/>
  </r>
  <r>
    <x v="0"/>
    <n v="1185732"/>
    <x v="429"/>
    <x v="1"/>
    <x v="1"/>
    <s v="Dallas"/>
    <x v="1"/>
    <n v="41"/>
    <n v="68"/>
    <n v="2788"/>
    <n v="1310.3599999999999"/>
    <n v="0.47"/>
    <x v="2"/>
  </r>
  <r>
    <x v="0"/>
    <n v="1185732"/>
    <x v="430"/>
    <x v="1"/>
    <x v="1"/>
    <s v="Dallas"/>
    <x v="2"/>
    <n v="33"/>
    <n v="56"/>
    <n v="1848"/>
    <n v="942.48"/>
    <n v="0.51"/>
    <x v="2"/>
  </r>
  <r>
    <x v="0"/>
    <n v="1185732"/>
    <x v="431"/>
    <x v="1"/>
    <x v="1"/>
    <s v="Dallas"/>
    <x v="3"/>
    <n v="38"/>
    <n v="19"/>
    <n v="722"/>
    <n v="368.22"/>
    <n v="0.51"/>
    <x v="2"/>
  </r>
  <r>
    <x v="0"/>
    <n v="1185732"/>
    <x v="432"/>
    <x v="0"/>
    <x v="4"/>
    <s v="Philadelphia"/>
    <x v="4"/>
    <n v="54"/>
    <n v="36"/>
    <n v="1944"/>
    <n v="874.8"/>
    <n v="0.44999999999999996"/>
    <x v="2"/>
  </r>
  <r>
    <x v="0"/>
    <n v="1185732"/>
    <x v="433"/>
    <x v="0"/>
    <x v="4"/>
    <s v="Philadelphia"/>
    <x v="5"/>
    <n v="43"/>
    <n v="61"/>
    <n v="2623"/>
    <n v="1154.1200000000001"/>
    <n v="0.44"/>
    <x v="2"/>
  </r>
  <r>
    <x v="0"/>
    <n v="1185732"/>
    <x v="434"/>
    <x v="0"/>
    <x v="4"/>
    <s v="Philadelphia"/>
    <x v="0"/>
    <n v="42"/>
    <n v="119"/>
    <n v="4998"/>
    <n v="3348.6600000000003"/>
    <n v="0.67"/>
    <x v="2"/>
  </r>
  <r>
    <x v="0"/>
    <n v="1185732"/>
    <x v="435"/>
    <x v="0"/>
    <x v="4"/>
    <s v="Philadelphia"/>
    <x v="1"/>
    <n v="44"/>
    <n v="35"/>
    <n v="1540"/>
    <n v="739.19999999999993"/>
    <n v="0.48"/>
    <x v="2"/>
  </r>
  <r>
    <x v="0"/>
    <n v="1185732"/>
    <x v="436"/>
    <x v="0"/>
    <x v="4"/>
    <s v="Philadelphia"/>
    <x v="2"/>
    <n v="34"/>
    <n v="46"/>
    <n v="1564"/>
    <n v="813.28"/>
    <n v="0.52"/>
    <x v="2"/>
  </r>
  <r>
    <x v="0"/>
    <n v="1185732"/>
    <x v="437"/>
    <x v="0"/>
    <x v="4"/>
    <s v="Philadelphia"/>
    <x v="3"/>
    <n v="39"/>
    <n v="13"/>
    <n v="507"/>
    <n v="263.64"/>
    <n v="0.52"/>
    <x v="2"/>
  </r>
  <r>
    <x v="0"/>
    <n v="1185732"/>
    <x v="438"/>
    <x v="0"/>
    <x v="4"/>
    <s v="Philadelphia"/>
    <x v="4"/>
    <n v="51"/>
    <n v="36"/>
    <n v="1836"/>
    <n v="844.56"/>
    <n v="0.45999999999999996"/>
    <x v="2"/>
  </r>
  <r>
    <x v="0"/>
    <n v="1185732"/>
    <x v="439"/>
    <x v="0"/>
    <x v="4"/>
    <s v="Philadelphia"/>
    <x v="5"/>
    <n v="44"/>
    <n v="68"/>
    <n v="2992"/>
    <n v="1346.3999999999999"/>
    <n v="0.44999999999999996"/>
    <x v="2"/>
  </r>
  <r>
    <x v="0"/>
    <n v="1185732"/>
    <x v="440"/>
    <x v="0"/>
    <x v="4"/>
    <s v="Philadelphia"/>
    <x v="0"/>
    <n v="49"/>
    <n v="120"/>
    <n v="5880"/>
    <n v="4116"/>
    <n v="0.70000000000000007"/>
    <x v="2"/>
  </r>
  <r>
    <x v="0"/>
    <n v="1185732"/>
    <x v="441"/>
    <x v="0"/>
    <x v="4"/>
    <s v="Philadelphia"/>
    <x v="1"/>
    <n v="47"/>
    <n v="38"/>
    <n v="1786"/>
    <n v="875.14"/>
    <n v="0.49"/>
    <x v="2"/>
  </r>
  <r>
    <x v="0"/>
    <n v="1185732"/>
    <x v="442"/>
    <x v="0"/>
    <x v="4"/>
    <s v="Philadelphia"/>
    <x v="2"/>
    <n v="36"/>
    <n v="51"/>
    <n v="1836"/>
    <n v="991.44"/>
    <n v="0.54"/>
    <x v="2"/>
  </r>
  <r>
    <x v="0"/>
    <n v="1185732"/>
    <x v="443"/>
    <x v="0"/>
    <x v="4"/>
    <s v="Philadelphia"/>
    <x v="3"/>
    <n v="43"/>
    <n v="8"/>
    <n v="344"/>
    <n v="175.44"/>
    <n v="0.51"/>
    <x v="2"/>
  </r>
  <r>
    <x v="0"/>
    <n v="1185732"/>
    <x v="444"/>
    <x v="0"/>
    <x v="4"/>
    <s v="Philadelphia"/>
    <x v="4"/>
    <n v="58"/>
    <n v="20"/>
    <n v="1160"/>
    <n v="464"/>
    <n v="0.4"/>
    <x v="2"/>
  </r>
  <r>
    <x v="0"/>
    <n v="1185732"/>
    <x v="445"/>
    <x v="0"/>
    <x v="4"/>
    <s v="Philadelphia"/>
    <x v="5"/>
    <n v="47"/>
    <n v="44"/>
    <n v="2068"/>
    <n v="723.8"/>
    <n v="0.35"/>
    <x v="2"/>
  </r>
  <r>
    <x v="0"/>
    <n v="1185732"/>
    <x v="446"/>
    <x v="0"/>
    <x v="4"/>
    <s v="Philadelphia"/>
    <x v="0"/>
    <n v="46"/>
    <n v="122"/>
    <n v="5612"/>
    <n v="3535.56"/>
    <n v="0.63"/>
    <x v="2"/>
  </r>
  <r>
    <x v="0"/>
    <n v="1185732"/>
    <x v="447"/>
    <x v="0"/>
    <x v="4"/>
    <s v="Philadelphia"/>
    <x v="1"/>
    <n v="45"/>
    <n v="45"/>
    <n v="2025"/>
    <n v="850.5"/>
    <n v="0.42"/>
    <x v="2"/>
  </r>
  <r>
    <x v="0"/>
    <n v="1185732"/>
    <x v="448"/>
    <x v="0"/>
    <x v="4"/>
    <s v="Philadelphia"/>
    <x v="2"/>
    <n v="38"/>
    <n v="38"/>
    <n v="1444"/>
    <n v="664.2399999999999"/>
    <n v="0.45999999999999996"/>
    <x v="2"/>
  </r>
  <r>
    <x v="0"/>
    <n v="1185732"/>
    <x v="449"/>
    <x v="0"/>
    <x v="4"/>
    <s v="Philadelphia"/>
    <x v="3"/>
    <n v="42"/>
    <n v="20"/>
    <n v="840"/>
    <n v="386.4"/>
    <n v="0.45999999999999996"/>
    <x v="2"/>
  </r>
  <r>
    <x v="0"/>
    <n v="1185732"/>
    <x v="450"/>
    <x v="0"/>
    <x v="4"/>
    <s v="Philadelphia"/>
    <x v="4"/>
    <n v="55"/>
    <n v="22"/>
    <n v="1210"/>
    <n v="508.2"/>
    <n v="0.42"/>
    <x v="2"/>
  </r>
  <r>
    <x v="0"/>
    <n v="1185732"/>
    <x v="451"/>
    <x v="0"/>
    <x v="4"/>
    <s v="Philadelphia"/>
    <x v="5"/>
    <n v="48"/>
    <n v="54"/>
    <n v="2592"/>
    <n v="933.12"/>
    <n v="0.36"/>
    <x v="2"/>
  </r>
  <r>
    <x v="0"/>
    <n v="1185732"/>
    <x v="452"/>
    <x v="0"/>
    <x v="4"/>
    <s v="Philadelphia"/>
    <x v="0"/>
    <n v="58"/>
    <n v="136"/>
    <n v="7888"/>
    <n v="4969.4399999999996"/>
    <n v="0.63"/>
    <x v="2"/>
  </r>
  <r>
    <x v="0"/>
    <n v="1185732"/>
    <x v="453"/>
    <x v="0"/>
    <x v="4"/>
    <s v="Philadelphia"/>
    <x v="1"/>
    <n v="54"/>
    <n v="53"/>
    <n v="2862"/>
    <n v="1144.8"/>
    <n v="0.4"/>
    <x v="2"/>
  </r>
  <r>
    <x v="0"/>
    <n v="1185732"/>
    <x v="454"/>
    <x v="0"/>
    <x v="4"/>
    <s v="Philadelphia"/>
    <x v="2"/>
    <n v="52"/>
    <n v="42"/>
    <n v="2184"/>
    <n v="1004.6399999999999"/>
    <n v="0.45999999999999996"/>
    <x v="2"/>
  </r>
  <r>
    <x v="0"/>
    <n v="1185732"/>
    <x v="455"/>
    <x v="0"/>
    <x v="4"/>
    <s v="Philadelphia"/>
    <x v="3"/>
    <n v="51"/>
    <n v="29"/>
    <n v="1479"/>
    <n v="695.13"/>
    <n v="0.47"/>
    <x v="2"/>
  </r>
  <r>
    <x v="0"/>
    <n v="1185732"/>
    <x v="456"/>
    <x v="0"/>
    <x v="4"/>
    <s v="Philadelphia"/>
    <x v="4"/>
    <n v="59"/>
    <n v="31"/>
    <n v="1829"/>
    <n v="768.18"/>
    <n v="0.42"/>
    <x v="2"/>
  </r>
  <r>
    <x v="0"/>
    <n v="1185732"/>
    <x v="457"/>
    <x v="0"/>
    <x v="4"/>
    <s v="Philadelphia"/>
    <x v="5"/>
    <n v="64"/>
    <n v="63"/>
    <n v="4032"/>
    <n v="1814.3999999999999"/>
    <n v="0.44999999999999996"/>
    <x v="2"/>
  </r>
  <r>
    <x v="0"/>
    <n v="1185732"/>
    <x v="458"/>
    <x v="0"/>
    <x v="4"/>
    <s v="Philadelphia"/>
    <x v="0"/>
    <n v="64"/>
    <n v="135"/>
    <n v="8640"/>
    <n v="5616"/>
    <n v="0.65"/>
    <x v="2"/>
  </r>
  <r>
    <x v="0"/>
    <n v="1185732"/>
    <x v="459"/>
    <x v="0"/>
    <x v="4"/>
    <s v="Philadelphia"/>
    <x v="1"/>
    <n v="59"/>
    <n v="70"/>
    <n v="4130"/>
    <n v="1899.8"/>
    <n v="0.45999999999999996"/>
    <x v="2"/>
  </r>
  <r>
    <x v="0"/>
    <n v="1185732"/>
    <x v="460"/>
    <x v="0"/>
    <x v="4"/>
    <s v="Philadelphia"/>
    <x v="2"/>
    <n v="52"/>
    <n v="44"/>
    <n v="2288"/>
    <n v="1144"/>
    <n v="0.5"/>
    <x v="2"/>
  </r>
  <r>
    <x v="0"/>
    <n v="1185732"/>
    <x v="461"/>
    <x v="0"/>
    <x v="4"/>
    <s v="Philadelphia"/>
    <x v="3"/>
    <n v="52"/>
    <n v="39"/>
    <n v="2028"/>
    <n v="1074.8400000000001"/>
    <n v="0.53"/>
    <x v="2"/>
  </r>
  <r>
    <x v="0"/>
    <n v="1185732"/>
    <x v="462"/>
    <x v="0"/>
    <x v="4"/>
    <s v="Philadelphia"/>
    <x v="4"/>
    <n v="60"/>
    <n v="45"/>
    <n v="2700"/>
    <n v="1242"/>
    <n v="0.45999999999999996"/>
    <x v="2"/>
  </r>
  <r>
    <x v="0"/>
    <n v="1185732"/>
    <x v="463"/>
    <x v="0"/>
    <x v="4"/>
    <s v="Philadelphia"/>
    <x v="5"/>
    <n v="65"/>
    <n v="81"/>
    <n v="5265"/>
    <n v="2211.2999999999997"/>
    <n v="0.42"/>
    <x v="2"/>
  </r>
  <r>
    <x v="0"/>
    <n v="1185732"/>
    <x v="464"/>
    <x v="0"/>
    <x v="4"/>
    <s v="Philadelphia"/>
    <x v="0"/>
    <n v="60"/>
    <n v="145"/>
    <n v="8700"/>
    <n v="5829"/>
    <n v="0.67"/>
    <x v="2"/>
  </r>
  <r>
    <x v="0"/>
    <n v="1185732"/>
    <x v="465"/>
    <x v="0"/>
    <x v="4"/>
    <s v="Philadelphia"/>
    <x v="1"/>
    <n v="55"/>
    <n v="90"/>
    <n v="4950"/>
    <n v="2475"/>
    <n v="0.5"/>
    <x v="2"/>
  </r>
  <r>
    <x v="0"/>
    <n v="1185732"/>
    <x v="466"/>
    <x v="0"/>
    <x v="4"/>
    <s v="Philadelphia"/>
    <x v="2"/>
    <n v="51"/>
    <n v="59"/>
    <n v="3009"/>
    <n v="1504.5"/>
    <n v="0.5"/>
    <x v="2"/>
  </r>
  <r>
    <x v="0"/>
    <n v="1185732"/>
    <x v="467"/>
    <x v="0"/>
    <x v="4"/>
    <s v="Philadelphia"/>
    <x v="3"/>
    <n v="51"/>
    <n v="44"/>
    <n v="2244"/>
    <n v="1189.3200000000002"/>
    <n v="0.53"/>
    <x v="2"/>
  </r>
  <r>
    <x v="0"/>
    <n v="1185732"/>
    <x v="468"/>
    <x v="0"/>
    <x v="4"/>
    <s v="Philadelphia"/>
    <x v="4"/>
    <n v="64"/>
    <n v="60"/>
    <n v="3840"/>
    <n v="1843.1999999999998"/>
    <n v="0.48"/>
    <x v="2"/>
  </r>
  <r>
    <x v="0"/>
    <n v="1185732"/>
    <x v="469"/>
    <x v="0"/>
    <x v="4"/>
    <s v="Philadelphia"/>
    <x v="5"/>
    <n v="64"/>
    <n v="98"/>
    <n v="6272"/>
    <n v="2634.24"/>
    <n v="0.42"/>
    <x v="2"/>
  </r>
  <r>
    <x v="0"/>
    <n v="1185732"/>
    <x v="470"/>
    <x v="0"/>
    <x v="4"/>
    <s v="Philadelphia"/>
    <x v="0"/>
    <n v="60"/>
    <n v="158"/>
    <n v="9480"/>
    <n v="6256.8"/>
    <n v="0.66"/>
    <x v="2"/>
  </r>
  <r>
    <x v="0"/>
    <n v="1185732"/>
    <x v="471"/>
    <x v="0"/>
    <x v="4"/>
    <s v="Philadelphia"/>
    <x v="1"/>
    <n v="54"/>
    <n v="75"/>
    <n v="4050"/>
    <n v="1903.5"/>
    <n v="0.47"/>
    <x v="2"/>
  </r>
  <r>
    <x v="0"/>
    <n v="1185732"/>
    <x v="472"/>
    <x v="0"/>
    <x v="4"/>
    <s v="Philadelphia"/>
    <x v="2"/>
    <n v="54"/>
    <n v="61"/>
    <n v="3294"/>
    <n v="1811.6999999999998"/>
    <n v="0.54999999999999993"/>
    <x v="2"/>
  </r>
  <r>
    <x v="0"/>
    <n v="1185732"/>
    <x v="473"/>
    <x v="0"/>
    <x v="4"/>
    <s v="Philadelphia"/>
    <x v="3"/>
    <n v="53"/>
    <n v="58"/>
    <n v="3074"/>
    <n v="1659.96"/>
    <n v="0.54"/>
    <x v="2"/>
  </r>
  <r>
    <x v="0"/>
    <n v="1185732"/>
    <x v="474"/>
    <x v="0"/>
    <x v="4"/>
    <s v="Philadelphia"/>
    <x v="4"/>
    <n v="61"/>
    <n v="46"/>
    <n v="2806"/>
    <n v="1290.76"/>
    <n v="0.45999999999999996"/>
    <x v="2"/>
  </r>
  <r>
    <x v="0"/>
    <n v="1185732"/>
    <x v="475"/>
    <x v="0"/>
    <x v="4"/>
    <s v="Philadelphia"/>
    <x v="5"/>
    <n v="64"/>
    <n v="95"/>
    <n v="6080"/>
    <n v="2614.4"/>
    <n v="0.43"/>
    <x v="2"/>
  </r>
  <r>
    <x v="0"/>
    <n v="1185732"/>
    <x v="476"/>
    <x v="0"/>
    <x v="4"/>
    <s v="Philadelphia"/>
    <x v="0"/>
    <n v="62"/>
    <n v="143"/>
    <n v="8866"/>
    <n v="5319.5999999999995"/>
    <n v="0.6"/>
    <x v="2"/>
  </r>
  <r>
    <x v="0"/>
    <n v="1185732"/>
    <x v="477"/>
    <x v="0"/>
    <x v="4"/>
    <s v="Philadelphia"/>
    <x v="1"/>
    <n v="48"/>
    <n v="80"/>
    <n v="3840"/>
    <n v="1536"/>
    <n v="0.4"/>
    <x v="2"/>
  </r>
  <r>
    <x v="0"/>
    <n v="1185732"/>
    <x v="478"/>
    <x v="0"/>
    <x v="4"/>
    <s v="Philadelphia"/>
    <x v="2"/>
    <n v="41"/>
    <n v="50"/>
    <n v="2050"/>
    <n v="922.49999999999989"/>
    <n v="0.44999999999999996"/>
    <x v="2"/>
  </r>
  <r>
    <x v="0"/>
    <n v="1185732"/>
    <x v="479"/>
    <x v="0"/>
    <x v="4"/>
    <s v="Philadelphia"/>
    <x v="3"/>
    <n v="41"/>
    <n v="53"/>
    <n v="2173"/>
    <n v="1021.31"/>
    <n v="0.47"/>
    <x v="2"/>
  </r>
  <r>
    <x v="0"/>
    <n v="1185732"/>
    <x v="480"/>
    <x v="0"/>
    <x v="4"/>
    <s v="Philadelphia"/>
    <x v="4"/>
    <n v="50"/>
    <n v="36"/>
    <n v="1800"/>
    <n v="809.99999999999989"/>
    <n v="0.44999999999999996"/>
    <x v="2"/>
  </r>
  <r>
    <x v="0"/>
    <n v="1185732"/>
    <x v="481"/>
    <x v="0"/>
    <x v="4"/>
    <s v="Philadelphia"/>
    <x v="5"/>
    <n v="55"/>
    <n v="61"/>
    <n v="3355"/>
    <n v="1342"/>
    <n v="0.4"/>
    <x v="2"/>
  </r>
  <r>
    <x v="0"/>
    <n v="1185732"/>
    <x v="482"/>
    <x v="0"/>
    <x v="4"/>
    <s v="Philadelphia"/>
    <x v="0"/>
    <n v="55"/>
    <n v="104"/>
    <n v="5720"/>
    <n v="3546.4"/>
    <n v="0.62"/>
    <x v="2"/>
  </r>
  <r>
    <x v="0"/>
    <n v="1185732"/>
    <x v="483"/>
    <x v="0"/>
    <x v="4"/>
    <s v="Philadelphia"/>
    <x v="1"/>
    <n v="47"/>
    <n v="63"/>
    <n v="2961"/>
    <n v="1243.6199999999999"/>
    <n v="0.42"/>
    <x v="2"/>
  </r>
  <r>
    <x v="0"/>
    <n v="1185732"/>
    <x v="484"/>
    <x v="0"/>
    <x v="4"/>
    <s v="Philadelphia"/>
    <x v="2"/>
    <n v="48"/>
    <n v="34"/>
    <n v="1632"/>
    <n v="734.4"/>
    <n v="0.44999999999999996"/>
    <x v="2"/>
  </r>
  <r>
    <x v="0"/>
    <n v="1185732"/>
    <x v="485"/>
    <x v="0"/>
    <x v="4"/>
    <s v="Philadelphia"/>
    <x v="3"/>
    <n v="48"/>
    <n v="29"/>
    <n v="1392"/>
    <n v="626.4"/>
    <n v="0.44999999999999996"/>
    <x v="2"/>
  </r>
  <r>
    <x v="0"/>
    <n v="1185732"/>
    <x v="486"/>
    <x v="0"/>
    <x v="4"/>
    <s v="Philadelphia"/>
    <x v="4"/>
    <n v="56"/>
    <n v="27"/>
    <n v="1512"/>
    <n v="650.16"/>
    <n v="0.43"/>
    <x v="2"/>
  </r>
  <r>
    <x v="0"/>
    <n v="1185732"/>
    <x v="487"/>
    <x v="0"/>
    <x v="4"/>
    <s v="Philadelphia"/>
    <x v="5"/>
    <n v="60"/>
    <n v="63"/>
    <n v="3780"/>
    <n v="1474.2"/>
    <n v="0.39"/>
    <x v="2"/>
  </r>
  <r>
    <x v="0"/>
    <n v="1185732"/>
    <x v="488"/>
    <x v="0"/>
    <x v="4"/>
    <s v="Philadelphia"/>
    <x v="0"/>
    <n v="66"/>
    <n v="113"/>
    <n v="7458"/>
    <n v="4847.7"/>
    <n v="0.65"/>
    <x v="2"/>
  </r>
  <r>
    <x v="0"/>
    <n v="1185732"/>
    <x v="489"/>
    <x v="0"/>
    <x v="4"/>
    <s v="Philadelphia"/>
    <x v="1"/>
    <n v="55"/>
    <n v="60"/>
    <n v="3300"/>
    <n v="1551"/>
    <n v="0.47"/>
    <x v="2"/>
  </r>
  <r>
    <x v="0"/>
    <n v="1185732"/>
    <x v="490"/>
    <x v="0"/>
    <x v="4"/>
    <s v="Philadelphia"/>
    <x v="2"/>
    <n v="55"/>
    <n v="55"/>
    <n v="3025"/>
    <n v="1603.25"/>
    <n v="0.53"/>
    <x v="2"/>
  </r>
  <r>
    <x v="0"/>
    <n v="1185732"/>
    <x v="491"/>
    <x v="0"/>
    <x v="4"/>
    <s v="Philadelphia"/>
    <x v="3"/>
    <n v="56"/>
    <n v="44"/>
    <n v="2464"/>
    <n v="1256.6400000000001"/>
    <n v="0.51"/>
    <x v="2"/>
  </r>
  <r>
    <x v="0"/>
    <n v="1185732"/>
    <x v="492"/>
    <x v="0"/>
    <x v="4"/>
    <s v="Philadelphia"/>
    <x v="4"/>
    <n v="64"/>
    <n v="42"/>
    <n v="2688"/>
    <n v="1290.24"/>
    <n v="0.48"/>
    <x v="2"/>
  </r>
  <r>
    <x v="0"/>
    <n v="1185732"/>
    <x v="493"/>
    <x v="0"/>
    <x v="4"/>
    <s v="Philadelphia"/>
    <x v="5"/>
    <n v="71"/>
    <n v="65"/>
    <n v="4615"/>
    <n v="2030.6"/>
    <n v="0.44"/>
    <x v="2"/>
  </r>
  <r>
    <x v="0"/>
    <n v="1185732"/>
    <x v="494"/>
    <x v="0"/>
    <x v="4"/>
    <s v="Philadelphia"/>
    <x v="0"/>
    <n v="67"/>
    <n v="124"/>
    <n v="8308"/>
    <n v="5732.52"/>
    <n v="0.69000000000000006"/>
    <x v="2"/>
  </r>
  <r>
    <x v="0"/>
    <n v="1185732"/>
    <x v="495"/>
    <x v="0"/>
    <x v="4"/>
    <s v="Philadelphia"/>
    <x v="1"/>
    <n v="55"/>
    <n v="69"/>
    <n v="3795"/>
    <n v="1707.7499999999998"/>
    <n v="0.44999999999999996"/>
    <x v="2"/>
  </r>
  <r>
    <x v="0"/>
    <n v="1185732"/>
    <x v="496"/>
    <x v="0"/>
    <x v="4"/>
    <s v="Philadelphia"/>
    <x v="2"/>
    <n v="55"/>
    <n v="65"/>
    <n v="3575"/>
    <n v="1894.75"/>
    <n v="0.53"/>
    <x v="2"/>
  </r>
  <r>
    <x v="0"/>
    <n v="1185732"/>
    <x v="497"/>
    <x v="0"/>
    <x v="4"/>
    <s v="Philadelphia"/>
    <x v="3"/>
    <n v="57"/>
    <n v="53"/>
    <n v="3021"/>
    <n v="1601.13"/>
    <n v="0.53"/>
    <x v="2"/>
  </r>
  <r>
    <x v="0"/>
    <n v="1185732"/>
    <x v="498"/>
    <x v="0"/>
    <x v="4"/>
    <s v="Philadelphia"/>
    <x v="4"/>
    <n v="63"/>
    <n v="47"/>
    <n v="2961"/>
    <n v="1362.06"/>
    <n v="0.45999999999999996"/>
    <x v="2"/>
  </r>
  <r>
    <x v="0"/>
    <n v="1185732"/>
    <x v="0"/>
    <x v="0"/>
    <x v="4"/>
    <s v="Philadelphia"/>
    <x v="5"/>
    <n v="68"/>
    <n v="83"/>
    <n v="5644"/>
    <n v="2426.92"/>
    <n v="0.43"/>
    <x v="2"/>
  </r>
  <r>
    <x v="3"/>
    <n v="1128299"/>
    <x v="1"/>
    <x v="0"/>
    <x v="4"/>
    <s v="Philadelphia"/>
    <x v="0"/>
    <n v="32"/>
    <n v="122"/>
    <n v="3904"/>
    <n v="1991.04"/>
    <n v="0.51"/>
    <x v="2"/>
  </r>
  <r>
    <x v="3"/>
    <n v="1128299"/>
    <x v="2"/>
    <x v="0"/>
    <x v="4"/>
    <s v="Philadelphia"/>
    <x v="1"/>
    <n v="44"/>
    <n v="117"/>
    <n v="5148"/>
    <n v="1904.76"/>
    <n v="0.37"/>
    <x v="2"/>
  </r>
  <r>
    <x v="3"/>
    <n v="1128299"/>
    <x v="3"/>
    <x v="0"/>
    <x v="4"/>
    <s v="Philadelphia"/>
    <x v="2"/>
    <n v="41"/>
    <n v="117"/>
    <n v="4797"/>
    <n v="2590.38"/>
    <n v="0.54"/>
    <x v="2"/>
  </r>
  <r>
    <x v="3"/>
    <n v="1128299"/>
    <x v="4"/>
    <x v="0"/>
    <x v="4"/>
    <s v="Philadelphia"/>
    <x v="3"/>
    <n v="43"/>
    <n v="87"/>
    <n v="3741"/>
    <n v="1870.5"/>
    <n v="0.5"/>
    <x v="2"/>
  </r>
  <r>
    <x v="3"/>
    <n v="1128299"/>
    <x v="5"/>
    <x v="2"/>
    <x v="5"/>
    <s v="Las Vegas"/>
    <x v="4"/>
    <n v="47"/>
    <n v="70"/>
    <n v="3290"/>
    <n v="2138.5"/>
    <n v="0.65"/>
    <x v="2"/>
  </r>
  <r>
    <x v="3"/>
    <n v="1128299"/>
    <x v="6"/>
    <x v="2"/>
    <x v="5"/>
    <s v="Las Vegas"/>
    <x v="5"/>
    <n v="41"/>
    <n v="128"/>
    <n v="5248"/>
    <n v="1574.4000000000003"/>
    <n v="0.30000000000000004"/>
    <x v="2"/>
  </r>
  <r>
    <x v="3"/>
    <n v="1128299"/>
    <x v="7"/>
    <x v="2"/>
    <x v="5"/>
    <s v="Las Vegas"/>
    <x v="0"/>
    <n v="34"/>
    <n v="158"/>
    <n v="5372"/>
    <n v="2686"/>
    <n v="0.5"/>
    <x v="2"/>
  </r>
  <r>
    <x v="3"/>
    <n v="1128299"/>
    <x v="499"/>
    <x v="2"/>
    <x v="5"/>
    <s v="Las Vegas"/>
    <x v="1"/>
    <n v="43"/>
    <n v="128"/>
    <n v="5504"/>
    <n v="2201.6"/>
    <n v="0.4"/>
    <x v="2"/>
  </r>
  <r>
    <x v="3"/>
    <n v="1128299"/>
    <x v="500"/>
    <x v="2"/>
    <x v="5"/>
    <s v="Las Vegas"/>
    <x v="2"/>
    <n v="41"/>
    <n v="119"/>
    <n v="4879"/>
    <n v="2585.8700000000003"/>
    <n v="0.53"/>
    <x v="2"/>
  </r>
  <r>
    <x v="3"/>
    <n v="1128299"/>
    <x v="501"/>
    <x v="2"/>
    <x v="5"/>
    <s v="Las Vegas"/>
    <x v="3"/>
    <n v="44"/>
    <n v="74"/>
    <n v="3256"/>
    <n v="1497.76"/>
    <n v="0.45999999999999996"/>
    <x v="2"/>
  </r>
  <r>
    <x v="3"/>
    <n v="1128299"/>
    <x v="502"/>
    <x v="2"/>
    <x v="5"/>
    <s v="Las Vegas"/>
    <x v="4"/>
    <n v="46"/>
    <n v="52"/>
    <n v="2392"/>
    <n v="1674.4"/>
    <n v="0.70000000000000007"/>
    <x v="2"/>
  </r>
  <r>
    <x v="3"/>
    <n v="1128299"/>
    <x v="503"/>
    <x v="2"/>
    <x v="5"/>
    <s v="Las Vegas"/>
    <x v="5"/>
    <n v="41"/>
    <n v="116"/>
    <n v="4756"/>
    <n v="1617.0400000000002"/>
    <n v="0.34"/>
    <x v="2"/>
  </r>
  <r>
    <x v="3"/>
    <n v="1128299"/>
    <x v="504"/>
    <x v="2"/>
    <x v="5"/>
    <s v="Las Vegas"/>
    <x v="0"/>
    <n v="43"/>
    <n v="160"/>
    <n v="6880"/>
    <n v="3784.0000000000005"/>
    <n v="0.55000000000000004"/>
    <x v="2"/>
  </r>
  <r>
    <x v="3"/>
    <n v="1128299"/>
    <x v="505"/>
    <x v="2"/>
    <x v="5"/>
    <s v="Las Vegas"/>
    <x v="1"/>
    <n v="50"/>
    <n v="120"/>
    <n v="6000"/>
    <n v="2400"/>
    <n v="0.4"/>
    <x v="2"/>
  </r>
  <r>
    <x v="3"/>
    <n v="1128299"/>
    <x v="506"/>
    <x v="2"/>
    <x v="5"/>
    <s v="Las Vegas"/>
    <x v="2"/>
    <n v="52"/>
    <n v="104"/>
    <n v="5408"/>
    <n v="2866.2400000000002"/>
    <n v="0.53"/>
    <x v="2"/>
  </r>
  <r>
    <x v="3"/>
    <n v="1128299"/>
    <x v="507"/>
    <x v="2"/>
    <x v="5"/>
    <s v="Las Vegas"/>
    <x v="3"/>
    <n v="50"/>
    <n v="84"/>
    <n v="4200"/>
    <n v="1974"/>
    <n v="0.47"/>
    <x v="2"/>
  </r>
  <r>
    <x v="3"/>
    <n v="1128299"/>
    <x v="508"/>
    <x v="2"/>
    <x v="5"/>
    <s v="Las Vegas"/>
    <x v="4"/>
    <n v="55"/>
    <n v="47"/>
    <n v="2585"/>
    <n v="1809.5000000000002"/>
    <n v="0.70000000000000007"/>
    <x v="2"/>
  </r>
  <r>
    <x v="3"/>
    <n v="1128299"/>
    <x v="509"/>
    <x v="2"/>
    <x v="5"/>
    <s v="Las Vegas"/>
    <x v="5"/>
    <n v="54"/>
    <n v="94"/>
    <n v="5076"/>
    <n v="1725.8400000000001"/>
    <n v="0.34"/>
    <x v="2"/>
  </r>
  <r>
    <x v="3"/>
    <n v="1128299"/>
    <x v="510"/>
    <x v="2"/>
    <x v="5"/>
    <s v="Las Vegas"/>
    <x v="0"/>
    <n v="58"/>
    <n v="143"/>
    <n v="8294"/>
    <n v="4229.9400000000005"/>
    <n v="0.51"/>
    <x v="2"/>
  </r>
  <r>
    <x v="3"/>
    <n v="1128299"/>
    <x v="8"/>
    <x v="2"/>
    <x v="5"/>
    <s v="Las Vegas"/>
    <x v="1"/>
    <n v="62"/>
    <n v="102"/>
    <n v="6324"/>
    <n v="2403.12"/>
    <n v="0.38"/>
    <x v="2"/>
  </r>
  <r>
    <x v="3"/>
    <n v="1128299"/>
    <x v="9"/>
    <x v="2"/>
    <x v="5"/>
    <s v="Las Vegas"/>
    <x v="2"/>
    <n v="61"/>
    <n v="120"/>
    <n v="7320"/>
    <n v="3879.6000000000004"/>
    <n v="0.53"/>
    <x v="2"/>
  </r>
  <r>
    <x v="3"/>
    <n v="1128299"/>
    <x v="10"/>
    <x v="2"/>
    <x v="5"/>
    <s v="Las Vegas"/>
    <x v="3"/>
    <n v="59"/>
    <n v="75"/>
    <n v="4425"/>
    <n v="2035.4999999999998"/>
    <n v="0.45999999999999996"/>
    <x v="2"/>
  </r>
  <r>
    <x v="3"/>
    <n v="1128299"/>
    <x v="11"/>
    <x v="2"/>
    <x v="5"/>
    <s v="Las Vegas"/>
    <x v="4"/>
    <n v="63"/>
    <n v="52"/>
    <n v="3276"/>
    <n v="2162.1600000000003"/>
    <n v="0.66"/>
    <x v="2"/>
  </r>
  <r>
    <x v="3"/>
    <n v="1128299"/>
    <x v="12"/>
    <x v="2"/>
    <x v="5"/>
    <s v="Las Vegas"/>
    <x v="5"/>
    <n v="78"/>
    <n v="95"/>
    <n v="7410"/>
    <n v="2519.4"/>
    <n v="0.34"/>
    <x v="2"/>
  </r>
  <r>
    <x v="3"/>
    <n v="1128299"/>
    <x v="13"/>
    <x v="2"/>
    <x v="5"/>
    <s v="Las Vegas"/>
    <x v="0"/>
    <n v="58"/>
    <n v="149"/>
    <n v="8642"/>
    <n v="5012.3600000000006"/>
    <n v="0.58000000000000007"/>
    <x v="2"/>
  </r>
  <r>
    <x v="3"/>
    <n v="1128299"/>
    <x v="14"/>
    <x v="2"/>
    <x v="5"/>
    <s v="Las Vegas"/>
    <x v="1"/>
    <n v="60"/>
    <n v="104"/>
    <n v="6240"/>
    <n v="2683.2"/>
    <n v="0.43"/>
    <x v="2"/>
  </r>
  <r>
    <x v="3"/>
    <n v="1128299"/>
    <x v="15"/>
    <x v="2"/>
    <x v="5"/>
    <s v="Las Vegas"/>
    <x v="2"/>
    <n v="63"/>
    <n v="116"/>
    <n v="7308"/>
    <n v="4165.5600000000004"/>
    <n v="0.57000000000000006"/>
    <x v="2"/>
  </r>
  <r>
    <x v="3"/>
    <n v="1128299"/>
    <x v="16"/>
    <x v="2"/>
    <x v="5"/>
    <s v="Las Vegas"/>
    <x v="3"/>
    <n v="57"/>
    <n v="90"/>
    <n v="5130"/>
    <n v="2565"/>
    <n v="0.5"/>
    <x v="2"/>
  </r>
  <r>
    <x v="3"/>
    <n v="1128299"/>
    <x v="17"/>
    <x v="2"/>
    <x v="5"/>
    <s v="Las Vegas"/>
    <x v="4"/>
    <n v="60"/>
    <n v="60"/>
    <n v="3600"/>
    <n v="2520.0000000000005"/>
    <n v="0.70000000000000007"/>
    <x v="2"/>
  </r>
  <r>
    <x v="3"/>
    <n v="1128299"/>
    <x v="18"/>
    <x v="2"/>
    <x v="5"/>
    <s v="Las Vegas"/>
    <x v="5"/>
    <n v="78"/>
    <n v="131"/>
    <n v="10218"/>
    <n v="3576.2999999999997"/>
    <n v="0.35"/>
    <x v="2"/>
  </r>
  <r>
    <x v="3"/>
    <n v="1128299"/>
    <x v="19"/>
    <x v="2"/>
    <x v="5"/>
    <s v="Las Vegas"/>
    <x v="0"/>
    <n v="56"/>
    <n v="189"/>
    <n v="10584"/>
    <n v="6032.880000000001"/>
    <n v="0.57000000000000006"/>
    <x v="2"/>
  </r>
  <r>
    <x v="3"/>
    <n v="1128299"/>
    <x v="20"/>
    <x v="2"/>
    <x v="5"/>
    <s v="Las Vegas"/>
    <x v="1"/>
    <n v="62"/>
    <n v="165"/>
    <n v="10230"/>
    <n v="4194.3"/>
    <n v="0.41"/>
    <x v="2"/>
  </r>
  <r>
    <x v="3"/>
    <n v="1128299"/>
    <x v="21"/>
    <x v="2"/>
    <x v="5"/>
    <s v="Las Vegas"/>
    <x v="2"/>
    <n v="62"/>
    <n v="165"/>
    <n v="10230"/>
    <n v="6035.7000000000007"/>
    <n v="0.59000000000000008"/>
    <x v="2"/>
  </r>
  <r>
    <x v="3"/>
    <n v="1128299"/>
    <x v="22"/>
    <x v="2"/>
    <x v="5"/>
    <s v="Las Vegas"/>
    <x v="3"/>
    <n v="58"/>
    <n v="111"/>
    <n v="6438"/>
    <n v="3283.38"/>
    <n v="0.51"/>
    <x v="2"/>
  </r>
  <r>
    <x v="3"/>
    <n v="1128299"/>
    <x v="23"/>
    <x v="2"/>
    <x v="5"/>
    <s v="Las Vegas"/>
    <x v="4"/>
    <n v="59"/>
    <n v="81"/>
    <n v="4779"/>
    <n v="3536.4600000000005"/>
    <n v="0.7400000000000001"/>
    <x v="2"/>
  </r>
  <r>
    <x v="3"/>
    <n v="1128299"/>
    <x v="24"/>
    <x v="2"/>
    <x v="5"/>
    <s v="Las Vegas"/>
    <x v="5"/>
    <n v="73"/>
    <n v="174"/>
    <n v="12702"/>
    <n v="5080.8"/>
    <n v="0.4"/>
    <x v="2"/>
  </r>
  <r>
    <x v="3"/>
    <n v="1128299"/>
    <x v="25"/>
    <x v="2"/>
    <x v="5"/>
    <s v="Las Vegas"/>
    <x v="0"/>
    <n v="58"/>
    <n v="218"/>
    <n v="12644"/>
    <n v="6701.3200000000006"/>
    <n v="0.53"/>
    <x v="2"/>
  </r>
  <r>
    <x v="3"/>
    <n v="1128299"/>
    <x v="26"/>
    <x v="2"/>
    <x v="5"/>
    <s v="Las Vegas"/>
    <x v="1"/>
    <n v="61"/>
    <n v="174"/>
    <n v="10614"/>
    <n v="3821.04"/>
    <n v="0.36"/>
    <x v="2"/>
  </r>
  <r>
    <x v="3"/>
    <n v="1128299"/>
    <x v="27"/>
    <x v="2"/>
    <x v="5"/>
    <s v="Las Vegas"/>
    <x v="2"/>
    <n v="61"/>
    <n v="143"/>
    <n v="8723"/>
    <n v="4623.1900000000005"/>
    <n v="0.53"/>
    <x v="2"/>
  </r>
  <r>
    <x v="3"/>
    <n v="1128299"/>
    <x v="28"/>
    <x v="2"/>
    <x v="5"/>
    <s v="Las Vegas"/>
    <x v="3"/>
    <n v="55"/>
    <n v="117"/>
    <n v="6435"/>
    <n v="3153.15"/>
    <n v="0.49"/>
    <x v="2"/>
  </r>
  <r>
    <x v="3"/>
    <n v="1128299"/>
    <x v="511"/>
    <x v="2"/>
    <x v="5"/>
    <s v="Las Vegas"/>
    <x v="4"/>
    <n v="60"/>
    <n v="130"/>
    <n v="7800"/>
    <n v="5460.0000000000009"/>
    <n v="0.70000000000000007"/>
    <x v="2"/>
  </r>
  <r>
    <x v="3"/>
    <n v="1128299"/>
    <x v="512"/>
    <x v="2"/>
    <x v="5"/>
    <s v="Las Vegas"/>
    <x v="5"/>
    <n v="78"/>
    <n v="145"/>
    <n v="11310"/>
    <n v="3393.0000000000005"/>
    <n v="0.30000000000000004"/>
    <x v="2"/>
  </r>
  <r>
    <x v="3"/>
    <n v="1128299"/>
    <x v="513"/>
    <x v="2"/>
    <x v="5"/>
    <s v="Las Vegas"/>
    <x v="0"/>
    <n v="62"/>
    <n v="210"/>
    <n v="13020"/>
    <n v="6900.6"/>
    <n v="0.53"/>
    <x v="2"/>
  </r>
  <r>
    <x v="3"/>
    <n v="1128299"/>
    <x v="514"/>
    <x v="2"/>
    <x v="5"/>
    <s v="Las Vegas"/>
    <x v="1"/>
    <n v="64"/>
    <n v="182"/>
    <n v="11648"/>
    <n v="4542.72"/>
    <n v="0.39"/>
    <x v="2"/>
  </r>
  <r>
    <x v="3"/>
    <n v="1128299"/>
    <x v="515"/>
    <x v="2"/>
    <x v="5"/>
    <s v="Las Vegas"/>
    <x v="2"/>
    <n v="60"/>
    <n v="152"/>
    <n v="9120"/>
    <n v="4742.4000000000005"/>
    <n v="0.52"/>
    <x v="2"/>
  </r>
  <r>
    <x v="3"/>
    <n v="1128299"/>
    <x v="516"/>
    <x v="2"/>
    <x v="5"/>
    <s v="Las Vegas"/>
    <x v="3"/>
    <n v="64"/>
    <n v="124"/>
    <n v="7936"/>
    <n v="3729.9199999999996"/>
    <n v="0.47"/>
    <x v="2"/>
  </r>
  <r>
    <x v="3"/>
    <n v="1128299"/>
    <x v="517"/>
    <x v="2"/>
    <x v="5"/>
    <s v="Las Vegas"/>
    <x v="4"/>
    <n v="68"/>
    <n v="138"/>
    <n v="9384"/>
    <n v="6381.1200000000008"/>
    <n v="0.68"/>
    <x v="2"/>
  </r>
  <r>
    <x v="3"/>
    <n v="1128299"/>
    <x v="518"/>
    <x v="2"/>
    <x v="5"/>
    <s v="Las Vegas"/>
    <x v="5"/>
    <n v="78"/>
    <n v="108"/>
    <n v="8424"/>
    <n v="2864.1600000000003"/>
    <n v="0.34"/>
    <x v="2"/>
  </r>
  <r>
    <x v="3"/>
    <n v="1128299"/>
    <x v="519"/>
    <x v="2"/>
    <x v="5"/>
    <s v="Las Vegas"/>
    <x v="0"/>
    <n v="56"/>
    <n v="174"/>
    <n v="9744"/>
    <n v="4677.1200000000008"/>
    <n v="0.48000000000000004"/>
    <x v="2"/>
  </r>
  <r>
    <x v="3"/>
    <n v="1128299"/>
    <x v="520"/>
    <x v="2"/>
    <x v="5"/>
    <s v="Las Vegas"/>
    <x v="1"/>
    <n v="61"/>
    <n v="162"/>
    <n v="9882"/>
    <n v="3359.88"/>
    <n v="0.34"/>
    <x v="2"/>
  </r>
  <r>
    <x v="3"/>
    <n v="1128299"/>
    <x v="521"/>
    <x v="2"/>
    <x v="5"/>
    <s v="Las Vegas"/>
    <x v="2"/>
    <n v="57"/>
    <n v="117"/>
    <n v="6669"/>
    <n v="3334.5"/>
    <n v="0.5"/>
    <x v="2"/>
  </r>
  <r>
    <x v="3"/>
    <n v="1128299"/>
    <x v="522"/>
    <x v="2"/>
    <x v="5"/>
    <s v="Las Vegas"/>
    <x v="3"/>
    <n v="58"/>
    <n v="112"/>
    <n v="6496"/>
    <n v="2858.2400000000002"/>
    <n v="0.44"/>
    <x v="2"/>
  </r>
  <r>
    <x v="3"/>
    <n v="1128299"/>
    <x v="523"/>
    <x v="2"/>
    <x v="5"/>
    <s v="Las Vegas"/>
    <x v="4"/>
    <n v="67"/>
    <n v="120"/>
    <n v="8040"/>
    <n v="4904.4000000000005"/>
    <n v="0.6100000000000001"/>
    <x v="2"/>
  </r>
  <r>
    <x v="3"/>
    <n v="1128299"/>
    <x v="524"/>
    <x v="2"/>
    <x v="5"/>
    <s v="Las Vegas"/>
    <x v="5"/>
    <n v="74"/>
    <n v="113"/>
    <n v="8362"/>
    <n v="2508.6000000000004"/>
    <n v="0.30000000000000004"/>
    <x v="2"/>
  </r>
  <r>
    <x v="3"/>
    <n v="1128299"/>
    <x v="525"/>
    <x v="2"/>
    <x v="5"/>
    <s v="Las Vegas"/>
    <x v="0"/>
    <n v="56"/>
    <n v="138"/>
    <n v="7728"/>
    <n v="3786.7200000000003"/>
    <n v="0.49000000000000005"/>
    <x v="2"/>
  </r>
  <r>
    <x v="3"/>
    <n v="1128299"/>
    <x v="526"/>
    <x v="2"/>
    <x v="5"/>
    <s v="Las Vegas"/>
    <x v="1"/>
    <n v="59"/>
    <n v="165"/>
    <n v="9735"/>
    <n v="3407.25"/>
    <n v="0.35"/>
    <x v="2"/>
  </r>
  <r>
    <x v="3"/>
    <n v="1128299"/>
    <x v="527"/>
    <x v="2"/>
    <x v="5"/>
    <s v="Las Vegas"/>
    <x v="2"/>
    <n v="54"/>
    <n v="109"/>
    <n v="5886"/>
    <n v="2648.7000000000003"/>
    <n v="0.45000000000000007"/>
    <x v="2"/>
  </r>
  <r>
    <x v="3"/>
    <n v="1128299"/>
    <x v="528"/>
    <x v="2"/>
    <x v="5"/>
    <s v="Las Vegas"/>
    <x v="3"/>
    <n v="54"/>
    <n v="105"/>
    <n v="5670"/>
    <n v="2381.4"/>
    <n v="0.42"/>
    <x v="2"/>
  </r>
  <r>
    <x v="3"/>
    <n v="1128299"/>
    <x v="529"/>
    <x v="2"/>
    <x v="5"/>
    <s v="Las Vegas"/>
    <x v="4"/>
    <n v="63"/>
    <n v="81"/>
    <n v="5103"/>
    <n v="3112.8300000000004"/>
    <n v="0.6100000000000001"/>
    <x v="2"/>
  </r>
  <r>
    <x v="3"/>
    <n v="1128299"/>
    <x v="530"/>
    <x v="2"/>
    <x v="5"/>
    <s v="Las Vegas"/>
    <x v="5"/>
    <n v="68"/>
    <n v="94"/>
    <n v="6392"/>
    <n v="1598"/>
    <n v="0.25"/>
    <x v="2"/>
  </r>
  <r>
    <x v="3"/>
    <n v="1128299"/>
    <x v="29"/>
    <x v="2"/>
    <x v="5"/>
    <s v="Las Vegas"/>
    <x v="0"/>
    <n v="57"/>
    <n v="155"/>
    <n v="8835"/>
    <n v="4240.8"/>
    <n v="0.48000000000000004"/>
    <x v="2"/>
  </r>
  <r>
    <x v="3"/>
    <n v="1128299"/>
    <x v="30"/>
    <x v="2"/>
    <x v="5"/>
    <s v="Las Vegas"/>
    <x v="1"/>
    <n v="64"/>
    <n v="150"/>
    <n v="9600"/>
    <n v="3264.0000000000005"/>
    <n v="0.34"/>
    <x v="2"/>
  </r>
  <r>
    <x v="3"/>
    <n v="1128299"/>
    <x v="31"/>
    <x v="2"/>
    <x v="5"/>
    <s v="Las Vegas"/>
    <x v="2"/>
    <n v="55"/>
    <n v="106"/>
    <n v="5830"/>
    <n v="2681.8"/>
    <n v="0.46"/>
    <x v="2"/>
  </r>
  <r>
    <x v="3"/>
    <n v="1128299"/>
    <x v="32"/>
    <x v="2"/>
    <x v="5"/>
    <s v="Las Vegas"/>
    <x v="3"/>
    <n v="56"/>
    <n v="108"/>
    <n v="6048"/>
    <n v="2479.6799999999998"/>
    <n v="0.41"/>
    <x v="2"/>
  </r>
  <r>
    <x v="3"/>
    <n v="1128299"/>
    <x v="33"/>
    <x v="2"/>
    <x v="5"/>
    <s v="Las Vegas"/>
    <x v="4"/>
    <n v="64"/>
    <n v="88"/>
    <n v="5632"/>
    <n v="3604.4800000000005"/>
    <n v="0.64000000000000012"/>
    <x v="2"/>
  </r>
  <r>
    <x v="3"/>
    <n v="1128299"/>
    <x v="34"/>
    <x v="2"/>
    <x v="5"/>
    <s v="Las Vegas"/>
    <x v="5"/>
    <n v="68"/>
    <n v="133"/>
    <n v="9044"/>
    <n v="2351.44"/>
    <n v="0.26"/>
    <x v="2"/>
  </r>
  <r>
    <x v="3"/>
    <n v="1128299"/>
    <x v="35"/>
    <x v="2"/>
    <x v="5"/>
    <s v="Las Vegas"/>
    <x v="0"/>
    <n v="58"/>
    <n v="196"/>
    <n v="11368"/>
    <n v="5342.96"/>
    <n v="0.47000000000000003"/>
    <x v="2"/>
  </r>
  <r>
    <x v="3"/>
    <n v="1128299"/>
    <x v="36"/>
    <x v="2"/>
    <x v="5"/>
    <s v="Las Vegas"/>
    <x v="1"/>
    <n v="62"/>
    <n v="189"/>
    <n v="11718"/>
    <n v="3984.1200000000003"/>
    <n v="0.34"/>
    <x v="2"/>
  </r>
  <r>
    <x v="3"/>
    <n v="1128299"/>
    <x v="37"/>
    <x v="2"/>
    <x v="5"/>
    <s v="Las Vegas"/>
    <x v="2"/>
    <n v="59"/>
    <n v="119"/>
    <n v="7021"/>
    <n v="3299.8700000000003"/>
    <n v="0.47000000000000003"/>
    <x v="2"/>
  </r>
  <r>
    <x v="3"/>
    <n v="1128299"/>
    <x v="38"/>
    <x v="2"/>
    <x v="5"/>
    <s v="Las Vegas"/>
    <x v="3"/>
    <n v="57"/>
    <n v="133"/>
    <n v="7581"/>
    <n v="3335.64"/>
    <n v="0.44"/>
    <x v="2"/>
  </r>
  <r>
    <x v="3"/>
    <n v="1128299"/>
    <x v="39"/>
    <x v="2"/>
    <x v="5"/>
    <s v="Las Vegas"/>
    <x v="4"/>
    <n v="69"/>
    <n v="112"/>
    <n v="7728"/>
    <n v="4636.8000000000011"/>
    <n v="0.60000000000000009"/>
    <x v="2"/>
  </r>
  <r>
    <x v="3"/>
    <n v="1128299"/>
    <x v="40"/>
    <x v="2"/>
    <x v="5"/>
    <s v="Las Vegas"/>
    <x v="5"/>
    <n v="74"/>
    <n v="150"/>
    <n v="11100"/>
    <n v="2997"/>
    <n v="0.27"/>
    <x v="2"/>
  </r>
  <r>
    <x v="3"/>
    <n v="1128299"/>
    <x v="41"/>
    <x v="2"/>
    <x v="5"/>
    <s v="Las Vegas"/>
    <x v="0"/>
    <n v="28"/>
    <n v="123"/>
    <n v="3444"/>
    <n v="1722"/>
    <n v="0.5"/>
    <x v="2"/>
  </r>
  <r>
    <x v="3"/>
    <n v="1128299"/>
    <x v="42"/>
    <x v="2"/>
    <x v="5"/>
    <s v="Las Vegas"/>
    <x v="1"/>
    <n v="38"/>
    <n v="123"/>
    <n v="4674"/>
    <n v="1542.42"/>
    <n v="0.33"/>
    <x v="2"/>
  </r>
  <r>
    <x v="3"/>
    <n v="1128299"/>
    <x v="43"/>
    <x v="2"/>
    <x v="5"/>
    <s v="Las Vegas"/>
    <x v="2"/>
    <n v="39"/>
    <n v="115"/>
    <n v="4485"/>
    <n v="2063.1"/>
    <n v="0.46"/>
    <x v="2"/>
  </r>
  <r>
    <x v="3"/>
    <n v="1128299"/>
    <x v="44"/>
    <x v="2"/>
    <x v="5"/>
    <s v="Las Vegas"/>
    <x v="3"/>
    <n v="38"/>
    <n v="72"/>
    <n v="2736"/>
    <n v="1231.1999999999998"/>
    <n v="0.44999999999999996"/>
    <x v="2"/>
  </r>
  <r>
    <x v="3"/>
    <n v="1128299"/>
    <x v="531"/>
    <x v="2"/>
    <x v="6"/>
    <s v="Denver"/>
    <x v="4"/>
    <n v="41"/>
    <n v="56"/>
    <n v="2296"/>
    <n v="1469.44"/>
    <n v="0.64"/>
    <x v="2"/>
  </r>
  <r>
    <x v="3"/>
    <n v="1128299"/>
    <x v="532"/>
    <x v="2"/>
    <x v="6"/>
    <s v="Denver"/>
    <x v="5"/>
    <n v="37"/>
    <n v="128"/>
    <n v="4736"/>
    <n v="1231.3600000000001"/>
    <n v="0.26"/>
    <x v="2"/>
  </r>
  <r>
    <x v="3"/>
    <n v="1128299"/>
    <x v="533"/>
    <x v="2"/>
    <x v="6"/>
    <s v="Denver"/>
    <x v="0"/>
    <n v="27"/>
    <n v="131"/>
    <n v="3537"/>
    <n v="1697.7600000000002"/>
    <n v="0.48000000000000004"/>
    <x v="2"/>
  </r>
  <r>
    <x v="3"/>
    <n v="1128299"/>
    <x v="534"/>
    <x v="2"/>
    <x v="6"/>
    <s v="Denver"/>
    <x v="1"/>
    <n v="38"/>
    <n v="111"/>
    <n v="4218"/>
    <n v="1265.4000000000001"/>
    <n v="0.30000000000000004"/>
    <x v="2"/>
  </r>
  <r>
    <x v="3"/>
    <n v="1128299"/>
    <x v="535"/>
    <x v="2"/>
    <x v="6"/>
    <s v="Denver"/>
    <x v="2"/>
    <n v="38"/>
    <n v="123"/>
    <n v="4674"/>
    <n v="2337"/>
    <n v="0.5"/>
    <x v="2"/>
  </r>
  <r>
    <x v="3"/>
    <n v="1128299"/>
    <x v="536"/>
    <x v="2"/>
    <x v="6"/>
    <s v="Denver"/>
    <x v="3"/>
    <n v="36"/>
    <n v="72"/>
    <n v="2592"/>
    <n v="1166.3999999999999"/>
    <n v="0.44999999999999996"/>
    <x v="2"/>
  </r>
  <r>
    <x v="3"/>
    <n v="1128299"/>
    <x v="537"/>
    <x v="2"/>
    <x v="6"/>
    <s v="Denver"/>
    <x v="4"/>
    <n v="43"/>
    <n v="58"/>
    <n v="2494"/>
    <n v="1546.28"/>
    <n v="0.62"/>
    <x v="2"/>
  </r>
  <r>
    <x v="3"/>
    <n v="1128299"/>
    <x v="538"/>
    <x v="2"/>
    <x v="6"/>
    <s v="Denver"/>
    <x v="5"/>
    <n v="37"/>
    <n v="116"/>
    <n v="4292"/>
    <n v="1158.8400000000001"/>
    <n v="0.27"/>
    <x v="2"/>
  </r>
  <r>
    <x v="3"/>
    <n v="1128299"/>
    <x v="539"/>
    <x v="2"/>
    <x v="6"/>
    <s v="Denver"/>
    <x v="0"/>
    <n v="37"/>
    <n v="165"/>
    <n v="6105"/>
    <n v="2930.4"/>
    <n v="0.48000000000000004"/>
    <x v="2"/>
  </r>
  <r>
    <x v="3"/>
    <n v="1128299"/>
    <x v="540"/>
    <x v="2"/>
    <x v="6"/>
    <s v="Denver"/>
    <x v="1"/>
    <n v="48"/>
    <n v="112"/>
    <n v="5376"/>
    <n v="1827.8400000000001"/>
    <n v="0.34"/>
    <x v="2"/>
  </r>
  <r>
    <x v="3"/>
    <n v="1128299"/>
    <x v="541"/>
    <x v="2"/>
    <x v="6"/>
    <s v="Denver"/>
    <x v="2"/>
    <n v="51"/>
    <n v="116"/>
    <n v="5916"/>
    <n v="2898.84"/>
    <n v="0.49000000000000005"/>
    <x v="2"/>
  </r>
  <r>
    <x v="3"/>
    <n v="1128299"/>
    <x v="542"/>
    <x v="2"/>
    <x v="6"/>
    <s v="Denver"/>
    <x v="3"/>
    <n v="51"/>
    <n v="90"/>
    <n v="4590"/>
    <n v="1973.7"/>
    <n v="0.43"/>
    <x v="2"/>
  </r>
  <r>
    <x v="3"/>
    <n v="1128299"/>
    <x v="45"/>
    <x v="2"/>
    <x v="6"/>
    <s v="Denver"/>
    <x v="4"/>
    <n v="56"/>
    <n v="39"/>
    <n v="2184"/>
    <n v="1310.3999999999999"/>
    <n v="0.6"/>
    <x v="2"/>
  </r>
  <r>
    <x v="3"/>
    <n v="1128299"/>
    <x v="543"/>
    <x v="2"/>
    <x v="6"/>
    <s v="Denver"/>
    <x v="5"/>
    <n v="52"/>
    <n v="95"/>
    <n v="4940"/>
    <n v="1432.6000000000001"/>
    <n v="0.29000000000000004"/>
    <x v="2"/>
  </r>
  <r>
    <x v="3"/>
    <n v="1128299"/>
    <x v="544"/>
    <x v="2"/>
    <x v="6"/>
    <s v="Denver"/>
    <x v="0"/>
    <n v="55"/>
    <n v="131"/>
    <n v="7205"/>
    <n v="3386.3500000000004"/>
    <n v="0.47000000000000003"/>
    <x v="2"/>
  </r>
  <r>
    <x v="3"/>
    <n v="1128299"/>
    <x v="545"/>
    <x v="2"/>
    <x v="6"/>
    <s v="Denver"/>
    <x v="1"/>
    <n v="59"/>
    <n v="94"/>
    <n v="5546"/>
    <n v="1941.1"/>
    <n v="0.35"/>
    <x v="2"/>
  </r>
  <r>
    <x v="3"/>
    <n v="1128299"/>
    <x v="546"/>
    <x v="2"/>
    <x v="6"/>
    <s v="Denver"/>
    <x v="2"/>
    <n v="61"/>
    <n v="113"/>
    <n v="6893"/>
    <n v="3446.5"/>
    <n v="0.5"/>
    <x v="2"/>
  </r>
  <r>
    <x v="3"/>
    <n v="1128299"/>
    <x v="547"/>
    <x v="2"/>
    <x v="6"/>
    <s v="Denver"/>
    <x v="3"/>
    <n v="56"/>
    <n v="74"/>
    <n v="4144"/>
    <n v="1781.92"/>
    <n v="0.43"/>
    <x v="2"/>
  </r>
  <r>
    <x v="3"/>
    <n v="1128299"/>
    <x v="548"/>
    <x v="2"/>
    <x v="6"/>
    <s v="Denver"/>
    <x v="4"/>
    <n v="62"/>
    <n v="44"/>
    <n v="2728"/>
    <n v="1664.08"/>
    <n v="0.61"/>
    <x v="2"/>
  </r>
  <r>
    <x v="3"/>
    <n v="1128299"/>
    <x v="549"/>
    <x v="2"/>
    <x v="6"/>
    <s v="Denver"/>
    <x v="5"/>
    <n v="72"/>
    <n v="98"/>
    <n v="7056"/>
    <n v="1764"/>
    <n v="0.25"/>
    <x v="2"/>
  </r>
  <r>
    <x v="3"/>
    <n v="1128299"/>
    <x v="550"/>
    <x v="2"/>
    <x v="6"/>
    <s v="Denver"/>
    <x v="0"/>
    <n v="55"/>
    <n v="131"/>
    <n v="7205"/>
    <n v="4395.05"/>
    <n v="0.61"/>
    <x v="2"/>
  </r>
  <r>
    <x v="3"/>
    <n v="1128299"/>
    <x v="551"/>
    <x v="2"/>
    <x v="6"/>
    <s v="Denver"/>
    <x v="1"/>
    <n v="60"/>
    <n v="105"/>
    <n v="6300"/>
    <n v="2898"/>
    <n v="0.45999999999999996"/>
    <x v="2"/>
  </r>
  <r>
    <x v="3"/>
    <n v="1128299"/>
    <x v="552"/>
    <x v="2"/>
    <x v="6"/>
    <s v="Denver"/>
    <x v="2"/>
    <n v="59"/>
    <n v="98"/>
    <n v="5782"/>
    <n v="3469.2"/>
    <n v="0.6"/>
    <x v="2"/>
  </r>
  <r>
    <x v="3"/>
    <n v="1128299"/>
    <x v="553"/>
    <x v="2"/>
    <x v="6"/>
    <s v="Denver"/>
    <x v="3"/>
    <n v="58"/>
    <n v="69"/>
    <n v="4002"/>
    <n v="2361.1799999999998"/>
    <n v="0.59"/>
    <x v="2"/>
  </r>
  <r>
    <x v="3"/>
    <n v="1128299"/>
    <x v="554"/>
    <x v="2"/>
    <x v="6"/>
    <s v="Denver"/>
    <x v="4"/>
    <n v="63"/>
    <n v="44"/>
    <n v="2772"/>
    <n v="2106.7200000000003"/>
    <n v="0.76000000000000012"/>
    <x v="2"/>
  </r>
  <r>
    <x v="3"/>
    <n v="1128299"/>
    <x v="555"/>
    <x v="2"/>
    <x v="6"/>
    <s v="Denver"/>
    <x v="5"/>
    <n v="74"/>
    <n v="133"/>
    <n v="9842"/>
    <n v="4232.0599999999995"/>
    <n v="0.43"/>
    <x v="2"/>
  </r>
  <r>
    <x v="3"/>
    <n v="1128299"/>
    <x v="556"/>
    <x v="2"/>
    <x v="6"/>
    <s v="Denver"/>
    <x v="0"/>
    <n v="54"/>
    <n v="189"/>
    <n v="10206"/>
    <n v="6531.84"/>
    <n v="0.64"/>
    <x v="2"/>
  </r>
  <r>
    <x v="3"/>
    <n v="1128299"/>
    <x v="557"/>
    <x v="2"/>
    <x v="6"/>
    <s v="Denver"/>
    <x v="1"/>
    <n v="59"/>
    <n v="144"/>
    <n v="8496"/>
    <n v="4248"/>
    <n v="0.5"/>
    <x v="2"/>
  </r>
  <r>
    <x v="3"/>
    <n v="1128299"/>
    <x v="558"/>
    <x v="2"/>
    <x v="6"/>
    <s v="Denver"/>
    <x v="2"/>
    <n v="64"/>
    <n v="150"/>
    <n v="9600"/>
    <n v="6144"/>
    <n v="0.64"/>
    <x v="2"/>
  </r>
  <r>
    <x v="3"/>
    <n v="1128299"/>
    <x v="46"/>
    <x v="2"/>
    <x v="6"/>
    <s v="Denver"/>
    <x v="3"/>
    <n v="62"/>
    <n v="135"/>
    <n v="8370"/>
    <n v="5022"/>
    <n v="0.6"/>
    <x v="2"/>
  </r>
  <r>
    <x v="3"/>
    <n v="1128299"/>
    <x v="47"/>
    <x v="2"/>
    <x v="6"/>
    <s v="Denver"/>
    <x v="4"/>
    <n v="66"/>
    <n v="91"/>
    <n v="6006"/>
    <n v="4624.6200000000008"/>
    <n v="0.77000000000000013"/>
    <x v="2"/>
  </r>
  <r>
    <x v="3"/>
    <n v="1128299"/>
    <x v="48"/>
    <x v="2"/>
    <x v="6"/>
    <s v="Denver"/>
    <x v="5"/>
    <n v="83"/>
    <n v="181"/>
    <n v="15023"/>
    <n v="6459.89"/>
    <n v="0.43"/>
    <x v="2"/>
  </r>
  <r>
    <x v="3"/>
    <n v="1128299"/>
    <x v="49"/>
    <x v="2"/>
    <x v="6"/>
    <s v="Denver"/>
    <x v="0"/>
    <n v="64"/>
    <n v="202"/>
    <n v="12928"/>
    <n v="7756.7999999999993"/>
    <n v="0.6"/>
    <x v="2"/>
  </r>
  <r>
    <x v="3"/>
    <n v="1128299"/>
    <x v="50"/>
    <x v="2"/>
    <x v="6"/>
    <s v="Denver"/>
    <x v="1"/>
    <n v="67"/>
    <n v="188"/>
    <n v="12596"/>
    <n v="5038.4000000000005"/>
    <n v="0.4"/>
    <x v="2"/>
  </r>
  <r>
    <x v="3"/>
    <n v="1128299"/>
    <x v="51"/>
    <x v="2"/>
    <x v="6"/>
    <s v="Denver"/>
    <x v="2"/>
    <n v="67"/>
    <n v="161"/>
    <n v="10787"/>
    <n v="5932.85"/>
    <n v="0.55000000000000004"/>
    <x v="2"/>
  </r>
  <r>
    <x v="3"/>
    <n v="1128299"/>
    <x v="52"/>
    <x v="2"/>
    <x v="6"/>
    <s v="Denver"/>
    <x v="3"/>
    <n v="61"/>
    <n v="143"/>
    <n v="8723"/>
    <n v="4535.96"/>
    <n v="0.52"/>
    <x v="2"/>
  </r>
  <r>
    <x v="3"/>
    <n v="1128299"/>
    <x v="53"/>
    <x v="2"/>
    <x v="6"/>
    <s v="Denver"/>
    <x v="4"/>
    <n v="67"/>
    <n v="131"/>
    <n v="8777"/>
    <n v="6143.9000000000005"/>
    <n v="0.70000000000000007"/>
    <x v="2"/>
  </r>
  <r>
    <x v="3"/>
    <n v="1128299"/>
    <x v="54"/>
    <x v="2"/>
    <x v="6"/>
    <s v="Denver"/>
    <x v="5"/>
    <n v="78"/>
    <n v="137"/>
    <n v="10686"/>
    <n v="4274.4000000000005"/>
    <n v="0.4"/>
    <x v="2"/>
  </r>
  <r>
    <x v="3"/>
    <n v="1128299"/>
    <x v="55"/>
    <x v="2"/>
    <x v="6"/>
    <s v="Denver"/>
    <x v="0"/>
    <n v="63"/>
    <n v="196"/>
    <n v="12348"/>
    <n v="7285.3200000000006"/>
    <n v="0.59000000000000008"/>
    <x v="2"/>
  </r>
  <r>
    <x v="3"/>
    <n v="1128299"/>
    <x v="56"/>
    <x v="2"/>
    <x v="6"/>
    <s v="Denver"/>
    <x v="1"/>
    <n v="73"/>
    <n v="189"/>
    <n v="13797"/>
    <n v="5794.74"/>
    <n v="0.42"/>
    <x v="2"/>
  </r>
  <r>
    <x v="3"/>
    <n v="1128299"/>
    <x v="57"/>
    <x v="2"/>
    <x v="6"/>
    <s v="Denver"/>
    <x v="2"/>
    <n v="67"/>
    <n v="143"/>
    <n v="9581"/>
    <n v="5461.170000000001"/>
    <n v="0.57000000000000006"/>
    <x v="2"/>
  </r>
  <r>
    <x v="3"/>
    <n v="1128299"/>
    <x v="58"/>
    <x v="2"/>
    <x v="6"/>
    <s v="Denver"/>
    <x v="3"/>
    <n v="63"/>
    <n v="135"/>
    <n v="8505"/>
    <n v="4592.7000000000007"/>
    <n v="0.54"/>
    <x v="2"/>
  </r>
  <r>
    <x v="3"/>
    <n v="1128299"/>
    <x v="59"/>
    <x v="2"/>
    <x v="6"/>
    <s v="Denver"/>
    <x v="4"/>
    <n v="74"/>
    <n v="140"/>
    <n v="10360"/>
    <n v="7562.8000000000011"/>
    <n v="0.73000000000000009"/>
    <x v="2"/>
  </r>
  <r>
    <x v="3"/>
    <n v="1128299"/>
    <x v="60"/>
    <x v="2"/>
    <x v="6"/>
    <s v="Denver"/>
    <x v="5"/>
    <n v="74"/>
    <n v="100"/>
    <n v="7400"/>
    <n v="2590"/>
    <n v="0.35"/>
    <x v="2"/>
  </r>
  <r>
    <x v="3"/>
    <n v="1128299"/>
    <x v="61"/>
    <x v="2"/>
    <x v="6"/>
    <s v="Denver"/>
    <x v="0"/>
    <n v="59"/>
    <n v="162"/>
    <n v="9558"/>
    <n v="5065.7400000000007"/>
    <n v="0.53"/>
    <x v="2"/>
  </r>
  <r>
    <x v="3"/>
    <n v="1128299"/>
    <x v="62"/>
    <x v="2"/>
    <x v="6"/>
    <s v="Denver"/>
    <x v="1"/>
    <n v="69"/>
    <n v="168"/>
    <n v="11592"/>
    <n v="4173.12"/>
    <n v="0.36"/>
    <x v="2"/>
  </r>
  <r>
    <x v="3"/>
    <n v="1128299"/>
    <x v="63"/>
    <x v="2"/>
    <x v="6"/>
    <s v="Denver"/>
    <x v="2"/>
    <n v="60"/>
    <n v="113"/>
    <n v="6780"/>
    <n v="3390"/>
    <n v="0.5"/>
    <x v="2"/>
  </r>
  <r>
    <x v="3"/>
    <n v="1128299"/>
    <x v="64"/>
    <x v="2"/>
    <x v="6"/>
    <s v="Denver"/>
    <x v="3"/>
    <n v="59"/>
    <n v="100"/>
    <n v="5900"/>
    <n v="2832"/>
    <n v="0.48"/>
    <x v="2"/>
  </r>
  <r>
    <x v="3"/>
    <n v="1128299"/>
    <x v="65"/>
    <x v="2"/>
    <x v="6"/>
    <s v="Denver"/>
    <x v="4"/>
    <n v="74"/>
    <n v="120"/>
    <n v="8880"/>
    <n v="6127.2000000000016"/>
    <n v="0.69000000000000017"/>
    <x v="2"/>
  </r>
  <r>
    <x v="3"/>
    <n v="1128299"/>
    <x v="66"/>
    <x v="2"/>
    <x v="6"/>
    <s v="Denver"/>
    <x v="5"/>
    <n v="65"/>
    <n v="106"/>
    <n v="6890"/>
    <n v="2135.9"/>
    <n v="0.31"/>
    <x v="2"/>
  </r>
  <r>
    <x v="3"/>
    <n v="1128299"/>
    <x v="559"/>
    <x v="2"/>
    <x v="6"/>
    <s v="Denver"/>
    <x v="0"/>
    <n v="51"/>
    <n v="137"/>
    <n v="6987"/>
    <n v="3493.5"/>
    <n v="0.5"/>
    <x v="2"/>
  </r>
  <r>
    <x v="3"/>
    <n v="1128299"/>
    <x v="560"/>
    <x v="2"/>
    <x v="6"/>
    <s v="Denver"/>
    <x v="1"/>
    <n v="54"/>
    <n v="152"/>
    <n v="8208"/>
    <n v="2872.7999999999997"/>
    <n v="0.35"/>
    <x v="2"/>
  </r>
  <r>
    <x v="3"/>
    <n v="1128299"/>
    <x v="561"/>
    <x v="2"/>
    <x v="6"/>
    <s v="Denver"/>
    <x v="2"/>
    <n v="51"/>
    <n v="102"/>
    <n v="5202"/>
    <n v="2601"/>
    <n v="0.5"/>
    <x v="2"/>
  </r>
  <r>
    <x v="3"/>
    <n v="1128299"/>
    <x v="562"/>
    <x v="2"/>
    <x v="6"/>
    <s v="Denver"/>
    <x v="3"/>
    <n v="53"/>
    <n v="85"/>
    <n v="4505"/>
    <n v="2072.2999999999997"/>
    <n v="0.45999999999999996"/>
    <x v="2"/>
  </r>
  <r>
    <x v="3"/>
    <n v="1128299"/>
    <x v="563"/>
    <x v="2"/>
    <x v="6"/>
    <s v="Denver"/>
    <x v="4"/>
    <n v="64"/>
    <n v="75"/>
    <n v="4800"/>
    <n v="3168.0000000000009"/>
    <n v="0.66000000000000014"/>
    <x v="2"/>
  </r>
  <r>
    <x v="3"/>
    <n v="1128299"/>
    <x v="564"/>
    <x v="2"/>
    <x v="6"/>
    <s v="Denver"/>
    <x v="5"/>
    <n v="65"/>
    <n v="105"/>
    <n v="6825"/>
    <n v="2047.5000000000002"/>
    <n v="0.30000000000000004"/>
    <x v="2"/>
  </r>
  <r>
    <x v="3"/>
    <n v="1128299"/>
    <x v="565"/>
    <x v="2"/>
    <x v="6"/>
    <s v="Denver"/>
    <x v="0"/>
    <n v="52"/>
    <n v="150"/>
    <n v="7800"/>
    <n v="4290"/>
    <n v="0.55000000000000004"/>
    <x v="2"/>
  </r>
  <r>
    <x v="3"/>
    <n v="1128299"/>
    <x v="566"/>
    <x v="2"/>
    <x v="6"/>
    <s v="Denver"/>
    <x v="1"/>
    <n v="55"/>
    <n v="150"/>
    <n v="8250"/>
    <n v="3052.5"/>
    <n v="0.37"/>
    <x v="2"/>
  </r>
  <r>
    <x v="3"/>
    <n v="1128299"/>
    <x v="567"/>
    <x v="2"/>
    <x v="6"/>
    <s v="Denver"/>
    <x v="2"/>
    <n v="51"/>
    <n v="128"/>
    <n v="6528"/>
    <n v="3459.84"/>
    <n v="0.53"/>
    <x v="2"/>
  </r>
  <r>
    <x v="3"/>
    <n v="1128299"/>
    <x v="568"/>
    <x v="2"/>
    <x v="6"/>
    <s v="Denver"/>
    <x v="3"/>
    <n v="60"/>
    <n v="116"/>
    <n v="6960"/>
    <n v="3340.7999999999997"/>
    <n v="0.48"/>
    <x v="2"/>
  </r>
  <r>
    <x v="3"/>
    <n v="1128299"/>
    <x v="569"/>
    <x v="2"/>
    <x v="6"/>
    <s v="Denver"/>
    <x v="4"/>
    <n v="68"/>
    <n v="105"/>
    <n v="7140"/>
    <n v="4926.6000000000013"/>
    <n v="0.69000000000000017"/>
    <x v="2"/>
  </r>
  <r>
    <x v="3"/>
    <n v="1128299"/>
    <x v="570"/>
    <x v="2"/>
    <x v="6"/>
    <s v="Denver"/>
    <x v="5"/>
    <n v="73"/>
    <n v="130"/>
    <n v="9490"/>
    <n v="2941.9"/>
    <n v="0.31"/>
    <x v="2"/>
  </r>
  <r>
    <x v="3"/>
    <n v="1128299"/>
    <x v="571"/>
    <x v="2"/>
    <x v="6"/>
    <s v="Denver"/>
    <x v="0"/>
    <n v="59"/>
    <n v="203"/>
    <n v="11977"/>
    <n v="6228.04"/>
    <n v="0.52"/>
    <x v="2"/>
  </r>
  <r>
    <x v="3"/>
    <n v="1128299"/>
    <x v="572"/>
    <x v="2"/>
    <x v="6"/>
    <s v="Denver"/>
    <x v="1"/>
    <n v="64"/>
    <n v="182"/>
    <n v="11648"/>
    <n v="4426.24"/>
    <n v="0.38"/>
    <x v="2"/>
  </r>
  <r>
    <x v="3"/>
    <n v="1128299"/>
    <x v="573"/>
    <x v="2"/>
    <x v="6"/>
    <s v="Denver"/>
    <x v="2"/>
    <n v="60"/>
    <n v="125"/>
    <n v="7500"/>
    <n v="4125"/>
    <n v="0.55000000000000004"/>
    <x v="2"/>
  </r>
  <r>
    <x v="3"/>
    <n v="1128299"/>
    <x v="574"/>
    <x v="2"/>
    <x v="6"/>
    <s v="Denver"/>
    <x v="3"/>
    <n v="63"/>
    <n v="125"/>
    <n v="7875"/>
    <n v="3543.7499999999995"/>
    <n v="0.44999999999999996"/>
    <x v="2"/>
  </r>
  <r>
    <x v="3"/>
    <n v="1128299"/>
    <x v="575"/>
    <x v="2"/>
    <x v="6"/>
    <s v="Denver"/>
    <x v="4"/>
    <n v="68"/>
    <n v="115"/>
    <n v="7820"/>
    <n v="5239.4000000000015"/>
    <n v="0.67000000000000015"/>
    <x v="2"/>
  </r>
  <r>
    <x v="3"/>
    <n v="1128299"/>
    <x v="576"/>
    <x v="2"/>
    <x v="6"/>
    <s v="Denver"/>
    <x v="5"/>
    <n v="75"/>
    <n v="137"/>
    <n v="10275"/>
    <n v="3390.75"/>
    <n v="0.33"/>
    <x v="2"/>
  </r>
  <r>
    <x v="3"/>
    <n v="1128299"/>
    <x v="577"/>
    <x v="2"/>
    <x v="6"/>
    <s v="Denver"/>
    <x v="0"/>
    <n v="36"/>
    <n v="117"/>
    <n v="4212"/>
    <n v="1726.9199999999998"/>
    <n v="0.41"/>
    <x v="2"/>
  </r>
  <r>
    <x v="3"/>
    <n v="1128299"/>
    <x v="578"/>
    <x v="2"/>
    <x v="6"/>
    <s v="Denver"/>
    <x v="1"/>
    <n v="48"/>
    <n v="131"/>
    <n v="6288"/>
    <n v="2515.2000000000003"/>
    <n v="0.4"/>
    <x v="2"/>
  </r>
  <r>
    <x v="3"/>
    <n v="1128299"/>
    <x v="579"/>
    <x v="2"/>
    <x v="6"/>
    <s v="Denver"/>
    <x v="2"/>
    <n v="46"/>
    <n v="135"/>
    <n v="6210"/>
    <n v="2173.5"/>
    <n v="0.35"/>
    <x v="2"/>
  </r>
  <r>
    <x v="3"/>
    <n v="1128299"/>
    <x v="580"/>
    <x v="2"/>
    <x v="6"/>
    <s v="Denver"/>
    <x v="3"/>
    <n v="49"/>
    <n v="78"/>
    <n v="3822"/>
    <n v="1567.02"/>
    <n v="0.41"/>
    <x v="2"/>
  </r>
  <r>
    <x v="3"/>
    <n v="1128299"/>
    <x v="581"/>
    <x v="2"/>
    <x v="7"/>
    <s v="Seattle"/>
    <x v="4"/>
    <n v="51"/>
    <n v="73"/>
    <n v="3723"/>
    <n v="1451.97"/>
    <n v="0.39"/>
    <x v="2"/>
  </r>
  <r>
    <x v="3"/>
    <n v="1128299"/>
    <x v="582"/>
    <x v="2"/>
    <x v="7"/>
    <s v="Seattle"/>
    <x v="5"/>
    <n v="46"/>
    <n v="125"/>
    <n v="5750"/>
    <n v="1782.5"/>
    <n v="0.31"/>
    <x v="2"/>
  </r>
  <r>
    <x v="3"/>
    <n v="1128299"/>
    <x v="583"/>
    <x v="2"/>
    <x v="7"/>
    <s v="Seattle"/>
    <x v="0"/>
    <n v="36"/>
    <n v="138"/>
    <n v="4968"/>
    <n v="2136.2399999999998"/>
    <n v="0.43"/>
    <x v="2"/>
  </r>
  <r>
    <x v="3"/>
    <n v="1128299"/>
    <x v="584"/>
    <x v="2"/>
    <x v="7"/>
    <s v="Seattle"/>
    <x v="1"/>
    <n v="47"/>
    <n v="131"/>
    <n v="6157"/>
    <n v="2401.23"/>
    <n v="0.39"/>
    <x v="2"/>
  </r>
  <r>
    <x v="3"/>
    <n v="1128299"/>
    <x v="585"/>
    <x v="2"/>
    <x v="7"/>
    <s v="Seattle"/>
    <x v="2"/>
    <n v="47"/>
    <n v="122"/>
    <n v="5734"/>
    <n v="2236.2600000000002"/>
    <n v="0.39"/>
    <x v="2"/>
  </r>
  <r>
    <x v="3"/>
    <n v="1128299"/>
    <x v="586"/>
    <x v="2"/>
    <x v="7"/>
    <s v="Seattle"/>
    <x v="3"/>
    <n v="48"/>
    <n v="87"/>
    <n v="4176"/>
    <n v="1753.9199999999998"/>
    <n v="0.42"/>
    <x v="2"/>
  </r>
  <r>
    <x v="3"/>
    <n v="1128299"/>
    <x v="587"/>
    <x v="2"/>
    <x v="7"/>
    <s v="Seattle"/>
    <x v="4"/>
    <n v="52"/>
    <n v="65"/>
    <n v="3380"/>
    <n v="1352"/>
    <n v="0.4"/>
    <x v="2"/>
  </r>
  <r>
    <x v="3"/>
    <n v="1128299"/>
    <x v="588"/>
    <x v="2"/>
    <x v="7"/>
    <s v="Seattle"/>
    <x v="5"/>
    <n v="46"/>
    <n v="123"/>
    <n v="5658"/>
    <n v="1753.98"/>
    <n v="0.31"/>
    <x v="2"/>
  </r>
  <r>
    <x v="3"/>
    <n v="1128299"/>
    <x v="589"/>
    <x v="2"/>
    <x v="7"/>
    <s v="Seattle"/>
    <x v="0"/>
    <n v="46"/>
    <n v="167"/>
    <n v="7682"/>
    <n v="3456.8999999999996"/>
    <n v="0.44999999999999996"/>
    <x v="2"/>
  </r>
  <r>
    <x v="3"/>
    <n v="1128299"/>
    <x v="590"/>
    <x v="2"/>
    <x v="7"/>
    <s v="Seattle"/>
    <x v="1"/>
    <n v="58"/>
    <n v="115"/>
    <n v="6670"/>
    <n v="2401.1999999999998"/>
    <n v="0.36"/>
    <x v="2"/>
  </r>
  <r>
    <x v="3"/>
    <n v="1128299"/>
    <x v="591"/>
    <x v="2"/>
    <x v="7"/>
    <s v="Seattle"/>
    <x v="2"/>
    <n v="60"/>
    <n v="115"/>
    <n v="6900"/>
    <n v="2760"/>
    <n v="0.4"/>
    <x v="2"/>
  </r>
  <r>
    <x v="3"/>
    <n v="1128299"/>
    <x v="592"/>
    <x v="2"/>
    <x v="7"/>
    <s v="Seattle"/>
    <x v="3"/>
    <n v="64"/>
    <n v="85"/>
    <n v="5440"/>
    <n v="2284.7999999999997"/>
    <n v="0.42"/>
    <x v="2"/>
  </r>
  <r>
    <x v="3"/>
    <n v="1128299"/>
    <x v="593"/>
    <x v="2"/>
    <x v="7"/>
    <s v="Seattle"/>
    <x v="4"/>
    <n v="69"/>
    <n v="46"/>
    <n v="3174"/>
    <n v="1206.1200000000001"/>
    <n v="0.38"/>
    <x v="2"/>
  </r>
  <r>
    <x v="3"/>
    <n v="1128299"/>
    <x v="594"/>
    <x v="2"/>
    <x v="7"/>
    <s v="Seattle"/>
    <x v="5"/>
    <n v="62"/>
    <n v="105"/>
    <n v="6510"/>
    <n v="2213.4"/>
    <n v="0.34"/>
    <x v="2"/>
  </r>
  <r>
    <x v="3"/>
    <n v="1128299"/>
    <x v="595"/>
    <x v="2"/>
    <x v="7"/>
    <s v="Seattle"/>
    <x v="0"/>
    <n v="68"/>
    <n v="160"/>
    <n v="10880"/>
    <n v="4787.2"/>
    <n v="0.44"/>
    <x v="2"/>
  </r>
  <r>
    <x v="3"/>
    <n v="1128299"/>
    <x v="596"/>
    <x v="2"/>
    <x v="7"/>
    <s v="Seattle"/>
    <x v="1"/>
    <n v="71"/>
    <n v="88"/>
    <n v="6248"/>
    <n v="2436.7200000000003"/>
    <n v="0.39"/>
    <x v="2"/>
  </r>
  <r>
    <x v="3"/>
    <n v="1128299"/>
    <x v="597"/>
    <x v="2"/>
    <x v="7"/>
    <s v="Seattle"/>
    <x v="2"/>
    <n v="74"/>
    <n v="120"/>
    <n v="8880"/>
    <n v="3463.2000000000003"/>
    <n v="0.39"/>
    <x v="2"/>
  </r>
  <r>
    <x v="3"/>
    <n v="1128299"/>
    <x v="598"/>
    <x v="2"/>
    <x v="7"/>
    <s v="Seattle"/>
    <x v="3"/>
    <n v="55"/>
    <n v="90"/>
    <n v="4950"/>
    <n v="2079"/>
    <n v="0.42"/>
    <x v="2"/>
  </r>
  <r>
    <x v="3"/>
    <n v="1128299"/>
    <x v="599"/>
    <x v="2"/>
    <x v="7"/>
    <s v="Seattle"/>
    <x v="4"/>
    <n v="59"/>
    <n v="56"/>
    <n v="3304"/>
    <n v="1321.6000000000001"/>
    <n v="0.4"/>
    <x v="2"/>
  </r>
  <r>
    <x v="3"/>
    <n v="1128299"/>
    <x v="600"/>
    <x v="2"/>
    <x v="7"/>
    <s v="Seattle"/>
    <x v="5"/>
    <n v="78"/>
    <n v="88"/>
    <n v="6864"/>
    <n v="2196.48"/>
    <n v="0.32"/>
    <x v="2"/>
  </r>
  <r>
    <x v="3"/>
    <n v="1128299"/>
    <x v="601"/>
    <x v="2"/>
    <x v="7"/>
    <s v="Seattle"/>
    <x v="0"/>
    <n v="55"/>
    <n v="165"/>
    <n v="9075"/>
    <n v="3720.75"/>
    <n v="0.41"/>
    <x v="2"/>
  </r>
  <r>
    <x v="3"/>
    <n v="1128299"/>
    <x v="602"/>
    <x v="2"/>
    <x v="7"/>
    <s v="Seattle"/>
    <x v="1"/>
    <n v="60"/>
    <n v="108"/>
    <n v="6480"/>
    <n v="2462.4"/>
    <n v="0.38"/>
    <x v="2"/>
  </r>
  <r>
    <x v="3"/>
    <n v="1128299"/>
    <x v="603"/>
    <x v="2"/>
    <x v="7"/>
    <s v="Seattle"/>
    <x v="2"/>
    <n v="61"/>
    <n v="120"/>
    <n v="7320"/>
    <n v="2781.6"/>
    <n v="0.38"/>
    <x v="2"/>
  </r>
  <r>
    <x v="3"/>
    <n v="1128299"/>
    <x v="604"/>
    <x v="2"/>
    <x v="7"/>
    <s v="Seattle"/>
    <x v="3"/>
    <n v="59"/>
    <n v="90"/>
    <n v="5310"/>
    <n v="2336.4"/>
    <n v="0.44"/>
    <x v="2"/>
  </r>
  <r>
    <x v="3"/>
    <n v="1128299"/>
    <x v="605"/>
    <x v="2"/>
    <x v="7"/>
    <s v="Seattle"/>
    <x v="4"/>
    <n v="60"/>
    <n v="52"/>
    <n v="3120"/>
    <n v="1185.5999999999999"/>
    <n v="0.38"/>
    <x v="2"/>
  </r>
  <r>
    <x v="3"/>
    <n v="1128299"/>
    <x v="606"/>
    <x v="2"/>
    <x v="7"/>
    <s v="Seattle"/>
    <x v="5"/>
    <n v="75"/>
    <n v="125"/>
    <n v="9375"/>
    <n v="3093.75"/>
    <n v="0.33"/>
    <x v="2"/>
  </r>
  <r>
    <x v="3"/>
    <n v="1128299"/>
    <x v="607"/>
    <x v="2"/>
    <x v="7"/>
    <s v="Seattle"/>
    <x v="0"/>
    <n v="71"/>
    <n v="195"/>
    <n v="13845"/>
    <n v="5814.9"/>
    <n v="0.42"/>
    <x v="2"/>
  </r>
  <r>
    <x v="3"/>
    <n v="1128299"/>
    <x v="608"/>
    <x v="2"/>
    <x v="7"/>
    <s v="Seattle"/>
    <x v="1"/>
    <n v="74"/>
    <n v="188"/>
    <n v="13912"/>
    <n v="5147.4399999999996"/>
    <n v="0.37"/>
    <x v="2"/>
  </r>
  <r>
    <x v="3"/>
    <n v="1128299"/>
    <x v="609"/>
    <x v="2"/>
    <x v="7"/>
    <s v="Seattle"/>
    <x v="2"/>
    <n v="72"/>
    <n v="163"/>
    <n v="11736"/>
    <n v="4459.68"/>
    <n v="0.38"/>
    <x v="2"/>
  </r>
  <r>
    <x v="3"/>
    <n v="1128299"/>
    <x v="610"/>
    <x v="2"/>
    <x v="7"/>
    <s v="Seattle"/>
    <x v="3"/>
    <n v="75"/>
    <n v="125"/>
    <n v="9375"/>
    <n v="3750"/>
    <n v="0.4"/>
    <x v="2"/>
  </r>
  <r>
    <x v="3"/>
    <n v="1128299"/>
    <x v="611"/>
    <x v="2"/>
    <x v="7"/>
    <s v="Seattle"/>
    <x v="4"/>
    <n v="82"/>
    <n v="105"/>
    <n v="8610"/>
    <n v="3357.9"/>
    <n v="0.39"/>
    <x v="2"/>
  </r>
  <r>
    <x v="3"/>
    <n v="1128299"/>
    <x v="612"/>
    <x v="2"/>
    <x v="7"/>
    <s v="Seattle"/>
    <x v="5"/>
    <n v="98"/>
    <n v="182"/>
    <n v="17836"/>
    <n v="6064.2400000000007"/>
    <n v="0.34"/>
    <x v="2"/>
  </r>
  <r>
    <x v="3"/>
    <n v="1128299"/>
    <x v="613"/>
    <x v="2"/>
    <x v="7"/>
    <s v="Seattle"/>
    <x v="0"/>
    <n v="73"/>
    <n v="239"/>
    <n v="17447"/>
    <n v="6978.8"/>
    <n v="0.4"/>
    <x v="2"/>
  </r>
  <r>
    <x v="3"/>
    <n v="1128299"/>
    <x v="614"/>
    <x v="2"/>
    <x v="7"/>
    <s v="Seattle"/>
    <x v="1"/>
    <n v="82"/>
    <n v="182"/>
    <n v="14924"/>
    <n v="5372.6399999999994"/>
    <n v="0.36"/>
    <x v="2"/>
  </r>
  <r>
    <x v="3"/>
    <n v="1128299"/>
    <x v="615"/>
    <x v="2"/>
    <x v="7"/>
    <s v="Seattle"/>
    <x v="2"/>
    <n v="78"/>
    <n v="175"/>
    <n v="13650"/>
    <n v="4777.5"/>
    <n v="0.35"/>
    <x v="2"/>
  </r>
  <r>
    <x v="3"/>
    <n v="1128299"/>
    <x v="616"/>
    <x v="2"/>
    <x v="7"/>
    <s v="Seattle"/>
    <x v="3"/>
    <n v="78"/>
    <n v="137"/>
    <n v="10686"/>
    <n v="4381.2599999999993"/>
    <n v="0.41"/>
    <x v="2"/>
  </r>
  <r>
    <x v="3"/>
    <n v="1128299"/>
    <x v="617"/>
    <x v="2"/>
    <x v="7"/>
    <s v="Seattle"/>
    <x v="4"/>
    <n v="77"/>
    <n v="144"/>
    <n v="11088"/>
    <n v="3880.7999999999997"/>
    <n v="0.35"/>
    <x v="2"/>
  </r>
  <r>
    <x v="3"/>
    <n v="1128299"/>
    <x v="618"/>
    <x v="2"/>
    <x v="7"/>
    <s v="Seattle"/>
    <x v="5"/>
    <n v="95"/>
    <n v="155"/>
    <n v="14725"/>
    <n v="5153.75"/>
    <n v="0.35"/>
    <x v="2"/>
  </r>
  <r>
    <x v="3"/>
    <n v="1128299"/>
    <x v="619"/>
    <x v="2"/>
    <x v="7"/>
    <s v="Seattle"/>
    <x v="0"/>
    <n v="80"/>
    <n v="217"/>
    <n v="17360"/>
    <n v="7811.9999999999991"/>
    <n v="0.44999999999999996"/>
    <x v="2"/>
  </r>
  <r>
    <x v="3"/>
    <n v="1128299"/>
    <x v="620"/>
    <x v="2"/>
    <x v="7"/>
    <s v="Seattle"/>
    <x v="1"/>
    <n v="77"/>
    <n v="210"/>
    <n v="16170"/>
    <n v="6306.3"/>
    <n v="0.39"/>
    <x v="2"/>
  </r>
  <r>
    <x v="3"/>
    <n v="1128299"/>
    <x v="621"/>
    <x v="2"/>
    <x v="7"/>
    <s v="Seattle"/>
    <x v="2"/>
    <n v="73"/>
    <n v="163"/>
    <n v="11899"/>
    <n v="4164.6499999999996"/>
    <n v="0.35"/>
    <x v="2"/>
  </r>
  <r>
    <x v="3"/>
    <n v="1128299"/>
    <x v="622"/>
    <x v="2"/>
    <x v="7"/>
    <s v="Seattle"/>
    <x v="3"/>
    <n v="74"/>
    <n v="155"/>
    <n v="11470"/>
    <n v="5046.8"/>
    <n v="0.44"/>
    <x v="2"/>
  </r>
  <r>
    <x v="3"/>
    <n v="1128299"/>
    <x v="623"/>
    <x v="2"/>
    <x v="7"/>
    <s v="Seattle"/>
    <x v="4"/>
    <n v="71"/>
    <n v="155"/>
    <n v="11005"/>
    <n v="4291.95"/>
    <n v="0.39"/>
    <x v="2"/>
  </r>
  <r>
    <x v="3"/>
    <n v="1128299"/>
    <x v="624"/>
    <x v="2"/>
    <x v="7"/>
    <s v="Seattle"/>
    <x v="5"/>
    <n v="76"/>
    <n v="108"/>
    <n v="8208"/>
    <n v="2708.6400000000003"/>
    <n v="0.33"/>
    <x v="2"/>
  </r>
  <r>
    <x v="3"/>
    <n v="1128299"/>
    <x v="625"/>
    <x v="2"/>
    <x v="7"/>
    <s v="Seattle"/>
    <x v="0"/>
    <n v="64"/>
    <n v="156"/>
    <n v="9984"/>
    <n v="4093.4399999999996"/>
    <n v="0.41"/>
    <x v="2"/>
  </r>
  <r>
    <x v="3"/>
    <n v="1128299"/>
    <x v="626"/>
    <x v="2"/>
    <x v="7"/>
    <s v="Seattle"/>
    <x v="1"/>
    <n v="71"/>
    <n v="174"/>
    <n v="12354"/>
    <n v="4323.8999999999996"/>
    <n v="0.35"/>
    <x v="2"/>
  </r>
  <r>
    <x v="3"/>
    <n v="1128299"/>
    <x v="627"/>
    <x v="2"/>
    <x v="7"/>
    <s v="Seattle"/>
    <x v="2"/>
    <n v="63"/>
    <n v="135"/>
    <n v="8505"/>
    <n v="3146.85"/>
    <n v="0.37"/>
    <x v="2"/>
  </r>
  <r>
    <x v="3"/>
    <n v="1128299"/>
    <x v="628"/>
    <x v="2"/>
    <x v="7"/>
    <s v="Seattle"/>
    <x v="3"/>
    <n v="67"/>
    <n v="112"/>
    <n v="7504"/>
    <n v="3001.6000000000004"/>
    <n v="0.4"/>
    <x v="2"/>
  </r>
  <r>
    <x v="3"/>
    <n v="1128299"/>
    <x v="629"/>
    <x v="2"/>
    <x v="7"/>
    <s v="Seattle"/>
    <x v="4"/>
    <n v="72"/>
    <n v="111"/>
    <n v="7992"/>
    <n v="3196.8"/>
    <n v="0.4"/>
    <x v="2"/>
  </r>
  <r>
    <x v="3"/>
    <n v="1128299"/>
    <x v="67"/>
    <x v="2"/>
    <x v="7"/>
    <s v="Seattle"/>
    <x v="5"/>
    <n v="62"/>
    <n v="113"/>
    <n v="7006"/>
    <n v="2452.1"/>
    <n v="0.35"/>
    <x v="2"/>
  </r>
  <r>
    <x v="3"/>
    <n v="1128299"/>
    <x v="68"/>
    <x v="2"/>
    <x v="7"/>
    <s v="Seattle"/>
    <x v="0"/>
    <n v="58"/>
    <n v="149"/>
    <n v="8642"/>
    <n v="3456.8"/>
    <n v="0.4"/>
    <x v="2"/>
  </r>
  <r>
    <x v="3"/>
    <n v="1128299"/>
    <x v="69"/>
    <x v="2"/>
    <x v="7"/>
    <s v="Seattle"/>
    <x v="1"/>
    <n v="64"/>
    <n v="138"/>
    <n v="8832"/>
    <n v="3267.84"/>
    <n v="0.37"/>
    <x v="2"/>
  </r>
  <r>
    <x v="3"/>
    <n v="1128299"/>
    <x v="70"/>
    <x v="2"/>
    <x v="7"/>
    <s v="Seattle"/>
    <x v="2"/>
    <n v="56"/>
    <n v="113"/>
    <n v="6328"/>
    <n v="2278.08"/>
    <n v="0.36"/>
    <x v="2"/>
  </r>
  <r>
    <x v="3"/>
    <n v="1128299"/>
    <x v="71"/>
    <x v="2"/>
    <x v="7"/>
    <s v="Seattle"/>
    <x v="3"/>
    <n v="58"/>
    <n v="98"/>
    <n v="5684"/>
    <n v="2500.96"/>
    <n v="0.44"/>
    <x v="2"/>
  </r>
  <r>
    <x v="3"/>
    <n v="1128299"/>
    <x v="72"/>
    <x v="2"/>
    <x v="7"/>
    <s v="Seattle"/>
    <x v="4"/>
    <n v="69"/>
    <n v="94"/>
    <n v="6486"/>
    <n v="2270.1"/>
    <n v="0.35"/>
    <x v="2"/>
  </r>
  <r>
    <x v="3"/>
    <n v="1128299"/>
    <x v="73"/>
    <x v="2"/>
    <x v="7"/>
    <s v="Seattle"/>
    <x v="5"/>
    <n v="71"/>
    <n v="101"/>
    <n v="7171"/>
    <n v="2509.85"/>
    <n v="0.35"/>
    <x v="2"/>
  </r>
  <r>
    <x v="3"/>
    <n v="1128299"/>
    <x v="74"/>
    <x v="2"/>
    <x v="7"/>
    <s v="Seattle"/>
    <x v="0"/>
    <n v="54"/>
    <n v="162"/>
    <n v="8748"/>
    <n v="3849.12"/>
    <n v="0.44"/>
    <x v="2"/>
  </r>
  <r>
    <x v="3"/>
    <n v="1128299"/>
    <x v="75"/>
    <x v="2"/>
    <x v="7"/>
    <s v="Seattle"/>
    <x v="1"/>
    <n v="60"/>
    <n v="188"/>
    <n v="11280"/>
    <n v="4173.6000000000004"/>
    <n v="0.37"/>
    <x v="2"/>
  </r>
  <r>
    <x v="3"/>
    <n v="1128299"/>
    <x v="76"/>
    <x v="2"/>
    <x v="7"/>
    <s v="Seattle"/>
    <x v="2"/>
    <n v="54"/>
    <n v="124"/>
    <n v="6696"/>
    <n v="2477.52"/>
    <n v="0.37"/>
    <x v="2"/>
  </r>
  <r>
    <x v="3"/>
    <n v="1128299"/>
    <x v="77"/>
    <x v="2"/>
    <x v="7"/>
    <s v="Seattle"/>
    <x v="3"/>
    <n v="69"/>
    <n v="117"/>
    <n v="8073"/>
    <n v="3471.39"/>
    <n v="0.43"/>
    <x v="2"/>
  </r>
  <r>
    <x v="3"/>
    <n v="1128299"/>
    <x v="78"/>
    <x v="2"/>
    <x v="7"/>
    <s v="Seattle"/>
    <x v="4"/>
    <n v="85"/>
    <n v="115"/>
    <n v="9775"/>
    <n v="3910"/>
    <n v="0.4"/>
    <x v="2"/>
  </r>
  <r>
    <x v="3"/>
    <n v="1128299"/>
    <x v="79"/>
    <x v="2"/>
    <x v="7"/>
    <s v="Seattle"/>
    <x v="5"/>
    <n v="88"/>
    <n v="138"/>
    <n v="12144"/>
    <n v="3764.64"/>
    <n v="0.31"/>
    <x v="2"/>
  </r>
  <r>
    <x v="3"/>
    <n v="1128299"/>
    <x v="80"/>
    <x v="2"/>
    <x v="7"/>
    <s v="Seattle"/>
    <x v="0"/>
    <n v="78"/>
    <n v="188"/>
    <n v="14664"/>
    <n v="5865.6"/>
    <n v="0.4"/>
    <x v="2"/>
  </r>
  <r>
    <x v="3"/>
    <n v="1128299"/>
    <x v="81"/>
    <x v="2"/>
    <x v="7"/>
    <s v="Seattle"/>
    <x v="1"/>
    <n v="77"/>
    <n v="195"/>
    <n v="15015"/>
    <n v="5705.7"/>
    <n v="0.38"/>
    <x v="2"/>
  </r>
  <r>
    <x v="3"/>
    <n v="1128299"/>
    <x v="82"/>
    <x v="2"/>
    <x v="7"/>
    <s v="Seattle"/>
    <x v="2"/>
    <n v="73"/>
    <n v="138"/>
    <n v="10074"/>
    <n v="3928.86"/>
    <n v="0.39"/>
    <x v="2"/>
  </r>
  <r>
    <x v="3"/>
    <n v="1128299"/>
    <x v="83"/>
    <x v="2"/>
    <x v="7"/>
    <s v="Seattle"/>
    <x v="3"/>
    <n v="76"/>
    <n v="138"/>
    <n v="10488"/>
    <n v="4509.84"/>
    <n v="0.43"/>
    <x v="2"/>
  </r>
  <r>
    <x v="3"/>
    <n v="1128299"/>
    <x v="84"/>
    <x v="2"/>
    <x v="7"/>
    <s v="Seattle"/>
    <x v="4"/>
    <n v="82"/>
    <n v="133"/>
    <n v="10906"/>
    <n v="4144.28"/>
    <n v="0.38"/>
    <x v="2"/>
  </r>
  <r>
    <x v="3"/>
    <n v="1128299"/>
    <x v="85"/>
    <x v="2"/>
    <x v="7"/>
    <s v="Seattle"/>
    <x v="5"/>
    <n v="86"/>
    <n v="150"/>
    <n v="12900"/>
    <n v="4386"/>
    <n v="0.34"/>
    <x v="2"/>
  </r>
  <r>
    <x v="0"/>
    <n v="1185732"/>
    <x v="86"/>
    <x v="2"/>
    <x v="7"/>
    <s v="Seattle"/>
    <x v="0"/>
    <n v="44"/>
    <n v="273"/>
    <n v="12012"/>
    <n v="6606.6"/>
    <n v="0.55000000000000004"/>
    <x v="2"/>
  </r>
  <r>
    <x v="0"/>
    <n v="1185732"/>
    <x v="87"/>
    <x v="2"/>
    <x v="7"/>
    <s v="Seattle"/>
    <x v="1"/>
    <n v="41"/>
    <n v="221"/>
    <n v="9061"/>
    <n v="4439.8900000000003"/>
    <n v="0.49"/>
    <x v="2"/>
  </r>
  <r>
    <x v="0"/>
    <n v="1185732"/>
    <x v="88"/>
    <x v="2"/>
    <x v="7"/>
    <s v="Seattle"/>
    <x v="2"/>
    <n v="34"/>
    <n v="230"/>
    <n v="7820"/>
    <n v="3049.8"/>
    <n v="0.39"/>
    <x v="2"/>
  </r>
  <r>
    <x v="0"/>
    <n v="1185732"/>
    <x v="89"/>
    <x v="2"/>
    <x v="7"/>
    <s v="Seattle"/>
    <x v="3"/>
    <n v="38"/>
    <n v="175"/>
    <n v="6650"/>
    <n v="2660"/>
    <n v="0.4"/>
    <x v="2"/>
  </r>
  <r>
    <x v="0"/>
    <n v="1185732"/>
    <x v="90"/>
    <x v="4"/>
    <x v="8"/>
    <s v="Miami"/>
    <x v="4"/>
    <n v="50"/>
    <n v="195"/>
    <n v="9750"/>
    <n v="4875"/>
    <n v="0.5"/>
    <x v="2"/>
  </r>
  <r>
    <x v="0"/>
    <n v="1185732"/>
    <x v="91"/>
    <x v="4"/>
    <x v="8"/>
    <s v="Miami"/>
    <x v="5"/>
    <n v="41"/>
    <n v="247"/>
    <n v="10127"/>
    <n v="6278.74"/>
    <n v="0.62"/>
    <x v="2"/>
  </r>
  <r>
    <x v="0"/>
    <n v="1185732"/>
    <x v="92"/>
    <x v="4"/>
    <x v="8"/>
    <s v="Miami"/>
    <x v="0"/>
    <n v="43"/>
    <n v="319"/>
    <n v="13717"/>
    <n v="7818.6900000000005"/>
    <n v="0.57000000000000006"/>
    <x v="2"/>
  </r>
  <r>
    <x v="0"/>
    <n v="1185732"/>
    <x v="93"/>
    <x v="4"/>
    <x v="8"/>
    <s v="Miami"/>
    <x v="1"/>
    <n v="43"/>
    <n v="195"/>
    <n v="8385"/>
    <n v="4108.6499999999996"/>
    <n v="0.49"/>
    <x v="2"/>
  </r>
  <r>
    <x v="0"/>
    <n v="1185732"/>
    <x v="94"/>
    <x v="4"/>
    <x v="8"/>
    <s v="Miami"/>
    <x v="2"/>
    <n v="32"/>
    <n v="240"/>
    <n v="7680"/>
    <n v="2918.4"/>
    <n v="0.38"/>
    <x v="2"/>
  </r>
  <r>
    <x v="3"/>
    <n v="1185732"/>
    <x v="95"/>
    <x v="4"/>
    <x v="8"/>
    <s v="Miami"/>
    <x v="3"/>
    <n v="38"/>
    <n v="169"/>
    <n v="6422"/>
    <n v="2825.68"/>
    <n v="0.44"/>
    <x v="2"/>
  </r>
  <r>
    <x v="0"/>
    <n v="1185732"/>
    <x v="96"/>
    <x v="4"/>
    <x v="8"/>
    <s v="Miami"/>
    <x v="4"/>
    <n v="53"/>
    <n v="218"/>
    <n v="11554"/>
    <n v="5545.92"/>
    <n v="0.48"/>
    <x v="2"/>
  </r>
  <r>
    <x v="0"/>
    <n v="1185732"/>
    <x v="97"/>
    <x v="4"/>
    <x v="8"/>
    <s v="Miami"/>
    <x v="5"/>
    <n v="41"/>
    <n v="221"/>
    <n v="9061"/>
    <n v="5889.6500000000005"/>
    <n v="0.65"/>
    <x v="2"/>
  </r>
  <r>
    <x v="0"/>
    <n v="1185732"/>
    <x v="98"/>
    <x v="4"/>
    <x v="8"/>
    <s v="Miami"/>
    <x v="0"/>
    <n v="41"/>
    <n v="268"/>
    <n v="10988"/>
    <n v="6592.8"/>
    <n v="0.6"/>
    <x v="2"/>
  </r>
  <r>
    <x v="0"/>
    <n v="1185732"/>
    <x v="99"/>
    <x v="4"/>
    <x v="8"/>
    <s v="Miami"/>
    <x v="1"/>
    <n v="42"/>
    <n v="225"/>
    <n v="9450"/>
    <n v="4536"/>
    <n v="0.48"/>
    <x v="2"/>
  </r>
  <r>
    <x v="0"/>
    <n v="1185732"/>
    <x v="100"/>
    <x v="4"/>
    <x v="8"/>
    <s v="Miami"/>
    <x v="2"/>
    <n v="32"/>
    <n v="217"/>
    <n v="6944"/>
    <n v="2430.3999999999996"/>
    <n v="0.35"/>
    <x v="2"/>
  </r>
  <r>
    <x v="0"/>
    <n v="1185732"/>
    <x v="101"/>
    <x v="4"/>
    <x v="8"/>
    <s v="Miami"/>
    <x v="3"/>
    <n v="36"/>
    <n v="175"/>
    <n v="6300"/>
    <n v="2520"/>
    <n v="0.4"/>
    <x v="2"/>
  </r>
  <r>
    <x v="0"/>
    <n v="1185732"/>
    <x v="102"/>
    <x v="4"/>
    <x v="8"/>
    <s v="Miami"/>
    <x v="4"/>
    <n v="53"/>
    <n v="182"/>
    <n v="9646"/>
    <n v="4437.16"/>
    <n v="0.45999999999999996"/>
    <x v="2"/>
  </r>
  <r>
    <x v="0"/>
    <n v="1185732"/>
    <x v="103"/>
    <x v="4"/>
    <x v="8"/>
    <s v="Miami"/>
    <x v="5"/>
    <n v="42"/>
    <n v="225"/>
    <n v="9450"/>
    <n v="6048"/>
    <n v="0.64"/>
    <x v="2"/>
  </r>
  <r>
    <x v="0"/>
    <n v="1185732"/>
    <x v="53"/>
    <x v="4"/>
    <x v="8"/>
    <s v="Miami"/>
    <x v="0"/>
    <n v="42"/>
    <n v="256"/>
    <n v="10752"/>
    <n v="6236.1600000000008"/>
    <n v="0.58000000000000007"/>
    <x v="2"/>
  </r>
  <r>
    <x v="0"/>
    <n v="1185732"/>
    <x v="53"/>
    <x v="4"/>
    <x v="8"/>
    <s v="Miami"/>
    <x v="1"/>
    <n v="41"/>
    <n v="210"/>
    <n v="8610"/>
    <n v="4305"/>
    <n v="0.5"/>
    <x v="2"/>
  </r>
  <r>
    <x v="3"/>
    <n v="1185732"/>
    <x v="53"/>
    <x v="4"/>
    <x v="8"/>
    <s v="Miami"/>
    <x v="2"/>
    <n v="32"/>
    <n v="203"/>
    <n v="6496"/>
    <n v="2598.4"/>
    <n v="0.4"/>
    <x v="2"/>
  </r>
  <r>
    <x v="3"/>
    <n v="1185732"/>
    <x v="53"/>
    <x v="4"/>
    <x v="8"/>
    <s v="Miami"/>
    <x v="3"/>
    <n v="38"/>
    <n v="189"/>
    <n v="7182"/>
    <n v="3231.8999999999996"/>
    <n v="0.44999999999999996"/>
    <x v="2"/>
  </r>
  <r>
    <x v="3"/>
    <n v="1185732"/>
    <x v="53"/>
    <x v="4"/>
    <x v="8"/>
    <s v="Miami"/>
    <x v="4"/>
    <n v="52"/>
    <n v="196"/>
    <n v="10192"/>
    <n v="4586.3999999999996"/>
    <n v="0.44999999999999996"/>
    <x v="2"/>
  </r>
  <r>
    <x v="3"/>
    <n v="1185732"/>
    <x v="53"/>
    <x v="4"/>
    <x v="8"/>
    <s v="Miami"/>
    <x v="5"/>
    <n v="44"/>
    <n v="208"/>
    <n v="9152"/>
    <n v="5491.2"/>
    <n v="0.6"/>
    <x v="2"/>
  </r>
  <r>
    <x v="3"/>
    <n v="1185732"/>
    <x v="53"/>
    <x v="4"/>
    <x v="8"/>
    <s v="Miami"/>
    <x v="0"/>
    <n v="52"/>
    <n v="300"/>
    <n v="15600"/>
    <n v="8736"/>
    <n v="0.56000000000000005"/>
    <x v="2"/>
  </r>
  <r>
    <x v="3"/>
    <n v="1185732"/>
    <x v="53"/>
    <x v="4"/>
    <x v="8"/>
    <s v="Miami"/>
    <x v="1"/>
    <n v="54"/>
    <n v="194"/>
    <n v="10476"/>
    <n v="5238"/>
    <n v="0.5"/>
    <x v="2"/>
  </r>
  <r>
    <x v="3"/>
    <n v="1185732"/>
    <x v="53"/>
    <x v="4"/>
    <x v="8"/>
    <s v="Miami"/>
    <x v="2"/>
    <n v="47"/>
    <n v="188"/>
    <n v="8836"/>
    <n v="3269.32"/>
    <n v="0.37"/>
    <x v="2"/>
  </r>
  <r>
    <x v="3"/>
    <n v="1185732"/>
    <x v="53"/>
    <x v="4"/>
    <x v="8"/>
    <s v="Miami"/>
    <x v="3"/>
    <n v="49"/>
    <n v="175"/>
    <n v="8575"/>
    <n v="3687.25"/>
    <n v="0.43"/>
    <x v="2"/>
  </r>
  <r>
    <x v="3"/>
    <n v="1185732"/>
    <x v="53"/>
    <x v="4"/>
    <x v="8"/>
    <s v="Miami"/>
    <x v="4"/>
    <n v="58"/>
    <n v="196"/>
    <n v="11368"/>
    <n v="5342.96"/>
    <n v="0.47"/>
    <x v="2"/>
  </r>
  <r>
    <x v="3"/>
    <n v="1185732"/>
    <x v="53"/>
    <x v="4"/>
    <x v="8"/>
    <s v="Miami"/>
    <x v="5"/>
    <n v="64"/>
    <n v="248"/>
    <n v="15872"/>
    <n v="10158.08"/>
    <n v="0.64"/>
    <x v="2"/>
  </r>
  <r>
    <x v="3"/>
    <n v="1185732"/>
    <x v="53"/>
    <x v="4"/>
    <x v="8"/>
    <s v="Miami"/>
    <x v="0"/>
    <n v="55"/>
    <n v="290"/>
    <n v="15950"/>
    <n v="9410.5000000000018"/>
    <n v="0.59000000000000008"/>
    <x v="2"/>
  </r>
  <r>
    <x v="3"/>
    <n v="1185732"/>
    <x v="53"/>
    <x v="4"/>
    <x v="8"/>
    <s v="Miami"/>
    <x v="1"/>
    <n v="54"/>
    <n v="206"/>
    <n v="11124"/>
    <n v="5450.76"/>
    <n v="0.49"/>
    <x v="2"/>
  </r>
  <r>
    <x v="3"/>
    <n v="1185732"/>
    <x v="118"/>
    <x v="4"/>
    <x v="8"/>
    <s v="Miami"/>
    <x v="2"/>
    <n v="49"/>
    <n v="208"/>
    <n v="10192"/>
    <n v="3567.2"/>
    <n v="0.35"/>
    <x v="2"/>
  </r>
  <r>
    <x v="3"/>
    <n v="1185732"/>
    <x v="119"/>
    <x v="4"/>
    <x v="8"/>
    <s v="Miami"/>
    <x v="3"/>
    <n v="47"/>
    <n v="217"/>
    <n v="10199"/>
    <n v="4079.6000000000004"/>
    <n v="0.4"/>
    <x v="2"/>
  </r>
  <r>
    <x v="3"/>
    <n v="1185732"/>
    <x v="120"/>
    <x v="4"/>
    <x v="8"/>
    <s v="Miami"/>
    <x v="4"/>
    <n v="62"/>
    <n v="233"/>
    <n v="14446"/>
    <n v="7078.54"/>
    <n v="0.49"/>
    <x v="2"/>
  </r>
  <r>
    <x v="3"/>
    <n v="1185732"/>
    <x v="121"/>
    <x v="4"/>
    <x v="8"/>
    <s v="Miami"/>
    <x v="5"/>
    <n v="63"/>
    <n v="259"/>
    <n v="16317"/>
    <n v="10606.050000000001"/>
    <n v="0.65"/>
    <x v="2"/>
  </r>
  <r>
    <x v="3"/>
    <n v="1185732"/>
    <x v="122"/>
    <x v="4"/>
    <x v="8"/>
    <s v="Miami"/>
    <x v="0"/>
    <n v="60"/>
    <n v="299"/>
    <n v="17940"/>
    <n v="10764"/>
    <n v="0.6"/>
    <x v="2"/>
  </r>
  <r>
    <x v="3"/>
    <n v="1185732"/>
    <x v="123"/>
    <x v="4"/>
    <x v="8"/>
    <s v="Miami"/>
    <x v="1"/>
    <n v="57"/>
    <n v="225"/>
    <n v="12825"/>
    <n v="5899.4999999999991"/>
    <n v="0.45999999999999996"/>
    <x v="2"/>
  </r>
  <r>
    <x v="3"/>
    <n v="1185732"/>
    <x v="124"/>
    <x v="4"/>
    <x v="8"/>
    <s v="Miami"/>
    <x v="2"/>
    <n v="50"/>
    <n v="215"/>
    <n v="10750"/>
    <n v="3977.5"/>
    <n v="0.37"/>
    <x v="2"/>
  </r>
  <r>
    <x v="3"/>
    <n v="1185732"/>
    <x v="125"/>
    <x v="4"/>
    <x v="8"/>
    <s v="Miami"/>
    <x v="3"/>
    <n v="53"/>
    <n v="233"/>
    <n v="12349"/>
    <n v="5310.07"/>
    <n v="0.43"/>
    <x v="2"/>
  </r>
  <r>
    <x v="3"/>
    <n v="1185732"/>
    <x v="126"/>
    <x v="4"/>
    <x v="8"/>
    <s v="Miami"/>
    <x v="4"/>
    <n v="61"/>
    <n v="208"/>
    <n v="12688"/>
    <n v="6217.12"/>
    <n v="0.49"/>
    <x v="2"/>
  </r>
  <r>
    <x v="3"/>
    <n v="1185732"/>
    <x v="127"/>
    <x v="4"/>
    <x v="8"/>
    <s v="Miami"/>
    <x v="5"/>
    <n v="67"/>
    <n v="244"/>
    <n v="16348"/>
    <n v="10626.2"/>
    <n v="0.65"/>
    <x v="2"/>
  </r>
  <r>
    <x v="3"/>
    <n v="1185732"/>
    <x v="630"/>
    <x v="4"/>
    <x v="8"/>
    <s v="Miami"/>
    <x v="0"/>
    <n v="60"/>
    <n v="304"/>
    <n v="18240"/>
    <n v="10396.800000000001"/>
    <n v="0.57000000000000006"/>
    <x v="2"/>
  </r>
  <r>
    <x v="3"/>
    <n v="1185732"/>
    <x v="631"/>
    <x v="4"/>
    <x v="8"/>
    <s v="Miami"/>
    <x v="1"/>
    <n v="55"/>
    <n v="252"/>
    <n v="13860"/>
    <n v="6236.9999999999991"/>
    <n v="0.44999999999999996"/>
    <x v="2"/>
  </r>
  <r>
    <x v="3"/>
    <n v="1185732"/>
    <x v="632"/>
    <x v="4"/>
    <x v="8"/>
    <s v="Miami"/>
    <x v="2"/>
    <n v="53"/>
    <n v="231"/>
    <n v="12243"/>
    <n v="4529.91"/>
    <n v="0.37"/>
    <x v="2"/>
  </r>
  <r>
    <x v="0"/>
    <n v="1185732"/>
    <x v="633"/>
    <x v="4"/>
    <x v="8"/>
    <s v="Miami"/>
    <x v="3"/>
    <n v="44"/>
    <n v="233"/>
    <n v="10252"/>
    <n v="4100.8"/>
    <n v="0.4"/>
    <x v="2"/>
  </r>
  <r>
    <x v="0"/>
    <n v="1185732"/>
    <x v="634"/>
    <x v="4"/>
    <x v="8"/>
    <s v="Miami"/>
    <x v="4"/>
    <n v="52"/>
    <n v="225"/>
    <n v="11700"/>
    <n v="5264.9999999999991"/>
    <n v="0.44999999999999996"/>
    <x v="2"/>
  </r>
  <r>
    <x v="0"/>
    <n v="1185732"/>
    <x v="635"/>
    <x v="4"/>
    <x v="8"/>
    <s v="Miami"/>
    <x v="5"/>
    <n v="56"/>
    <n v="278"/>
    <n v="15568"/>
    <n v="9496.48"/>
    <n v="0.61"/>
    <x v="2"/>
  </r>
  <r>
    <x v="0"/>
    <n v="1185732"/>
    <x v="636"/>
    <x v="4"/>
    <x v="8"/>
    <s v="Miami"/>
    <x v="0"/>
    <n v="53"/>
    <n v="284"/>
    <n v="15052"/>
    <n v="8278.6"/>
    <n v="0.55000000000000004"/>
    <x v="2"/>
  </r>
  <r>
    <x v="0"/>
    <n v="1185732"/>
    <x v="637"/>
    <x v="4"/>
    <x v="8"/>
    <s v="Miami"/>
    <x v="1"/>
    <n v="46"/>
    <n v="255"/>
    <n v="11730"/>
    <n v="5278.4999999999991"/>
    <n v="0.44999999999999996"/>
    <x v="2"/>
  </r>
  <r>
    <x v="2"/>
    <n v="1185732"/>
    <x v="638"/>
    <x v="4"/>
    <x v="8"/>
    <s v="Miami"/>
    <x v="2"/>
    <n v="41"/>
    <n v="225"/>
    <n v="9225"/>
    <n v="3413.25"/>
    <n v="0.37"/>
    <x v="2"/>
  </r>
  <r>
    <x v="2"/>
    <n v="1185732"/>
    <x v="639"/>
    <x v="4"/>
    <x v="8"/>
    <s v="Miami"/>
    <x v="3"/>
    <n v="42"/>
    <n v="210"/>
    <n v="8820"/>
    <n v="3792.6"/>
    <n v="0.43"/>
    <x v="2"/>
  </r>
  <r>
    <x v="2"/>
    <n v="1185732"/>
    <x v="640"/>
    <x v="4"/>
    <x v="8"/>
    <s v="Miami"/>
    <x v="4"/>
    <n v="50"/>
    <n v="210"/>
    <n v="10500"/>
    <n v="5250"/>
    <n v="0.5"/>
    <x v="2"/>
  </r>
  <r>
    <x v="2"/>
    <n v="1185732"/>
    <x v="641"/>
    <x v="4"/>
    <x v="8"/>
    <s v="Miami"/>
    <x v="5"/>
    <n v="55"/>
    <n v="223"/>
    <n v="12265"/>
    <n v="7726.95"/>
    <n v="0.63"/>
    <x v="2"/>
  </r>
  <r>
    <x v="2"/>
    <n v="1185732"/>
    <x v="642"/>
    <x v="4"/>
    <x v="8"/>
    <s v="Miami"/>
    <x v="0"/>
    <n v="56"/>
    <n v="270"/>
    <n v="15120"/>
    <n v="9072"/>
    <n v="0.6"/>
    <x v="2"/>
  </r>
  <r>
    <x v="2"/>
    <n v="1185732"/>
    <x v="643"/>
    <x v="4"/>
    <x v="8"/>
    <s v="Miami"/>
    <x v="1"/>
    <n v="47"/>
    <n v="215"/>
    <n v="10105"/>
    <n v="4547.25"/>
    <n v="0.44999999999999996"/>
    <x v="2"/>
  </r>
  <r>
    <x v="2"/>
    <n v="1185732"/>
    <x v="644"/>
    <x v="4"/>
    <x v="8"/>
    <s v="Miami"/>
    <x v="2"/>
    <n v="47"/>
    <n v="203"/>
    <n v="9541"/>
    <n v="3720.9900000000002"/>
    <n v="0.39"/>
    <x v="2"/>
  </r>
  <r>
    <x v="2"/>
    <n v="1185732"/>
    <x v="645"/>
    <x v="4"/>
    <x v="8"/>
    <s v="Miami"/>
    <x v="3"/>
    <n v="45"/>
    <n v="182"/>
    <n v="8190"/>
    <n v="3603.6"/>
    <n v="0.44"/>
    <x v="2"/>
  </r>
  <r>
    <x v="2"/>
    <n v="1185732"/>
    <x v="646"/>
    <x v="4"/>
    <x v="8"/>
    <s v="Miami"/>
    <x v="4"/>
    <n v="57"/>
    <n v="189"/>
    <n v="10773"/>
    <n v="5386.5"/>
    <n v="0.5"/>
    <x v="2"/>
  </r>
  <r>
    <x v="2"/>
    <n v="1185732"/>
    <x v="647"/>
    <x v="4"/>
    <x v="8"/>
    <s v="Miami"/>
    <x v="5"/>
    <n v="59"/>
    <n v="223"/>
    <n v="13157"/>
    <n v="8552.0500000000011"/>
    <n v="0.65"/>
    <x v="2"/>
  </r>
  <r>
    <x v="2"/>
    <n v="1185732"/>
    <x v="648"/>
    <x v="4"/>
    <x v="8"/>
    <s v="Miami"/>
    <x v="0"/>
    <n v="56"/>
    <n v="244"/>
    <n v="13664"/>
    <n v="7925.1200000000008"/>
    <n v="0.58000000000000007"/>
    <x v="2"/>
  </r>
  <r>
    <x v="2"/>
    <n v="1185732"/>
    <x v="649"/>
    <x v="4"/>
    <x v="8"/>
    <s v="Miami"/>
    <x v="1"/>
    <n v="49"/>
    <n v="224"/>
    <n v="10976"/>
    <n v="5268.48"/>
    <n v="0.48"/>
    <x v="2"/>
  </r>
  <r>
    <x v="2"/>
    <n v="1185732"/>
    <x v="650"/>
    <x v="4"/>
    <x v="8"/>
    <s v="Miami"/>
    <x v="2"/>
    <n v="46"/>
    <n v="224"/>
    <n v="10304"/>
    <n v="3812.48"/>
    <n v="0.37"/>
    <x v="2"/>
  </r>
  <r>
    <x v="2"/>
    <n v="1185732"/>
    <x v="651"/>
    <x v="4"/>
    <x v="8"/>
    <s v="Miami"/>
    <x v="3"/>
    <n v="49"/>
    <n v="202"/>
    <n v="9898"/>
    <n v="4355.12"/>
    <n v="0.44"/>
    <x v="2"/>
  </r>
  <r>
    <x v="2"/>
    <n v="1185732"/>
    <x v="652"/>
    <x v="4"/>
    <x v="8"/>
    <s v="Miami"/>
    <x v="4"/>
    <n v="64"/>
    <n v="195"/>
    <n v="12480"/>
    <n v="6240"/>
    <n v="0.5"/>
    <x v="2"/>
  </r>
  <r>
    <x v="2"/>
    <n v="1185732"/>
    <x v="653"/>
    <x v="4"/>
    <x v="8"/>
    <s v="Miami"/>
    <x v="5"/>
    <n v="64"/>
    <n v="213"/>
    <n v="13632"/>
    <n v="8179.2"/>
    <n v="0.6"/>
    <x v="2"/>
  </r>
  <r>
    <x v="2"/>
    <n v="1185732"/>
    <x v="575"/>
    <x v="4"/>
    <x v="8"/>
    <s v="Miami"/>
    <x v="0"/>
    <n v="63"/>
    <n v="323"/>
    <n v="20349"/>
    <n v="11395.44"/>
    <n v="0.56000000000000005"/>
    <x v="2"/>
  </r>
  <r>
    <x v="2"/>
    <n v="1185732"/>
    <x v="575"/>
    <x v="4"/>
    <x v="8"/>
    <s v="Miami"/>
    <x v="1"/>
    <n v="51"/>
    <n v="254"/>
    <n v="12954"/>
    <n v="6088.38"/>
    <n v="0.47"/>
    <x v="2"/>
  </r>
  <r>
    <x v="2"/>
    <n v="1185732"/>
    <x v="575"/>
    <x v="4"/>
    <x v="8"/>
    <s v="Miami"/>
    <x v="2"/>
    <n v="52"/>
    <n v="248"/>
    <n v="12896"/>
    <n v="4771.5199999999995"/>
    <n v="0.37"/>
    <x v="2"/>
  </r>
  <r>
    <x v="2"/>
    <n v="1185732"/>
    <x v="575"/>
    <x v="4"/>
    <x v="8"/>
    <s v="Miami"/>
    <x v="3"/>
    <n v="54"/>
    <n v="209"/>
    <n v="11286"/>
    <n v="4852.9799999999996"/>
    <n v="0.43"/>
    <x v="2"/>
  </r>
  <r>
    <x v="0"/>
    <n v="1185732"/>
    <x v="575"/>
    <x v="4"/>
    <x v="8"/>
    <s v="Miami"/>
    <x v="4"/>
    <n v="60"/>
    <n v="202"/>
    <n v="12120"/>
    <n v="5938.8"/>
    <n v="0.49"/>
    <x v="2"/>
  </r>
  <r>
    <x v="0"/>
    <n v="1185732"/>
    <x v="575"/>
    <x v="4"/>
    <x v="8"/>
    <s v="Miami"/>
    <x v="5"/>
    <n v="64"/>
    <n v="219"/>
    <n v="14016"/>
    <n v="8830.08"/>
    <n v="0.63"/>
    <x v="2"/>
  </r>
  <r>
    <x v="0"/>
    <n v="1185732"/>
    <x v="654"/>
    <x v="4"/>
    <x v="8"/>
    <s v="Miami"/>
    <x v="0"/>
    <n v="33"/>
    <n v="131"/>
    <n v="4323"/>
    <n v="1945.3500000000004"/>
    <n v="0.45000000000000007"/>
    <x v="2"/>
  </r>
  <r>
    <x v="0"/>
    <n v="1185732"/>
    <x v="655"/>
    <x v="4"/>
    <x v="8"/>
    <s v="Miami"/>
    <x v="1"/>
    <n v="33"/>
    <n v="65"/>
    <n v="2145"/>
    <n v="858"/>
    <n v="0.4"/>
    <x v="2"/>
  </r>
  <r>
    <x v="0"/>
    <n v="1185732"/>
    <x v="656"/>
    <x v="4"/>
    <x v="8"/>
    <s v="Miami"/>
    <x v="2"/>
    <n v="24"/>
    <n v="63"/>
    <n v="1512"/>
    <n v="665.28"/>
    <n v="0.44"/>
    <x v="2"/>
  </r>
  <r>
    <x v="0"/>
    <n v="1185732"/>
    <x v="128"/>
    <x v="4"/>
    <x v="8"/>
    <s v="Miami"/>
    <x v="3"/>
    <n v="29"/>
    <n v="26"/>
    <n v="754"/>
    <n v="339.30000000000007"/>
    <n v="0.45000000000000007"/>
    <x v="2"/>
  </r>
  <r>
    <x v="0"/>
    <n v="1185732"/>
    <x v="129"/>
    <x v="3"/>
    <x v="9"/>
    <s v="Minneapolis"/>
    <x v="4"/>
    <n v="43"/>
    <n v="39"/>
    <n v="1677"/>
    <n v="754.65"/>
    <n v="0.44999999999999996"/>
    <x v="2"/>
  </r>
  <r>
    <x v="0"/>
    <n v="1185732"/>
    <x v="130"/>
    <x v="3"/>
    <x v="9"/>
    <s v="Minneapolis"/>
    <x v="5"/>
    <n v="32"/>
    <n v="65"/>
    <n v="2080"/>
    <n v="1164.8000000000002"/>
    <n v="0.56000000000000005"/>
    <x v="2"/>
  </r>
  <r>
    <x v="0"/>
    <n v="1185732"/>
    <x v="131"/>
    <x v="3"/>
    <x v="9"/>
    <s v="Minneapolis"/>
    <x v="0"/>
    <n v="32"/>
    <n v="135"/>
    <n v="4320"/>
    <n v="1944.0000000000002"/>
    <n v="0.45000000000000007"/>
    <x v="2"/>
  </r>
  <r>
    <x v="0"/>
    <n v="1185732"/>
    <x v="132"/>
    <x v="3"/>
    <x v="9"/>
    <s v="Minneapolis"/>
    <x v="1"/>
    <n v="34"/>
    <n v="38"/>
    <n v="1292"/>
    <n v="581.4"/>
    <n v="0.44999999999999996"/>
    <x v="2"/>
  </r>
  <r>
    <x v="0"/>
    <n v="1185732"/>
    <x v="133"/>
    <x v="3"/>
    <x v="9"/>
    <s v="Minneapolis"/>
    <x v="2"/>
    <n v="25"/>
    <n v="56"/>
    <n v="1400"/>
    <n v="588"/>
    <n v="0.42"/>
    <x v="2"/>
  </r>
  <r>
    <x v="0"/>
    <n v="1185732"/>
    <x v="134"/>
    <x v="3"/>
    <x v="9"/>
    <s v="Minneapolis"/>
    <x v="3"/>
    <n v="27"/>
    <n v="20"/>
    <n v="540"/>
    <n v="253.8"/>
    <n v="0.47000000000000003"/>
    <x v="2"/>
  </r>
  <r>
    <x v="0"/>
    <n v="1185732"/>
    <x v="135"/>
    <x v="3"/>
    <x v="9"/>
    <s v="Minneapolis"/>
    <x v="4"/>
    <n v="41"/>
    <n v="44"/>
    <n v="1804"/>
    <n v="739.64"/>
    <n v="0.41"/>
    <x v="2"/>
  </r>
  <r>
    <x v="0"/>
    <n v="1185732"/>
    <x v="136"/>
    <x v="3"/>
    <x v="9"/>
    <s v="Minneapolis"/>
    <x v="5"/>
    <n v="34"/>
    <n v="65"/>
    <n v="2210"/>
    <n v="1215.5"/>
    <n v="0.55000000000000004"/>
    <x v="2"/>
  </r>
  <r>
    <x v="0"/>
    <n v="1185732"/>
    <x v="137"/>
    <x v="3"/>
    <x v="9"/>
    <s v="Minneapolis"/>
    <x v="0"/>
    <n v="39"/>
    <n v="116"/>
    <n v="4524"/>
    <n v="2262"/>
    <n v="0.5"/>
    <x v="2"/>
  </r>
  <r>
    <x v="0"/>
    <n v="1185732"/>
    <x v="138"/>
    <x v="3"/>
    <x v="9"/>
    <s v="Minneapolis"/>
    <x v="1"/>
    <n v="38"/>
    <n v="35"/>
    <n v="1330"/>
    <n v="532"/>
    <n v="0.4"/>
    <x v="2"/>
  </r>
  <r>
    <x v="0"/>
    <n v="1185732"/>
    <x v="139"/>
    <x v="3"/>
    <x v="9"/>
    <s v="Minneapolis"/>
    <x v="2"/>
    <n v="29"/>
    <n v="53"/>
    <n v="1537"/>
    <n v="691.65"/>
    <n v="0.44999999999999996"/>
    <x v="2"/>
  </r>
  <r>
    <x v="0"/>
    <n v="1185732"/>
    <x v="140"/>
    <x v="3"/>
    <x v="9"/>
    <s v="Minneapolis"/>
    <x v="3"/>
    <n v="32"/>
    <n v="7"/>
    <n v="224"/>
    <n v="112"/>
    <n v="0.5"/>
    <x v="2"/>
  </r>
  <r>
    <x v="0"/>
    <n v="1185732"/>
    <x v="141"/>
    <x v="3"/>
    <x v="9"/>
    <s v="Minneapolis"/>
    <x v="4"/>
    <n v="47"/>
    <n v="19"/>
    <n v="893"/>
    <n v="375.06"/>
    <n v="0.42"/>
    <x v="2"/>
  </r>
  <r>
    <x v="0"/>
    <n v="1185732"/>
    <x v="142"/>
    <x v="3"/>
    <x v="9"/>
    <s v="Minneapolis"/>
    <x v="5"/>
    <n v="38"/>
    <n v="47"/>
    <n v="1786"/>
    <n v="982.30000000000007"/>
    <n v="0.55000000000000004"/>
    <x v="2"/>
  </r>
  <r>
    <x v="0"/>
    <n v="1185732"/>
    <x v="143"/>
    <x v="3"/>
    <x v="9"/>
    <s v="Minneapolis"/>
    <x v="0"/>
    <n v="36"/>
    <n v="120"/>
    <n v="4320"/>
    <n v="2030.4"/>
    <n v="0.47000000000000003"/>
    <x v="2"/>
  </r>
  <r>
    <x v="0"/>
    <n v="1185732"/>
    <x v="144"/>
    <x v="3"/>
    <x v="9"/>
    <s v="Minneapolis"/>
    <x v="1"/>
    <n v="38"/>
    <n v="28"/>
    <n v="1064"/>
    <n v="446.88"/>
    <n v="0.42"/>
    <x v="2"/>
  </r>
  <r>
    <x v="0"/>
    <n v="1185732"/>
    <x v="145"/>
    <x v="3"/>
    <x v="9"/>
    <s v="Minneapolis"/>
    <x v="2"/>
    <n v="29"/>
    <n v="26"/>
    <n v="754"/>
    <n v="331.76"/>
    <n v="0.44"/>
    <x v="2"/>
  </r>
  <r>
    <x v="0"/>
    <n v="1185732"/>
    <x v="146"/>
    <x v="3"/>
    <x v="9"/>
    <s v="Minneapolis"/>
    <x v="3"/>
    <n v="32"/>
    <n v="7"/>
    <n v="224"/>
    <n v="112"/>
    <n v="0.5"/>
    <x v="2"/>
  </r>
  <r>
    <x v="0"/>
    <n v="1185732"/>
    <x v="147"/>
    <x v="3"/>
    <x v="9"/>
    <s v="Minneapolis"/>
    <x v="4"/>
    <n v="47"/>
    <n v="14"/>
    <n v="658"/>
    <n v="263.2"/>
    <n v="0.4"/>
    <x v="2"/>
  </r>
  <r>
    <x v="0"/>
    <n v="1185732"/>
    <x v="148"/>
    <x v="3"/>
    <x v="9"/>
    <s v="Minneapolis"/>
    <x v="5"/>
    <n v="36"/>
    <n v="53"/>
    <n v="1908"/>
    <n v="1144.8"/>
    <n v="0.6"/>
    <x v="2"/>
  </r>
  <r>
    <x v="0"/>
    <n v="1185732"/>
    <x v="149"/>
    <x v="3"/>
    <x v="9"/>
    <s v="Minneapolis"/>
    <x v="0"/>
    <n v="48"/>
    <n v="116"/>
    <n v="5568"/>
    <n v="2616.96"/>
    <n v="0.47000000000000003"/>
    <x v="2"/>
  </r>
  <r>
    <x v="0"/>
    <n v="1185732"/>
    <x v="150"/>
    <x v="3"/>
    <x v="9"/>
    <s v="Minneapolis"/>
    <x v="1"/>
    <n v="44"/>
    <n v="44"/>
    <n v="1936"/>
    <n v="793.76"/>
    <n v="0.41"/>
    <x v="2"/>
  </r>
  <r>
    <x v="0"/>
    <n v="1185732"/>
    <x v="151"/>
    <x v="3"/>
    <x v="9"/>
    <s v="Minneapolis"/>
    <x v="2"/>
    <n v="37"/>
    <n v="38"/>
    <n v="1406"/>
    <n v="618.64"/>
    <n v="0.44"/>
    <x v="2"/>
  </r>
  <r>
    <x v="0"/>
    <n v="1185732"/>
    <x v="152"/>
    <x v="3"/>
    <x v="9"/>
    <s v="Minneapolis"/>
    <x v="3"/>
    <n v="36"/>
    <n v="13"/>
    <n v="468"/>
    <n v="229.32000000000002"/>
    <n v="0.49000000000000005"/>
    <x v="2"/>
  </r>
  <r>
    <x v="0"/>
    <n v="1185732"/>
    <x v="153"/>
    <x v="3"/>
    <x v="9"/>
    <s v="Minneapolis"/>
    <x v="4"/>
    <n v="50"/>
    <n v="20"/>
    <n v="1000"/>
    <n v="410"/>
    <n v="0.41"/>
    <x v="2"/>
  </r>
  <r>
    <x v="0"/>
    <n v="1185732"/>
    <x v="154"/>
    <x v="3"/>
    <x v="9"/>
    <s v="Minneapolis"/>
    <x v="5"/>
    <n v="58"/>
    <n v="51"/>
    <n v="2958"/>
    <n v="1745.2200000000003"/>
    <n v="0.59000000000000008"/>
    <x v="2"/>
  </r>
  <r>
    <x v="0"/>
    <n v="1185732"/>
    <x v="657"/>
    <x v="3"/>
    <x v="9"/>
    <s v="Minneapolis"/>
    <x v="0"/>
    <n v="44"/>
    <n v="106"/>
    <n v="4664"/>
    <n v="2285.36"/>
    <n v="0.49000000000000005"/>
    <x v="2"/>
  </r>
  <r>
    <x v="0"/>
    <n v="1185732"/>
    <x v="658"/>
    <x v="3"/>
    <x v="9"/>
    <s v="Minneapolis"/>
    <x v="1"/>
    <n v="38"/>
    <n v="49"/>
    <n v="1862"/>
    <n v="763.42"/>
    <n v="0.41"/>
    <x v="2"/>
  </r>
  <r>
    <x v="0"/>
    <n v="1185732"/>
    <x v="659"/>
    <x v="3"/>
    <x v="9"/>
    <s v="Minneapolis"/>
    <x v="2"/>
    <n v="33"/>
    <n v="47"/>
    <n v="1551"/>
    <n v="697.94999999999993"/>
    <n v="0.44999999999999996"/>
    <x v="2"/>
  </r>
  <r>
    <x v="0"/>
    <n v="1185732"/>
    <x v="660"/>
    <x v="3"/>
    <x v="9"/>
    <s v="Minneapolis"/>
    <x v="3"/>
    <n v="32"/>
    <n v="45"/>
    <n v="1440"/>
    <n v="676.80000000000007"/>
    <n v="0.47000000000000003"/>
    <x v="2"/>
  </r>
  <r>
    <x v="0"/>
    <n v="1185732"/>
    <x v="661"/>
    <x v="3"/>
    <x v="9"/>
    <s v="Minneapolis"/>
    <x v="4"/>
    <n v="49"/>
    <n v="45"/>
    <n v="2205"/>
    <n v="926.09999999999991"/>
    <n v="0.42"/>
    <x v="2"/>
  </r>
  <r>
    <x v="0"/>
    <n v="1185732"/>
    <x v="662"/>
    <x v="3"/>
    <x v="9"/>
    <s v="Minneapolis"/>
    <x v="5"/>
    <n v="53"/>
    <n v="81"/>
    <n v="4293"/>
    <n v="2404.0800000000004"/>
    <n v="0.56000000000000005"/>
    <x v="2"/>
  </r>
  <r>
    <x v="0"/>
    <n v="1185732"/>
    <x v="663"/>
    <x v="3"/>
    <x v="9"/>
    <s v="Minneapolis"/>
    <x v="0"/>
    <n v="49"/>
    <n v="160"/>
    <n v="7840"/>
    <n v="3684.8"/>
    <n v="0.47000000000000003"/>
    <x v="2"/>
  </r>
  <r>
    <x v="0"/>
    <n v="1185732"/>
    <x v="664"/>
    <x v="3"/>
    <x v="9"/>
    <s v="Minneapolis"/>
    <x v="1"/>
    <n v="42"/>
    <n v="75"/>
    <n v="3150"/>
    <n v="1417.4999999999998"/>
    <n v="0.44999999999999996"/>
    <x v="2"/>
  </r>
  <r>
    <x v="0"/>
    <n v="1185732"/>
    <x v="665"/>
    <x v="3"/>
    <x v="9"/>
    <s v="Minneapolis"/>
    <x v="2"/>
    <n v="36"/>
    <n v="63"/>
    <n v="2268"/>
    <n v="952.56"/>
    <n v="0.42"/>
    <x v="2"/>
  </r>
  <r>
    <x v="0"/>
    <n v="1185732"/>
    <x v="666"/>
    <x v="3"/>
    <x v="9"/>
    <s v="Minneapolis"/>
    <x v="3"/>
    <n v="38"/>
    <n v="51"/>
    <n v="1938"/>
    <n v="930.24000000000012"/>
    <n v="0.48000000000000004"/>
    <x v="2"/>
  </r>
  <r>
    <x v="0"/>
    <n v="1185732"/>
    <x v="667"/>
    <x v="3"/>
    <x v="9"/>
    <s v="Minneapolis"/>
    <x v="4"/>
    <n v="49"/>
    <n v="58"/>
    <n v="2842"/>
    <n v="1165.22"/>
    <n v="0.41"/>
    <x v="2"/>
  </r>
  <r>
    <x v="0"/>
    <n v="1185732"/>
    <x v="668"/>
    <x v="3"/>
    <x v="9"/>
    <s v="Minneapolis"/>
    <x v="5"/>
    <n v="54"/>
    <n v="98"/>
    <n v="5292"/>
    <n v="2910.6000000000004"/>
    <n v="0.55000000000000004"/>
    <x v="2"/>
  </r>
  <r>
    <x v="0"/>
    <n v="1185732"/>
    <x v="669"/>
    <x v="3"/>
    <x v="9"/>
    <s v="Minneapolis"/>
    <x v="0"/>
    <n v="47"/>
    <n v="137"/>
    <n v="6439"/>
    <n v="3026.3300000000004"/>
    <n v="0.47000000000000003"/>
    <x v="2"/>
  </r>
  <r>
    <x v="0"/>
    <n v="1185732"/>
    <x v="670"/>
    <x v="3"/>
    <x v="9"/>
    <s v="Minneapolis"/>
    <x v="1"/>
    <n v="43"/>
    <n v="87"/>
    <n v="3741"/>
    <n v="1533.81"/>
    <n v="0.41"/>
    <x v="2"/>
  </r>
  <r>
    <x v="0"/>
    <n v="1185732"/>
    <x v="671"/>
    <x v="3"/>
    <x v="9"/>
    <s v="Minneapolis"/>
    <x v="2"/>
    <n v="37"/>
    <n v="68"/>
    <n v="2516"/>
    <n v="1006.4000000000001"/>
    <n v="0.4"/>
    <x v="2"/>
  </r>
  <r>
    <x v="0"/>
    <n v="1185732"/>
    <x v="672"/>
    <x v="3"/>
    <x v="9"/>
    <s v="Minneapolis"/>
    <x v="3"/>
    <n v="33"/>
    <n v="47"/>
    <n v="1551"/>
    <n v="759.99000000000012"/>
    <n v="0.49000000000000005"/>
    <x v="2"/>
  </r>
  <r>
    <x v="0"/>
    <n v="1185732"/>
    <x v="673"/>
    <x v="3"/>
    <x v="9"/>
    <s v="Minneapolis"/>
    <x v="4"/>
    <n v="42"/>
    <n v="42"/>
    <n v="1764"/>
    <n v="723.24"/>
    <n v="0.41"/>
    <x v="2"/>
  </r>
  <r>
    <x v="0"/>
    <n v="1185732"/>
    <x v="674"/>
    <x v="3"/>
    <x v="9"/>
    <s v="Minneapolis"/>
    <x v="5"/>
    <n v="46"/>
    <n v="88"/>
    <n v="4048"/>
    <n v="2307.36"/>
    <n v="0.57000000000000006"/>
    <x v="2"/>
  </r>
  <r>
    <x v="0"/>
    <n v="1185732"/>
    <x v="675"/>
    <x v="3"/>
    <x v="9"/>
    <s v="Minneapolis"/>
    <x v="0"/>
    <n v="43"/>
    <n v="113"/>
    <n v="4859"/>
    <n v="2332.3200000000002"/>
    <n v="0.48000000000000004"/>
    <x v="2"/>
  </r>
  <r>
    <x v="0"/>
    <n v="1185732"/>
    <x v="676"/>
    <x v="3"/>
    <x v="9"/>
    <s v="Minneapolis"/>
    <x v="1"/>
    <n v="37"/>
    <n v="73"/>
    <n v="2701"/>
    <n v="1215.4499999999998"/>
    <n v="0.44999999999999996"/>
    <x v="2"/>
  </r>
  <r>
    <x v="0"/>
    <n v="1185732"/>
    <x v="677"/>
    <x v="3"/>
    <x v="9"/>
    <s v="Minneapolis"/>
    <x v="2"/>
    <n v="24"/>
    <n v="41"/>
    <n v="984"/>
    <n v="393.6"/>
    <n v="0.4"/>
    <x v="2"/>
  </r>
  <r>
    <x v="0"/>
    <n v="1185732"/>
    <x v="678"/>
    <x v="3"/>
    <x v="9"/>
    <s v="Minneapolis"/>
    <x v="3"/>
    <n v="24"/>
    <n v="31"/>
    <n v="744"/>
    <n v="342.24"/>
    <n v="0.46"/>
    <x v="2"/>
  </r>
  <r>
    <x v="0"/>
    <n v="1185732"/>
    <x v="679"/>
    <x v="3"/>
    <x v="9"/>
    <s v="Minneapolis"/>
    <x v="4"/>
    <n v="32"/>
    <n v="34"/>
    <n v="1088"/>
    <n v="478.72"/>
    <n v="0.44"/>
    <x v="2"/>
  </r>
  <r>
    <x v="0"/>
    <n v="1185732"/>
    <x v="680"/>
    <x v="3"/>
    <x v="9"/>
    <s v="Minneapolis"/>
    <x v="5"/>
    <n v="39"/>
    <n v="52"/>
    <n v="2028"/>
    <n v="1155.96"/>
    <n v="0.57000000000000006"/>
    <x v="2"/>
  </r>
  <r>
    <x v="0"/>
    <n v="1185732"/>
    <x v="681"/>
    <x v="3"/>
    <x v="9"/>
    <s v="Minneapolis"/>
    <x v="0"/>
    <n v="41"/>
    <n v="98"/>
    <n v="4018"/>
    <n v="1888.46"/>
    <n v="0.47000000000000003"/>
    <x v="2"/>
  </r>
  <r>
    <x v="0"/>
    <n v="1185732"/>
    <x v="682"/>
    <x v="3"/>
    <x v="9"/>
    <s v="Minneapolis"/>
    <x v="1"/>
    <n v="34"/>
    <n v="58"/>
    <n v="1972"/>
    <n v="847.96"/>
    <n v="0.43"/>
    <x v="2"/>
  </r>
  <r>
    <x v="0"/>
    <n v="1185732"/>
    <x v="683"/>
    <x v="3"/>
    <x v="9"/>
    <s v="Minneapolis"/>
    <x v="2"/>
    <n v="32"/>
    <n v="25"/>
    <n v="800"/>
    <n v="336"/>
    <n v="0.42"/>
    <x v="2"/>
  </r>
  <r>
    <x v="0"/>
    <n v="1185732"/>
    <x v="684"/>
    <x v="3"/>
    <x v="9"/>
    <s v="Minneapolis"/>
    <x v="3"/>
    <n v="32"/>
    <n v="21"/>
    <n v="672"/>
    <n v="309.12"/>
    <n v="0.46"/>
    <x v="2"/>
  </r>
  <r>
    <x v="0"/>
    <n v="1185732"/>
    <x v="685"/>
    <x v="3"/>
    <x v="9"/>
    <s v="Minneapolis"/>
    <x v="4"/>
    <n v="41"/>
    <n v="19"/>
    <n v="779"/>
    <n v="327.18"/>
    <n v="0.42"/>
    <x v="2"/>
  </r>
  <r>
    <x v="0"/>
    <n v="1185732"/>
    <x v="686"/>
    <x v="3"/>
    <x v="9"/>
    <s v="Minneapolis"/>
    <x v="5"/>
    <n v="49"/>
    <n v="60"/>
    <n v="2940"/>
    <n v="1764"/>
    <n v="0.6"/>
    <x v="2"/>
  </r>
  <r>
    <x v="0"/>
    <n v="1185732"/>
    <x v="687"/>
    <x v="3"/>
    <x v="9"/>
    <s v="Minneapolis"/>
    <x v="0"/>
    <n v="46"/>
    <n v="91"/>
    <n v="4186"/>
    <n v="1967.42"/>
    <n v="0.47000000000000003"/>
    <x v="2"/>
  </r>
  <r>
    <x v="0"/>
    <n v="1185732"/>
    <x v="688"/>
    <x v="3"/>
    <x v="9"/>
    <s v="Minneapolis"/>
    <x v="1"/>
    <n v="38"/>
    <n v="52"/>
    <n v="1976"/>
    <n v="790.40000000000009"/>
    <n v="0.4"/>
    <x v="2"/>
  </r>
  <r>
    <x v="0"/>
    <n v="1185732"/>
    <x v="689"/>
    <x v="3"/>
    <x v="9"/>
    <s v="Minneapolis"/>
    <x v="2"/>
    <n v="36"/>
    <n v="38"/>
    <n v="1368"/>
    <n v="547.20000000000005"/>
    <n v="0.4"/>
    <x v="2"/>
  </r>
  <r>
    <x v="0"/>
    <n v="1185732"/>
    <x v="690"/>
    <x v="3"/>
    <x v="9"/>
    <s v="Minneapolis"/>
    <x v="3"/>
    <n v="38"/>
    <n v="45"/>
    <n v="1710"/>
    <n v="837.90000000000009"/>
    <n v="0.49000000000000005"/>
    <x v="2"/>
  </r>
  <r>
    <x v="0"/>
    <n v="1185732"/>
    <x v="691"/>
    <x v="3"/>
    <x v="9"/>
    <s v="Minneapolis"/>
    <x v="4"/>
    <n v="52"/>
    <n v="34"/>
    <n v="1768"/>
    <n v="742.56"/>
    <n v="0.42"/>
    <x v="2"/>
  </r>
  <r>
    <x v="0"/>
    <n v="1185732"/>
    <x v="692"/>
    <x v="3"/>
    <x v="9"/>
    <s v="Minneapolis"/>
    <x v="5"/>
    <n v="59"/>
    <n v="61"/>
    <n v="3599"/>
    <n v="2159.4"/>
    <n v="0.6"/>
    <x v="2"/>
  </r>
  <r>
    <x v="0"/>
    <n v="1185732"/>
    <x v="155"/>
    <x v="3"/>
    <x v="9"/>
    <s v="Minneapolis"/>
    <x v="0"/>
    <n v="50"/>
    <n v="124"/>
    <n v="6200"/>
    <n v="3100"/>
    <n v="0.5"/>
    <x v="2"/>
  </r>
  <r>
    <x v="0"/>
    <n v="1185732"/>
    <x v="156"/>
    <x v="3"/>
    <x v="9"/>
    <s v="Minneapolis"/>
    <x v="1"/>
    <n v="42"/>
    <n v="77"/>
    <n v="3234"/>
    <n v="1455.3"/>
    <n v="0.44999999999999996"/>
    <x v="2"/>
  </r>
  <r>
    <x v="0"/>
    <n v="1185732"/>
    <x v="157"/>
    <x v="3"/>
    <x v="9"/>
    <s v="Minneapolis"/>
    <x v="2"/>
    <n v="44"/>
    <n v="56"/>
    <n v="2464"/>
    <n v="1010.2399999999999"/>
    <n v="0.41"/>
    <x v="2"/>
  </r>
  <r>
    <x v="0"/>
    <n v="1185732"/>
    <x v="158"/>
    <x v="3"/>
    <x v="9"/>
    <s v="Minneapolis"/>
    <x v="3"/>
    <n v="44"/>
    <n v="49"/>
    <n v="2156"/>
    <n v="1056.44"/>
    <n v="0.49000000000000005"/>
    <x v="2"/>
  </r>
  <r>
    <x v="0"/>
    <n v="1185732"/>
    <x v="159"/>
    <x v="3"/>
    <x v="9"/>
    <s v="Minneapolis"/>
    <x v="4"/>
    <n v="54"/>
    <n v="44"/>
    <n v="2376"/>
    <n v="974.16"/>
    <n v="0.41"/>
    <x v="2"/>
  </r>
  <r>
    <x v="0"/>
    <n v="1185732"/>
    <x v="160"/>
    <x v="3"/>
    <x v="9"/>
    <s v="Minneapolis"/>
    <x v="5"/>
    <n v="54"/>
    <n v="77"/>
    <n v="4158"/>
    <n v="2370.0600000000004"/>
    <n v="0.57000000000000006"/>
    <x v="2"/>
  </r>
  <r>
    <x v="4"/>
    <n v="1189833"/>
    <x v="161"/>
    <x v="3"/>
    <x v="9"/>
    <s v="Minneapolis"/>
    <x v="0"/>
    <n v="32"/>
    <n v="119"/>
    <n v="3808"/>
    <n v="2208.6400000000003"/>
    <n v="0.58000000000000007"/>
    <x v="2"/>
  </r>
  <r>
    <x v="4"/>
    <n v="1189833"/>
    <x v="162"/>
    <x v="3"/>
    <x v="9"/>
    <s v="Minneapolis"/>
    <x v="1"/>
    <n v="43"/>
    <n v="128"/>
    <n v="5504"/>
    <n v="2311.6799999999998"/>
    <n v="0.42"/>
    <x v="2"/>
  </r>
  <r>
    <x v="4"/>
    <n v="1189833"/>
    <x v="163"/>
    <x v="3"/>
    <x v="9"/>
    <s v="Minneapolis"/>
    <x v="2"/>
    <n v="41"/>
    <n v="119"/>
    <n v="4879"/>
    <n v="2878.6100000000006"/>
    <n v="0.59000000000000008"/>
    <x v="2"/>
  </r>
  <r>
    <x v="4"/>
    <n v="1189833"/>
    <x v="164"/>
    <x v="3"/>
    <x v="9"/>
    <s v="Minneapolis"/>
    <x v="3"/>
    <n v="44"/>
    <n v="98"/>
    <n v="4312"/>
    <n v="2242.2400000000002"/>
    <n v="0.52"/>
    <x v="2"/>
  </r>
  <r>
    <x v="4"/>
    <n v="1189833"/>
    <x v="165"/>
    <x v="3"/>
    <x v="10"/>
    <s v="Billings"/>
    <x v="4"/>
    <n v="47"/>
    <n v="77"/>
    <n v="3619"/>
    <n v="2714.2500000000005"/>
    <n v="0.75000000000000011"/>
    <x v="2"/>
  </r>
  <r>
    <x v="4"/>
    <n v="1189833"/>
    <x v="166"/>
    <x v="3"/>
    <x v="10"/>
    <s v="Billings"/>
    <x v="5"/>
    <n v="43"/>
    <n v="138"/>
    <n v="5934"/>
    <n v="2314.2600000000002"/>
    <n v="0.39"/>
    <x v="2"/>
  </r>
  <r>
    <x v="4"/>
    <n v="1189833"/>
    <x v="167"/>
    <x v="3"/>
    <x v="10"/>
    <s v="Billings"/>
    <x v="0"/>
    <n v="34"/>
    <n v="158"/>
    <n v="5372"/>
    <n v="3062.0400000000004"/>
    <n v="0.57000000000000006"/>
    <x v="2"/>
  </r>
  <r>
    <x v="4"/>
    <n v="1189833"/>
    <x v="168"/>
    <x v="3"/>
    <x v="10"/>
    <s v="Billings"/>
    <x v="1"/>
    <n v="42"/>
    <n v="123"/>
    <n v="5166"/>
    <n v="2324.6999999999998"/>
    <n v="0.44999999999999996"/>
    <x v="2"/>
  </r>
  <r>
    <x v="4"/>
    <n v="1189833"/>
    <x v="169"/>
    <x v="3"/>
    <x v="10"/>
    <s v="Billings"/>
    <x v="2"/>
    <n v="43"/>
    <n v="122"/>
    <n v="5246"/>
    <n v="2990.2200000000003"/>
    <n v="0.57000000000000006"/>
    <x v="2"/>
  </r>
  <r>
    <x v="4"/>
    <n v="1189833"/>
    <x v="170"/>
    <x v="3"/>
    <x v="10"/>
    <s v="Billings"/>
    <x v="3"/>
    <n v="44"/>
    <n v="81"/>
    <n v="3564"/>
    <n v="1960.1999999999998"/>
    <n v="0.54999999999999993"/>
    <x v="2"/>
  </r>
  <r>
    <x v="4"/>
    <n v="1189833"/>
    <x v="171"/>
    <x v="3"/>
    <x v="10"/>
    <s v="Billings"/>
    <x v="4"/>
    <n v="48"/>
    <n v="59"/>
    <n v="2832"/>
    <n v="2039.0400000000002"/>
    <n v="0.72000000000000008"/>
    <x v="2"/>
  </r>
  <r>
    <x v="4"/>
    <n v="1189833"/>
    <x v="172"/>
    <x v="3"/>
    <x v="10"/>
    <s v="Billings"/>
    <x v="5"/>
    <n v="43"/>
    <n v="119"/>
    <n v="5117"/>
    <n v="1893.29"/>
    <n v="0.37"/>
    <x v="2"/>
  </r>
  <r>
    <x v="4"/>
    <n v="1189833"/>
    <x v="173"/>
    <x v="3"/>
    <x v="10"/>
    <s v="Billings"/>
    <x v="0"/>
    <n v="32"/>
    <n v="173"/>
    <n v="5536"/>
    <n v="3044.8"/>
    <n v="0.55000000000000004"/>
    <x v="2"/>
  </r>
  <r>
    <x v="4"/>
    <n v="1189833"/>
    <x v="174"/>
    <x v="3"/>
    <x v="10"/>
    <s v="Billings"/>
    <x v="1"/>
    <n v="41"/>
    <n v="115"/>
    <n v="4715"/>
    <n v="1933.1499999999999"/>
    <n v="0.41"/>
    <x v="2"/>
  </r>
  <r>
    <x v="4"/>
    <n v="1189833"/>
    <x v="175"/>
    <x v="3"/>
    <x v="10"/>
    <s v="Billings"/>
    <x v="2"/>
    <n v="42"/>
    <n v="128"/>
    <n v="5376"/>
    <n v="3064.32"/>
    <n v="0.57000000000000006"/>
    <x v="2"/>
  </r>
  <r>
    <x v="4"/>
    <n v="1189833"/>
    <x v="176"/>
    <x v="3"/>
    <x v="10"/>
    <s v="Billings"/>
    <x v="3"/>
    <n v="44"/>
    <n v="91"/>
    <n v="4004"/>
    <n v="2122.12"/>
    <n v="0.53"/>
    <x v="2"/>
  </r>
  <r>
    <x v="4"/>
    <n v="1189833"/>
    <x v="177"/>
    <x v="3"/>
    <x v="10"/>
    <s v="Billings"/>
    <x v="4"/>
    <n v="48"/>
    <n v="60"/>
    <n v="2880"/>
    <n v="2044.8000000000002"/>
    <n v="0.71000000000000008"/>
    <x v="2"/>
  </r>
  <r>
    <x v="4"/>
    <n v="1189833"/>
    <x v="178"/>
    <x v="3"/>
    <x v="10"/>
    <s v="Billings"/>
    <x v="5"/>
    <n v="42"/>
    <n v="112"/>
    <n v="4704"/>
    <n v="1834.5600000000002"/>
    <n v="0.39"/>
    <x v="2"/>
  </r>
  <r>
    <x v="4"/>
    <n v="1189833"/>
    <x v="179"/>
    <x v="3"/>
    <x v="10"/>
    <s v="Billings"/>
    <x v="0"/>
    <n v="44"/>
    <n v="161"/>
    <n v="7084"/>
    <n v="4179.5600000000004"/>
    <n v="0.59000000000000008"/>
    <x v="2"/>
  </r>
  <r>
    <x v="4"/>
    <n v="1189833"/>
    <x v="180"/>
    <x v="3"/>
    <x v="10"/>
    <s v="Billings"/>
    <x v="1"/>
    <n v="43"/>
    <n v="101"/>
    <n v="4343"/>
    <n v="1954.35"/>
    <n v="0.44999999999999996"/>
    <x v="2"/>
  </r>
  <r>
    <x v="4"/>
    <n v="1189833"/>
    <x v="181"/>
    <x v="3"/>
    <x v="10"/>
    <s v="Billings"/>
    <x v="2"/>
    <n v="44"/>
    <n v="120"/>
    <n v="5280"/>
    <n v="3168"/>
    <n v="0.6"/>
    <x v="2"/>
  </r>
  <r>
    <x v="4"/>
    <n v="1189833"/>
    <x v="182"/>
    <x v="3"/>
    <x v="10"/>
    <s v="Billings"/>
    <x v="3"/>
    <n v="36"/>
    <n v="78"/>
    <n v="2808"/>
    <n v="1404"/>
    <n v="0.5"/>
    <x v="2"/>
  </r>
  <r>
    <x v="4"/>
    <n v="1189833"/>
    <x v="183"/>
    <x v="3"/>
    <x v="10"/>
    <s v="Billings"/>
    <x v="4"/>
    <n v="44"/>
    <n v="56"/>
    <n v="2464"/>
    <n v="1823.3600000000004"/>
    <n v="0.7400000000000001"/>
    <x v="2"/>
  </r>
  <r>
    <x v="4"/>
    <n v="1189833"/>
    <x v="184"/>
    <x v="3"/>
    <x v="10"/>
    <s v="Billings"/>
    <x v="5"/>
    <n v="55"/>
    <n v="101"/>
    <n v="5555"/>
    <n v="2166.4500000000003"/>
    <n v="0.39"/>
    <x v="2"/>
  </r>
  <r>
    <x v="4"/>
    <n v="1189833"/>
    <x v="185"/>
    <x v="3"/>
    <x v="10"/>
    <s v="Billings"/>
    <x v="0"/>
    <n v="39"/>
    <n v="150"/>
    <n v="5850"/>
    <n v="3334.5000000000005"/>
    <n v="0.57000000000000006"/>
    <x v="2"/>
  </r>
  <r>
    <x v="4"/>
    <n v="1189833"/>
    <x v="186"/>
    <x v="3"/>
    <x v="10"/>
    <s v="Billings"/>
    <x v="1"/>
    <n v="41"/>
    <n v="106"/>
    <n v="4346"/>
    <n v="1912.24"/>
    <n v="0.44"/>
    <x v="2"/>
  </r>
  <r>
    <x v="4"/>
    <n v="1189833"/>
    <x v="187"/>
    <x v="3"/>
    <x v="10"/>
    <s v="Billings"/>
    <x v="2"/>
    <n v="44"/>
    <n v="111"/>
    <n v="4884"/>
    <n v="2686.2000000000003"/>
    <n v="0.55000000000000004"/>
    <x v="2"/>
  </r>
  <r>
    <x v="4"/>
    <n v="1189833"/>
    <x v="188"/>
    <x v="3"/>
    <x v="10"/>
    <s v="Billings"/>
    <x v="3"/>
    <n v="38"/>
    <n v="88"/>
    <n v="3344"/>
    <n v="1772.3200000000002"/>
    <n v="0.53"/>
    <x v="2"/>
  </r>
  <r>
    <x v="4"/>
    <n v="1189833"/>
    <x v="189"/>
    <x v="3"/>
    <x v="10"/>
    <s v="Billings"/>
    <x v="4"/>
    <n v="41"/>
    <n v="61"/>
    <n v="2501"/>
    <n v="1850.7400000000002"/>
    <n v="0.7400000000000001"/>
    <x v="2"/>
  </r>
  <r>
    <x v="4"/>
    <n v="1189833"/>
    <x v="190"/>
    <x v="3"/>
    <x v="10"/>
    <s v="Billings"/>
    <x v="5"/>
    <n v="59"/>
    <n v="108"/>
    <n v="6372"/>
    <n v="2421.36"/>
    <n v="0.38"/>
    <x v="2"/>
  </r>
  <r>
    <x v="4"/>
    <n v="1189833"/>
    <x v="191"/>
    <x v="3"/>
    <x v="10"/>
    <s v="Billings"/>
    <x v="0"/>
    <n v="36"/>
    <n v="169"/>
    <n v="6084"/>
    <n v="3589.5600000000004"/>
    <n v="0.59000000000000008"/>
    <x v="2"/>
  </r>
  <r>
    <x v="4"/>
    <n v="1189833"/>
    <x v="192"/>
    <x v="3"/>
    <x v="10"/>
    <s v="Billings"/>
    <x v="1"/>
    <n v="42"/>
    <n v="147"/>
    <n v="6174"/>
    <n v="2531.3399999999997"/>
    <n v="0.41"/>
    <x v="2"/>
  </r>
  <r>
    <x v="4"/>
    <n v="1189833"/>
    <x v="193"/>
    <x v="3"/>
    <x v="10"/>
    <s v="Billings"/>
    <x v="2"/>
    <n v="44"/>
    <n v="165"/>
    <n v="7260"/>
    <n v="3993.0000000000005"/>
    <n v="0.55000000000000004"/>
    <x v="2"/>
  </r>
  <r>
    <x v="4"/>
    <n v="1189833"/>
    <x v="194"/>
    <x v="3"/>
    <x v="10"/>
    <s v="Billings"/>
    <x v="3"/>
    <n v="38"/>
    <n v="106"/>
    <n v="4028"/>
    <n v="2134.84"/>
    <n v="0.53"/>
    <x v="2"/>
  </r>
  <r>
    <x v="4"/>
    <n v="1189833"/>
    <x v="195"/>
    <x v="3"/>
    <x v="10"/>
    <s v="Billings"/>
    <x v="4"/>
    <n v="41"/>
    <n v="75"/>
    <n v="3075"/>
    <n v="2275.5000000000005"/>
    <n v="0.7400000000000001"/>
    <x v="2"/>
  </r>
  <r>
    <x v="4"/>
    <n v="1189833"/>
    <x v="196"/>
    <x v="3"/>
    <x v="10"/>
    <s v="Billings"/>
    <x v="5"/>
    <n v="55"/>
    <n v="150"/>
    <n v="8250"/>
    <n v="2970"/>
    <n v="0.36"/>
    <x v="2"/>
  </r>
  <r>
    <x v="4"/>
    <n v="1189833"/>
    <x v="197"/>
    <x v="3"/>
    <x v="10"/>
    <s v="Billings"/>
    <x v="0"/>
    <n v="37"/>
    <n v="203"/>
    <n v="7511"/>
    <n v="4431.4900000000007"/>
    <n v="0.59000000000000008"/>
    <x v="2"/>
  </r>
  <r>
    <x v="4"/>
    <n v="1189833"/>
    <x v="198"/>
    <x v="3"/>
    <x v="10"/>
    <s v="Billings"/>
    <x v="1"/>
    <n v="41"/>
    <n v="156"/>
    <n v="6396"/>
    <n v="2750.2799999999997"/>
    <n v="0.43"/>
    <x v="2"/>
  </r>
  <r>
    <x v="4"/>
    <n v="1189833"/>
    <x v="199"/>
    <x v="3"/>
    <x v="10"/>
    <s v="Billings"/>
    <x v="2"/>
    <n v="44"/>
    <n v="143"/>
    <n v="6292"/>
    <n v="3712.2800000000007"/>
    <n v="0.59000000000000008"/>
    <x v="2"/>
  </r>
  <r>
    <x v="4"/>
    <n v="1189833"/>
    <x v="200"/>
    <x v="3"/>
    <x v="10"/>
    <s v="Billings"/>
    <x v="3"/>
    <n v="36"/>
    <n v="113"/>
    <n v="4068"/>
    <n v="2156.04"/>
    <n v="0.53"/>
    <x v="2"/>
  </r>
  <r>
    <x v="4"/>
    <n v="1189833"/>
    <x v="201"/>
    <x v="3"/>
    <x v="10"/>
    <s v="Billings"/>
    <x v="4"/>
    <n v="42"/>
    <n v="124"/>
    <n v="5208"/>
    <n v="3645.6000000000004"/>
    <n v="0.70000000000000007"/>
    <x v="2"/>
  </r>
  <r>
    <x v="4"/>
    <n v="1189833"/>
    <x v="202"/>
    <x v="3"/>
    <x v="10"/>
    <s v="Billings"/>
    <x v="5"/>
    <n v="58"/>
    <n v="143"/>
    <n v="8294"/>
    <n v="2902.8999999999996"/>
    <n v="0.35"/>
    <x v="2"/>
  </r>
  <r>
    <x v="4"/>
    <n v="1189833"/>
    <x v="203"/>
    <x v="3"/>
    <x v="10"/>
    <s v="Billings"/>
    <x v="0"/>
    <n v="42"/>
    <n v="203"/>
    <n v="8526"/>
    <n v="4945.0800000000008"/>
    <n v="0.58000000000000007"/>
    <x v="2"/>
  </r>
  <r>
    <x v="4"/>
    <n v="1189833"/>
    <x v="204"/>
    <x v="3"/>
    <x v="10"/>
    <s v="Billings"/>
    <x v="1"/>
    <n v="54"/>
    <n v="188"/>
    <n v="10152"/>
    <n v="4365.3599999999997"/>
    <n v="0.43"/>
    <x v="2"/>
  </r>
  <r>
    <x v="4"/>
    <n v="1189833"/>
    <x v="205"/>
    <x v="3"/>
    <x v="10"/>
    <s v="Billings"/>
    <x v="2"/>
    <n v="49"/>
    <n v="130"/>
    <n v="6370"/>
    <n v="3758.3000000000006"/>
    <n v="0.59000000000000008"/>
    <x v="2"/>
  </r>
  <r>
    <x v="4"/>
    <n v="1189833"/>
    <x v="206"/>
    <x v="3"/>
    <x v="10"/>
    <s v="Billings"/>
    <x v="3"/>
    <n v="41"/>
    <n v="106"/>
    <n v="4346"/>
    <n v="2346.84"/>
    <n v="0.54"/>
    <x v="2"/>
  </r>
  <r>
    <x v="4"/>
    <n v="1189833"/>
    <x v="207"/>
    <x v="3"/>
    <x v="10"/>
    <s v="Billings"/>
    <x v="4"/>
    <n v="52"/>
    <n v="106"/>
    <n v="5512"/>
    <n v="3858.4000000000005"/>
    <n v="0.70000000000000007"/>
    <x v="2"/>
  </r>
  <r>
    <x v="4"/>
    <n v="1189833"/>
    <x v="208"/>
    <x v="3"/>
    <x v="10"/>
    <s v="Billings"/>
    <x v="5"/>
    <n v="56"/>
    <n v="112"/>
    <n v="6272"/>
    <n v="2383.36"/>
    <n v="0.38"/>
    <x v="2"/>
  </r>
  <r>
    <x v="4"/>
    <n v="1189833"/>
    <x v="209"/>
    <x v="3"/>
    <x v="10"/>
    <s v="Billings"/>
    <x v="0"/>
    <n v="41"/>
    <n v="180"/>
    <n v="7380"/>
    <n v="4280.4000000000005"/>
    <n v="0.58000000000000007"/>
    <x v="2"/>
  </r>
  <r>
    <x v="4"/>
    <n v="1189833"/>
    <x v="210"/>
    <x v="3"/>
    <x v="10"/>
    <s v="Billings"/>
    <x v="1"/>
    <n v="48"/>
    <n v="156"/>
    <n v="7488"/>
    <n v="3294.72"/>
    <n v="0.44"/>
    <x v="2"/>
  </r>
  <r>
    <x v="4"/>
    <n v="1189833"/>
    <x v="211"/>
    <x v="3"/>
    <x v="10"/>
    <s v="Billings"/>
    <x v="2"/>
    <n v="42"/>
    <n v="117"/>
    <n v="4914"/>
    <n v="2751.84"/>
    <n v="0.56000000000000005"/>
    <x v="2"/>
  </r>
  <r>
    <x v="4"/>
    <n v="1189833"/>
    <x v="212"/>
    <x v="3"/>
    <x v="10"/>
    <s v="Billings"/>
    <x v="3"/>
    <n v="41"/>
    <n v="116"/>
    <n v="4756"/>
    <n v="2615.7999999999997"/>
    <n v="0.54999999999999993"/>
    <x v="2"/>
  </r>
  <r>
    <x v="4"/>
    <n v="1189833"/>
    <x v="213"/>
    <x v="3"/>
    <x v="10"/>
    <s v="Billings"/>
    <x v="4"/>
    <n v="50"/>
    <n v="100"/>
    <n v="5000"/>
    <n v="3650.0000000000005"/>
    <n v="0.73000000000000009"/>
    <x v="2"/>
  </r>
  <r>
    <x v="4"/>
    <n v="1189833"/>
    <x v="693"/>
    <x v="3"/>
    <x v="10"/>
    <s v="Billings"/>
    <x v="5"/>
    <n v="59"/>
    <n v="122"/>
    <n v="7198"/>
    <n v="2879.2000000000003"/>
    <n v="0.4"/>
    <x v="2"/>
  </r>
  <r>
    <x v="4"/>
    <n v="1189833"/>
    <x v="694"/>
    <x v="3"/>
    <x v="10"/>
    <s v="Billings"/>
    <x v="0"/>
    <n v="44"/>
    <n v="160"/>
    <n v="7040"/>
    <n v="3942.4000000000005"/>
    <n v="0.56000000000000005"/>
    <x v="2"/>
  </r>
  <r>
    <x v="4"/>
    <n v="1189833"/>
    <x v="695"/>
    <x v="3"/>
    <x v="10"/>
    <s v="Billings"/>
    <x v="1"/>
    <n v="49"/>
    <n v="160"/>
    <n v="7840"/>
    <n v="3371.2"/>
    <n v="0.43"/>
    <x v="2"/>
  </r>
  <r>
    <x v="4"/>
    <n v="1189833"/>
    <x v="696"/>
    <x v="3"/>
    <x v="10"/>
    <s v="Billings"/>
    <x v="2"/>
    <n v="41"/>
    <n v="116"/>
    <n v="4756"/>
    <n v="2710.92"/>
    <n v="0.57000000000000006"/>
    <x v="2"/>
  </r>
  <r>
    <x v="4"/>
    <n v="1189833"/>
    <x v="697"/>
    <x v="3"/>
    <x v="10"/>
    <s v="Billings"/>
    <x v="3"/>
    <n v="44"/>
    <n v="105"/>
    <n v="4620"/>
    <n v="2402.4"/>
    <n v="0.52"/>
    <x v="2"/>
  </r>
  <r>
    <x v="4"/>
    <n v="1189833"/>
    <x v="698"/>
    <x v="3"/>
    <x v="10"/>
    <s v="Billings"/>
    <x v="4"/>
    <n v="54"/>
    <n v="98"/>
    <n v="5292"/>
    <n v="3969.0000000000005"/>
    <n v="0.75000000000000011"/>
    <x v="2"/>
  </r>
  <r>
    <x v="4"/>
    <n v="1189833"/>
    <x v="699"/>
    <x v="3"/>
    <x v="10"/>
    <s v="Billings"/>
    <x v="5"/>
    <n v="58"/>
    <n v="108"/>
    <n v="6264"/>
    <n v="2442.96"/>
    <n v="0.39"/>
    <x v="2"/>
  </r>
  <r>
    <x v="4"/>
    <n v="1189833"/>
    <x v="700"/>
    <x v="3"/>
    <x v="10"/>
    <s v="Billings"/>
    <x v="0"/>
    <n v="38"/>
    <n v="167"/>
    <n v="6346"/>
    <n v="3744.1400000000003"/>
    <n v="0.59000000000000008"/>
    <x v="2"/>
  </r>
  <r>
    <x v="4"/>
    <n v="1189833"/>
    <x v="701"/>
    <x v="3"/>
    <x v="10"/>
    <s v="Billings"/>
    <x v="1"/>
    <n v="42"/>
    <n v="173"/>
    <n v="7266"/>
    <n v="2979.06"/>
    <n v="0.41"/>
    <x v="2"/>
  </r>
  <r>
    <x v="4"/>
    <n v="1189833"/>
    <x v="702"/>
    <x v="3"/>
    <x v="10"/>
    <s v="Billings"/>
    <x v="2"/>
    <n v="37"/>
    <n v="123"/>
    <n v="4551"/>
    <n v="2594.0700000000002"/>
    <n v="0.57000000000000006"/>
    <x v="2"/>
  </r>
  <r>
    <x v="4"/>
    <n v="1189833"/>
    <x v="703"/>
    <x v="3"/>
    <x v="10"/>
    <s v="Billings"/>
    <x v="3"/>
    <n v="39"/>
    <n v="119"/>
    <n v="4641"/>
    <n v="2552.5499999999997"/>
    <n v="0.54999999999999993"/>
    <x v="2"/>
  </r>
  <r>
    <x v="4"/>
    <n v="1189833"/>
    <x v="704"/>
    <x v="3"/>
    <x v="10"/>
    <s v="Billings"/>
    <x v="4"/>
    <n v="51"/>
    <n v="113"/>
    <n v="5763"/>
    <n v="4264.6200000000008"/>
    <n v="0.7400000000000001"/>
    <x v="2"/>
  </r>
  <r>
    <x v="4"/>
    <n v="1189833"/>
    <x v="705"/>
    <x v="3"/>
    <x v="10"/>
    <s v="Billings"/>
    <x v="5"/>
    <n v="56"/>
    <n v="133"/>
    <n v="7448"/>
    <n v="2830.2400000000002"/>
    <n v="0.38"/>
    <x v="2"/>
  </r>
  <r>
    <x v="4"/>
    <n v="1189833"/>
    <x v="706"/>
    <x v="3"/>
    <x v="10"/>
    <s v="Billings"/>
    <x v="0"/>
    <n v="41"/>
    <n v="196"/>
    <n v="8036"/>
    <n v="4500.1600000000008"/>
    <n v="0.56000000000000005"/>
    <x v="2"/>
  </r>
  <r>
    <x v="4"/>
    <n v="1189833"/>
    <x v="707"/>
    <x v="3"/>
    <x v="10"/>
    <s v="Billings"/>
    <x v="1"/>
    <n v="45"/>
    <n v="182"/>
    <n v="8190"/>
    <n v="3521.7"/>
    <n v="0.43"/>
    <x v="2"/>
  </r>
  <r>
    <x v="4"/>
    <n v="1189833"/>
    <x v="708"/>
    <x v="3"/>
    <x v="10"/>
    <s v="Billings"/>
    <x v="2"/>
    <n v="42"/>
    <n v="133"/>
    <n v="5586"/>
    <n v="3351.6"/>
    <n v="0.6"/>
    <x v="2"/>
  </r>
  <r>
    <x v="4"/>
    <n v="1189833"/>
    <x v="709"/>
    <x v="3"/>
    <x v="10"/>
    <s v="Billings"/>
    <x v="3"/>
    <n v="43"/>
    <n v="143"/>
    <n v="6149"/>
    <n v="3135.9900000000002"/>
    <n v="0.51"/>
    <x v="2"/>
  </r>
  <r>
    <x v="4"/>
    <n v="1189833"/>
    <x v="710"/>
    <x v="3"/>
    <x v="10"/>
    <s v="Billings"/>
    <x v="4"/>
    <n v="53"/>
    <n v="120"/>
    <n v="6360"/>
    <n v="4642.8"/>
    <n v="0.73000000000000009"/>
    <x v="2"/>
  </r>
  <r>
    <x v="4"/>
    <n v="1189833"/>
    <x v="214"/>
    <x v="3"/>
    <x v="10"/>
    <s v="Billings"/>
    <x v="5"/>
    <n v="55"/>
    <n v="130"/>
    <n v="7150"/>
    <n v="2860"/>
    <n v="0.4"/>
    <x v="2"/>
  </r>
  <r>
    <x v="2"/>
    <n v="1197831"/>
    <x v="215"/>
    <x v="3"/>
    <x v="10"/>
    <s v="Billings"/>
    <x v="0"/>
    <n v="18"/>
    <n v="210"/>
    <n v="3780"/>
    <n v="1890"/>
    <n v="0.5"/>
    <x v="2"/>
  </r>
  <r>
    <x v="2"/>
    <n v="1197831"/>
    <x v="216"/>
    <x v="3"/>
    <x v="10"/>
    <s v="Billings"/>
    <x v="1"/>
    <n v="29"/>
    <n v="182"/>
    <n v="5278"/>
    <n v="2427.8799999999997"/>
    <n v="0.45999999999999996"/>
    <x v="2"/>
  </r>
  <r>
    <x v="2"/>
    <n v="1197831"/>
    <x v="217"/>
    <x v="3"/>
    <x v="10"/>
    <s v="Billings"/>
    <x v="2"/>
    <n v="27"/>
    <n v="130"/>
    <n v="3510"/>
    <n v="1579.4999999999998"/>
    <n v="0.44999999999999996"/>
    <x v="2"/>
  </r>
  <r>
    <x v="2"/>
    <n v="1197831"/>
    <x v="218"/>
    <x v="3"/>
    <x v="10"/>
    <s v="Billings"/>
    <x v="3"/>
    <n v="32"/>
    <n v="135"/>
    <n v="4320"/>
    <n v="2462.4"/>
    <n v="0.57000000000000006"/>
    <x v="2"/>
  </r>
  <r>
    <x v="2"/>
    <n v="1197831"/>
    <x v="219"/>
    <x v="1"/>
    <x v="11"/>
    <s v="Knoxville"/>
    <x v="4"/>
    <n v="39"/>
    <n v="95"/>
    <n v="3705"/>
    <n v="1482"/>
    <n v="0.4"/>
    <x v="2"/>
  </r>
  <r>
    <x v="2"/>
    <n v="1197831"/>
    <x v="220"/>
    <x v="1"/>
    <x v="11"/>
    <s v="Knoxville"/>
    <x v="5"/>
    <n v="33"/>
    <n v="125"/>
    <n v="4125"/>
    <n v="2681.25"/>
    <n v="0.65"/>
    <x v="2"/>
  </r>
  <r>
    <x v="2"/>
    <n v="1197831"/>
    <x v="221"/>
    <x v="1"/>
    <x v="11"/>
    <s v="Knoxville"/>
    <x v="0"/>
    <n v="24"/>
    <n v="169"/>
    <n v="4056"/>
    <n v="2028"/>
    <n v="0.5"/>
    <x v="2"/>
  </r>
  <r>
    <x v="2"/>
    <n v="1197831"/>
    <x v="222"/>
    <x v="1"/>
    <x v="11"/>
    <s v="Knoxville"/>
    <x v="1"/>
    <n v="33"/>
    <n v="181"/>
    <n v="5973"/>
    <n v="2867.04"/>
    <n v="0.48"/>
    <x v="2"/>
  </r>
  <r>
    <x v="2"/>
    <n v="1197831"/>
    <x v="223"/>
    <x v="1"/>
    <x v="11"/>
    <s v="Knoxville"/>
    <x v="2"/>
    <n v="32"/>
    <n v="122"/>
    <n v="3904"/>
    <n v="1873.9199999999998"/>
    <n v="0.48"/>
    <x v="2"/>
  </r>
  <r>
    <x v="2"/>
    <n v="1197831"/>
    <x v="224"/>
    <x v="1"/>
    <x v="11"/>
    <s v="Knoxville"/>
    <x v="3"/>
    <n v="33"/>
    <n v="108"/>
    <n v="3564"/>
    <n v="2138.4"/>
    <n v="0.6"/>
    <x v="2"/>
  </r>
  <r>
    <x v="2"/>
    <n v="1197831"/>
    <x v="225"/>
    <x v="1"/>
    <x v="11"/>
    <s v="Knoxville"/>
    <x v="4"/>
    <n v="37"/>
    <n v="83"/>
    <n v="3071"/>
    <n v="1259.1099999999999"/>
    <n v="0.41"/>
    <x v="2"/>
  </r>
  <r>
    <x v="2"/>
    <n v="1197831"/>
    <x v="226"/>
    <x v="1"/>
    <x v="11"/>
    <s v="Knoxville"/>
    <x v="5"/>
    <n v="32"/>
    <n v="133"/>
    <n v="4256"/>
    <n v="2723.84"/>
    <n v="0.64"/>
    <x v="2"/>
  </r>
  <r>
    <x v="2"/>
    <n v="1197831"/>
    <x v="227"/>
    <x v="1"/>
    <x v="11"/>
    <s v="Knoxville"/>
    <x v="0"/>
    <n v="27"/>
    <n v="189"/>
    <n v="5103"/>
    <n v="2602.5300000000002"/>
    <n v="0.51"/>
    <x v="2"/>
  </r>
  <r>
    <x v="2"/>
    <n v="1197831"/>
    <x v="228"/>
    <x v="1"/>
    <x v="11"/>
    <s v="Knoxville"/>
    <x v="1"/>
    <n v="37"/>
    <n v="163"/>
    <n v="6031"/>
    <n v="3136.12"/>
    <n v="0.52"/>
    <x v="2"/>
  </r>
  <r>
    <x v="2"/>
    <n v="1197831"/>
    <x v="711"/>
    <x v="1"/>
    <x v="11"/>
    <s v="Knoxville"/>
    <x v="2"/>
    <n v="28"/>
    <n v="124"/>
    <n v="3472"/>
    <n v="1909.5999999999997"/>
    <n v="0.54999999999999993"/>
    <x v="2"/>
  </r>
  <r>
    <x v="2"/>
    <n v="1197831"/>
    <x v="712"/>
    <x v="1"/>
    <x v="11"/>
    <s v="Knoxville"/>
    <x v="3"/>
    <n v="33"/>
    <n v="101"/>
    <n v="3333"/>
    <n v="2133.12"/>
    <n v="0.64"/>
    <x v="2"/>
  </r>
  <r>
    <x v="2"/>
    <n v="1197831"/>
    <x v="713"/>
    <x v="1"/>
    <x v="11"/>
    <s v="Knoxville"/>
    <x v="4"/>
    <n v="39"/>
    <n v="69"/>
    <n v="2691"/>
    <n v="1264.77"/>
    <n v="0.47"/>
    <x v="2"/>
  </r>
  <r>
    <x v="2"/>
    <n v="1197831"/>
    <x v="714"/>
    <x v="1"/>
    <x v="11"/>
    <s v="Knoxville"/>
    <x v="5"/>
    <n v="33"/>
    <n v="111"/>
    <n v="3663"/>
    <n v="2417.58"/>
    <n v="0.66"/>
    <x v="2"/>
  </r>
  <r>
    <x v="2"/>
    <n v="1197831"/>
    <x v="715"/>
    <x v="1"/>
    <x v="11"/>
    <s v="Knoxville"/>
    <x v="0"/>
    <n v="19"/>
    <n v="169"/>
    <n v="3211"/>
    <n v="1605.5"/>
    <n v="0.5"/>
    <x v="2"/>
  </r>
  <r>
    <x v="2"/>
    <n v="1197831"/>
    <x v="716"/>
    <x v="1"/>
    <x v="11"/>
    <s v="Knoxville"/>
    <x v="1"/>
    <n v="24"/>
    <n v="176"/>
    <n v="4224"/>
    <n v="2154.2400000000002"/>
    <n v="0.51"/>
    <x v="2"/>
  </r>
  <r>
    <x v="2"/>
    <n v="1197831"/>
    <x v="717"/>
    <x v="1"/>
    <x v="11"/>
    <s v="Knoxville"/>
    <x v="2"/>
    <n v="19"/>
    <n v="135"/>
    <n v="2565"/>
    <n v="1410.7499999999998"/>
    <n v="0.54999999999999993"/>
    <x v="2"/>
  </r>
  <r>
    <x v="2"/>
    <n v="1197831"/>
    <x v="718"/>
    <x v="1"/>
    <x v="11"/>
    <s v="Knoxville"/>
    <x v="3"/>
    <n v="23"/>
    <n v="112"/>
    <n v="2576"/>
    <n v="1674.4"/>
    <n v="0.65"/>
    <x v="2"/>
  </r>
  <r>
    <x v="2"/>
    <n v="1197831"/>
    <x v="719"/>
    <x v="1"/>
    <x v="11"/>
    <s v="Knoxville"/>
    <x v="4"/>
    <n v="28"/>
    <n v="84"/>
    <n v="2352"/>
    <n v="1058.3999999999999"/>
    <n v="0.44999999999999996"/>
    <x v="2"/>
  </r>
  <r>
    <x v="2"/>
    <n v="1197831"/>
    <x v="720"/>
    <x v="1"/>
    <x v="11"/>
    <s v="Knoxville"/>
    <x v="5"/>
    <n v="24"/>
    <n v="161"/>
    <n v="3864"/>
    <n v="2627.52"/>
    <n v="0.68"/>
    <x v="2"/>
  </r>
  <r>
    <x v="2"/>
    <n v="1197831"/>
    <x v="721"/>
    <x v="1"/>
    <x v="11"/>
    <s v="Knoxville"/>
    <x v="0"/>
    <n v="14"/>
    <n v="189"/>
    <n v="2646"/>
    <n v="1323"/>
    <n v="0.5"/>
    <x v="2"/>
  </r>
  <r>
    <x v="2"/>
    <n v="1197831"/>
    <x v="722"/>
    <x v="1"/>
    <x v="11"/>
    <s v="Knoxville"/>
    <x v="1"/>
    <n v="23"/>
    <n v="218"/>
    <n v="5014"/>
    <n v="2507"/>
    <n v="0.5"/>
    <x v="2"/>
  </r>
  <r>
    <x v="2"/>
    <n v="1197831"/>
    <x v="723"/>
    <x v="1"/>
    <x v="11"/>
    <s v="Knoxville"/>
    <x v="2"/>
    <n v="19"/>
    <n v="180"/>
    <n v="3420"/>
    <n v="1846.8000000000002"/>
    <n v="0.54"/>
    <x v="2"/>
  </r>
  <r>
    <x v="2"/>
    <n v="1197831"/>
    <x v="229"/>
    <x v="1"/>
    <x v="11"/>
    <s v="Knoxville"/>
    <x v="3"/>
    <n v="27"/>
    <n v="142"/>
    <n v="3834"/>
    <n v="2300.4"/>
    <n v="0.6"/>
    <x v="2"/>
  </r>
  <r>
    <x v="2"/>
    <n v="1197831"/>
    <x v="230"/>
    <x v="1"/>
    <x v="11"/>
    <s v="Knoxville"/>
    <x v="4"/>
    <n v="41"/>
    <n v="106"/>
    <n v="4346"/>
    <n v="2129.54"/>
    <n v="0.49"/>
    <x v="2"/>
  </r>
  <r>
    <x v="2"/>
    <n v="1197831"/>
    <x v="231"/>
    <x v="1"/>
    <x v="11"/>
    <s v="Knoxville"/>
    <x v="5"/>
    <n v="38"/>
    <n v="202"/>
    <n v="7676"/>
    <n v="5142.92"/>
    <n v="0.67"/>
    <x v="2"/>
  </r>
  <r>
    <x v="2"/>
    <n v="1197831"/>
    <x v="232"/>
    <x v="1"/>
    <x v="11"/>
    <s v="Knoxville"/>
    <x v="0"/>
    <n v="36"/>
    <n v="217"/>
    <n v="7812"/>
    <n v="3984.12"/>
    <n v="0.51"/>
    <x v="2"/>
  </r>
  <r>
    <x v="2"/>
    <n v="1197831"/>
    <x v="233"/>
    <x v="1"/>
    <x v="11"/>
    <s v="Knoxville"/>
    <x v="1"/>
    <n v="42"/>
    <n v="202"/>
    <n v="8484"/>
    <n v="4326.84"/>
    <n v="0.51"/>
    <x v="2"/>
  </r>
  <r>
    <x v="2"/>
    <n v="1197831"/>
    <x v="234"/>
    <x v="1"/>
    <x v="11"/>
    <s v="Knoxville"/>
    <x v="2"/>
    <n v="36"/>
    <n v="169"/>
    <n v="6084"/>
    <n v="3102.84"/>
    <n v="0.51"/>
    <x v="2"/>
  </r>
  <r>
    <x v="2"/>
    <n v="1197831"/>
    <x v="235"/>
    <x v="1"/>
    <x v="11"/>
    <s v="Knoxville"/>
    <x v="3"/>
    <n v="36"/>
    <n v="174"/>
    <n v="6264"/>
    <n v="3821.04"/>
    <n v="0.61"/>
    <x v="2"/>
  </r>
  <r>
    <x v="2"/>
    <n v="1197831"/>
    <x v="236"/>
    <x v="1"/>
    <x v="11"/>
    <s v="Knoxville"/>
    <x v="4"/>
    <n v="43"/>
    <n v="145"/>
    <n v="6235"/>
    <n v="2992.7999999999997"/>
    <n v="0.48"/>
    <x v="2"/>
  </r>
  <r>
    <x v="2"/>
    <n v="1197831"/>
    <x v="237"/>
    <x v="1"/>
    <x v="11"/>
    <s v="Knoxville"/>
    <x v="5"/>
    <n v="49"/>
    <n v="236"/>
    <n v="11564"/>
    <n v="7516.6"/>
    <n v="0.65"/>
    <x v="2"/>
  </r>
  <r>
    <x v="2"/>
    <n v="1197831"/>
    <x v="238"/>
    <x v="1"/>
    <x v="11"/>
    <s v="Knoxville"/>
    <x v="0"/>
    <n v="36"/>
    <n v="215"/>
    <n v="7740"/>
    <n v="4411.7999999999993"/>
    <n v="0.56999999999999995"/>
    <x v="2"/>
  </r>
  <r>
    <x v="2"/>
    <n v="1197831"/>
    <x v="239"/>
    <x v="1"/>
    <x v="11"/>
    <s v="Knoxville"/>
    <x v="1"/>
    <n v="43"/>
    <n v="206"/>
    <n v="8858"/>
    <n v="5137.6399999999994"/>
    <n v="0.57999999999999996"/>
    <x v="2"/>
  </r>
  <r>
    <x v="2"/>
    <n v="1197831"/>
    <x v="240"/>
    <x v="1"/>
    <x v="11"/>
    <s v="Knoxville"/>
    <x v="2"/>
    <n v="36"/>
    <n v="263"/>
    <n v="9468"/>
    <n v="5680.8"/>
    <n v="0.6"/>
    <x v="2"/>
  </r>
  <r>
    <x v="2"/>
    <n v="1197831"/>
    <x v="241"/>
    <x v="1"/>
    <x v="11"/>
    <s v="Knoxville"/>
    <x v="3"/>
    <n v="37"/>
    <n v="161"/>
    <n v="5957"/>
    <n v="3872.05"/>
    <n v="0.65"/>
    <x v="2"/>
  </r>
  <r>
    <x v="2"/>
    <n v="1197831"/>
    <x v="242"/>
    <x v="1"/>
    <x v="11"/>
    <s v="Knoxville"/>
    <x v="4"/>
    <n v="43"/>
    <n v="165"/>
    <n v="7095"/>
    <n v="3760.3500000000004"/>
    <n v="0.53"/>
    <x v="2"/>
  </r>
  <r>
    <x v="2"/>
    <n v="1197831"/>
    <x v="243"/>
    <x v="1"/>
    <x v="11"/>
    <s v="Knoxville"/>
    <x v="5"/>
    <n v="52"/>
    <n v="223"/>
    <n v="11596"/>
    <n v="8117.2000000000007"/>
    <n v="0.70000000000000007"/>
    <x v="2"/>
  </r>
  <r>
    <x v="2"/>
    <n v="1197831"/>
    <x v="244"/>
    <x v="1"/>
    <x v="11"/>
    <s v="Knoxville"/>
    <x v="0"/>
    <n v="41"/>
    <n v="233"/>
    <n v="9553"/>
    <n v="5445.2099999999991"/>
    <n v="0.56999999999999995"/>
    <x v="2"/>
  </r>
  <r>
    <x v="2"/>
    <n v="1197831"/>
    <x v="245"/>
    <x v="1"/>
    <x v="11"/>
    <s v="Knoxville"/>
    <x v="1"/>
    <n v="54"/>
    <n v="233"/>
    <n v="12582"/>
    <n v="7171.74"/>
    <n v="0.56999999999999995"/>
    <x v="2"/>
  </r>
  <r>
    <x v="2"/>
    <n v="1197831"/>
    <x v="246"/>
    <x v="1"/>
    <x v="11"/>
    <s v="Knoxville"/>
    <x v="2"/>
    <n v="46"/>
    <n v="285"/>
    <n v="13110"/>
    <n v="7866"/>
    <n v="0.6"/>
    <x v="2"/>
  </r>
  <r>
    <x v="2"/>
    <n v="1197831"/>
    <x v="247"/>
    <x v="1"/>
    <x v="11"/>
    <s v="Knoxville"/>
    <x v="3"/>
    <n v="42"/>
    <n v="133"/>
    <n v="5586"/>
    <n v="3854.34"/>
    <n v="0.69000000000000006"/>
    <x v="2"/>
  </r>
  <r>
    <x v="2"/>
    <n v="1197831"/>
    <x v="248"/>
    <x v="1"/>
    <x v="11"/>
    <s v="Knoxville"/>
    <x v="4"/>
    <n v="49"/>
    <n v="133"/>
    <n v="6517"/>
    <n v="3454.01"/>
    <n v="0.53"/>
    <x v="2"/>
  </r>
  <r>
    <x v="2"/>
    <n v="1197831"/>
    <x v="249"/>
    <x v="1"/>
    <x v="11"/>
    <s v="Knoxville"/>
    <x v="5"/>
    <n v="53"/>
    <n v="181"/>
    <n v="9593"/>
    <n v="6811.0300000000007"/>
    <n v="0.71000000000000008"/>
    <x v="2"/>
  </r>
  <r>
    <x v="2"/>
    <n v="1197831"/>
    <x v="250"/>
    <x v="1"/>
    <x v="11"/>
    <s v="Knoxville"/>
    <x v="0"/>
    <n v="49"/>
    <n v="182"/>
    <n v="8918"/>
    <n v="5350.8"/>
    <n v="0.6"/>
    <x v="2"/>
  </r>
  <r>
    <x v="2"/>
    <n v="1197831"/>
    <x v="251"/>
    <x v="1"/>
    <x v="11"/>
    <s v="Knoxville"/>
    <x v="1"/>
    <n v="47"/>
    <n v="169"/>
    <n v="7943"/>
    <n v="4765.8"/>
    <n v="0.6"/>
    <x v="2"/>
  </r>
  <r>
    <x v="2"/>
    <n v="1197831"/>
    <x v="252"/>
    <x v="1"/>
    <x v="11"/>
    <s v="Knoxville"/>
    <x v="2"/>
    <n v="54"/>
    <n v="182"/>
    <n v="9828"/>
    <n v="5798.5199999999995"/>
    <n v="0.59"/>
    <x v="2"/>
  </r>
  <r>
    <x v="2"/>
    <n v="1197831"/>
    <x v="253"/>
    <x v="1"/>
    <x v="11"/>
    <s v="Knoxville"/>
    <x v="3"/>
    <n v="53"/>
    <n v="100"/>
    <n v="5300"/>
    <n v="3710.0000000000005"/>
    <n v="0.70000000000000007"/>
    <x v="2"/>
  </r>
  <r>
    <x v="2"/>
    <n v="1197831"/>
    <x v="254"/>
    <x v="1"/>
    <x v="11"/>
    <s v="Knoxville"/>
    <x v="4"/>
    <n v="47"/>
    <n v="120"/>
    <n v="5640"/>
    <n v="2876.4"/>
    <n v="0.51"/>
    <x v="2"/>
  </r>
  <r>
    <x v="2"/>
    <n v="1197831"/>
    <x v="255"/>
    <x v="1"/>
    <x v="11"/>
    <s v="Knoxville"/>
    <x v="5"/>
    <n v="42"/>
    <n v="163"/>
    <n v="6846"/>
    <n v="5066.0400000000009"/>
    <n v="0.7400000000000001"/>
    <x v="2"/>
  </r>
  <r>
    <x v="2"/>
    <n v="1197831"/>
    <x v="256"/>
    <x v="1"/>
    <x v="11"/>
    <s v="Knoxville"/>
    <x v="0"/>
    <n v="33"/>
    <n v="173"/>
    <n v="5709"/>
    <n v="3254.1299999999997"/>
    <n v="0.56999999999999995"/>
    <x v="2"/>
  </r>
  <r>
    <x v="2"/>
    <n v="1197831"/>
    <x v="257"/>
    <x v="1"/>
    <x v="11"/>
    <s v="Knoxville"/>
    <x v="1"/>
    <n v="32"/>
    <n v="150"/>
    <n v="4800"/>
    <n v="2880"/>
    <n v="0.6"/>
    <x v="2"/>
  </r>
  <r>
    <x v="2"/>
    <n v="1197831"/>
    <x v="258"/>
    <x v="1"/>
    <x v="11"/>
    <s v="Knoxville"/>
    <x v="2"/>
    <n v="36"/>
    <n v="147"/>
    <n v="5292"/>
    <n v="3069.3599999999997"/>
    <n v="0.57999999999999996"/>
    <x v="2"/>
  </r>
  <r>
    <x v="2"/>
    <n v="1197831"/>
    <x v="259"/>
    <x v="1"/>
    <x v="11"/>
    <s v="Knoxville"/>
    <x v="3"/>
    <n v="38"/>
    <n v="98"/>
    <n v="3724"/>
    <n v="2606.8000000000002"/>
    <n v="0.70000000000000007"/>
    <x v="2"/>
  </r>
  <r>
    <x v="2"/>
    <n v="1197831"/>
    <x v="260"/>
    <x v="1"/>
    <x v="11"/>
    <s v="Knoxville"/>
    <x v="4"/>
    <n v="32"/>
    <n v="88"/>
    <n v="2816"/>
    <n v="1436.16"/>
    <n v="0.51"/>
    <x v="2"/>
  </r>
  <r>
    <x v="2"/>
    <n v="1197831"/>
    <x v="261"/>
    <x v="1"/>
    <x v="11"/>
    <s v="Knoxville"/>
    <x v="5"/>
    <n v="43"/>
    <n v="131"/>
    <n v="5633"/>
    <n v="3999.4300000000003"/>
    <n v="0.71000000000000008"/>
    <x v="2"/>
  </r>
  <r>
    <x v="2"/>
    <n v="1197831"/>
    <x v="262"/>
    <x v="1"/>
    <x v="11"/>
    <s v="Knoxville"/>
    <x v="0"/>
    <n v="29"/>
    <n v="196"/>
    <n v="5684"/>
    <n v="3183.0399999999995"/>
    <n v="0.55999999999999994"/>
    <x v="2"/>
  </r>
  <r>
    <x v="2"/>
    <n v="1197831"/>
    <x v="263"/>
    <x v="1"/>
    <x v="11"/>
    <s v="Knoxville"/>
    <x v="1"/>
    <n v="29"/>
    <n v="189"/>
    <n v="5481"/>
    <n v="3069.3599999999997"/>
    <n v="0.55999999999999994"/>
    <x v="2"/>
  </r>
  <r>
    <x v="2"/>
    <n v="1197831"/>
    <x v="264"/>
    <x v="1"/>
    <x v="11"/>
    <s v="Knoxville"/>
    <x v="2"/>
    <n v="50"/>
    <n v="174"/>
    <n v="8700"/>
    <n v="4871.9999999999991"/>
    <n v="0.55999999999999994"/>
    <x v="2"/>
  </r>
  <r>
    <x v="2"/>
    <n v="1197831"/>
    <x v="265"/>
    <x v="1"/>
    <x v="11"/>
    <s v="Knoxville"/>
    <x v="3"/>
    <n v="52"/>
    <n v="133"/>
    <n v="6916"/>
    <n v="4772.04"/>
    <n v="0.69000000000000006"/>
    <x v="2"/>
  </r>
  <r>
    <x v="2"/>
    <n v="1197831"/>
    <x v="266"/>
    <x v="1"/>
    <x v="11"/>
    <s v="Knoxville"/>
    <x v="4"/>
    <n v="51"/>
    <n v="113"/>
    <n v="5763"/>
    <n v="3054.3900000000003"/>
    <n v="0.53"/>
    <x v="2"/>
  </r>
  <r>
    <x v="2"/>
    <n v="1197831"/>
    <x v="267"/>
    <x v="1"/>
    <x v="11"/>
    <s v="Knoxville"/>
    <x v="5"/>
    <n v="59"/>
    <n v="169"/>
    <n v="9971"/>
    <n v="7079.4100000000008"/>
    <n v="0.71000000000000008"/>
    <x v="2"/>
  </r>
  <r>
    <x v="2"/>
    <n v="1197831"/>
    <x v="268"/>
    <x v="1"/>
    <x v="11"/>
    <s v="Knoxville"/>
    <x v="0"/>
    <n v="53"/>
    <n v="200"/>
    <n v="10600"/>
    <n v="6148"/>
    <n v="0.57999999999999996"/>
    <x v="2"/>
  </r>
  <r>
    <x v="2"/>
    <n v="1197831"/>
    <x v="269"/>
    <x v="1"/>
    <x v="11"/>
    <s v="Knoxville"/>
    <x v="1"/>
    <n v="51"/>
    <n v="240"/>
    <n v="12240"/>
    <n v="6731.9999999999991"/>
    <n v="0.54999999999999993"/>
    <x v="2"/>
  </r>
  <r>
    <x v="2"/>
    <n v="1197831"/>
    <x v="270"/>
    <x v="1"/>
    <x v="11"/>
    <s v="Knoxville"/>
    <x v="2"/>
    <n v="54"/>
    <n v="210"/>
    <n v="11340"/>
    <n v="6236.9999999999991"/>
    <n v="0.54999999999999993"/>
    <x v="2"/>
  </r>
  <r>
    <x v="2"/>
    <n v="1197831"/>
    <x v="271"/>
    <x v="1"/>
    <x v="11"/>
    <s v="Knoxville"/>
    <x v="3"/>
    <n v="54"/>
    <n v="149"/>
    <n v="8046"/>
    <n v="5551.7400000000007"/>
    <n v="0.69000000000000006"/>
    <x v="2"/>
  </r>
  <r>
    <x v="2"/>
    <n v="1197831"/>
    <x v="272"/>
    <x v="1"/>
    <x v="11"/>
    <s v="Knoxville"/>
    <x v="4"/>
    <n v="50"/>
    <n v="140"/>
    <n v="7000"/>
    <n v="3500"/>
    <n v="0.5"/>
    <x v="2"/>
  </r>
  <r>
    <x v="2"/>
    <n v="1197831"/>
    <x v="273"/>
    <x v="1"/>
    <x v="11"/>
    <s v="Knoxville"/>
    <x v="5"/>
    <n v="61"/>
    <n v="225"/>
    <n v="13725"/>
    <n v="10156.500000000002"/>
    <n v="0.7400000000000001"/>
    <x v="2"/>
  </r>
  <r>
    <x v="0"/>
    <n v="1185732"/>
    <x v="274"/>
    <x v="1"/>
    <x v="11"/>
    <s v="Knoxville"/>
    <x v="0"/>
    <n v="32"/>
    <n v="119"/>
    <n v="3808"/>
    <n v="1904"/>
    <n v="0.5"/>
    <x v="2"/>
  </r>
  <r>
    <x v="0"/>
    <n v="1185732"/>
    <x v="275"/>
    <x v="1"/>
    <x v="11"/>
    <s v="Knoxville"/>
    <x v="1"/>
    <n v="32"/>
    <n v="56"/>
    <n v="1792"/>
    <n v="878.07999999999993"/>
    <n v="0.49"/>
    <x v="2"/>
  </r>
  <r>
    <x v="0"/>
    <n v="1185732"/>
    <x v="276"/>
    <x v="1"/>
    <x v="11"/>
    <s v="Knoxville"/>
    <x v="2"/>
    <n v="24"/>
    <n v="65"/>
    <n v="1560"/>
    <n v="748.8"/>
    <n v="0.48"/>
    <x v="2"/>
  </r>
  <r>
    <x v="0"/>
    <n v="1185732"/>
    <x v="277"/>
    <x v="1"/>
    <x v="11"/>
    <s v="Knoxville"/>
    <x v="3"/>
    <n v="27"/>
    <n v="19"/>
    <n v="513"/>
    <n v="271.89"/>
    <n v="0.53"/>
    <x v="2"/>
  </r>
  <r>
    <x v="0"/>
    <n v="1185732"/>
    <x v="278"/>
    <x v="3"/>
    <x v="12"/>
    <s v="Omaha"/>
    <x v="4"/>
    <n v="43"/>
    <n v="35"/>
    <n v="1505"/>
    <n v="677.24999999999989"/>
    <n v="0.44999999999999996"/>
    <x v="2"/>
  </r>
  <r>
    <x v="0"/>
    <n v="1185732"/>
    <x v="279"/>
    <x v="3"/>
    <x v="12"/>
    <s v="Omaha"/>
    <x v="5"/>
    <n v="32"/>
    <n v="68"/>
    <n v="2176"/>
    <n v="1327.36"/>
    <n v="0.61"/>
    <x v="2"/>
  </r>
  <r>
    <x v="0"/>
    <n v="1185732"/>
    <x v="280"/>
    <x v="3"/>
    <x v="12"/>
    <s v="Omaha"/>
    <x v="0"/>
    <n v="32"/>
    <n v="119"/>
    <n v="3808"/>
    <n v="2056.3200000000002"/>
    <n v="0.54"/>
    <x v="2"/>
  </r>
  <r>
    <x v="0"/>
    <n v="1185732"/>
    <x v="281"/>
    <x v="3"/>
    <x v="12"/>
    <s v="Omaha"/>
    <x v="1"/>
    <n v="33"/>
    <n v="38"/>
    <n v="1254"/>
    <n v="627"/>
    <n v="0.5"/>
    <x v="2"/>
  </r>
  <r>
    <x v="0"/>
    <n v="1185732"/>
    <x v="282"/>
    <x v="3"/>
    <x v="12"/>
    <s v="Omaha"/>
    <x v="2"/>
    <n v="23"/>
    <n v="47"/>
    <n v="1081"/>
    <n v="540.5"/>
    <n v="0.5"/>
    <x v="2"/>
  </r>
  <r>
    <x v="0"/>
    <n v="1185732"/>
    <x v="283"/>
    <x v="3"/>
    <x v="12"/>
    <s v="Omaha"/>
    <x v="3"/>
    <n v="29"/>
    <n v="14"/>
    <n v="406"/>
    <n v="203"/>
    <n v="0.5"/>
    <x v="2"/>
  </r>
  <r>
    <x v="0"/>
    <n v="1185732"/>
    <x v="284"/>
    <x v="3"/>
    <x v="12"/>
    <s v="Omaha"/>
    <x v="4"/>
    <n v="41"/>
    <n v="31"/>
    <n v="1271"/>
    <n v="622.79"/>
    <n v="0.49"/>
    <x v="2"/>
  </r>
  <r>
    <x v="0"/>
    <n v="1185732"/>
    <x v="285"/>
    <x v="3"/>
    <x v="12"/>
    <s v="Omaha"/>
    <x v="5"/>
    <n v="32"/>
    <n v="60"/>
    <n v="1920"/>
    <n v="1190.4000000000001"/>
    <n v="0.62"/>
    <x v="2"/>
  </r>
  <r>
    <x v="0"/>
    <n v="1185732"/>
    <x v="286"/>
    <x v="3"/>
    <x v="12"/>
    <s v="Omaha"/>
    <x v="0"/>
    <n v="38"/>
    <n v="122"/>
    <n v="4636"/>
    <n v="2503.44"/>
    <n v="0.54"/>
    <x v="2"/>
  </r>
  <r>
    <x v="0"/>
    <n v="1185732"/>
    <x v="287"/>
    <x v="3"/>
    <x v="12"/>
    <s v="Omaha"/>
    <x v="1"/>
    <n v="39"/>
    <n v="26"/>
    <n v="1014"/>
    <n v="466.43999999999994"/>
    <n v="0.45999999999999996"/>
    <x v="2"/>
  </r>
  <r>
    <x v="0"/>
    <n v="1185732"/>
    <x v="288"/>
    <x v="3"/>
    <x v="12"/>
    <s v="Omaha"/>
    <x v="2"/>
    <n v="29"/>
    <n v="39"/>
    <n v="1131"/>
    <n v="565.5"/>
    <n v="0.5"/>
    <x v="2"/>
  </r>
  <r>
    <x v="0"/>
    <n v="1185732"/>
    <x v="289"/>
    <x v="3"/>
    <x v="12"/>
    <s v="Omaha"/>
    <x v="3"/>
    <n v="33"/>
    <n v="0"/>
    <n v="0"/>
    <n v="0"/>
    <n v="0.55000000000000004"/>
    <x v="2"/>
  </r>
  <r>
    <x v="0"/>
    <n v="1185732"/>
    <x v="290"/>
    <x v="3"/>
    <x v="12"/>
    <s v="Omaha"/>
    <x v="4"/>
    <n v="45"/>
    <n v="13"/>
    <n v="585"/>
    <n v="274.95"/>
    <n v="0.47"/>
    <x v="2"/>
  </r>
  <r>
    <x v="0"/>
    <n v="1185732"/>
    <x v="291"/>
    <x v="3"/>
    <x v="12"/>
    <s v="Omaha"/>
    <x v="5"/>
    <n v="37"/>
    <n v="38"/>
    <n v="1406"/>
    <n v="857.66"/>
    <n v="0.61"/>
    <x v="2"/>
  </r>
  <r>
    <x v="0"/>
    <n v="1185732"/>
    <x v="292"/>
    <x v="3"/>
    <x v="12"/>
    <s v="Omaha"/>
    <x v="0"/>
    <n v="38"/>
    <n v="105"/>
    <n v="3990"/>
    <n v="2114.7000000000003"/>
    <n v="0.53"/>
    <x v="2"/>
  </r>
  <r>
    <x v="0"/>
    <n v="1185732"/>
    <x v="293"/>
    <x v="3"/>
    <x v="12"/>
    <s v="Omaha"/>
    <x v="1"/>
    <n v="32"/>
    <n v="23"/>
    <n v="736"/>
    <n v="331.2"/>
    <n v="0.44999999999999996"/>
    <x v="2"/>
  </r>
  <r>
    <x v="0"/>
    <n v="1185732"/>
    <x v="294"/>
    <x v="3"/>
    <x v="12"/>
    <s v="Omaha"/>
    <x v="2"/>
    <n v="23"/>
    <n v="21"/>
    <n v="483"/>
    <n v="217.34999999999997"/>
    <n v="0.44999999999999996"/>
    <x v="2"/>
  </r>
  <r>
    <x v="0"/>
    <n v="1185732"/>
    <x v="295"/>
    <x v="3"/>
    <x v="12"/>
    <s v="Omaha"/>
    <x v="3"/>
    <n v="27"/>
    <n v="0"/>
    <n v="0"/>
    <n v="0"/>
    <n v="0.53"/>
    <x v="2"/>
  </r>
  <r>
    <x v="0"/>
    <n v="1185732"/>
    <x v="296"/>
    <x v="3"/>
    <x v="12"/>
    <s v="Omaha"/>
    <x v="4"/>
    <n v="42"/>
    <n v="6"/>
    <n v="252"/>
    <n v="120.96"/>
    <n v="0.48"/>
    <x v="2"/>
  </r>
  <r>
    <x v="0"/>
    <n v="1185732"/>
    <x v="297"/>
    <x v="3"/>
    <x v="12"/>
    <s v="Omaha"/>
    <x v="5"/>
    <n v="34"/>
    <n v="39"/>
    <n v="1326"/>
    <n v="822.12"/>
    <n v="0.62"/>
    <x v="2"/>
  </r>
  <r>
    <x v="0"/>
    <n v="1185732"/>
    <x v="298"/>
    <x v="3"/>
    <x v="12"/>
    <s v="Omaha"/>
    <x v="0"/>
    <n v="44"/>
    <n v="118"/>
    <n v="5192"/>
    <n v="2803.6800000000003"/>
    <n v="0.54"/>
    <x v="2"/>
  </r>
  <r>
    <x v="0"/>
    <n v="1185732"/>
    <x v="299"/>
    <x v="3"/>
    <x v="12"/>
    <s v="Omaha"/>
    <x v="1"/>
    <n v="38"/>
    <n v="33"/>
    <n v="1254"/>
    <n v="627"/>
    <n v="0.5"/>
    <x v="2"/>
  </r>
  <r>
    <x v="0"/>
    <n v="1185732"/>
    <x v="300"/>
    <x v="3"/>
    <x v="12"/>
    <s v="Omaha"/>
    <x v="2"/>
    <n v="32"/>
    <n v="30"/>
    <n v="960"/>
    <n v="460.79999999999995"/>
    <n v="0.48"/>
    <x v="2"/>
  </r>
  <r>
    <x v="0"/>
    <n v="1185732"/>
    <x v="301"/>
    <x v="3"/>
    <x v="12"/>
    <s v="Omaha"/>
    <x v="3"/>
    <n v="34"/>
    <n v="7"/>
    <n v="238"/>
    <n v="126.14"/>
    <n v="0.53"/>
    <x v="2"/>
  </r>
  <r>
    <x v="0"/>
    <n v="1185732"/>
    <x v="302"/>
    <x v="3"/>
    <x v="12"/>
    <s v="Omaha"/>
    <x v="4"/>
    <n v="46"/>
    <n v="13"/>
    <n v="598"/>
    <n v="275.08"/>
    <n v="0.45999999999999996"/>
    <x v="2"/>
  </r>
  <r>
    <x v="0"/>
    <n v="1185732"/>
    <x v="303"/>
    <x v="3"/>
    <x v="12"/>
    <s v="Omaha"/>
    <x v="5"/>
    <n v="51"/>
    <n v="41"/>
    <n v="2091"/>
    <n v="1296.42"/>
    <n v="0.62"/>
    <x v="2"/>
  </r>
  <r>
    <x v="0"/>
    <n v="1185732"/>
    <x v="304"/>
    <x v="3"/>
    <x v="12"/>
    <s v="Omaha"/>
    <x v="0"/>
    <n v="36"/>
    <n v="120"/>
    <n v="4320"/>
    <n v="2289.6"/>
    <n v="0.53"/>
    <x v="2"/>
  </r>
  <r>
    <x v="0"/>
    <n v="1185732"/>
    <x v="305"/>
    <x v="3"/>
    <x v="12"/>
    <s v="Omaha"/>
    <x v="1"/>
    <n v="32"/>
    <n v="45"/>
    <n v="1440"/>
    <n v="720"/>
    <n v="0.5"/>
    <x v="2"/>
  </r>
  <r>
    <x v="0"/>
    <n v="1185732"/>
    <x v="306"/>
    <x v="3"/>
    <x v="12"/>
    <s v="Omaha"/>
    <x v="2"/>
    <n v="27"/>
    <n v="46"/>
    <n v="1242"/>
    <n v="558.9"/>
    <n v="0.44999999999999996"/>
    <x v="2"/>
  </r>
  <r>
    <x v="0"/>
    <n v="1185732"/>
    <x v="307"/>
    <x v="3"/>
    <x v="12"/>
    <s v="Omaha"/>
    <x v="3"/>
    <n v="27"/>
    <n v="39"/>
    <n v="1053"/>
    <n v="568.62"/>
    <n v="0.54"/>
    <x v="2"/>
  </r>
  <r>
    <x v="0"/>
    <n v="1185732"/>
    <x v="308"/>
    <x v="3"/>
    <x v="12"/>
    <s v="Omaha"/>
    <x v="4"/>
    <n v="42"/>
    <n v="42"/>
    <n v="1764"/>
    <n v="882"/>
    <n v="0.5"/>
    <x v="2"/>
  </r>
  <r>
    <x v="0"/>
    <n v="1185732"/>
    <x v="309"/>
    <x v="3"/>
    <x v="12"/>
    <s v="Omaha"/>
    <x v="5"/>
    <n v="49"/>
    <n v="85"/>
    <n v="4165"/>
    <n v="2582.3000000000002"/>
    <n v="0.62"/>
    <x v="2"/>
  </r>
  <r>
    <x v="0"/>
    <n v="1185732"/>
    <x v="310"/>
    <x v="3"/>
    <x v="12"/>
    <s v="Omaha"/>
    <x v="0"/>
    <n v="43"/>
    <n v="165"/>
    <n v="7095"/>
    <n v="3618.4500000000003"/>
    <n v="0.51"/>
    <x v="2"/>
  </r>
  <r>
    <x v="0"/>
    <n v="1185732"/>
    <x v="311"/>
    <x v="3"/>
    <x v="12"/>
    <s v="Omaha"/>
    <x v="1"/>
    <n v="37"/>
    <n v="81"/>
    <n v="2997"/>
    <n v="1348.6499999999999"/>
    <n v="0.44999999999999996"/>
    <x v="2"/>
  </r>
  <r>
    <x v="0"/>
    <n v="1185732"/>
    <x v="312"/>
    <x v="3"/>
    <x v="12"/>
    <s v="Omaha"/>
    <x v="2"/>
    <n v="34"/>
    <n v="63"/>
    <n v="2142"/>
    <n v="963.89999999999986"/>
    <n v="0.44999999999999996"/>
    <x v="2"/>
  </r>
  <r>
    <x v="0"/>
    <n v="1185732"/>
    <x v="313"/>
    <x v="3"/>
    <x v="12"/>
    <s v="Omaha"/>
    <x v="3"/>
    <n v="33"/>
    <n v="46"/>
    <n v="1518"/>
    <n v="789.36"/>
    <n v="0.52"/>
    <x v="2"/>
  </r>
  <r>
    <x v="0"/>
    <n v="1185732"/>
    <x v="314"/>
    <x v="3"/>
    <x v="12"/>
    <s v="Omaha"/>
    <x v="4"/>
    <n v="41"/>
    <n v="44"/>
    <n v="1804"/>
    <n v="883.96"/>
    <n v="0.49"/>
    <x v="2"/>
  </r>
  <r>
    <x v="0"/>
    <n v="1185732"/>
    <x v="315"/>
    <x v="3"/>
    <x v="12"/>
    <s v="Omaha"/>
    <x v="5"/>
    <n v="49"/>
    <n v="91"/>
    <n v="4459"/>
    <n v="2809.17"/>
    <n v="0.63"/>
    <x v="2"/>
  </r>
  <r>
    <x v="0"/>
    <n v="1185732"/>
    <x v="316"/>
    <x v="3"/>
    <x v="12"/>
    <s v="Omaha"/>
    <x v="0"/>
    <n v="41"/>
    <n v="145"/>
    <n v="5945"/>
    <n v="3150.8500000000004"/>
    <n v="0.53"/>
    <x v="2"/>
  </r>
  <r>
    <x v="0"/>
    <n v="1185732"/>
    <x v="317"/>
    <x v="3"/>
    <x v="12"/>
    <s v="Omaha"/>
    <x v="1"/>
    <n v="42"/>
    <n v="80"/>
    <n v="3360"/>
    <n v="1646.3999999999999"/>
    <n v="0.49"/>
    <x v="2"/>
  </r>
  <r>
    <x v="0"/>
    <n v="1185732"/>
    <x v="318"/>
    <x v="3"/>
    <x v="12"/>
    <s v="Omaha"/>
    <x v="2"/>
    <n v="36"/>
    <n v="52"/>
    <n v="1872"/>
    <n v="898.56"/>
    <n v="0.48"/>
    <x v="2"/>
  </r>
  <r>
    <x v="0"/>
    <n v="1185732"/>
    <x v="319"/>
    <x v="3"/>
    <x v="12"/>
    <s v="Omaha"/>
    <x v="3"/>
    <n v="29"/>
    <n v="38"/>
    <n v="1102"/>
    <n v="562.02"/>
    <n v="0.51"/>
    <x v="2"/>
  </r>
  <r>
    <x v="0"/>
    <n v="1185732"/>
    <x v="320"/>
    <x v="3"/>
    <x v="12"/>
    <s v="Omaha"/>
    <x v="4"/>
    <n v="37"/>
    <n v="27"/>
    <n v="999"/>
    <n v="479.52"/>
    <n v="0.48"/>
    <x v="2"/>
  </r>
  <r>
    <x v="0"/>
    <n v="1185732"/>
    <x v="321"/>
    <x v="3"/>
    <x v="12"/>
    <s v="Omaha"/>
    <x v="5"/>
    <n v="44"/>
    <n v="69"/>
    <n v="3036"/>
    <n v="1821.6"/>
    <n v="0.6"/>
    <x v="2"/>
  </r>
  <r>
    <x v="0"/>
    <n v="1185732"/>
    <x v="322"/>
    <x v="3"/>
    <x v="12"/>
    <s v="Omaha"/>
    <x v="0"/>
    <n v="38"/>
    <n v="112"/>
    <n v="4256"/>
    <n v="2298.2400000000002"/>
    <n v="0.54"/>
    <x v="2"/>
  </r>
  <r>
    <x v="0"/>
    <n v="1185732"/>
    <x v="323"/>
    <x v="3"/>
    <x v="12"/>
    <s v="Omaha"/>
    <x v="1"/>
    <n v="33"/>
    <n v="56"/>
    <n v="1848"/>
    <n v="850.07999999999993"/>
    <n v="0.45999999999999996"/>
    <x v="2"/>
  </r>
  <r>
    <x v="0"/>
    <n v="1185732"/>
    <x v="324"/>
    <x v="3"/>
    <x v="12"/>
    <s v="Omaha"/>
    <x v="2"/>
    <n v="18"/>
    <n v="25"/>
    <n v="450"/>
    <n v="216"/>
    <n v="0.48"/>
    <x v="2"/>
  </r>
  <r>
    <x v="0"/>
    <n v="1185732"/>
    <x v="325"/>
    <x v="3"/>
    <x v="12"/>
    <s v="Omaha"/>
    <x v="3"/>
    <n v="19"/>
    <n v="23"/>
    <n v="437"/>
    <n v="227.24"/>
    <n v="0.52"/>
    <x v="2"/>
  </r>
  <r>
    <x v="0"/>
    <n v="1185732"/>
    <x v="326"/>
    <x v="3"/>
    <x v="12"/>
    <s v="Omaha"/>
    <x v="4"/>
    <n v="29"/>
    <n v="21"/>
    <n v="609"/>
    <n v="292.32"/>
    <n v="0.48"/>
    <x v="2"/>
  </r>
  <r>
    <x v="0"/>
    <n v="1185732"/>
    <x v="327"/>
    <x v="3"/>
    <x v="12"/>
    <s v="Omaha"/>
    <x v="5"/>
    <n v="34"/>
    <n v="39"/>
    <n v="1326"/>
    <n v="822.12"/>
    <n v="0.62"/>
    <x v="2"/>
  </r>
  <r>
    <x v="0"/>
    <n v="1185732"/>
    <x v="328"/>
    <x v="3"/>
    <x v="12"/>
    <s v="Omaha"/>
    <x v="0"/>
    <n v="36"/>
    <n v="94"/>
    <n v="3384"/>
    <n v="1827.3600000000001"/>
    <n v="0.54"/>
    <x v="2"/>
  </r>
  <r>
    <x v="0"/>
    <n v="1185732"/>
    <x v="329"/>
    <x v="3"/>
    <x v="12"/>
    <s v="Omaha"/>
    <x v="1"/>
    <n v="29"/>
    <n v="41"/>
    <n v="1189"/>
    <n v="546.93999999999994"/>
    <n v="0.45999999999999996"/>
    <x v="2"/>
  </r>
  <r>
    <x v="0"/>
    <n v="1185732"/>
    <x v="330"/>
    <x v="3"/>
    <x v="12"/>
    <s v="Omaha"/>
    <x v="2"/>
    <n v="29"/>
    <n v="14"/>
    <n v="406"/>
    <n v="203"/>
    <n v="0.5"/>
    <x v="2"/>
  </r>
  <r>
    <x v="0"/>
    <n v="1185732"/>
    <x v="331"/>
    <x v="3"/>
    <x v="12"/>
    <s v="Omaha"/>
    <x v="3"/>
    <n v="29"/>
    <n v="7"/>
    <n v="203"/>
    <n v="107.59"/>
    <n v="0.53"/>
    <x v="2"/>
  </r>
  <r>
    <x v="0"/>
    <n v="1185732"/>
    <x v="332"/>
    <x v="3"/>
    <x v="12"/>
    <s v="Omaha"/>
    <x v="4"/>
    <n v="37"/>
    <n v="7"/>
    <n v="259"/>
    <n v="124.32"/>
    <n v="0.48"/>
    <x v="2"/>
  </r>
  <r>
    <x v="0"/>
    <n v="1185732"/>
    <x v="333"/>
    <x v="3"/>
    <x v="12"/>
    <s v="Omaha"/>
    <x v="5"/>
    <n v="44"/>
    <n v="38"/>
    <n v="1672"/>
    <n v="1053.3599999999999"/>
    <n v="0.63"/>
    <x v="2"/>
  </r>
  <r>
    <x v="0"/>
    <n v="1185732"/>
    <x v="334"/>
    <x v="3"/>
    <x v="12"/>
    <s v="Omaha"/>
    <x v="0"/>
    <n v="37"/>
    <n v="84"/>
    <n v="3108"/>
    <n v="1678.3200000000002"/>
    <n v="0.54"/>
    <x v="2"/>
  </r>
  <r>
    <x v="0"/>
    <n v="1185732"/>
    <x v="335"/>
    <x v="3"/>
    <x v="12"/>
    <s v="Omaha"/>
    <x v="1"/>
    <n v="29"/>
    <n v="41"/>
    <n v="1189"/>
    <n v="546.93999999999994"/>
    <n v="0.45999999999999996"/>
    <x v="2"/>
  </r>
  <r>
    <x v="0"/>
    <n v="1185732"/>
    <x v="336"/>
    <x v="3"/>
    <x v="12"/>
    <s v="Omaha"/>
    <x v="2"/>
    <n v="29"/>
    <n v="25"/>
    <n v="725"/>
    <n v="340.75"/>
    <n v="0.47"/>
    <x v="2"/>
  </r>
  <r>
    <x v="0"/>
    <n v="1185732"/>
    <x v="337"/>
    <x v="3"/>
    <x v="12"/>
    <s v="Omaha"/>
    <x v="3"/>
    <n v="27"/>
    <n v="36"/>
    <n v="972"/>
    <n v="534.6"/>
    <n v="0.55000000000000004"/>
    <x v="2"/>
  </r>
  <r>
    <x v="0"/>
    <n v="1185732"/>
    <x v="338"/>
    <x v="3"/>
    <x v="12"/>
    <s v="Omaha"/>
    <x v="4"/>
    <n v="48"/>
    <n v="27"/>
    <n v="1296"/>
    <n v="583.19999999999993"/>
    <n v="0.44999999999999996"/>
    <x v="2"/>
  </r>
  <r>
    <x v="0"/>
    <n v="1185732"/>
    <x v="339"/>
    <x v="3"/>
    <x v="12"/>
    <s v="Omaha"/>
    <x v="5"/>
    <n v="53"/>
    <n v="58"/>
    <n v="3074"/>
    <n v="1905.8799999999999"/>
    <n v="0.62"/>
    <x v="2"/>
  </r>
  <r>
    <x v="0"/>
    <n v="1185732"/>
    <x v="340"/>
    <x v="3"/>
    <x v="12"/>
    <s v="Omaha"/>
    <x v="0"/>
    <n v="49"/>
    <n v="117"/>
    <n v="5733"/>
    <n v="2866.5"/>
    <n v="0.5"/>
    <x v="2"/>
  </r>
  <r>
    <x v="0"/>
    <n v="1185732"/>
    <x v="341"/>
    <x v="3"/>
    <x v="12"/>
    <s v="Omaha"/>
    <x v="1"/>
    <n v="36"/>
    <n v="63"/>
    <n v="2268"/>
    <n v="1134"/>
    <n v="0.5"/>
    <x v="2"/>
  </r>
  <r>
    <x v="0"/>
    <n v="1185732"/>
    <x v="342"/>
    <x v="3"/>
    <x v="12"/>
    <s v="Omaha"/>
    <x v="2"/>
    <n v="39"/>
    <n v="60"/>
    <n v="2340"/>
    <n v="1146.5999999999999"/>
    <n v="0.49"/>
    <x v="2"/>
  </r>
  <r>
    <x v="0"/>
    <n v="1185732"/>
    <x v="343"/>
    <x v="3"/>
    <x v="12"/>
    <s v="Omaha"/>
    <x v="3"/>
    <n v="38"/>
    <n v="38"/>
    <n v="1444"/>
    <n v="794.2"/>
    <n v="0.55000000000000004"/>
    <x v="2"/>
  </r>
  <r>
    <x v="0"/>
    <n v="1185732"/>
    <x v="344"/>
    <x v="3"/>
    <x v="12"/>
    <s v="Omaha"/>
    <x v="4"/>
    <n v="45"/>
    <n v="39"/>
    <n v="1755"/>
    <n v="842.4"/>
    <n v="0.48"/>
    <x v="2"/>
  </r>
  <r>
    <x v="0"/>
    <n v="1185732"/>
    <x v="345"/>
    <x v="3"/>
    <x v="12"/>
    <s v="Omaha"/>
    <x v="5"/>
    <n v="54"/>
    <n v="65"/>
    <n v="3510"/>
    <n v="2176.1999999999998"/>
    <n v="0.62"/>
    <x v="2"/>
  </r>
  <r>
    <x v="2"/>
    <n v="1197831"/>
    <x v="346"/>
    <x v="3"/>
    <x v="12"/>
    <s v="Omaha"/>
    <x v="0"/>
    <n v="19"/>
    <n v="203"/>
    <n v="3857"/>
    <n v="2044.21"/>
    <n v="0.53"/>
    <x v="2"/>
  </r>
  <r>
    <x v="2"/>
    <n v="1197831"/>
    <x v="347"/>
    <x v="3"/>
    <x v="12"/>
    <s v="Omaha"/>
    <x v="1"/>
    <n v="29"/>
    <n v="196"/>
    <n v="5684"/>
    <n v="3069.36"/>
    <n v="0.54"/>
    <x v="2"/>
  </r>
  <r>
    <x v="2"/>
    <n v="1197831"/>
    <x v="348"/>
    <x v="3"/>
    <x v="12"/>
    <s v="Omaha"/>
    <x v="2"/>
    <n v="28"/>
    <n v="138"/>
    <n v="3864"/>
    <n v="2125.1999999999998"/>
    <n v="0.54999999999999993"/>
    <x v="2"/>
  </r>
  <r>
    <x v="2"/>
    <n v="1197831"/>
    <x v="349"/>
    <x v="3"/>
    <x v="12"/>
    <s v="Omaha"/>
    <x v="3"/>
    <n v="33"/>
    <n v="138"/>
    <n v="4554"/>
    <n v="2914.56"/>
    <n v="0.64"/>
    <x v="2"/>
  </r>
  <r>
    <x v="2"/>
    <n v="1197831"/>
    <x v="350"/>
    <x v="1"/>
    <x v="13"/>
    <s v="Birmingham"/>
    <x v="4"/>
    <n v="37"/>
    <n v="88"/>
    <n v="3256"/>
    <n v="1562.8799999999999"/>
    <n v="0.48"/>
    <x v="2"/>
  </r>
  <r>
    <x v="2"/>
    <n v="1197831"/>
    <x v="351"/>
    <x v="1"/>
    <x v="13"/>
    <s v="Birmingham"/>
    <x v="5"/>
    <n v="32"/>
    <n v="138"/>
    <n v="4416"/>
    <n v="3091.2000000000003"/>
    <n v="0.70000000000000007"/>
    <x v="2"/>
  </r>
  <r>
    <x v="2"/>
    <n v="1197831"/>
    <x v="352"/>
    <x v="1"/>
    <x v="13"/>
    <s v="Birmingham"/>
    <x v="0"/>
    <n v="24"/>
    <n v="156"/>
    <n v="3744"/>
    <n v="2021.7600000000002"/>
    <n v="0.54"/>
    <x v="2"/>
  </r>
  <r>
    <x v="2"/>
    <n v="1197831"/>
    <x v="353"/>
    <x v="1"/>
    <x v="13"/>
    <s v="Birmingham"/>
    <x v="1"/>
    <n v="33"/>
    <n v="174"/>
    <n v="5742"/>
    <n v="3100.6800000000003"/>
    <n v="0.54"/>
    <x v="2"/>
  </r>
  <r>
    <x v="2"/>
    <n v="1197831"/>
    <x v="354"/>
    <x v="1"/>
    <x v="13"/>
    <s v="Birmingham"/>
    <x v="2"/>
    <n v="32"/>
    <n v="128"/>
    <n v="4096"/>
    <n v="2129.92"/>
    <n v="0.52"/>
    <x v="2"/>
  </r>
  <r>
    <x v="2"/>
    <n v="1197831"/>
    <x v="355"/>
    <x v="1"/>
    <x v="13"/>
    <s v="Birmingham"/>
    <x v="3"/>
    <n v="32"/>
    <n v="98"/>
    <n v="3136"/>
    <n v="1944.32"/>
    <n v="0.62"/>
    <x v="2"/>
  </r>
  <r>
    <x v="2"/>
    <n v="1197831"/>
    <x v="356"/>
    <x v="1"/>
    <x v="13"/>
    <s v="Birmingham"/>
    <x v="4"/>
    <n v="38"/>
    <n v="68"/>
    <n v="2584"/>
    <n v="1240.32"/>
    <n v="0.48"/>
    <x v="2"/>
  </r>
  <r>
    <x v="2"/>
    <n v="1197831"/>
    <x v="357"/>
    <x v="1"/>
    <x v="13"/>
    <s v="Birmingham"/>
    <x v="5"/>
    <n v="33"/>
    <n v="126"/>
    <n v="4158"/>
    <n v="2785.86"/>
    <n v="0.67"/>
    <x v="2"/>
  </r>
  <r>
    <x v="2"/>
    <n v="1197831"/>
    <x v="358"/>
    <x v="1"/>
    <x v="13"/>
    <s v="Birmingham"/>
    <x v="0"/>
    <n v="28"/>
    <n v="163"/>
    <n v="4564"/>
    <n v="2510.1999999999998"/>
    <n v="0.54999999999999993"/>
    <x v="2"/>
  </r>
  <r>
    <x v="2"/>
    <n v="1197831"/>
    <x v="359"/>
    <x v="1"/>
    <x v="13"/>
    <s v="Birmingham"/>
    <x v="1"/>
    <n v="36"/>
    <n v="188"/>
    <n v="6768"/>
    <n v="3722.3999999999996"/>
    <n v="0.54999999999999993"/>
    <x v="2"/>
  </r>
  <r>
    <x v="2"/>
    <n v="1197831"/>
    <x v="360"/>
    <x v="1"/>
    <x v="13"/>
    <s v="Birmingham"/>
    <x v="2"/>
    <n v="27"/>
    <n v="117"/>
    <n v="3159"/>
    <n v="1832.2199999999998"/>
    <n v="0.57999999999999996"/>
    <x v="2"/>
  </r>
  <r>
    <x v="2"/>
    <n v="1197831"/>
    <x v="361"/>
    <x v="1"/>
    <x v="13"/>
    <s v="Birmingham"/>
    <x v="3"/>
    <n v="33"/>
    <n v="105"/>
    <n v="3465"/>
    <n v="2356.2000000000003"/>
    <n v="0.68"/>
    <x v="2"/>
  </r>
  <r>
    <x v="2"/>
    <n v="1197831"/>
    <x v="362"/>
    <x v="1"/>
    <x v="13"/>
    <s v="Birmingham"/>
    <x v="4"/>
    <n v="37"/>
    <n v="73"/>
    <n v="2701"/>
    <n v="1350.5"/>
    <n v="0.5"/>
    <x v="2"/>
  </r>
  <r>
    <x v="2"/>
    <n v="1197831"/>
    <x v="363"/>
    <x v="1"/>
    <x v="13"/>
    <s v="Birmingham"/>
    <x v="5"/>
    <n v="34"/>
    <n v="104"/>
    <n v="3536"/>
    <n v="2652.0000000000005"/>
    <n v="0.75000000000000011"/>
    <x v="2"/>
  </r>
  <r>
    <x v="2"/>
    <n v="1197831"/>
    <x v="364"/>
    <x v="1"/>
    <x v="13"/>
    <s v="Birmingham"/>
    <x v="0"/>
    <n v="19"/>
    <n v="195"/>
    <n v="3705"/>
    <n v="2148.8999999999996"/>
    <n v="0.57999999999999996"/>
    <x v="2"/>
  </r>
  <r>
    <x v="2"/>
    <n v="1197831"/>
    <x v="365"/>
    <x v="1"/>
    <x v="13"/>
    <s v="Birmingham"/>
    <x v="1"/>
    <n v="19"/>
    <n v="189"/>
    <n v="3591"/>
    <n v="2082.7799999999997"/>
    <n v="0.57999999999999996"/>
    <x v="2"/>
  </r>
  <r>
    <x v="2"/>
    <n v="1197831"/>
    <x v="366"/>
    <x v="1"/>
    <x v="13"/>
    <s v="Birmingham"/>
    <x v="2"/>
    <n v="14"/>
    <n v="119"/>
    <n v="1666"/>
    <n v="982.93999999999994"/>
    <n v="0.59"/>
    <x v="2"/>
  </r>
  <r>
    <x v="2"/>
    <n v="1197831"/>
    <x v="367"/>
    <x v="1"/>
    <x v="13"/>
    <s v="Birmingham"/>
    <x v="3"/>
    <n v="18"/>
    <n v="113"/>
    <n v="2034"/>
    <n v="1342.44"/>
    <n v="0.66"/>
    <x v="2"/>
  </r>
  <r>
    <x v="2"/>
    <n v="1197831"/>
    <x v="368"/>
    <x v="1"/>
    <x v="13"/>
    <s v="Birmingham"/>
    <x v="4"/>
    <n v="23"/>
    <n v="74"/>
    <n v="1702"/>
    <n v="902.06000000000006"/>
    <n v="0.53"/>
    <x v="2"/>
  </r>
  <r>
    <x v="2"/>
    <n v="1197831"/>
    <x v="369"/>
    <x v="1"/>
    <x v="13"/>
    <s v="Birmingham"/>
    <x v="5"/>
    <n v="20"/>
    <n v="149"/>
    <n v="2980"/>
    <n v="2235.0000000000005"/>
    <n v="0.75000000000000011"/>
    <x v="2"/>
  </r>
  <r>
    <x v="2"/>
    <n v="1197831"/>
    <x v="370"/>
    <x v="1"/>
    <x v="13"/>
    <s v="Birmingham"/>
    <x v="0"/>
    <n v="9"/>
    <n v="203"/>
    <n v="1827"/>
    <n v="1077.9299999999998"/>
    <n v="0.59"/>
    <x v="2"/>
  </r>
  <r>
    <x v="2"/>
    <n v="1197831"/>
    <x v="371"/>
    <x v="1"/>
    <x v="13"/>
    <s v="Birmingham"/>
    <x v="1"/>
    <n v="19"/>
    <n v="189"/>
    <n v="3591"/>
    <n v="2118.69"/>
    <n v="0.59"/>
    <x v="2"/>
  </r>
  <r>
    <x v="2"/>
    <n v="1197831"/>
    <x v="372"/>
    <x v="1"/>
    <x v="13"/>
    <s v="Birmingham"/>
    <x v="2"/>
    <n v="15"/>
    <n v="173"/>
    <n v="2595"/>
    <n v="1453.1999999999998"/>
    <n v="0.55999999999999994"/>
    <x v="2"/>
  </r>
  <r>
    <x v="2"/>
    <n v="1197831"/>
    <x v="373"/>
    <x v="1"/>
    <x v="13"/>
    <s v="Birmingham"/>
    <x v="3"/>
    <n v="34"/>
    <n v="135"/>
    <n v="4590"/>
    <n v="3121.2000000000003"/>
    <n v="0.68"/>
    <x v="2"/>
  </r>
  <r>
    <x v="2"/>
    <n v="1197831"/>
    <x v="374"/>
    <x v="1"/>
    <x v="13"/>
    <s v="Birmingham"/>
    <x v="4"/>
    <n v="49"/>
    <n v="120"/>
    <n v="5880"/>
    <n v="3175.2000000000003"/>
    <n v="0.54"/>
    <x v="2"/>
  </r>
  <r>
    <x v="2"/>
    <n v="1197831"/>
    <x v="375"/>
    <x v="1"/>
    <x v="13"/>
    <s v="Birmingham"/>
    <x v="5"/>
    <n v="43"/>
    <n v="203"/>
    <n v="8729"/>
    <n v="6284.880000000001"/>
    <n v="0.72000000000000008"/>
    <x v="2"/>
  </r>
  <r>
    <x v="2"/>
    <n v="1197831"/>
    <x v="376"/>
    <x v="1"/>
    <x v="13"/>
    <s v="Birmingham"/>
    <x v="0"/>
    <n v="43"/>
    <n v="203"/>
    <n v="8729"/>
    <n v="4800.95"/>
    <n v="0.54999999999999993"/>
    <x v="2"/>
  </r>
  <r>
    <x v="2"/>
    <n v="1197831"/>
    <x v="377"/>
    <x v="1"/>
    <x v="13"/>
    <s v="Birmingham"/>
    <x v="1"/>
    <n v="49"/>
    <n v="203"/>
    <n v="9947"/>
    <n v="5570.32"/>
    <n v="0.55999999999999994"/>
    <x v="2"/>
  </r>
  <r>
    <x v="2"/>
    <n v="1197831"/>
    <x v="378"/>
    <x v="1"/>
    <x v="13"/>
    <s v="Birmingham"/>
    <x v="2"/>
    <n v="44"/>
    <n v="189"/>
    <n v="8316"/>
    <n v="4906.4399999999996"/>
    <n v="0.59"/>
    <x v="2"/>
  </r>
  <r>
    <x v="2"/>
    <n v="1197831"/>
    <x v="379"/>
    <x v="1"/>
    <x v="13"/>
    <s v="Birmingham"/>
    <x v="3"/>
    <n v="41"/>
    <n v="180"/>
    <n v="7380"/>
    <n v="5092.2000000000007"/>
    <n v="0.69000000000000006"/>
    <x v="2"/>
  </r>
  <r>
    <x v="2"/>
    <n v="1197831"/>
    <x v="380"/>
    <x v="1"/>
    <x v="13"/>
    <s v="Birmingham"/>
    <x v="4"/>
    <n v="49"/>
    <n v="145"/>
    <n v="7105"/>
    <n v="3907.7499999999995"/>
    <n v="0.54999999999999993"/>
    <x v="2"/>
  </r>
  <r>
    <x v="2"/>
    <n v="1197831"/>
    <x v="381"/>
    <x v="1"/>
    <x v="13"/>
    <s v="Birmingham"/>
    <x v="5"/>
    <n v="50"/>
    <n v="245"/>
    <n v="12250"/>
    <n v="8820.0000000000018"/>
    <n v="0.72000000000000008"/>
    <x v="2"/>
  </r>
  <r>
    <x v="2"/>
    <n v="1197831"/>
    <x v="382"/>
    <x v="1"/>
    <x v="13"/>
    <s v="Birmingham"/>
    <x v="0"/>
    <n v="44"/>
    <n v="206"/>
    <n v="9064"/>
    <n v="5800.9599999999991"/>
    <n v="0.6399999999999999"/>
    <x v="2"/>
  </r>
  <r>
    <x v="2"/>
    <n v="1197831"/>
    <x v="383"/>
    <x v="1"/>
    <x v="13"/>
    <s v="Birmingham"/>
    <x v="1"/>
    <n v="49"/>
    <n v="215"/>
    <n v="10535"/>
    <n v="6742.3999999999987"/>
    <n v="0.6399999999999999"/>
    <x v="2"/>
  </r>
  <r>
    <x v="2"/>
    <n v="1197831"/>
    <x v="384"/>
    <x v="1"/>
    <x v="13"/>
    <s v="Birmingham"/>
    <x v="2"/>
    <n v="41"/>
    <n v="254"/>
    <n v="10414"/>
    <n v="6560.8199999999988"/>
    <n v="0.62999999999999989"/>
    <x v="2"/>
  </r>
  <r>
    <x v="2"/>
    <n v="1197831"/>
    <x v="385"/>
    <x v="1"/>
    <x v="13"/>
    <s v="Birmingham"/>
    <x v="3"/>
    <n v="44"/>
    <n v="173"/>
    <n v="7612"/>
    <n v="5632.880000000001"/>
    <n v="0.7400000000000001"/>
    <x v="2"/>
  </r>
  <r>
    <x v="2"/>
    <n v="1197831"/>
    <x v="386"/>
    <x v="1"/>
    <x v="13"/>
    <s v="Birmingham"/>
    <x v="4"/>
    <n v="45"/>
    <n v="131"/>
    <n v="5895"/>
    <n v="3419.1"/>
    <n v="0.57999999999999996"/>
    <x v="2"/>
  </r>
  <r>
    <x v="2"/>
    <n v="1197831"/>
    <x v="387"/>
    <x v="1"/>
    <x v="13"/>
    <s v="Birmingham"/>
    <x v="5"/>
    <n v="56"/>
    <n v="240"/>
    <n v="13440"/>
    <n v="10752.000000000002"/>
    <n v="0.80000000000000016"/>
    <x v="2"/>
  </r>
  <r>
    <x v="2"/>
    <n v="1197831"/>
    <x v="388"/>
    <x v="1"/>
    <x v="13"/>
    <s v="Birmingham"/>
    <x v="0"/>
    <n v="38"/>
    <n v="225"/>
    <n v="8550"/>
    <n v="5215.5"/>
    <n v="0.61"/>
    <x v="2"/>
  </r>
  <r>
    <x v="2"/>
    <n v="1197831"/>
    <x v="389"/>
    <x v="1"/>
    <x v="13"/>
    <s v="Birmingham"/>
    <x v="1"/>
    <n v="52"/>
    <n v="210"/>
    <n v="10920"/>
    <n v="7097.9999999999991"/>
    <n v="0.64999999999999991"/>
    <x v="2"/>
  </r>
  <r>
    <x v="2"/>
    <n v="1197831"/>
    <x v="390"/>
    <x v="1"/>
    <x v="13"/>
    <s v="Birmingham"/>
    <x v="2"/>
    <n v="51"/>
    <n v="268"/>
    <n v="13668"/>
    <n v="8200.7999999999993"/>
    <n v="0.6"/>
    <x v="2"/>
  </r>
  <r>
    <x v="2"/>
    <n v="1197831"/>
    <x v="391"/>
    <x v="1"/>
    <x v="13"/>
    <s v="Birmingham"/>
    <x v="3"/>
    <n v="46"/>
    <n v="119"/>
    <n v="5474"/>
    <n v="3886.5400000000004"/>
    <n v="0.71000000000000008"/>
    <x v="2"/>
  </r>
  <r>
    <x v="2"/>
    <n v="1197831"/>
    <x v="392"/>
    <x v="1"/>
    <x v="13"/>
    <s v="Birmingham"/>
    <x v="4"/>
    <n v="50"/>
    <n v="123"/>
    <n v="6150"/>
    <n v="3628.5"/>
    <n v="0.59"/>
    <x v="2"/>
  </r>
  <r>
    <x v="2"/>
    <n v="1197831"/>
    <x v="393"/>
    <x v="1"/>
    <x v="13"/>
    <s v="Birmingham"/>
    <x v="5"/>
    <n v="59"/>
    <n v="182"/>
    <n v="10738"/>
    <n v="8268.260000000002"/>
    <n v="0.77000000000000013"/>
    <x v="2"/>
  </r>
  <r>
    <x v="2"/>
    <n v="1197831"/>
    <x v="394"/>
    <x v="1"/>
    <x v="13"/>
    <s v="Birmingham"/>
    <x v="0"/>
    <n v="51"/>
    <n v="175"/>
    <n v="8925"/>
    <n v="5355"/>
    <n v="0.6"/>
    <x v="2"/>
  </r>
  <r>
    <x v="2"/>
    <n v="1197831"/>
    <x v="395"/>
    <x v="1"/>
    <x v="13"/>
    <s v="Birmingham"/>
    <x v="1"/>
    <n v="50"/>
    <n v="144"/>
    <n v="7200"/>
    <n v="4535.9999999999991"/>
    <n v="0.62999999999999989"/>
    <x v="2"/>
  </r>
  <r>
    <x v="2"/>
    <n v="1197831"/>
    <x v="396"/>
    <x v="1"/>
    <x v="13"/>
    <s v="Birmingham"/>
    <x v="2"/>
    <n v="59"/>
    <n v="188"/>
    <n v="11092"/>
    <n v="6987.9599999999991"/>
    <n v="0.62999999999999989"/>
    <x v="2"/>
  </r>
  <r>
    <x v="2"/>
    <n v="1197831"/>
    <x v="397"/>
    <x v="1"/>
    <x v="13"/>
    <s v="Birmingham"/>
    <x v="3"/>
    <n v="58"/>
    <n v="95"/>
    <n v="5510"/>
    <n v="3912.1000000000004"/>
    <n v="0.71000000000000008"/>
    <x v="2"/>
  </r>
  <r>
    <x v="2"/>
    <n v="1197831"/>
    <x v="398"/>
    <x v="1"/>
    <x v="13"/>
    <s v="Birmingham"/>
    <x v="4"/>
    <n v="41"/>
    <n v="88"/>
    <n v="3608"/>
    <n v="2056.56"/>
    <n v="0.56999999999999995"/>
    <x v="2"/>
  </r>
  <r>
    <x v="2"/>
    <n v="1197831"/>
    <x v="399"/>
    <x v="1"/>
    <x v="13"/>
    <s v="Birmingham"/>
    <x v="5"/>
    <n v="37"/>
    <n v="150"/>
    <n v="5550"/>
    <n v="4273.5000000000009"/>
    <n v="0.77000000000000013"/>
    <x v="2"/>
  </r>
  <r>
    <x v="2"/>
    <n v="1197831"/>
    <x v="400"/>
    <x v="1"/>
    <x v="13"/>
    <s v="Birmingham"/>
    <x v="0"/>
    <n v="29"/>
    <n v="131"/>
    <n v="3799"/>
    <n v="2279.4"/>
    <n v="0.6"/>
    <x v="2"/>
  </r>
  <r>
    <x v="2"/>
    <n v="1197831"/>
    <x v="401"/>
    <x v="1"/>
    <x v="13"/>
    <s v="Birmingham"/>
    <x v="1"/>
    <n v="29"/>
    <n v="158"/>
    <n v="4582"/>
    <n v="2886.6599999999994"/>
    <n v="0.62999999999999989"/>
    <x v="2"/>
  </r>
  <r>
    <x v="2"/>
    <n v="1197831"/>
    <x v="402"/>
    <x v="1"/>
    <x v="13"/>
    <s v="Birmingham"/>
    <x v="2"/>
    <n v="32"/>
    <n v="124"/>
    <n v="3968"/>
    <n v="2380.7999999999997"/>
    <n v="0.6"/>
    <x v="2"/>
  </r>
  <r>
    <x v="2"/>
    <n v="1197831"/>
    <x v="403"/>
    <x v="1"/>
    <x v="13"/>
    <s v="Birmingham"/>
    <x v="3"/>
    <n v="32"/>
    <n v="91"/>
    <n v="2912"/>
    <n v="2125.7600000000002"/>
    <n v="0.73000000000000009"/>
    <x v="2"/>
  </r>
  <r>
    <x v="2"/>
    <n v="1197831"/>
    <x v="404"/>
    <x v="1"/>
    <x v="13"/>
    <s v="Birmingham"/>
    <x v="4"/>
    <n v="29"/>
    <n v="78"/>
    <n v="2262"/>
    <n v="1357.2"/>
    <n v="0.6"/>
    <x v="2"/>
  </r>
  <r>
    <x v="2"/>
    <n v="1197831"/>
    <x v="405"/>
    <x v="1"/>
    <x v="13"/>
    <s v="Birmingham"/>
    <x v="5"/>
    <n v="36"/>
    <n v="143"/>
    <n v="5148"/>
    <n v="3861.0000000000005"/>
    <n v="0.75000000000000011"/>
    <x v="2"/>
  </r>
  <r>
    <x v="2"/>
    <n v="1197831"/>
    <x v="406"/>
    <x v="1"/>
    <x v="13"/>
    <s v="Birmingham"/>
    <x v="0"/>
    <n v="18"/>
    <n v="169"/>
    <n v="3042"/>
    <n v="1946.8799999999997"/>
    <n v="0.6399999999999999"/>
    <x v="2"/>
  </r>
  <r>
    <x v="2"/>
    <n v="1197831"/>
    <x v="407"/>
    <x v="1"/>
    <x v="13"/>
    <s v="Birmingham"/>
    <x v="1"/>
    <n v="19"/>
    <n v="169"/>
    <n v="3211"/>
    <n v="1958.71"/>
    <n v="0.61"/>
    <x v="2"/>
  </r>
  <r>
    <x v="2"/>
    <n v="1197831"/>
    <x v="408"/>
    <x v="1"/>
    <x v="13"/>
    <s v="Birmingham"/>
    <x v="2"/>
    <n v="43"/>
    <n v="144"/>
    <n v="6192"/>
    <n v="3962.8799999999992"/>
    <n v="0.6399999999999999"/>
    <x v="2"/>
  </r>
  <r>
    <x v="2"/>
    <n v="1197831"/>
    <x v="409"/>
    <x v="1"/>
    <x v="13"/>
    <s v="Birmingham"/>
    <x v="3"/>
    <n v="44"/>
    <n v="131"/>
    <n v="5764"/>
    <n v="4207.72"/>
    <n v="0.73000000000000009"/>
    <x v="2"/>
  </r>
  <r>
    <x v="2"/>
    <n v="1197831"/>
    <x v="410"/>
    <x v="1"/>
    <x v="13"/>
    <s v="Birmingham"/>
    <x v="4"/>
    <n v="48"/>
    <n v="111"/>
    <n v="5328"/>
    <n v="3143.52"/>
    <n v="0.59"/>
    <x v="2"/>
  </r>
  <r>
    <x v="2"/>
    <n v="1197831"/>
    <x v="411"/>
    <x v="1"/>
    <x v="13"/>
    <s v="Birmingham"/>
    <x v="5"/>
    <n v="56"/>
    <n v="188"/>
    <n v="10528"/>
    <n v="8317.1200000000008"/>
    <n v="0.79000000000000015"/>
    <x v="2"/>
  </r>
  <r>
    <x v="2"/>
    <n v="1197831"/>
    <x v="412"/>
    <x v="1"/>
    <x v="13"/>
    <s v="Birmingham"/>
    <x v="0"/>
    <n v="56"/>
    <n v="233"/>
    <n v="13048"/>
    <n v="8220.239999999998"/>
    <n v="0.62999999999999989"/>
    <x v="2"/>
  </r>
  <r>
    <x v="2"/>
    <n v="1197831"/>
    <x v="413"/>
    <x v="1"/>
    <x v="13"/>
    <s v="Birmingham"/>
    <x v="1"/>
    <n v="58"/>
    <n v="225"/>
    <n v="13050"/>
    <n v="8351.9999999999982"/>
    <n v="0.6399999999999999"/>
    <x v="2"/>
  </r>
  <r>
    <x v="2"/>
    <n v="1197831"/>
    <x v="414"/>
    <x v="1"/>
    <x v="13"/>
    <s v="Birmingham"/>
    <x v="2"/>
    <n v="64"/>
    <n v="175"/>
    <n v="11200"/>
    <n v="6943.9999999999991"/>
    <n v="0.61999999999999988"/>
    <x v="2"/>
  </r>
  <r>
    <x v="2"/>
    <n v="1197831"/>
    <x v="415"/>
    <x v="1"/>
    <x v="13"/>
    <s v="Birmingham"/>
    <x v="3"/>
    <n v="63"/>
    <n v="143"/>
    <n v="9009"/>
    <n v="6756.7500000000009"/>
    <n v="0.75000000000000011"/>
    <x v="2"/>
  </r>
  <r>
    <x v="2"/>
    <n v="1197831"/>
    <x v="416"/>
    <x v="1"/>
    <x v="13"/>
    <s v="Birmingham"/>
    <x v="4"/>
    <n v="58"/>
    <n v="145"/>
    <n v="8410"/>
    <n v="4709.5999999999995"/>
    <n v="0.55999999999999994"/>
    <x v="2"/>
  </r>
  <r>
    <x v="2"/>
    <n v="1197831"/>
    <x v="417"/>
    <x v="1"/>
    <x v="13"/>
    <s v="Birmingham"/>
    <x v="5"/>
    <n v="68"/>
    <n v="203"/>
    <n v="13804"/>
    <n v="11043.200000000003"/>
    <n v="0.80000000000000016"/>
    <x v="2"/>
  </r>
  <r>
    <x v="5"/>
    <n v="1185732"/>
    <x v="418"/>
    <x v="1"/>
    <x v="13"/>
    <s v="Birmingham"/>
    <x v="0"/>
    <n v="38"/>
    <n v="117"/>
    <n v="4446"/>
    <n v="2223"/>
    <n v="0.5"/>
    <x v="2"/>
  </r>
  <r>
    <x v="5"/>
    <n v="1185732"/>
    <x v="419"/>
    <x v="1"/>
    <x v="13"/>
    <s v="Birmingham"/>
    <x v="1"/>
    <n v="38"/>
    <n v="75"/>
    <n v="2850"/>
    <n v="1311"/>
    <n v="0.45999999999999996"/>
    <x v="2"/>
  </r>
  <r>
    <x v="5"/>
    <n v="1185732"/>
    <x v="420"/>
    <x v="1"/>
    <x v="13"/>
    <s v="Birmingham"/>
    <x v="2"/>
    <n v="28"/>
    <n v="63"/>
    <n v="1764"/>
    <n v="917.28000000000009"/>
    <n v="0.52"/>
    <x v="2"/>
  </r>
  <r>
    <x v="5"/>
    <n v="1185732"/>
    <x v="421"/>
    <x v="1"/>
    <x v="13"/>
    <s v="Birmingham"/>
    <x v="3"/>
    <n v="34"/>
    <n v="28"/>
    <n v="952"/>
    <n v="390.32"/>
    <n v="0.41"/>
    <x v="2"/>
  </r>
  <r>
    <x v="5"/>
    <n v="1185732"/>
    <x v="422"/>
    <x v="0"/>
    <x v="14"/>
    <s v="Portland"/>
    <x v="4"/>
    <n v="47"/>
    <n v="42"/>
    <n v="1974"/>
    <n v="769.86"/>
    <n v="0.39"/>
    <x v="2"/>
  </r>
  <r>
    <x v="5"/>
    <n v="1185732"/>
    <x v="423"/>
    <x v="0"/>
    <x v="14"/>
    <s v="Portland"/>
    <x v="5"/>
    <n v="38"/>
    <n v="68"/>
    <n v="2584"/>
    <n v="1343.68"/>
    <n v="0.52"/>
    <x v="2"/>
  </r>
  <r>
    <x v="5"/>
    <n v="1185732"/>
    <x v="424"/>
    <x v="0"/>
    <x v="14"/>
    <s v="Portland"/>
    <x v="0"/>
    <n v="38"/>
    <n v="140"/>
    <n v="5320"/>
    <n v="2606.7999999999997"/>
    <n v="0.49"/>
    <x v="2"/>
  </r>
  <r>
    <x v="5"/>
    <n v="1185732"/>
    <x v="425"/>
    <x v="0"/>
    <x v="14"/>
    <s v="Portland"/>
    <x v="1"/>
    <n v="38"/>
    <n v="45"/>
    <n v="1710"/>
    <n v="803.69999999999993"/>
    <n v="0.47"/>
    <x v="2"/>
  </r>
  <r>
    <x v="5"/>
    <n v="1185732"/>
    <x v="426"/>
    <x v="0"/>
    <x v="14"/>
    <s v="Portland"/>
    <x v="2"/>
    <n v="29"/>
    <n v="60"/>
    <n v="1740"/>
    <n v="922.2"/>
    <n v="0.53"/>
    <x v="2"/>
  </r>
  <r>
    <x v="5"/>
    <n v="1185732"/>
    <x v="427"/>
    <x v="0"/>
    <x v="14"/>
    <s v="Portland"/>
    <x v="3"/>
    <n v="34"/>
    <n v="19"/>
    <n v="646"/>
    <n v="271.32"/>
    <n v="0.42"/>
    <x v="2"/>
  </r>
  <r>
    <x v="5"/>
    <n v="1185732"/>
    <x v="428"/>
    <x v="0"/>
    <x v="14"/>
    <s v="Portland"/>
    <x v="4"/>
    <n v="46"/>
    <n v="45"/>
    <n v="2070"/>
    <n v="807.30000000000007"/>
    <n v="0.39"/>
    <x v="2"/>
  </r>
  <r>
    <x v="5"/>
    <n v="1185732"/>
    <x v="429"/>
    <x v="0"/>
    <x v="14"/>
    <s v="Portland"/>
    <x v="5"/>
    <n v="37"/>
    <n v="63"/>
    <n v="2331"/>
    <n v="1188.81"/>
    <n v="0.51"/>
    <x v="2"/>
  </r>
  <r>
    <x v="5"/>
    <n v="1185732"/>
    <x v="430"/>
    <x v="0"/>
    <x v="14"/>
    <s v="Portland"/>
    <x v="0"/>
    <n v="39"/>
    <n v="127"/>
    <n v="4953"/>
    <n v="2426.9699999999998"/>
    <n v="0.49"/>
    <x v="2"/>
  </r>
  <r>
    <x v="5"/>
    <n v="1185732"/>
    <x v="431"/>
    <x v="0"/>
    <x v="14"/>
    <s v="Portland"/>
    <x v="1"/>
    <n v="39"/>
    <n v="46"/>
    <n v="1794"/>
    <n v="879.06"/>
    <n v="0.49"/>
    <x v="2"/>
  </r>
  <r>
    <x v="5"/>
    <n v="1185732"/>
    <x v="432"/>
    <x v="0"/>
    <x v="14"/>
    <s v="Portland"/>
    <x v="2"/>
    <n v="27"/>
    <n v="52"/>
    <n v="1404"/>
    <n v="772.19999999999993"/>
    <n v="0.54999999999999993"/>
    <x v="2"/>
  </r>
  <r>
    <x v="5"/>
    <n v="1185732"/>
    <x v="433"/>
    <x v="0"/>
    <x v="14"/>
    <s v="Portland"/>
    <x v="3"/>
    <n v="32"/>
    <n v="13"/>
    <n v="416"/>
    <n v="166.4"/>
    <n v="0.4"/>
    <x v="2"/>
  </r>
  <r>
    <x v="5"/>
    <n v="1185732"/>
    <x v="434"/>
    <x v="0"/>
    <x v="14"/>
    <s v="Portland"/>
    <x v="4"/>
    <n v="49"/>
    <n v="29"/>
    <n v="1421"/>
    <n v="511.56"/>
    <n v="0.36"/>
    <x v="2"/>
  </r>
  <r>
    <x v="5"/>
    <n v="1185732"/>
    <x v="435"/>
    <x v="0"/>
    <x v="14"/>
    <s v="Portland"/>
    <x v="5"/>
    <n v="36"/>
    <n v="50"/>
    <n v="1800"/>
    <n v="990.00000000000011"/>
    <n v="0.55000000000000004"/>
    <x v="2"/>
  </r>
  <r>
    <x v="5"/>
    <n v="1185732"/>
    <x v="436"/>
    <x v="0"/>
    <x v="14"/>
    <s v="Portland"/>
    <x v="0"/>
    <n v="37"/>
    <n v="122"/>
    <n v="4514"/>
    <n v="2166.7199999999998"/>
    <n v="0.48"/>
    <x v="2"/>
  </r>
  <r>
    <x v="5"/>
    <n v="1185732"/>
    <x v="437"/>
    <x v="0"/>
    <x v="14"/>
    <s v="Portland"/>
    <x v="1"/>
    <n v="37"/>
    <n v="44"/>
    <n v="1628"/>
    <n v="765.16"/>
    <n v="0.47"/>
    <x v="2"/>
  </r>
  <r>
    <x v="5"/>
    <n v="1185732"/>
    <x v="438"/>
    <x v="0"/>
    <x v="14"/>
    <s v="Portland"/>
    <x v="2"/>
    <n v="27"/>
    <n v="44"/>
    <n v="1188"/>
    <n v="641.5200000000001"/>
    <n v="0.54"/>
    <x v="2"/>
  </r>
  <r>
    <x v="5"/>
    <n v="1185732"/>
    <x v="439"/>
    <x v="0"/>
    <x v="14"/>
    <s v="Portland"/>
    <x v="3"/>
    <n v="33"/>
    <n v="21"/>
    <n v="693"/>
    <n v="277.2"/>
    <n v="0.4"/>
    <x v="2"/>
  </r>
  <r>
    <x v="5"/>
    <n v="1185732"/>
    <x v="440"/>
    <x v="0"/>
    <x v="14"/>
    <s v="Portland"/>
    <x v="4"/>
    <n v="47"/>
    <n v="20"/>
    <n v="940"/>
    <n v="357.2"/>
    <n v="0.38"/>
    <x v="2"/>
  </r>
  <r>
    <x v="5"/>
    <n v="1185732"/>
    <x v="441"/>
    <x v="0"/>
    <x v="14"/>
    <s v="Portland"/>
    <x v="5"/>
    <n v="39"/>
    <n v="63"/>
    <n v="2457"/>
    <n v="1253.07"/>
    <n v="0.51"/>
    <x v="2"/>
  </r>
  <r>
    <x v="5"/>
    <n v="1185732"/>
    <x v="442"/>
    <x v="0"/>
    <x v="14"/>
    <s v="Portland"/>
    <x v="0"/>
    <n v="52"/>
    <n v="144"/>
    <n v="7488"/>
    <n v="3369.5999999999995"/>
    <n v="0.44999999999999996"/>
    <x v="2"/>
  </r>
  <r>
    <x v="5"/>
    <n v="1185732"/>
    <x v="443"/>
    <x v="0"/>
    <x v="14"/>
    <s v="Portland"/>
    <x v="1"/>
    <n v="48"/>
    <n v="60"/>
    <n v="2880"/>
    <n v="1440"/>
    <n v="0.5"/>
    <x v="2"/>
  </r>
  <r>
    <x v="5"/>
    <n v="1185732"/>
    <x v="444"/>
    <x v="0"/>
    <x v="14"/>
    <s v="Portland"/>
    <x v="2"/>
    <n v="42"/>
    <n v="47"/>
    <n v="1974"/>
    <n v="1065.96"/>
    <n v="0.54"/>
    <x v="2"/>
  </r>
  <r>
    <x v="5"/>
    <n v="1185732"/>
    <x v="445"/>
    <x v="0"/>
    <x v="14"/>
    <s v="Portland"/>
    <x v="3"/>
    <n v="41"/>
    <n v="34"/>
    <n v="1394"/>
    <n v="557.6"/>
    <n v="0.4"/>
    <x v="2"/>
  </r>
  <r>
    <x v="5"/>
    <n v="1185732"/>
    <x v="446"/>
    <x v="0"/>
    <x v="14"/>
    <s v="Portland"/>
    <x v="4"/>
    <n v="51"/>
    <n v="42"/>
    <n v="2142"/>
    <n v="792.54"/>
    <n v="0.37"/>
    <x v="2"/>
  </r>
  <r>
    <x v="5"/>
    <n v="1185732"/>
    <x v="447"/>
    <x v="0"/>
    <x v="14"/>
    <s v="Portland"/>
    <x v="5"/>
    <n v="56"/>
    <n v="72"/>
    <n v="4032"/>
    <n v="2136.96"/>
    <n v="0.53"/>
    <x v="2"/>
  </r>
  <r>
    <x v="5"/>
    <n v="1185732"/>
    <x v="448"/>
    <x v="0"/>
    <x v="14"/>
    <s v="Portland"/>
    <x v="0"/>
    <n v="54"/>
    <n v="158"/>
    <n v="8532"/>
    <n v="4010.04"/>
    <n v="0.47"/>
    <x v="2"/>
  </r>
  <r>
    <x v="5"/>
    <n v="1185732"/>
    <x v="449"/>
    <x v="0"/>
    <x v="14"/>
    <s v="Portland"/>
    <x v="1"/>
    <n v="48"/>
    <n v="77"/>
    <n v="3696"/>
    <n v="1811.04"/>
    <n v="0.49"/>
    <x v="2"/>
  </r>
  <r>
    <x v="5"/>
    <n v="1185732"/>
    <x v="450"/>
    <x v="0"/>
    <x v="14"/>
    <s v="Portland"/>
    <x v="2"/>
    <n v="42"/>
    <n v="58"/>
    <n v="2436"/>
    <n v="1242.3600000000001"/>
    <n v="0.51"/>
    <x v="2"/>
  </r>
  <r>
    <x v="5"/>
    <n v="1185732"/>
    <x v="451"/>
    <x v="0"/>
    <x v="14"/>
    <s v="Portland"/>
    <x v="3"/>
    <n v="41"/>
    <n v="51"/>
    <n v="2091"/>
    <n v="878.21999999999991"/>
    <n v="0.42"/>
    <x v="2"/>
  </r>
  <r>
    <x v="5"/>
    <n v="1185732"/>
    <x v="452"/>
    <x v="0"/>
    <x v="14"/>
    <s v="Portland"/>
    <x v="4"/>
    <n v="50"/>
    <n v="53"/>
    <n v="2650"/>
    <n v="954"/>
    <n v="0.36"/>
    <x v="2"/>
  </r>
  <r>
    <x v="5"/>
    <n v="1185732"/>
    <x v="453"/>
    <x v="0"/>
    <x v="14"/>
    <s v="Portland"/>
    <x v="5"/>
    <n v="56"/>
    <n v="85"/>
    <n v="4760"/>
    <n v="2427.6"/>
    <n v="0.51"/>
    <x v="2"/>
  </r>
  <r>
    <x v="5"/>
    <n v="1185732"/>
    <x v="454"/>
    <x v="0"/>
    <x v="14"/>
    <s v="Portland"/>
    <x v="0"/>
    <n v="51"/>
    <n v="143"/>
    <n v="7293"/>
    <n v="3573.5699999999997"/>
    <n v="0.49"/>
    <x v="2"/>
  </r>
  <r>
    <x v="5"/>
    <n v="1185732"/>
    <x v="455"/>
    <x v="0"/>
    <x v="14"/>
    <s v="Portland"/>
    <x v="1"/>
    <n v="46"/>
    <n v="84"/>
    <n v="3864"/>
    <n v="1854.72"/>
    <n v="0.48"/>
    <x v="2"/>
  </r>
  <r>
    <x v="5"/>
    <n v="1185732"/>
    <x v="456"/>
    <x v="0"/>
    <x v="14"/>
    <s v="Portland"/>
    <x v="2"/>
    <n v="43"/>
    <n v="63"/>
    <n v="2709"/>
    <n v="1489.9499999999998"/>
    <n v="0.54999999999999993"/>
    <x v="2"/>
  </r>
  <r>
    <x v="5"/>
    <n v="1185732"/>
    <x v="457"/>
    <x v="0"/>
    <x v="14"/>
    <s v="Portland"/>
    <x v="3"/>
    <n v="43"/>
    <n v="44"/>
    <n v="1892"/>
    <n v="775.71999999999991"/>
    <n v="0.41"/>
    <x v="2"/>
  </r>
  <r>
    <x v="5"/>
    <n v="1185732"/>
    <x v="458"/>
    <x v="0"/>
    <x v="14"/>
    <s v="Portland"/>
    <x v="4"/>
    <n v="53"/>
    <n v="60"/>
    <n v="3180"/>
    <n v="1208.4000000000001"/>
    <n v="0.38"/>
    <x v="2"/>
  </r>
  <r>
    <x v="5"/>
    <n v="1185732"/>
    <x v="487"/>
    <x v="0"/>
    <x v="14"/>
    <s v="Portland"/>
    <x v="5"/>
    <n v="58"/>
    <n v="113"/>
    <n v="6554"/>
    <n v="3539.1600000000003"/>
    <n v="0.54"/>
    <x v="2"/>
  </r>
  <r>
    <x v="5"/>
    <n v="1185732"/>
    <x v="488"/>
    <x v="0"/>
    <x v="14"/>
    <s v="Portland"/>
    <x v="0"/>
    <n v="50"/>
    <n v="147"/>
    <n v="7350"/>
    <n v="3380.9999999999995"/>
    <n v="0.45999999999999996"/>
    <x v="2"/>
  </r>
  <r>
    <x v="5"/>
    <n v="1185732"/>
    <x v="489"/>
    <x v="0"/>
    <x v="14"/>
    <s v="Portland"/>
    <x v="1"/>
    <n v="49"/>
    <n v="90"/>
    <n v="4410"/>
    <n v="2072.6999999999998"/>
    <n v="0.47"/>
    <x v="2"/>
  </r>
  <r>
    <x v="5"/>
    <n v="1185732"/>
    <x v="490"/>
    <x v="0"/>
    <x v="14"/>
    <s v="Portland"/>
    <x v="2"/>
    <n v="41"/>
    <n v="68"/>
    <n v="2788"/>
    <n v="1394"/>
    <n v="0.5"/>
    <x v="2"/>
  </r>
  <r>
    <x v="5"/>
    <n v="1185732"/>
    <x v="491"/>
    <x v="0"/>
    <x v="14"/>
    <s v="Portland"/>
    <x v="3"/>
    <n v="41"/>
    <n v="51"/>
    <n v="2091"/>
    <n v="857.31"/>
    <n v="0.41"/>
    <x v="2"/>
  </r>
  <r>
    <x v="5"/>
    <n v="1185732"/>
    <x v="492"/>
    <x v="0"/>
    <x v="14"/>
    <s v="Portland"/>
    <x v="4"/>
    <n v="54"/>
    <n v="41"/>
    <n v="2214"/>
    <n v="819.18"/>
    <n v="0.37"/>
    <x v="2"/>
  </r>
  <r>
    <x v="5"/>
    <n v="1185732"/>
    <x v="493"/>
    <x v="0"/>
    <x v="14"/>
    <s v="Portland"/>
    <x v="5"/>
    <n v="54"/>
    <n v="91"/>
    <n v="4914"/>
    <n v="2653.5600000000004"/>
    <n v="0.54"/>
    <x v="2"/>
  </r>
  <r>
    <x v="5"/>
    <n v="1185732"/>
    <x v="494"/>
    <x v="0"/>
    <x v="14"/>
    <s v="Portland"/>
    <x v="0"/>
    <n v="53"/>
    <n v="122"/>
    <n v="6466"/>
    <n v="3103.68"/>
    <n v="0.48"/>
    <x v="2"/>
  </r>
  <r>
    <x v="5"/>
    <n v="1185732"/>
    <x v="495"/>
    <x v="0"/>
    <x v="14"/>
    <s v="Portland"/>
    <x v="1"/>
    <n v="46"/>
    <n v="70"/>
    <n v="3220"/>
    <n v="1513.3999999999999"/>
    <n v="0.47"/>
    <x v="2"/>
  </r>
  <r>
    <x v="5"/>
    <n v="1185732"/>
    <x v="496"/>
    <x v="0"/>
    <x v="14"/>
    <s v="Portland"/>
    <x v="2"/>
    <n v="41"/>
    <n v="38"/>
    <n v="1558"/>
    <n v="856.89999999999986"/>
    <n v="0.54999999999999993"/>
    <x v="2"/>
  </r>
  <r>
    <x v="5"/>
    <n v="1185732"/>
    <x v="497"/>
    <x v="0"/>
    <x v="14"/>
    <s v="Portland"/>
    <x v="3"/>
    <n v="42"/>
    <n v="36"/>
    <n v="1512"/>
    <n v="680.4"/>
    <n v="0.44999999999999996"/>
    <x v="2"/>
  </r>
  <r>
    <x v="5"/>
    <n v="1185732"/>
    <x v="498"/>
    <x v="0"/>
    <x v="14"/>
    <s v="Portland"/>
    <x v="4"/>
    <n v="52"/>
    <n v="36"/>
    <n v="1872"/>
    <n v="692.64"/>
    <n v="0.37"/>
    <x v="2"/>
  </r>
  <r>
    <x v="5"/>
    <n v="1185732"/>
    <x v="393"/>
    <x v="0"/>
    <x v="14"/>
    <s v="Portland"/>
    <x v="5"/>
    <n v="57"/>
    <n v="59"/>
    <n v="3363"/>
    <n v="1748.76"/>
    <n v="0.52"/>
    <x v="2"/>
  </r>
  <r>
    <x v="5"/>
    <n v="1185732"/>
    <x v="425"/>
    <x v="0"/>
    <x v="14"/>
    <s v="Portland"/>
    <x v="0"/>
    <n v="55"/>
    <n v="120"/>
    <n v="6600"/>
    <n v="3300"/>
    <n v="0.5"/>
    <x v="2"/>
  </r>
  <r>
    <x v="5"/>
    <n v="1185732"/>
    <x v="425"/>
    <x v="0"/>
    <x v="14"/>
    <s v="Portland"/>
    <x v="1"/>
    <n v="54"/>
    <n v="59"/>
    <n v="3186"/>
    <n v="1561.1399999999999"/>
    <n v="0.49"/>
    <x v="2"/>
  </r>
  <r>
    <x v="5"/>
    <n v="1185732"/>
    <x v="425"/>
    <x v="0"/>
    <x v="14"/>
    <s v="Portland"/>
    <x v="2"/>
    <n v="52"/>
    <n v="31"/>
    <n v="1612"/>
    <n v="886.59999999999991"/>
    <n v="0.54999999999999993"/>
    <x v="2"/>
  </r>
  <r>
    <x v="5"/>
    <n v="1185732"/>
    <x v="425"/>
    <x v="0"/>
    <x v="14"/>
    <s v="Portland"/>
    <x v="3"/>
    <n v="50"/>
    <n v="26"/>
    <n v="1300"/>
    <n v="520"/>
    <n v="0.4"/>
    <x v="2"/>
  </r>
  <r>
    <x v="5"/>
    <n v="1185732"/>
    <x v="425"/>
    <x v="0"/>
    <x v="14"/>
    <s v="Portland"/>
    <x v="4"/>
    <n v="61"/>
    <n v="27"/>
    <n v="1647"/>
    <n v="625.86"/>
    <n v="0.38"/>
    <x v="2"/>
  </r>
  <r>
    <x v="5"/>
    <n v="1185732"/>
    <x v="425"/>
    <x v="0"/>
    <x v="14"/>
    <s v="Portland"/>
    <x v="5"/>
    <n v="68"/>
    <n v="56"/>
    <n v="3808"/>
    <n v="2018.24"/>
    <n v="0.53"/>
    <x v="2"/>
  </r>
  <r>
    <x v="5"/>
    <n v="1185732"/>
    <x v="455"/>
    <x v="0"/>
    <x v="14"/>
    <s v="Portland"/>
    <x v="0"/>
    <n v="62"/>
    <n v="98"/>
    <n v="6076"/>
    <n v="2977.24"/>
    <n v="0.49"/>
    <x v="2"/>
  </r>
  <r>
    <x v="5"/>
    <n v="1185732"/>
    <x v="455"/>
    <x v="0"/>
    <x v="14"/>
    <s v="Portland"/>
    <x v="1"/>
    <n v="52"/>
    <n v="52"/>
    <n v="2704"/>
    <n v="1352"/>
    <n v="0.5"/>
    <x v="2"/>
  </r>
  <r>
    <x v="5"/>
    <n v="1185732"/>
    <x v="455"/>
    <x v="0"/>
    <x v="14"/>
    <s v="Portland"/>
    <x v="2"/>
    <n v="52"/>
    <n v="55"/>
    <n v="2860"/>
    <n v="1487.2"/>
    <n v="0.52"/>
    <x v="2"/>
  </r>
  <r>
    <x v="5"/>
    <n v="1185732"/>
    <x v="455"/>
    <x v="0"/>
    <x v="14"/>
    <s v="Portland"/>
    <x v="3"/>
    <n v="54"/>
    <n v="46"/>
    <n v="2484"/>
    <n v="1068.1199999999999"/>
    <n v="0.43"/>
    <x v="2"/>
  </r>
  <r>
    <x v="5"/>
    <n v="1185732"/>
    <x v="455"/>
    <x v="0"/>
    <x v="14"/>
    <s v="Portland"/>
    <x v="4"/>
    <n v="60"/>
    <n v="41"/>
    <n v="2460"/>
    <n v="885.6"/>
    <n v="0.36"/>
    <x v="2"/>
  </r>
  <r>
    <x v="5"/>
    <n v="1185732"/>
    <x v="455"/>
    <x v="0"/>
    <x v="14"/>
    <s v="Portland"/>
    <x v="5"/>
    <n v="67"/>
    <n v="63"/>
    <n v="4221"/>
    <n v="2279.34"/>
    <n v="0.54"/>
    <x v="2"/>
  </r>
  <r>
    <x v="5"/>
    <n v="1185732"/>
    <x v="484"/>
    <x v="0"/>
    <x v="14"/>
    <s v="Portland"/>
    <x v="0"/>
    <n v="62"/>
    <n v="138"/>
    <n v="8556"/>
    <n v="4106.88"/>
    <n v="0.48"/>
    <x v="2"/>
  </r>
  <r>
    <x v="5"/>
    <n v="1185732"/>
    <x v="484"/>
    <x v="0"/>
    <x v="14"/>
    <s v="Portland"/>
    <x v="1"/>
    <n v="53"/>
    <n v="74"/>
    <n v="3922"/>
    <n v="1961"/>
    <n v="0.5"/>
    <x v="2"/>
  </r>
  <r>
    <x v="5"/>
    <n v="1185732"/>
    <x v="484"/>
    <x v="0"/>
    <x v="14"/>
    <s v="Portland"/>
    <x v="2"/>
    <n v="52"/>
    <n v="68"/>
    <n v="3536"/>
    <n v="1768"/>
    <n v="0.5"/>
    <x v="2"/>
  </r>
  <r>
    <x v="5"/>
    <n v="1185732"/>
    <x v="484"/>
    <x v="0"/>
    <x v="14"/>
    <s v="Portland"/>
    <x v="3"/>
    <n v="52"/>
    <n v="50"/>
    <n v="2600"/>
    <n v="1118"/>
    <n v="0.43"/>
    <x v="2"/>
  </r>
  <r>
    <x v="5"/>
    <n v="1185732"/>
    <x v="484"/>
    <x v="0"/>
    <x v="14"/>
    <s v="Portland"/>
    <x v="4"/>
    <n v="60"/>
    <n v="54"/>
    <n v="3240"/>
    <n v="1166.3999999999999"/>
    <n v="0.36"/>
    <x v="2"/>
  </r>
  <r>
    <x v="5"/>
    <n v="1185732"/>
    <x v="484"/>
    <x v="0"/>
    <x v="14"/>
    <s v="Portland"/>
    <x v="5"/>
    <n v="69"/>
    <n v="75"/>
    <n v="5175"/>
    <n v="2742.75"/>
    <n v="0.53"/>
    <x v="2"/>
  </r>
  <r>
    <x v="3"/>
    <n v="1128299"/>
    <x v="174"/>
    <x v="0"/>
    <x v="14"/>
    <s v="Portland"/>
    <x v="0"/>
    <n v="33"/>
    <n v="98"/>
    <n v="3234"/>
    <n v="1131.8999999999999"/>
    <n v="0.35"/>
    <x v="2"/>
  </r>
  <r>
    <x v="3"/>
    <n v="1128299"/>
    <x v="174"/>
    <x v="0"/>
    <x v="14"/>
    <s v="Portland"/>
    <x v="1"/>
    <n v="41"/>
    <n v="109"/>
    <n v="4469"/>
    <n v="1474.77"/>
    <n v="0.33"/>
    <x v="2"/>
  </r>
  <r>
    <x v="3"/>
    <n v="1128299"/>
    <x v="174"/>
    <x v="0"/>
    <x v="14"/>
    <s v="Portland"/>
    <x v="2"/>
    <n v="43"/>
    <n v="101"/>
    <n v="4343"/>
    <n v="1737.2"/>
    <n v="0.4"/>
    <x v="2"/>
  </r>
  <r>
    <x v="3"/>
    <n v="1128299"/>
    <x v="174"/>
    <x v="0"/>
    <x v="14"/>
    <s v="Portland"/>
    <x v="3"/>
    <n v="43"/>
    <n v="59"/>
    <n v="2537"/>
    <n v="989.43000000000006"/>
    <n v="0.39"/>
    <x v="2"/>
  </r>
  <r>
    <x v="5"/>
    <n v="1185732"/>
    <x v="188"/>
    <x v="2"/>
    <x v="15"/>
    <s v="Anchorage"/>
    <x v="5"/>
    <n v="52"/>
    <n v="84"/>
    <n v="4368"/>
    <n v="1790.8799999999999"/>
    <n v="0.41"/>
    <x v="2"/>
  </r>
  <r>
    <x v="5"/>
    <n v="1185732"/>
    <x v="696"/>
    <x v="2"/>
    <x v="15"/>
    <s v="Anchorage"/>
    <x v="0"/>
    <n v="51"/>
    <n v="173"/>
    <n v="8823"/>
    <n v="4146.8100000000004"/>
    <n v="0.47000000000000003"/>
    <x v="2"/>
  </r>
  <r>
    <x v="5"/>
    <n v="1185732"/>
    <x v="696"/>
    <x v="2"/>
    <x v="15"/>
    <s v="Anchorage"/>
    <x v="1"/>
    <n v="53"/>
    <n v="65"/>
    <n v="3445"/>
    <n v="1653.6000000000001"/>
    <n v="0.48000000000000004"/>
    <x v="2"/>
  </r>
  <r>
    <x v="5"/>
    <n v="1185732"/>
    <x v="696"/>
    <x v="2"/>
    <x v="15"/>
    <s v="Anchorage"/>
    <x v="2"/>
    <n v="43"/>
    <n v="77"/>
    <n v="3311"/>
    <n v="1225.07"/>
    <n v="0.37"/>
    <x v="2"/>
  </r>
  <r>
    <x v="5"/>
    <n v="1185732"/>
    <x v="696"/>
    <x v="2"/>
    <x v="15"/>
    <s v="Anchorage"/>
    <x v="3"/>
    <n v="49"/>
    <n v="46"/>
    <n v="2254"/>
    <n v="879.06000000000006"/>
    <n v="0.39"/>
    <x v="2"/>
  </r>
  <r>
    <x v="5"/>
    <n v="1185732"/>
    <x v="696"/>
    <x v="2"/>
    <x v="15"/>
    <s v="Anchorage"/>
    <x v="4"/>
    <n v="60"/>
    <n v="75"/>
    <n v="4500"/>
    <n v="1710"/>
    <n v="0.38"/>
    <x v="2"/>
  </r>
  <r>
    <x v="5"/>
    <n v="1185732"/>
    <x v="696"/>
    <x v="2"/>
    <x v="15"/>
    <s v="Anchorage"/>
    <x v="5"/>
    <n v="52"/>
    <n v="102"/>
    <n v="5304"/>
    <n v="2333.7600000000002"/>
    <n v="0.44"/>
    <x v="2"/>
  </r>
  <r>
    <x v="5"/>
    <n v="1185732"/>
    <x v="225"/>
    <x v="2"/>
    <x v="15"/>
    <s v="Anchorage"/>
    <x v="0"/>
    <n v="53"/>
    <n v="153"/>
    <n v="8109"/>
    <n v="3973.4100000000003"/>
    <n v="0.49000000000000005"/>
    <x v="2"/>
  </r>
  <r>
    <x v="5"/>
    <n v="1185732"/>
    <x v="225"/>
    <x v="2"/>
    <x v="15"/>
    <s v="Anchorage"/>
    <x v="1"/>
    <n v="52"/>
    <n v="65"/>
    <n v="3380"/>
    <n v="1690"/>
    <n v="0.5"/>
    <x v="2"/>
  </r>
  <r>
    <x v="5"/>
    <n v="1185732"/>
    <x v="225"/>
    <x v="2"/>
    <x v="15"/>
    <s v="Anchorage"/>
    <x v="2"/>
    <n v="41"/>
    <n v="69"/>
    <n v="2829"/>
    <n v="1046.73"/>
    <n v="0.37"/>
    <x v="2"/>
  </r>
  <r>
    <x v="5"/>
    <n v="1185732"/>
    <x v="225"/>
    <x v="2"/>
    <x v="15"/>
    <s v="Anchorage"/>
    <x v="3"/>
    <n v="49"/>
    <n v="36"/>
    <n v="1764"/>
    <n v="670.32"/>
    <n v="0.38"/>
    <x v="2"/>
  </r>
  <r>
    <x v="5"/>
    <n v="1185732"/>
    <x v="225"/>
    <x v="2"/>
    <x v="15"/>
    <s v="Anchorage"/>
    <x v="4"/>
    <n v="64"/>
    <n v="53"/>
    <n v="3392"/>
    <n v="1322.88"/>
    <n v="0.39"/>
    <x v="2"/>
  </r>
  <r>
    <x v="5"/>
    <n v="1185732"/>
    <x v="225"/>
    <x v="2"/>
    <x v="15"/>
    <s v="Anchorage"/>
    <x v="5"/>
    <n v="53"/>
    <n v="72"/>
    <n v="3816"/>
    <n v="1526.4"/>
    <n v="0.4"/>
    <x v="2"/>
  </r>
  <r>
    <x v="5"/>
    <n v="1185732"/>
    <x v="244"/>
    <x v="2"/>
    <x v="15"/>
    <s v="Anchorage"/>
    <x v="0"/>
    <n v="54"/>
    <n v="131"/>
    <n v="7074"/>
    <n v="3254.04"/>
    <n v="0.46"/>
    <x v="2"/>
  </r>
  <r>
    <x v="5"/>
    <n v="1185732"/>
    <x v="244"/>
    <x v="2"/>
    <x v="15"/>
    <s v="Anchorage"/>
    <x v="1"/>
    <n v="50"/>
    <n v="61"/>
    <n v="3050"/>
    <n v="1525"/>
    <n v="0.5"/>
    <x v="2"/>
  </r>
  <r>
    <x v="5"/>
    <n v="1185732"/>
    <x v="244"/>
    <x v="2"/>
    <x v="15"/>
    <s v="Anchorage"/>
    <x v="2"/>
    <n v="44"/>
    <n v="61"/>
    <n v="2684"/>
    <n v="1073.6000000000001"/>
    <n v="0.4"/>
    <x v="2"/>
  </r>
  <r>
    <x v="5"/>
    <n v="1185732"/>
    <x v="244"/>
    <x v="2"/>
    <x v="15"/>
    <s v="Anchorage"/>
    <x v="3"/>
    <n v="47"/>
    <n v="44"/>
    <n v="2068"/>
    <n v="765.16"/>
    <n v="0.37"/>
    <x v="2"/>
  </r>
  <r>
    <x v="5"/>
    <n v="1185732"/>
    <x v="244"/>
    <x v="2"/>
    <x v="15"/>
    <s v="Anchorage"/>
    <x v="4"/>
    <n v="56"/>
    <n v="41"/>
    <n v="2296"/>
    <n v="849.52"/>
    <n v="0.37"/>
    <x v="2"/>
  </r>
  <r>
    <x v="5"/>
    <n v="1185732"/>
    <x v="244"/>
    <x v="2"/>
    <x v="15"/>
    <s v="Anchorage"/>
    <x v="5"/>
    <n v="49"/>
    <n v="84"/>
    <n v="4116"/>
    <n v="1811.04"/>
    <n v="0.44"/>
    <x v="2"/>
  </r>
  <r>
    <x v="5"/>
    <n v="1185732"/>
    <x v="273"/>
    <x v="2"/>
    <x v="15"/>
    <s v="Anchorage"/>
    <x v="0"/>
    <n v="59"/>
    <n v="160"/>
    <n v="9440"/>
    <n v="4720"/>
    <n v="0.5"/>
    <x v="2"/>
  </r>
  <r>
    <x v="5"/>
    <n v="1185732"/>
    <x v="273"/>
    <x v="2"/>
    <x v="15"/>
    <s v="Anchorage"/>
    <x v="1"/>
    <n v="56"/>
    <n v="72"/>
    <n v="4032"/>
    <n v="1814.4000000000003"/>
    <n v="0.45000000000000007"/>
    <x v="2"/>
  </r>
  <r>
    <x v="5"/>
    <n v="1185732"/>
    <x v="273"/>
    <x v="2"/>
    <x v="15"/>
    <s v="Anchorage"/>
    <x v="2"/>
    <n v="53"/>
    <n v="84"/>
    <n v="4452"/>
    <n v="1780.8000000000002"/>
    <n v="0.4"/>
    <x v="2"/>
  </r>
  <r>
    <x v="5"/>
    <n v="1185732"/>
    <x v="273"/>
    <x v="2"/>
    <x v="15"/>
    <s v="Anchorage"/>
    <x v="3"/>
    <n v="51"/>
    <n v="63"/>
    <n v="3213"/>
    <n v="1220.94"/>
    <n v="0.38"/>
    <x v="2"/>
  </r>
  <r>
    <x v="5"/>
    <n v="1185732"/>
    <x v="273"/>
    <x v="2"/>
    <x v="15"/>
    <s v="Anchorage"/>
    <x v="4"/>
    <n v="62"/>
    <n v="69"/>
    <n v="4278"/>
    <n v="1625.64"/>
    <n v="0.38"/>
    <x v="2"/>
  </r>
  <r>
    <x v="5"/>
    <n v="1185732"/>
    <x v="273"/>
    <x v="2"/>
    <x v="15"/>
    <s v="Anchorage"/>
    <x v="5"/>
    <n v="67"/>
    <n v="100"/>
    <n v="6700"/>
    <n v="2747"/>
    <n v="0.41"/>
    <x v="2"/>
  </r>
  <r>
    <x v="5"/>
    <n v="1185732"/>
    <x v="306"/>
    <x v="2"/>
    <x v="15"/>
    <s v="Anchorage"/>
    <x v="0"/>
    <n v="59"/>
    <n v="189"/>
    <n v="11151"/>
    <n v="5129.46"/>
    <n v="0.46"/>
    <x v="2"/>
  </r>
  <r>
    <x v="5"/>
    <n v="1185732"/>
    <x v="306"/>
    <x v="2"/>
    <x v="15"/>
    <s v="Anchorage"/>
    <x v="1"/>
    <n v="55"/>
    <n v="112"/>
    <n v="6160"/>
    <n v="3080"/>
    <n v="0.5"/>
    <x v="2"/>
  </r>
  <r>
    <x v="5"/>
    <n v="1185732"/>
    <x v="306"/>
    <x v="2"/>
    <x v="15"/>
    <s v="Anchorage"/>
    <x v="2"/>
    <n v="53"/>
    <n v="81"/>
    <n v="4293"/>
    <n v="1545.48"/>
    <n v="0.36"/>
    <x v="2"/>
  </r>
  <r>
    <x v="5"/>
    <n v="1185732"/>
    <x v="306"/>
    <x v="2"/>
    <x v="15"/>
    <s v="Anchorage"/>
    <x v="3"/>
    <n v="53"/>
    <n v="90"/>
    <n v="4770"/>
    <n v="1717.2"/>
    <n v="0.36"/>
    <x v="2"/>
  </r>
  <r>
    <x v="5"/>
    <n v="1185732"/>
    <x v="306"/>
    <x v="2"/>
    <x v="15"/>
    <s v="Anchorage"/>
    <x v="4"/>
    <n v="60"/>
    <n v="84"/>
    <n v="5040"/>
    <n v="1814.3999999999999"/>
    <n v="0.36"/>
    <x v="2"/>
  </r>
  <r>
    <x v="5"/>
    <n v="1185732"/>
    <x v="306"/>
    <x v="2"/>
    <x v="15"/>
    <s v="Anchorage"/>
    <x v="5"/>
    <n v="67"/>
    <n v="126"/>
    <n v="8442"/>
    <n v="3545.64"/>
    <n v="0.42"/>
    <x v="2"/>
  </r>
  <r>
    <x v="5"/>
    <n v="1185732"/>
    <x v="334"/>
    <x v="2"/>
    <x v="15"/>
    <s v="Anchorage"/>
    <x v="0"/>
    <n v="63"/>
    <n v="182"/>
    <n v="11466"/>
    <n v="5274.3600000000006"/>
    <n v="0.46"/>
    <x v="2"/>
  </r>
  <r>
    <x v="5"/>
    <n v="1185732"/>
    <x v="334"/>
    <x v="2"/>
    <x v="15"/>
    <s v="Anchorage"/>
    <x v="1"/>
    <n v="59"/>
    <n v="111"/>
    <n v="6549"/>
    <n v="3078.03"/>
    <n v="0.47000000000000003"/>
    <x v="2"/>
  </r>
  <r>
    <x v="5"/>
    <n v="1185732"/>
    <x v="334"/>
    <x v="2"/>
    <x v="15"/>
    <s v="Anchorage"/>
    <x v="2"/>
    <n v="53"/>
    <n v="102"/>
    <n v="5406"/>
    <n v="1946.1599999999999"/>
    <n v="0.36"/>
    <x v="2"/>
  </r>
  <r>
    <x v="5"/>
    <n v="1185732"/>
    <x v="334"/>
    <x v="2"/>
    <x v="15"/>
    <s v="Anchorage"/>
    <x v="3"/>
    <n v="51"/>
    <n v="75"/>
    <n v="3825"/>
    <n v="1453.5"/>
    <n v="0.38"/>
    <x v="2"/>
  </r>
  <r>
    <x v="5"/>
    <n v="1185732"/>
    <x v="334"/>
    <x v="2"/>
    <x v="15"/>
    <s v="Anchorage"/>
    <x v="4"/>
    <n v="61"/>
    <n v="91"/>
    <n v="5551"/>
    <n v="2164.89"/>
    <n v="0.39"/>
    <x v="2"/>
  </r>
  <r>
    <x v="5"/>
    <n v="1185732"/>
    <x v="334"/>
    <x v="2"/>
    <x v="15"/>
    <s v="Anchorage"/>
    <x v="5"/>
    <n v="67"/>
    <n v="130"/>
    <n v="8710"/>
    <n v="3919.4999999999995"/>
    <n v="0.44999999999999996"/>
    <x v="2"/>
  </r>
  <r>
    <x v="5"/>
    <n v="1185732"/>
    <x v="366"/>
    <x v="2"/>
    <x v="15"/>
    <s v="Anchorage"/>
    <x v="0"/>
    <n v="59"/>
    <n v="163"/>
    <n v="9617"/>
    <n v="4327.6500000000005"/>
    <n v="0.45000000000000007"/>
    <x v="2"/>
  </r>
  <r>
    <x v="5"/>
    <n v="1185732"/>
    <x v="366"/>
    <x v="2"/>
    <x v="15"/>
    <s v="Anchorage"/>
    <x v="1"/>
    <n v="56"/>
    <n v="106"/>
    <n v="5936"/>
    <n v="2671.2000000000003"/>
    <n v="0.45000000000000007"/>
    <x v="2"/>
  </r>
  <r>
    <x v="5"/>
    <n v="1185732"/>
    <x v="366"/>
    <x v="2"/>
    <x v="15"/>
    <s v="Anchorage"/>
    <x v="2"/>
    <n v="54"/>
    <n v="102"/>
    <n v="5508"/>
    <n v="1982.8799999999999"/>
    <n v="0.36"/>
    <x v="2"/>
  </r>
  <r>
    <x v="5"/>
    <n v="1185732"/>
    <x v="366"/>
    <x v="2"/>
    <x v="15"/>
    <s v="Anchorage"/>
    <x v="3"/>
    <n v="53"/>
    <n v="68"/>
    <n v="3604"/>
    <n v="1441.6000000000001"/>
    <n v="0.4"/>
    <x v="2"/>
  </r>
  <r>
    <x v="5"/>
    <n v="1185732"/>
    <x v="366"/>
    <x v="2"/>
    <x v="15"/>
    <s v="Anchorage"/>
    <x v="4"/>
    <n v="62"/>
    <n v="65"/>
    <n v="4030"/>
    <n v="1531.4"/>
    <n v="0.38"/>
    <x v="2"/>
  </r>
  <r>
    <x v="5"/>
    <n v="1185732"/>
    <x v="366"/>
    <x v="2"/>
    <x v="15"/>
    <s v="Anchorage"/>
    <x v="5"/>
    <n v="67"/>
    <n v="104"/>
    <n v="6968"/>
    <n v="2926.56"/>
    <n v="0.42"/>
    <x v="2"/>
  </r>
  <r>
    <x v="5"/>
    <n v="1185732"/>
    <x v="396"/>
    <x v="2"/>
    <x v="15"/>
    <s v="Anchorage"/>
    <x v="0"/>
    <n v="64"/>
    <n v="131"/>
    <n v="8384"/>
    <n v="4024.32"/>
    <n v="0.48000000000000004"/>
    <x v="2"/>
  </r>
  <r>
    <x v="5"/>
    <n v="1185732"/>
    <x v="396"/>
    <x v="2"/>
    <x v="15"/>
    <s v="Anchorage"/>
    <x v="1"/>
    <n v="55"/>
    <n v="91"/>
    <n v="5005"/>
    <n v="2402.4"/>
    <n v="0.48000000000000004"/>
    <x v="2"/>
  </r>
  <r>
    <x v="5"/>
    <n v="1185732"/>
    <x v="396"/>
    <x v="2"/>
    <x v="15"/>
    <s v="Anchorage"/>
    <x v="2"/>
    <n v="50"/>
    <n v="59"/>
    <n v="2950"/>
    <n v="1121"/>
    <n v="0.38"/>
    <x v="2"/>
  </r>
  <r>
    <x v="5"/>
    <n v="1185732"/>
    <x v="396"/>
    <x v="2"/>
    <x v="15"/>
    <s v="Anchorage"/>
    <x v="3"/>
    <n v="50"/>
    <n v="56"/>
    <n v="2800"/>
    <n v="1092"/>
    <n v="0.39"/>
    <x v="2"/>
  </r>
  <r>
    <x v="5"/>
    <n v="1185732"/>
    <x v="396"/>
    <x v="2"/>
    <x v="15"/>
    <s v="Anchorage"/>
    <x v="4"/>
    <n v="62"/>
    <n v="60"/>
    <n v="3720"/>
    <n v="1488"/>
    <n v="0.4"/>
    <x v="2"/>
  </r>
  <r>
    <x v="5"/>
    <n v="1185732"/>
    <x v="396"/>
    <x v="2"/>
    <x v="15"/>
    <s v="Anchorage"/>
    <x v="5"/>
    <n v="64"/>
    <n v="84"/>
    <n v="5376"/>
    <n v="2204.16"/>
    <n v="0.41"/>
    <x v="2"/>
  </r>
  <r>
    <x v="5"/>
    <n v="1185732"/>
    <x v="428"/>
    <x v="2"/>
    <x v="15"/>
    <s v="Anchorage"/>
    <x v="0"/>
    <n v="68"/>
    <n v="113"/>
    <n v="7684"/>
    <n v="3611.48"/>
    <n v="0.47000000000000003"/>
    <x v="2"/>
  </r>
  <r>
    <x v="5"/>
    <n v="1185732"/>
    <x v="428"/>
    <x v="2"/>
    <x v="15"/>
    <s v="Anchorage"/>
    <x v="1"/>
    <n v="60"/>
    <n v="77"/>
    <n v="4620"/>
    <n v="2217.6000000000004"/>
    <n v="0.48000000000000004"/>
    <x v="2"/>
  </r>
  <r>
    <x v="5"/>
    <n v="1185732"/>
    <x v="428"/>
    <x v="2"/>
    <x v="15"/>
    <s v="Anchorage"/>
    <x v="2"/>
    <n v="59"/>
    <n v="46"/>
    <n v="2714"/>
    <n v="1085.6000000000001"/>
    <n v="0.4"/>
    <x v="2"/>
  </r>
  <r>
    <x v="5"/>
    <n v="1185732"/>
    <x v="428"/>
    <x v="2"/>
    <x v="15"/>
    <s v="Anchorage"/>
    <x v="3"/>
    <n v="59"/>
    <n v="42"/>
    <n v="2478"/>
    <n v="892.07999999999993"/>
    <n v="0.36"/>
    <x v="2"/>
  </r>
  <r>
    <x v="5"/>
    <n v="1185732"/>
    <x v="428"/>
    <x v="2"/>
    <x v="15"/>
    <s v="Anchorage"/>
    <x v="4"/>
    <n v="71"/>
    <n v="44"/>
    <n v="3124"/>
    <n v="1093.3999999999999"/>
    <n v="0.35"/>
    <x v="2"/>
  </r>
  <r>
    <x v="5"/>
    <n v="1185732"/>
    <x v="428"/>
    <x v="2"/>
    <x v="15"/>
    <s v="Anchorage"/>
    <x v="5"/>
    <n v="73"/>
    <n v="83"/>
    <n v="6059"/>
    <n v="2423.6"/>
    <n v="0.4"/>
    <x v="2"/>
  </r>
  <r>
    <x v="5"/>
    <n v="1185732"/>
    <x v="458"/>
    <x v="2"/>
    <x v="15"/>
    <s v="Anchorage"/>
    <x v="0"/>
    <n v="68"/>
    <n v="123"/>
    <n v="8364"/>
    <n v="4014.7200000000003"/>
    <n v="0.48000000000000004"/>
    <x v="2"/>
  </r>
  <r>
    <x v="5"/>
    <n v="1185732"/>
    <x v="458"/>
    <x v="2"/>
    <x v="15"/>
    <s v="Anchorage"/>
    <x v="1"/>
    <n v="59"/>
    <n v="81"/>
    <n v="4779"/>
    <n v="2198.34"/>
    <n v="0.46"/>
    <x v="2"/>
  </r>
  <r>
    <x v="5"/>
    <n v="1185732"/>
    <x v="458"/>
    <x v="2"/>
    <x v="15"/>
    <s v="Anchorage"/>
    <x v="2"/>
    <n v="59"/>
    <n v="93"/>
    <n v="5487"/>
    <n v="2139.9300000000003"/>
    <n v="0.39"/>
    <x v="2"/>
  </r>
  <r>
    <x v="5"/>
    <n v="1185732"/>
    <x v="458"/>
    <x v="2"/>
    <x v="15"/>
    <s v="Anchorage"/>
    <x v="3"/>
    <n v="62"/>
    <n v="90"/>
    <n v="5580"/>
    <n v="2120.4"/>
    <n v="0.38"/>
    <x v="2"/>
  </r>
  <r>
    <x v="5"/>
    <n v="1185732"/>
    <x v="458"/>
    <x v="2"/>
    <x v="15"/>
    <s v="Anchorage"/>
    <x v="4"/>
    <n v="69"/>
    <n v="83"/>
    <n v="5727"/>
    <n v="2004.4499999999998"/>
    <n v="0.35"/>
    <x v="2"/>
  </r>
  <r>
    <x v="5"/>
    <n v="1185732"/>
    <x v="458"/>
    <x v="2"/>
    <x v="15"/>
    <s v="Anchorage"/>
    <x v="5"/>
    <n v="74"/>
    <n v="101"/>
    <n v="7474"/>
    <n v="3139.08"/>
    <n v="0.42"/>
    <x v="2"/>
  </r>
  <r>
    <x v="5"/>
    <n v="1185732"/>
    <x v="487"/>
    <x v="2"/>
    <x v="15"/>
    <s v="Anchorage"/>
    <x v="0"/>
    <n v="69"/>
    <n v="174"/>
    <n v="12006"/>
    <n v="5642.8200000000006"/>
    <n v="0.47000000000000003"/>
    <x v="2"/>
  </r>
  <r>
    <x v="5"/>
    <n v="1185732"/>
    <x v="487"/>
    <x v="2"/>
    <x v="15"/>
    <s v="Anchorage"/>
    <x v="1"/>
    <n v="60"/>
    <n v="112"/>
    <n v="6720"/>
    <n v="3158.4"/>
    <n v="0.47000000000000003"/>
    <x v="2"/>
  </r>
  <r>
    <x v="0"/>
    <n v="1128299"/>
    <x v="174"/>
    <x v="2"/>
    <x v="15"/>
    <s v="Anchorage"/>
    <x v="0"/>
    <n v="33"/>
    <n v="109"/>
    <n v="3597"/>
    <n v="1366.8600000000001"/>
    <n v="0.38"/>
    <x v="2"/>
  </r>
  <r>
    <x v="0"/>
    <n v="1128299"/>
    <x v="174"/>
    <x v="2"/>
    <x v="15"/>
    <s v="Anchorage"/>
    <x v="1"/>
    <n v="43"/>
    <n v="109"/>
    <n v="4687"/>
    <n v="1546.71"/>
    <n v="0.33"/>
    <x v="2"/>
  </r>
  <r>
    <x v="0"/>
    <n v="1128299"/>
    <x v="174"/>
    <x v="2"/>
    <x v="15"/>
    <s v="Anchorage"/>
    <x v="2"/>
    <n v="41"/>
    <n v="113"/>
    <n v="4633"/>
    <n v="1667.8799999999999"/>
    <n v="0.36"/>
    <x v="2"/>
  </r>
  <r>
    <x v="0"/>
    <n v="1128299"/>
    <x v="174"/>
    <x v="2"/>
    <x v="15"/>
    <s v="Anchorage"/>
    <x v="3"/>
    <n v="43"/>
    <n v="56"/>
    <n v="2408"/>
    <n v="842.8"/>
    <n v="0.35"/>
    <x v="2"/>
  </r>
  <r>
    <x v="0"/>
    <n v="1128299"/>
    <x v="174"/>
    <x v="2"/>
    <x v="15"/>
    <s v="Anchorage"/>
    <x v="4"/>
    <n v="46"/>
    <n v="46"/>
    <n v="2116"/>
    <n v="634.79999999999995"/>
    <n v="0.3"/>
    <x v="2"/>
  </r>
  <r>
    <x v="0"/>
    <n v="1128299"/>
    <x v="174"/>
    <x v="2"/>
    <x v="15"/>
    <s v="Anchorage"/>
    <x v="5"/>
    <n v="42"/>
    <n v="123"/>
    <n v="5166"/>
    <n v="2789.6400000000003"/>
    <n v="0.54"/>
    <x v="2"/>
  </r>
  <r>
    <x v="0"/>
    <n v="1128299"/>
    <x v="205"/>
    <x v="2"/>
    <x v="15"/>
    <s v="Anchorage"/>
    <x v="0"/>
    <n v="33"/>
    <n v="143"/>
    <n v="4719"/>
    <n v="1698.84"/>
    <n v="0.36"/>
    <x v="2"/>
  </r>
  <r>
    <x v="0"/>
    <n v="1128299"/>
    <x v="205"/>
    <x v="2"/>
    <x v="15"/>
    <s v="Anchorage"/>
    <x v="1"/>
    <n v="42"/>
    <n v="98"/>
    <n v="4116"/>
    <n v="1317.1200000000001"/>
    <n v="0.32"/>
    <x v="2"/>
  </r>
  <r>
    <x v="0"/>
    <n v="1128299"/>
    <x v="205"/>
    <x v="2"/>
    <x v="15"/>
    <s v="Anchorage"/>
    <x v="2"/>
    <n v="44"/>
    <n v="94"/>
    <n v="4136"/>
    <n v="1488.96"/>
    <n v="0.36"/>
    <x v="2"/>
  </r>
  <r>
    <x v="0"/>
    <n v="1128299"/>
    <x v="205"/>
    <x v="2"/>
    <x v="16"/>
    <s v="Honolulu"/>
    <x v="3"/>
    <n v="41"/>
    <n v="56"/>
    <n v="2296"/>
    <n v="895.44"/>
    <n v="0.39"/>
    <x v="2"/>
  </r>
  <r>
    <x v="0"/>
    <n v="1128299"/>
    <x v="205"/>
    <x v="2"/>
    <x v="16"/>
    <s v="Honolulu"/>
    <x v="4"/>
    <n v="47"/>
    <n v="38"/>
    <n v="1786"/>
    <n v="535.79999999999995"/>
    <n v="0.3"/>
    <x v="2"/>
  </r>
  <r>
    <x v="0"/>
    <n v="1128299"/>
    <x v="205"/>
    <x v="2"/>
    <x v="16"/>
    <s v="Honolulu"/>
    <x v="5"/>
    <n v="44"/>
    <n v="102"/>
    <n v="4488"/>
    <n v="2468.4"/>
    <n v="0.55000000000000004"/>
    <x v="2"/>
  </r>
  <r>
    <x v="0"/>
    <n v="1128299"/>
    <x v="214"/>
    <x v="2"/>
    <x v="16"/>
    <s v="Honolulu"/>
    <x v="0"/>
    <n v="44"/>
    <n v="135"/>
    <n v="5940"/>
    <n v="2376"/>
    <n v="0.4"/>
    <x v="2"/>
  </r>
  <r>
    <x v="0"/>
    <n v="1128299"/>
    <x v="214"/>
    <x v="2"/>
    <x v="16"/>
    <s v="Honolulu"/>
    <x v="1"/>
    <n v="54"/>
    <n v="91"/>
    <n v="4914"/>
    <n v="1523.34"/>
    <n v="0.31"/>
    <x v="2"/>
  </r>
  <r>
    <x v="0"/>
    <n v="1128299"/>
    <x v="214"/>
    <x v="2"/>
    <x v="16"/>
    <s v="Honolulu"/>
    <x v="2"/>
    <n v="57"/>
    <n v="101"/>
    <n v="5757"/>
    <n v="2245.23"/>
    <n v="0.39"/>
    <x v="2"/>
  </r>
  <r>
    <x v="0"/>
    <n v="1128299"/>
    <x v="214"/>
    <x v="2"/>
    <x v="16"/>
    <s v="Honolulu"/>
    <x v="3"/>
    <n v="52"/>
    <n v="69"/>
    <n v="3588"/>
    <n v="1291.68"/>
    <n v="0.36"/>
    <x v="2"/>
  </r>
  <r>
    <x v="0"/>
    <n v="1128299"/>
    <x v="214"/>
    <x v="2"/>
    <x v="16"/>
    <s v="Honolulu"/>
    <x v="4"/>
    <n v="55"/>
    <n v="36"/>
    <n v="1980"/>
    <n v="514.80000000000007"/>
    <n v="0.26"/>
    <x v="2"/>
  </r>
  <r>
    <x v="0"/>
    <n v="1128299"/>
    <x v="214"/>
    <x v="2"/>
    <x v="16"/>
    <s v="Honolulu"/>
    <x v="5"/>
    <n v="50"/>
    <n v="85"/>
    <n v="4250"/>
    <n v="2337.5"/>
    <n v="0.55000000000000004"/>
    <x v="2"/>
  </r>
  <r>
    <x v="0"/>
    <n v="1128299"/>
    <x v="233"/>
    <x v="2"/>
    <x v="16"/>
    <s v="Honolulu"/>
    <x v="0"/>
    <n v="59"/>
    <n v="130"/>
    <n v="7670"/>
    <n v="2761.2"/>
    <n v="0.36"/>
    <x v="2"/>
  </r>
  <r>
    <x v="0"/>
    <n v="1128299"/>
    <x v="233"/>
    <x v="2"/>
    <x v="16"/>
    <s v="Honolulu"/>
    <x v="1"/>
    <n v="61"/>
    <n v="81"/>
    <n v="4941"/>
    <n v="1729.35"/>
    <n v="0.35"/>
    <x v="2"/>
  </r>
  <r>
    <x v="0"/>
    <n v="1128299"/>
    <x v="233"/>
    <x v="2"/>
    <x v="16"/>
    <s v="Honolulu"/>
    <x v="2"/>
    <n v="60"/>
    <n v="91"/>
    <n v="5460"/>
    <n v="2074.8000000000002"/>
    <n v="0.38"/>
    <x v="2"/>
  </r>
  <r>
    <x v="0"/>
    <n v="1128299"/>
    <x v="233"/>
    <x v="2"/>
    <x v="16"/>
    <s v="Honolulu"/>
    <x v="3"/>
    <n v="48"/>
    <n v="73"/>
    <n v="3504"/>
    <n v="1226.3999999999999"/>
    <n v="0.35"/>
    <x v="2"/>
  </r>
  <r>
    <x v="0"/>
    <n v="1128299"/>
    <x v="233"/>
    <x v="2"/>
    <x v="16"/>
    <s v="Honolulu"/>
    <x v="4"/>
    <n v="52"/>
    <n v="42"/>
    <n v="2184"/>
    <n v="589.68000000000006"/>
    <n v="0.27"/>
    <x v="2"/>
  </r>
  <r>
    <x v="0"/>
    <n v="1128299"/>
    <x v="233"/>
    <x v="2"/>
    <x v="16"/>
    <s v="Honolulu"/>
    <x v="5"/>
    <n v="66"/>
    <n v="94"/>
    <n v="6204"/>
    <n v="3102"/>
    <n v="0.5"/>
    <x v="2"/>
  </r>
  <r>
    <x v="0"/>
    <n v="1128299"/>
    <x v="264"/>
    <x v="2"/>
    <x v="16"/>
    <s v="Honolulu"/>
    <x v="0"/>
    <n v="51"/>
    <n v="158"/>
    <n v="8058"/>
    <n v="2981.46"/>
    <n v="0.37"/>
    <x v="2"/>
  </r>
  <r>
    <x v="0"/>
    <n v="1128299"/>
    <x v="264"/>
    <x v="2"/>
    <x v="16"/>
    <s v="Honolulu"/>
    <x v="1"/>
    <n v="58"/>
    <n v="98"/>
    <n v="5684"/>
    <n v="1875.72"/>
    <n v="0.33"/>
    <x v="2"/>
  </r>
  <r>
    <x v="0"/>
    <n v="1128299"/>
    <x v="264"/>
    <x v="2"/>
    <x v="16"/>
    <s v="Honolulu"/>
    <x v="2"/>
    <n v="56"/>
    <n v="98"/>
    <n v="5488"/>
    <n v="2195.2000000000003"/>
    <n v="0.4"/>
    <x v="2"/>
  </r>
  <r>
    <x v="0"/>
    <n v="1128299"/>
    <x v="264"/>
    <x v="2"/>
    <x v="16"/>
    <s v="Honolulu"/>
    <x v="3"/>
    <n v="52"/>
    <n v="80"/>
    <n v="4160"/>
    <n v="1664"/>
    <n v="0.4"/>
    <x v="2"/>
  </r>
  <r>
    <x v="0"/>
    <n v="1128299"/>
    <x v="264"/>
    <x v="2"/>
    <x v="16"/>
    <s v="Honolulu"/>
    <x v="4"/>
    <n v="55"/>
    <n v="46"/>
    <n v="2530"/>
    <n v="708.40000000000009"/>
    <n v="0.28000000000000003"/>
    <x v="2"/>
  </r>
  <r>
    <x v="0"/>
    <n v="1128299"/>
    <x v="264"/>
    <x v="2"/>
    <x v="16"/>
    <s v="Honolulu"/>
    <x v="5"/>
    <n v="69"/>
    <n v="143"/>
    <n v="9867"/>
    <n v="5426.85"/>
    <n v="0.55000000000000004"/>
    <x v="2"/>
  </r>
  <r>
    <x v="0"/>
    <n v="1128299"/>
    <x v="294"/>
    <x v="2"/>
    <x v="16"/>
    <s v="Honolulu"/>
    <x v="0"/>
    <n v="67"/>
    <n v="210"/>
    <n v="14070"/>
    <n v="5628"/>
    <n v="0.4"/>
    <x v="2"/>
  </r>
  <r>
    <x v="0"/>
    <n v="1128299"/>
    <x v="294"/>
    <x v="2"/>
    <x v="16"/>
    <s v="Honolulu"/>
    <x v="1"/>
    <n v="72"/>
    <n v="156"/>
    <n v="11232"/>
    <n v="3481.92"/>
    <n v="0.31"/>
    <x v="2"/>
  </r>
  <r>
    <x v="0"/>
    <n v="1128299"/>
    <x v="294"/>
    <x v="2"/>
    <x v="16"/>
    <s v="Honolulu"/>
    <x v="2"/>
    <n v="71"/>
    <n v="180"/>
    <n v="12780"/>
    <n v="4600.8"/>
    <n v="0.36"/>
    <x v="2"/>
  </r>
  <r>
    <x v="0"/>
    <n v="1128299"/>
    <x v="294"/>
    <x v="2"/>
    <x v="16"/>
    <s v="Honolulu"/>
    <x v="3"/>
    <n v="74"/>
    <n v="133"/>
    <n v="9842"/>
    <n v="3739.96"/>
    <n v="0.38"/>
    <x v="2"/>
  </r>
  <r>
    <x v="0"/>
    <n v="1128299"/>
    <x v="294"/>
    <x v="2"/>
    <x v="16"/>
    <s v="Honolulu"/>
    <x v="4"/>
    <n v="83"/>
    <n v="88"/>
    <n v="7304"/>
    <n v="2191.1999999999998"/>
    <n v="0.3"/>
    <x v="2"/>
  </r>
  <r>
    <x v="0"/>
    <n v="1128299"/>
    <x v="294"/>
    <x v="2"/>
    <x v="16"/>
    <s v="Honolulu"/>
    <x v="5"/>
    <n v="97"/>
    <n v="169"/>
    <n v="16393"/>
    <n v="8524.36"/>
    <n v="0.52"/>
    <x v="2"/>
  </r>
  <r>
    <x v="0"/>
    <n v="1128299"/>
    <x v="323"/>
    <x v="2"/>
    <x v="16"/>
    <s v="Honolulu"/>
    <x v="0"/>
    <n v="74"/>
    <n v="208"/>
    <n v="15392"/>
    <n v="5695.04"/>
    <n v="0.37"/>
    <x v="2"/>
  </r>
  <r>
    <x v="0"/>
    <n v="1128299"/>
    <x v="323"/>
    <x v="2"/>
    <x v="16"/>
    <s v="Honolulu"/>
    <x v="1"/>
    <n v="81"/>
    <n v="182"/>
    <n v="14742"/>
    <n v="5012.2800000000007"/>
    <n v="0.34"/>
    <x v="2"/>
  </r>
  <r>
    <x v="0"/>
    <n v="1128299"/>
    <x v="323"/>
    <x v="2"/>
    <x v="16"/>
    <s v="Honolulu"/>
    <x v="2"/>
    <n v="79"/>
    <n v="150"/>
    <n v="11850"/>
    <n v="4266"/>
    <n v="0.36"/>
    <x v="2"/>
  </r>
  <r>
    <x v="0"/>
    <n v="1128299"/>
    <x v="323"/>
    <x v="2"/>
    <x v="16"/>
    <s v="Honolulu"/>
    <x v="3"/>
    <n v="73"/>
    <n v="130"/>
    <n v="9490"/>
    <n v="3796"/>
    <n v="0.4"/>
    <x v="2"/>
  </r>
  <r>
    <x v="0"/>
    <n v="1128299"/>
    <x v="323"/>
    <x v="2"/>
    <x v="16"/>
    <s v="Honolulu"/>
    <x v="4"/>
    <n v="80"/>
    <n v="149"/>
    <n v="11920"/>
    <n v="3576"/>
    <n v="0.3"/>
    <x v="2"/>
  </r>
  <r>
    <x v="0"/>
    <n v="1128299"/>
    <x v="323"/>
    <x v="2"/>
    <x v="16"/>
    <s v="Honolulu"/>
    <x v="5"/>
    <n v="96"/>
    <n v="154"/>
    <n v="14784"/>
    <n v="7687.68"/>
    <n v="0.52"/>
    <x v="2"/>
  </r>
  <r>
    <x v="0"/>
    <n v="1128299"/>
    <x v="355"/>
    <x v="2"/>
    <x v="16"/>
    <s v="Honolulu"/>
    <x v="0"/>
    <n v="79"/>
    <n v="210"/>
    <n v="16590"/>
    <n v="6138.3"/>
    <n v="0.37"/>
    <x v="2"/>
  </r>
  <r>
    <x v="0"/>
    <n v="1128299"/>
    <x v="355"/>
    <x v="2"/>
    <x v="16"/>
    <s v="Honolulu"/>
    <x v="1"/>
    <n v="71"/>
    <n v="218"/>
    <n v="15478"/>
    <n v="5262.52"/>
    <n v="0.34"/>
    <x v="2"/>
  </r>
  <r>
    <x v="0"/>
    <n v="1128299"/>
    <x v="355"/>
    <x v="2"/>
    <x v="16"/>
    <s v="Honolulu"/>
    <x v="2"/>
    <n v="64"/>
    <n v="162"/>
    <n v="10368"/>
    <n v="4043.52"/>
    <n v="0.39"/>
    <x v="2"/>
  </r>
  <r>
    <x v="0"/>
    <n v="1128299"/>
    <x v="355"/>
    <x v="2"/>
    <x v="16"/>
    <s v="Honolulu"/>
    <x v="3"/>
    <n v="67"/>
    <n v="142"/>
    <n v="9514"/>
    <n v="3615.32"/>
    <n v="0.38"/>
    <x v="2"/>
  </r>
  <r>
    <x v="1"/>
    <n v="1128299"/>
    <x v="355"/>
    <x v="2"/>
    <x v="16"/>
    <s v="Honolulu"/>
    <x v="4"/>
    <n v="69"/>
    <n v="147"/>
    <n v="10143"/>
    <n v="2738.61"/>
    <n v="0.27"/>
    <x v="2"/>
  </r>
  <r>
    <x v="1"/>
    <n v="1128299"/>
    <x v="355"/>
    <x v="2"/>
    <x v="16"/>
    <s v="Honolulu"/>
    <x v="5"/>
    <n v="72"/>
    <n v="88"/>
    <n v="6336"/>
    <n v="3358.0800000000004"/>
    <n v="0.53"/>
    <x v="2"/>
  </r>
  <r>
    <x v="1"/>
    <n v="1128299"/>
    <x v="387"/>
    <x v="2"/>
    <x v="16"/>
    <s v="Honolulu"/>
    <x v="0"/>
    <n v="62"/>
    <n v="149"/>
    <n v="9238"/>
    <n v="3325.68"/>
    <n v="0.36"/>
    <x v="2"/>
  </r>
  <r>
    <x v="1"/>
    <n v="1128299"/>
    <x v="387"/>
    <x v="2"/>
    <x v="16"/>
    <s v="Honolulu"/>
    <x v="1"/>
    <n v="69"/>
    <n v="149"/>
    <n v="10281"/>
    <n v="3392.73"/>
    <n v="0.33"/>
    <x v="2"/>
  </r>
  <r>
    <x v="1"/>
    <n v="1128299"/>
    <x v="387"/>
    <x v="2"/>
    <x v="16"/>
    <s v="Honolulu"/>
    <x v="2"/>
    <n v="64"/>
    <n v="105"/>
    <n v="6720"/>
    <n v="2620.8000000000002"/>
    <n v="0.39"/>
    <x v="2"/>
  </r>
  <r>
    <x v="1"/>
    <n v="1128299"/>
    <x v="387"/>
    <x v="2"/>
    <x v="16"/>
    <s v="Honolulu"/>
    <x v="3"/>
    <n v="62"/>
    <n v="85"/>
    <n v="5270"/>
    <n v="2108"/>
    <n v="0.4"/>
    <x v="2"/>
  </r>
  <r>
    <x v="1"/>
    <n v="1128299"/>
    <x v="387"/>
    <x v="2"/>
    <x v="16"/>
    <s v="Honolulu"/>
    <x v="4"/>
    <n v="71"/>
    <n v="91"/>
    <n v="6461"/>
    <n v="1938.3"/>
    <n v="0.3"/>
    <x v="2"/>
  </r>
  <r>
    <x v="1"/>
    <n v="1128299"/>
    <x v="387"/>
    <x v="2"/>
    <x v="16"/>
    <s v="Honolulu"/>
    <x v="5"/>
    <n v="56"/>
    <n v="105"/>
    <n v="5880"/>
    <n v="3116.4"/>
    <n v="0.53"/>
    <x v="2"/>
  </r>
  <r>
    <x v="1"/>
    <n v="1128299"/>
    <x v="416"/>
    <x v="2"/>
    <x v="16"/>
    <s v="Honolulu"/>
    <x v="0"/>
    <n v="52"/>
    <n v="124"/>
    <n v="6448"/>
    <n v="2579.2000000000003"/>
    <n v="0.4"/>
    <x v="2"/>
  </r>
  <r>
    <x v="1"/>
    <n v="1128299"/>
    <x v="416"/>
    <x v="2"/>
    <x v="16"/>
    <s v="Honolulu"/>
    <x v="1"/>
    <n v="61"/>
    <n v="138"/>
    <n v="8418"/>
    <n v="2525.4000000000005"/>
    <n v="0.30000000000000004"/>
    <x v="2"/>
  </r>
  <r>
    <x v="1"/>
    <n v="1128299"/>
    <x v="416"/>
    <x v="2"/>
    <x v="16"/>
    <s v="Honolulu"/>
    <x v="2"/>
    <n v="56"/>
    <n v="87"/>
    <n v="4872"/>
    <n v="1705.1999999999998"/>
    <n v="0.35"/>
    <x v="2"/>
  </r>
  <r>
    <x v="1"/>
    <n v="1128299"/>
    <x v="416"/>
    <x v="2"/>
    <x v="16"/>
    <s v="Honolulu"/>
    <x v="3"/>
    <n v="50"/>
    <n v="83"/>
    <n v="4150"/>
    <n v="1535.5"/>
    <n v="0.37"/>
    <x v="2"/>
  </r>
  <r>
    <x v="1"/>
    <n v="1128299"/>
    <x v="416"/>
    <x v="2"/>
    <x v="16"/>
    <s v="Honolulu"/>
    <x v="4"/>
    <n v="63"/>
    <n v="70"/>
    <n v="4410"/>
    <n v="1234.8000000000002"/>
    <n v="0.28000000000000003"/>
    <x v="2"/>
  </r>
  <r>
    <x v="1"/>
    <n v="1128299"/>
    <x v="416"/>
    <x v="2"/>
    <x v="16"/>
    <s v="Honolulu"/>
    <x v="5"/>
    <n v="64"/>
    <n v="75"/>
    <n v="4800"/>
    <n v="2448"/>
    <n v="0.51"/>
    <x v="2"/>
  </r>
  <r>
    <x v="1"/>
    <n v="1128299"/>
    <x v="447"/>
    <x v="2"/>
    <x v="16"/>
    <s v="Honolulu"/>
    <x v="0"/>
    <n v="51"/>
    <n v="158"/>
    <n v="8058"/>
    <n v="2981.46"/>
    <n v="0.37"/>
    <x v="2"/>
  </r>
  <r>
    <x v="1"/>
    <n v="1128299"/>
    <x v="447"/>
    <x v="2"/>
    <x v="16"/>
    <s v="Honolulu"/>
    <x v="1"/>
    <n v="56"/>
    <n v="168"/>
    <n v="9408"/>
    <n v="3010.56"/>
    <n v="0.32"/>
    <x v="2"/>
  </r>
  <r>
    <x v="1"/>
    <n v="1128299"/>
    <x v="447"/>
    <x v="2"/>
    <x v="16"/>
    <s v="Honolulu"/>
    <x v="2"/>
    <n v="50"/>
    <n v="123"/>
    <n v="6150"/>
    <n v="2460"/>
    <n v="0.4"/>
    <x v="2"/>
  </r>
  <r>
    <x v="1"/>
    <n v="1128299"/>
    <x v="447"/>
    <x v="2"/>
    <x v="16"/>
    <s v="Honolulu"/>
    <x v="3"/>
    <n v="60"/>
    <n v="104"/>
    <n v="6240"/>
    <n v="2433.6"/>
    <n v="0.39"/>
    <x v="2"/>
  </r>
  <r>
    <x v="1"/>
    <n v="1128299"/>
    <x v="447"/>
    <x v="2"/>
    <x v="16"/>
    <s v="Honolulu"/>
    <x v="4"/>
    <n v="83"/>
    <n v="113"/>
    <n v="9379"/>
    <n v="2813.7"/>
    <n v="0.3"/>
    <x v="2"/>
  </r>
  <r>
    <x v="1"/>
    <n v="1128299"/>
    <x v="447"/>
    <x v="2"/>
    <x v="16"/>
    <s v="Honolulu"/>
    <x v="5"/>
    <n v="82"/>
    <n v="140"/>
    <n v="11480"/>
    <n v="5969.6"/>
    <n v="0.52"/>
    <x v="2"/>
  </r>
  <r>
    <x v="1"/>
    <n v="1128299"/>
    <x v="476"/>
    <x v="2"/>
    <x v="16"/>
    <s v="Honolulu"/>
    <x v="0"/>
    <n v="68"/>
    <n v="189"/>
    <n v="12852"/>
    <n v="5140.8"/>
    <n v="0.4"/>
    <x v="2"/>
  </r>
  <r>
    <x v="1"/>
    <n v="1128299"/>
    <x v="476"/>
    <x v="2"/>
    <x v="16"/>
    <s v="Honolulu"/>
    <x v="1"/>
    <n v="77"/>
    <n v="182"/>
    <n v="14014"/>
    <n v="4204.2000000000007"/>
    <n v="0.30000000000000004"/>
    <x v="2"/>
  </r>
  <r>
    <x v="2"/>
    <n v="1128299"/>
    <x v="476"/>
    <x v="2"/>
    <x v="16"/>
    <s v="Honolulu"/>
    <x v="2"/>
    <n v="74"/>
    <n v="135"/>
    <n v="9990"/>
    <n v="3496.5"/>
    <n v="0.35"/>
    <x v="2"/>
  </r>
  <r>
    <x v="2"/>
    <n v="1128299"/>
    <x v="476"/>
    <x v="2"/>
    <x v="16"/>
    <s v="Honolulu"/>
    <x v="3"/>
    <n v="73"/>
    <n v="145"/>
    <n v="10585"/>
    <n v="3704.7499999999995"/>
    <n v="0.35"/>
    <x v="2"/>
  </r>
  <r>
    <x v="2"/>
    <n v="1128299"/>
    <x v="476"/>
    <x v="2"/>
    <x v="16"/>
    <s v="Honolulu"/>
    <x v="4"/>
    <n v="84"/>
    <n v="128"/>
    <n v="10752"/>
    <n v="2795.52"/>
    <n v="0.26"/>
    <x v="2"/>
  </r>
  <r>
    <x v="2"/>
    <n v="1128299"/>
    <x v="476"/>
    <x v="2"/>
    <x v="16"/>
    <s v="Honolulu"/>
    <x v="5"/>
    <n v="89"/>
    <n v="142"/>
    <n v="12638"/>
    <n v="6319"/>
    <n v="0.5"/>
    <x v="2"/>
  </r>
  <r>
    <x v="2"/>
    <n v="1128299"/>
    <x v="181"/>
    <x v="2"/>
    <x v="16"/>
    <s v="Honolulu"/>
    <x v="0"/>
    <n v="38"/>
    <n v="115"/>
    <n v="4370"/>
    <n v="1879.1"/>
    <n v="0.43"/>
    <x v="2"/>
  </r>
  <r>
    <x v="2"/>
    <n v="1128299"/>
    <x v="181"/>
    <x v="2"/>
    <x v="16"/>
    <s v="Honolulu"/>
    <x v="1"/>
    <n v="48"/>
    <n v="123"/>
    <n v="5904"/>
    <n v="2066.4"/>
    <n v="0.35"/>
    <x v="2"/>
  </r>
  <r>
    <x v="2"/>
    <n v="1128299"/>
    <x v="181"/>
    <x v="2"/>
    <x v="16"/>
    <s v="Honolulu"/>
    <x v="2"/>
    <n v="45"/>
    <n v="123"/>
    <n v="5535"/>
    <n v="2269.35"/>
    <n v="0.41"/>
    <x v="2"/>
  </r>
  <r>
    <x v="2"/>
    <n v="1128299"/>
    <x v="181"/>
    <x v="2"/>
    <x v="16"/>
    <s v="Honolulu"/>
    <x v="3"/>
    <n v="47"/>
    <n v="77"/>
    <n v="3619"/>
    <n v="1628.5499999999997"/>
    <n v="0.44999999999999996"/>
    <x v="2"/>
  </r>
  <r>
    <x v="2"/>
    <n v="1128299"/>
    <x v="181"/>
    <x v="2"/>
    <x v="16"/>
    <s v="Honolulu"/>
    <x v="4"/>
    <n v="54"/>
    <n v="68"/>
    <n v="3672"/>
    <n v="1101.6000000000001"/>
    <n v="0.30000000000000004"/>
    <x v="2"/>
  </r>
  <r>
    <x v="2"/>
    <n v="1128299"/>
    <x v="181"/>
    <x v="2"/>
    <x v="16"/>
    <s v="Honolulu"/>
    <x v="5"/>
    <n v="49"/>
    <n v="124"/>
    <n v="6076"/>
    <n v="3584.8400000000006"/>
    <n v="0.59000000000000008"/>
    <x v="2"/>
  </r>
  <r>
    <x v="2"/>
    <n v="1128299"/>
    <x v="212"/>
    <x v="2"/>
    <x v="16"/>
    <s v="Honolulu"/>
    <x v="0"/>
    <n v="36"/>
    <n v="137"/>
    <n v="4932"/>
    <n v="2071.44"/>
    <n v="0.42"/>
    <x v="2"/>
  </r>
  <r>
    <x v="2"/>
    <n v="1128299"/>
    <x v="212"/>
    <x v="2"/>
    <x v="16"/>
    <s v="Honolulu"/>
    <x v="1"/>
    <n v="49"/>
    <n v="111"/>
    <n v="5439"/>
    <n v="1903.6499999999999"/>
    <n v="0.35"/>
    <x v="2"/>
  </r>
  <r>
    <x v="2"/>
    <n v="1128299"/>
    <x v="212"/>
    <x v="2"/>
    <x v="16"/>
    <s v="Honolulu"/>
    <x v="2"/>
    <n v="49"/>
    <n v="111"/>
    <n v="5439"/>
    <n v="2175.6"/>
    <n v="0.4"/>
    <x v="2"/>
  </r>
  <r>
    <x v="2"/>
    <n v="1128299"/>
    <x v="212"/>
    <x v="4"/>
    <x v="8"/>
    <s v="Orlando"/>
    <x v="3"/>
    <n v="45"/>
    <n v="74"/>
    <n v="3330"/>
    <n v="1465.2"/>
    <n v="0.44"/>
    <x v="2"/>
  </r>
  <r>
    <x v="2"/>
    <n v="1128299"/>
    <x v="212"/>
    <x v="4"/>
    <x v="8"/>
    <s v="Orlando"/>
    <x v="4"/>
    <n v="52"/>
    <n v="60"/>
    <n v="3120"/>
    <n v="998.4"/>
    <n v="0.32"/>
    <x v="2"/>
  </r>
  <r>
    <x v="2"/>
    <n v="1128299"/>
    <x v="212"/>
    <x v="4"/>
    <x v="8"/>
    <s v="Orlando"/>
    <x v="5"/>
    <n v="47"/>
    <n v="108"/>
    <n v="5076"/>
    <n v="2944.0800000000004"/>
    <n v="0.58000000000000007"/>
    <x v="2"/>
  </r>
  <r>
    <x v="2"/>
    <n v="1128299"/>
    <x v="221"/>
    <x v="4"/>
    <x v="8"/>
    <s v="Orlando"/>
    <x v="0"/>
    <n v="46"/>
    <n v="160"/>
    <n v="7360"/>
    <n v="3017.6"/>
    <n v="0.41"/>
    <x v="2"/>
  </r>
  <r>
    <x v="2"/>
    <n v="1128299"/>
    <x v="221"/>
    <x v="4"/>
    <x v="8"/>
    <s v="Orlando"/>
    <x v="1"/>
    <n v="58"/>
    <n v="100"/>
    <n v="5800"/>
    <n v="2204"/>
    <n v="0.38"/>
    <x v="2"/>
  </r>
  <r>
    <x v="2"/>
    <n v="1128299"/>
    <x v="221"/>
    <x v="4"/>
    <x v="8"/>
    <s v="Orlando"/>
    <x v="2"/>
    <n v="59"/>
    <n v="115"/>
    <n v="6785"/>
    <n v="2917.55"/>
    <n v="0.43"/>
    <x v="2"/>
  </r>
  <r>
    <x v="2"/>
    <n v="1128299"/>
    <x v="221"/>
    <x v="4"/>
    <x v="8"/>
    <s v="Orlando"/>
    <x v="3"/>
    <n v="58"/>
    <n v="91"/>
    <n v="5278"/>
    <n v="2216.7599999999998"/>
    <n v="0.42"/>
    <x v="2"/>
  </r>
  <r>
    <x v="2"/>
    <n v="1128299"/>
    <x v="221"/>
    <x v="4"/>
    <x v="8"/>
    <s v="Orlando"/>
    <x v="4"/>
    <n v="61"/>
    <n v="44"/>
    <n v="2684"/>
    <n v="885.72"/>
    <n v="0.33"/>
    <x v="2"/>
  </r>
  <r>
    <x v="2"/>
    <n v="1128299"/>
    <x v="221"/>
    <x v="4"/>
    <x v="8"/>
    <s v="Orlando"/>
    <x v="5"/>
    <n v="54"/>
    <n v="101"/>
    <n v="5454"/>
    <n v="3272.4"/>
    <n v="0.6"/>
    <x v="2"/>
  </r>
  <r>
    <x v="1"/>
    <n v="1128299"/>
    <x v="240"/>
    <x v="4"/>
    <x v="8"/>
    <s v="Orlando"/>
    <x v="0"/>
    <n v="62"/>
    <n v="138"/>
    <n v="8556"/>
    <n v="3593.52"/>
    <n v="0.42"/>
    <x v="2"/>
  </r>
  <r>
    <x v="1"/>
    <n v="1128299"/>
    <x v="240"/>
    <x v="4"/>
    <x v="8"/>
    <s v="Orlando"/>
    <x v="1"/>
    <n v="66"/>
    <n v="98"/>
    <n v="6468"/>
    <n v="2263.7999999999997"/>
    <n v="0.35"/>
    <x v="2"/>
  </r>
  <r>
    <x v="1"/>
    <n v="1128299"/>
    <x v="240"/>
    <x v="4"/>
    <x v="8"/>
    <s v="Orlando"/>
    <x v="2"/>
    <n v="66"/>
    <n v="120"/>
    <n v="7920"/>
    <n v="3247.2"/>
    <n v="0.41"/>
    <x v="2"/>
  </r>
  <r>
    <x v="1"/>
    <n v="1128299"/>
    <x v="240"/>
    <x v="4"/>
    <x v="8"/>
    <s v="Orlando"/>
    <x v="3"/>
    <n v="52"/>
    <n v="84"/>
    <n v="4368"/>
    <n v="1965.6"/>
    <n v="0.44999999999999996"/>
    <x v="2"/>
  </r>
  <r>
    <x v="1"/>
    <n v="1128299"/>
    <x v="240"/>
    <x v="4"/>
    <x v="8"/>
    <s v="Orlando"/>
    <x v="4"/>
    <n v="59"/>
    <n v="58"/>
    <n v="3422"/>
    <n v="1197.6999999999998"/>
    <n v="0.35"/>
    <x v="2"/>
  </r>
  <r>
    <x v="1"/>
    <n v="1128299"/>
    <x v="240"/>
    <x v="4"/>
    <x v="8"/>
    <s v="Orlando"/>
    <x v="5"/>
    <n v="72"/>
    <n v="109"/>
    <n v="7848"/>
    <n v="4708.8"/>
    <n v="0.6"/>
    <x v="2"/>
  </r>
  <r>
    <x v="1"/>
    <n v="1128299"/>
    <x v="271"/>
    <x v="4"/>
    <x v="8"/>
    <s v="Orlando"/>
    <x v="0"/>
    <n v="58"/>
    <n v="155"/>
    <n v="8990"/>
    <n v="3865.7"/>
    <n v="0.43"/>
    <x v="2"/>
  </r>
  <r>
    <x v="1"/>
    <n v="1128299"/>
    <x v="271"/>
    <x v="4"/>
    <x v="8"/>
    <s v="Orlando"/>
    <x v="1"/>
    <n v="60"/>
    <n v="128"/>
    <n v="7680"/>
    <n v="3072"/>
    <n v="0.4"/>
    <x v="2"/>
  </r>
  <r>
    <x v="1"/>
    <n v="1128299"/>
    <x v="271"/>
    <x v="4"/>
    <x v="8"/>
    <s v="Orlando"/>
    <x v="2"/>
    <n v="59"/>
    <n v="119"/>
    <n v="7021"/>
    <n v="3159.45"/>
    <n v="0.44999999999999996"/>
    <x v="2"/>
  </r>
  <r>
    <x v="1"/>
    <n v="1128299"/>
    <x v="271"/>
    <x v="4"/>
    <x v="8"/>
    <s v="Orlando"/>
    <x v="3"/>
    <n v="59"/>
    <n v="88"/>
    <n v="5192"/>
    <n v="2232.56"/>
    <n v="0.43"/>
    <x v="2"/>
  </r>
  <r>
    <x v="1"/>
    <n v="1128299"/>
    <x v="271"/>
    <x v="4"/>
    <x v="8"/>
    <s v="Orlando"/>
    <x v="4"/>
    <n v="52"/>
    <n v="68"/>
    <n v="3536"/>
    <n v="1131.52"/>
    <n v="0.32"/>
    <x v="2"/>
  </r>
  <r>
    <x v="1"/>
    <n v="1128299"/>
    <x v="271"/>
    <x v="4"/>
    <x v="8"/>
    <s v="Orlando"/>
    <x v="5"/>
    <n v="67"/>
    <n v="173"/>
    <n v="11591"/>
    <n v="6722.7800000000007"/>
    <n v="0.58000000000000007"/>
    <x v="2"/>
  </r>
  <r>
    <x v="1"/>
    <n v="1128299"/>
    <x v="301"/>
    <x v="4"/>
    <x v="8"/>
    <s v="Orlando"/>
    <x v="0"/>
    <n v="61"/>
    <n v="223"/>
    <n v="13603"/>
    <n v="6121.3499999999995"/>
    <n v="0.44999999999999996"/>
    <x v="2"/>
  </r>
  <r>
    <x v="1"/>
    <n v="1128299"/>
    <x v="301"/>
    <x v="4"/>
    <x v="8"/>
    <s v="Orlando"/>
    <x v="1"/>
    <n v="64"/>
    <n v="203"/>
    <n v="12992"/>
    <n v="4547.2"/>
    <n v="0.35"/>
    <x v="2"/>
  </r>
  <r>
    <x v="1"/>
    <n v="1128299"/>
    <x v="301"/>
    <x v="4"/>
    <x v="8"/>
    <s v="Orlando"/>
    <x v="2"/>
    <n v="80"/>
    <n v="210"/>
    <n v="16800"/>
    <n v="7224"/>
    <n v="0.43"/>
    <x v="2"/>
  </r>
  <r>
    <x v="1"/>
    <n v="1128299"/>
    <x v="301"/>
    <x v="4"/>
    <x v="8"/>
    <s v="Orlando"/>
    <x v="3"/>
    <n v="77"/>
    <n v="155"/>
    <n v="11935"/>
    <n v="5012.7"/>
    <n v="0.42"/>
    <x v="2"/>
  </r>
  <r>
    <x v="1"/>
    <n v="1128299"/>
    <x v="301"/>
    <x v="4"/>
    <x v="8"/>
    <s v="Orlando"/>
    <x v="4"/>
    <n v="89"/>
    <n v="126"/>
    <n v="11214"/>
    <n v="3588.48"/>
    <n v="0.32"/>
    <x v="2"/>
  </r>
  <r>
    <x v="1"/>
    <n v="1128299"/>
    <x v="301"/>
    <x v="4"/>
    <x v="8"/>
    <s v="Orlando"/>
    <x v="5"/>
    <n v="103"/>
    <n v="218"/>
    <n v="22454"/>
    <n v="12574.240000000002"/>
    <n v="0.56000000000000005"/>
    <x v="2"/>
  </r>
  <r>
    <x v="1"/>
    <n v="1128299"/>
    <x v="330"/>
    <x v="4"/>
    <x v="8"/>
    <s v="Orlando"/>
    <x v="0"/>
    <n v="83"/>
    <n v="261"/>
    <n v="21663"/>
    <n v="9531.7199999999993"/>
    <n v="0.44"/>
    <x v="2"/>
  </r>
  <r>
    <x v="1"/>
    <n v="1128299"/>
    <x v="330"/>
    <x v="4"/>
    <x v="8"/>
    <s v="Orlando"/>
    <x v="1"/>
    <n v="88"/>
    <n v="225"/>
    <n v="19800"/>
    <n v="7920"/>
    <n v="0.4"/>
    <x v="2"/>
  </r>
  <r>
    <x v="1"/>
    <n v="1128299"/>
    <x v="330"/>
    <x v="4"/>
    <x v="8"/>
    <s v="Orlando"/>
    <x v="2"/>
    <n v="86"/>
    <n v="189"/>
    <n v="16254"/>
    <n v="7151.76"/>
    <n v="0.44"/>
    <x v="2"/>
  </r>
  <r>
    <x v="1"/>
    <n v="1128299"/>
    <x v="330"/>
    <x v="4"/>
    <x v="8"/>
    <s v="Orlando"/>
    <x v="3"/>
    <n v="82"/>
    <n v="180"/>
    <n v="14760"/>
    <n v="6346.8"/>
    <n v="0.43"/>
    <x v="2"/>
  </r>
  <r>
    <x v="1"/>
    <n v="1128299"/>
    <x v="330"/>
    <x v="4"/>
    <x v="8"/>
    <s v="Orlando"/>
    <x v="4"/>
    <n v="89"/>
    <n v="195"/>
    <n v="17355"/>
    <n v="5553.6"/>
    <n v="0.32"/>
    <x v="2"/>
  </r>
  <r>
    <x v="1"/>
    <n v="1128299"/>
    <x v="330"/>
    <x v="4"/>
    <x v="8"/>
    <s v="Orlando"/>
    <x v="5"/>
    <n v="101"/>
    <n v="163"/>
    <n v="16463"/>
    <n v="9383.9100000000017"/>
    <n v="0.57000000000000006"/>
    <x v="2"/>
  </r>
  <r>
    <x v="1"/>
    <n v="1128299"/>
    <x v="362"/>
    <x v="4"/>
    <x v="8"/>
    <s v="Orlando"/>
    <x v="0"/>
    <n v="87"/>
    <n v="213"/>
    <n v="18531"/>
    <n v="7597.7099999999991"/>
    <n v="0.41"/>
    <x v="2"/>
  </r>
  <r>
    <x v="1"/>
    <n v="1128299"/>
    <x v="362"/>
    <x v="4"/>
    <x v="8"/>
    <s v="Orlando"/>
    <x v="1"/>
    <n v="77"/>
    <n v="206"/>
    <n v="15862"/>
    <n v="5551.7"/>
    <n v="0.35"/>
    <x v="2"/>
  </r>
  <r>
    <x v="1"/>
    <n v="1128299"/>
    <x v="362"/>
    <x v="4"/>
    <x v="8"/>
    <s v="Orlando"/>
    <x v="2"/>
    <n v="78"/>
    <n v="189"/>
    <n v="14742"/>
    <n v="6339.0599999999995"/>
    <n v="0.43"/>
    <x v="2"/>
  </r>
  <r>
    <x v="1"/>
    <n v="1128299"/>
    <x v="362"/>
    <x v="4"/>
    <x v="8"/>
    <s v="Orlando"/>
    <x v="3"/>
    <n v="77"/>
    <n v="143"/>
    <n v="11011"/>
    <n v="4624.62"/>
    <n v="0.42"/>
    <x v="2"/>
  </r>
  <r>
    <x v="1"/>
    <n v="1128299"/>
    <x v="362"/>
    <x v="4"/>
    <x v="8"/>
    <s v="Orlando"/>
    <x v="4"/>
    <n v="74"/>
    <n v="143"/>
    <n v="10582"/>
    <n v="3280.42"/>
    <n v="0.31"/>
    <x v="2"/>
  </r>
  <r>
    <x v="1"/>
    <n v="1128299"/>
    <x v="362"/>
    <x v="4"/>
    <x v="8"/>
    <s v="Orlando"/>
    <x v="5"/>
    <n v="81"/>
    <n v="87"/>
    <n v="7047"/>
    <n v="4087.2600000000007"/>
    <n v="0.58000000000000007"/>
    <x v="2"/>
  </r>
  <r>
    <x v="1"/>
    <n v="1128299"/>
    <x v="394"/>
    <x v="4"/>
    <x v="8"/>
    <s v="Orlando"/>
    <x v="0"/>
    <n v="58"/>
    <n v="140"/>
    <n v="8120"/>
    <n v="3248"/>
    <n v="0.4"/>
    <x v="2"/>
  </r>
  <r>
    <x v="1"/>
    <n v="1128299"/>
    <x v="394"/>
    <x v="4"/>
    <x v="8"/>
    <s v="Orlando"/>
    <x v="1"/>
    <n v="60"/>
    <n v="135"/>
    <n v="8100"/>
    <n v="2997"/>
    <n v="0.37"/>
    <x v="2"/>
  </r>
  <r>
    <x v="1"/>
    <n v="1128299"/>
    <x v="394"/>
    <x v="4"/>
    <x v="8"/>
    <s v="Orlando"/>
    <x v="2"/>
    <n v="54"/>
    <n v="75"/>
    <n v="4050"/>
    <n v="1822.4999999999998"/>
    <n v="0.44999999999999996"/>
    <x v="2"/>
  </r>
  <r>
    <x v="1"/>
    <n v="1128299"/>
    <x v="394"/>
    <x v="4"/>
    <x v="8"/>
    <s v="Orlando"/>
    <x v="3"/>
    <n v="54"/>
    <n v="65"/>
    <n v="3510"/>
    <n v="1544.4"/>
    <n v="0.44"/>
    <x v="2"/>
  </r>
  <r>
    <x v="1"/>
    <n v="1128299"/>
    <x v="394"/>
    <x v="4"/>
    <x v="8"/>
    <s v="Orlando"/>
    <x v="4"/>
    <n v="64"/>
    <n v="74"/>
    <n v="4736"/>
    <n v="1468.16"/>
    <n v="0.31"/>
    <x v="2"/>
  </r>
  <r>
    <x v="1"/>
    <n v="1128299"/>
    <x v="394"/>
    <x v="4"/>
    <x v="8"/>
    <s v="Orlando"/>
    <x v="5"/>
    <n v="51"/>
    <n v="75"/>
    <n v="3825"/>
    <n v="2103.75"/>
    <n v="0.55000000000000004"/>
    <x v="2"/>
  </r>
  <r>
    <x v="1"/>
    <n v="1128299"/>
    <x v="423"/>
    <x v="4"/>
    <x v="8"/>
    <s v="Orlando"/>
    <x v="0"/>
    <n v="47"/>
    <n v="100"/>
    <n v="4700"/>
    <n v="2068"/>
    <n v="0.44"/>
    <x v="2"/>
  </r>
  <r>
    <x v="1"/>
    <n v="1128299"/>
    <x v="423"/>
    <x v="4"/>
    <x v="8"/>
    <s v="Orlando"/>
    <x v="1"/>
    <n v="59"/>
    <n v="144"/>
    <n v="8496"/>
    <n v="3228.48"/>
    <n v="0.38"/>
    <x v="2"/>
  </r>
  <r>
    <x v="1"/>
    <n v="1128299"/>
    <x v="423"/>
    <x v="4"/>
    <x v="8"/>
    <s v="Orlando"/>
    <x v="2"/>
    <n v="55"/>
    <n v="112"/>
    <n v="6160"/>
    <n v="2525.6"/>
    <n v="0.41"/>
    <x v="2"/>
  </r>
  <r>
    <x v="1"/>
    <n v="1128299"/>
    <x v="423"/>
    <x v="4"/>
    <x v="8"/>
    <s v="Orlando"/>
    <x v="3"/>
    <n v="51"/>
    <n v="113"/>
    <n v="5763"/>
    <n v="2362.83"/>
    <n v="0.41"/>
    <x v="2"/>
  </r>
  <r>
    <x v="1"/>
    <n v="1128299"/>
    <x v="423"/>
    <x v="4"/>
    <x v="8"/>
    <s v="Orlando"/>
    <x v="4"/>
    <n v="59"/>
    <n v="98"/>
    <n v="5782"/>
    <n v="1792.42"/>
    <n v="0.31"/>
    <x v="2"/>
  </r>
  <r>
    <x v="1"/>
    <n v="1128299"/>
    <x v="423"/>
    <x v="4"/>
    <x v="8"/>
    <s v="Orlando"/>
    <x v="5"/>
    <n v="65"/>
    <n v="104"/>
    <n v="6760"/>
    <n v="3920.8000000000006"/>
    <n v="0.58000000000000007"/>
    <x v="2"/>
  </r>
  <r>
    <x v="1"/>
    <n v="1128299"/>
    <x v="454"/>
    <x v="4"/>
    <x v="8"/>
    <s v="Orlando"/>
    <x v="0"/>
    <n v="52"/>
    <n v="169"/>
    <n v="8788"/>
    <n v="3515.2000000000003"/>
    <n v="0.4"/>
    <x v="2"/>
  </r>
  <r>
    <x v="1"/>
    <n v="1128299"/>
    <x v="454"/>
    <x v="4"/>
    <x v="8"/>
    <s v="Orlando"/>
    <x v="1"/>
    <n v="54"/>
    <n v="175"/>
    <n v="9450"/>
    <n v="3591"/>
    <n v="0.38"/>
    <x v="2"/>
  </r>
  <r>
    <x v="1"/>
    <n v="1128299"/>
    <x v="454"/>
    <x v="4"/>
    <x v="8"/>
    <s v="Orlando"/>
    <x v="2"/>
    <n v="53"/>
    <n v="147"/>
    <n v="7791"/>
    <n v="3194.31"/>
    <n v="0.41"/>
    <x v="2"/>
  </r>
  <r>
    <x v="1"/>
    <n v="1128299"/>
    <x v="454"/>
    <x v="4"/>
    <x v="8"/>
    <s v="Orlando"/>
    <x v="3"/>
    <n v="64"/>
    <n v="150"/>
    <n v="9600"/>
    <n v="4128"/>
    <n v="0.43"/>
    <x v="2"/>
  </r>
  <r>
    <x v="1"/>
    <n v="1128299"/>
    <x v="454"/>
    <x v="4"/>
    <x v="8"/>
    <s v="Orlando"/>
    <x v="4"/>
    <n v="77"/>
    <n v="124"/>
    <n v="9548"/>
    <n v="2864.4000000000005"/>
    <n v="0.30000000000000004"/>
    <x v="2"/>
  </r>
  <r>
    <x v="1"/>
    <n v="1128299"/>
    <x v="454"/>
    <x v="4"/>
    <x v="8"/>
    <s v="Orlando"/>
    <x v="5"/>
    <n v="86"/>
    <n v="162"/>
    <n v="13932"/>
    <n v="8219.880000000001"/>
    <n v="0.59000000000000008"/>
    <x v="2"/>
  </r>
  <r>
    <x v="1"/>
    <n v="1128299"/>
    <x v="483"/>
    <x v="4"/>
    <x v="8"/>
    <s v="Orlando"/>
    <x v="0"/>
    <n v="72"/>
    <n v="216"/>
    <n v="15552"/>
    <n v="6220.8"/>
    <n v="0.4"/>
    <x v="2"/>
  </r>
  <r>
    <x v="1"/>
    <n v="1128299"/>
    <x v="483"/>
    <x v="4"/>
    <x v="8"/>
    <s v="Orlando"/>
    <x v="1"/>
    <n v="82"/>
    <n v="200"/>
    <n v="16400"/>
    <n v="5740"/>
    <n v="0.35"/>
    <x v="2"/>
  </r>
  <r>
    <x v="3"/>
    <n v="1128299"/>
    <x v="483"/>
    <x v="4"/>
    <x v="8"/>
    <s v="Orlando"/>
    <x v="2"/>
    <n v="75"/>
    <n v="174"/>
    <n v="13050"/>
    <n v="5220"/>
    <n v="0.4"/>
    <x v="2"/>
  </r>
  <r>
    <x v="3"/>
    <n v="1128299"/>
    <x v="483"/>
    <x v="4"/>
    <x v="8"/>
    <s v="Orlando"/>
    <x v="3"/>
    <n v="78"/>
    <n v="180"/>
    <n v="14040"/>
    <n v="5756.4"/>
    <n v="0.41"/>
    <x v="2"/>
  </r>
  <r>
    <x v="3"/>
    <n v="1128299"/>
    <x v="483"/>
    <x v="4"/>
    <x v="8"/>
    <s v="Orlando"/>
    <x v="4"/>
    <n v="86"/>
    <n v="147"/>
    <n v="12642"/>
    <n v="4424.7"/>
    <n v="0.35"/>
    <x v="2"/>
  </r>
  <r>
    <x v="3"/>
    <n v="1128299"/>
    <x v="483"/>
    <x v="4"/>
    <x v="8"/>
    <s v="Orlando"/>
    <x v="5"/>
    <n v="87"/>
    <n v="156"/>
    <n v="13572"/>
    <n v="7464.6"/>
    <n v="0.55000000000000004"/>
    <x v="2"/>
  </r>
  <r>
    <x v="3"/>
    <n v="1185732"/>
    <x v="176"/>
    <x v="4"/>
    <x v="8"/>
    <s v="Orlando"/>
    <x v="0"/>
    <n v="41"/>
    <n v="255"/>
    <n v="10455"/>
    <n v="5750.2500000000009"/>
    <n v="0.55000000000000004"/>
    <x v="2"/>
  </r>
  <r>
    <x v="3"/>
    <n v="1185732"/>
    <x v="176"/>
    <x v="4"/>
    <x v="8"/>
    <s v="Orlando"/>
    <x v="1"/>
    <n v="44"/>
    <n v="189"/>
    <n v="8316"/>
    <n v="3908.52"/>
    <n v="0.47"/>
    <x v="2"/>
  </r>
  <r>
    <x v="3"/>
    <n v="1185732"/>
    <x v="176"/>
    <x v="4"/>
    <x v="8"/>
    <s v="Orlando"/>
    <x v="2"/>
    <n v="32"/>
    <n v="169"/>
    <n v="5408"/>
    <n v="2055.04"/>
    <n v="0.38"/>
    <x v="2"/>
  </r>
  <r>
    <x v="3"/>
    <n v="1185732"/>
    <x v="176"/>
    <x v="4"/>
    <x v="8"/>
    <s v="Orlando"/>
    <x v="3"/>
    <n v="37"/>
    <n v="145"/>
    <n v="5365"/>
    <n v="2199.65"/>
    <n v="0.41"/>
    <x v="2"/>
  </r>
  <r>
    <x v="3"/>
    <n v="1185732"/>
    <x v="176"/>
    <x v="4"/>
    <x v="8"/>
    <s v="Orlando"/>
    <x v="4"/>
    <n v="51"/>
    <n v="165"/>
    <n v="8415"/>
    <n v="3786.7499999999995"/>
    <n v="0.44999999999999996"/>
    <x v="2"/>
  </r>
  <r>
    <x v="3"/>
    <n v="1185732"/>
    <x v="176"/>
    <x v="4"/>
    <x v="8"/>
    <s v="Orlando"/>
    <x v="5"/>
    <n v="44"/>
    <n v="176"/>
    <n v="7744"/>
    <n v="5033.6000000000004"/>
    <n v="0.65"/>
    <x v="2"/>
  </r>
  <r>
    <x v="3"/>
    <n v="1185732"/>
    <x v="205"/>
    <x v="4"/>
    <x v="8"/>
    <s v="Orlando"/>
    <x v="0"/>
    <n v="44"/>
    <n v="234"/>
    <n v="10296"/>
    <n v="5662.8"/>
    <n v="0.55000000000000004"/>
    <x v="2"/>
  </r>
  <r>
    <x v="3"/>
    <n v="1185732"/>
    <x v="205"/>
    <x v="4"/>
    <x v="8"/>
    <s v="Orlando"/>
    <x v="1"/>
    <n v="42"/>
    <n v="138"/>
    <n v="5796"/>
    <n v="2840.04"/>
    <n v="0.49"/>
    <x v="2"/>
  </r>
  <r>
    <x v="3"/>
    <n v="1185732"/>
    <x v="205"/>
    <x v="4"/>
    <x v="8"/>
    <s v="Orlando"/>
    <x v="2"/>
    <n v="33"/>
    <n v="174"/>
    <n v="5742"/>
    <n v="2124.54"/>
    <n v="0.37"/>
    <x v="2"/>
  </r>
  <r>
    <x v="3"/>
    <n v="1185732"/>
    <x v="205"/>
    <x v="0"/>
    <x v="0"/>
    <s v="Albany"/>
    <x v="3"/>
    <n v="37"/>
    <n v="133"/>
    <n v="4921"/>
    <n v="2066.8199999999997"/>
    <n v="0.42"/>
    <x v="2"/>
  </r>
  <r>
    <x v="3"/>
    <n v="1185732"/>
    <x v="205"/>
    <x v="0"/>
    <x v="0"/>
    <s v="Albany"/>
    <x v="4"/>
    <n v="50"/>
    <n v="154"/>
    <n v="7700"/>
    <n v="3541.9999999999995"/>
    <n v="0.45999999999999996"/>
    <x v="2"/>
  </r>
  <r>
    <x v="3"/>
    <n v="1185732"/>
    <x v="205"/>
    <x v="0"/>
    <x v="0"/>
    <s v="Albany"/>
    <x v="5"/>
    <n v="42"/>
    <n v="182"/>
    <n v="7644"/>
    <n v="4892.16"/>
    <n v="0.64"/>
    <x v="2"/>
  </r>
  <r>
    <x v="3"/>
    <n v="1185732"/>
    <x v="710"/>
    <x v="0"/>
    <x v="0"/>
    <s v="Albany"/>
    <x v="0"/>
    <n v="44"/>
    <n v="252"/>
    <n v="11088"/>
    <n v="6541.920000000001"/>
    <n v="0.59000000000000008"/>
    <x v="2"/>
  </r>
  <r>
    <x v="3"/>
    <n v="1185732"/>
    <x v="710"/>
    <x v="0"/>
    <x v="0"/>
    <s v="Albany"/>
    <x v="1"/>
    <n v="44"/>
    <n v="165"/>
    <n v="7260"/>
    <n v="3339.6"/>
    <n v="0.45999999999999996"/>
    <x v="2"/>
  </r>
  <r>
    <x v="3"/>
    <n v="1185732"/>
    <x v="710"/>
    <x v="0"/>
    <x v="0"/>
    <s v="Albany"/>
    <x v="2"/>
    <n v="33"/>
    <n v="161"/>
    <n v="5313"/>
    <n v="1912.6799999999998"/>
    <n v="0.36"/>
    <x v="2"/>
  </r>
  <r>
    <x v="3"/>
    <n v="1185732"/>
    <x v="710"/>
    <x v="0"/>
    <x v="0"/>
    <s v="Albany"/>
    <x v="3"/>
    <n v="39"/>
    <n v="106"/>
    <n v="4134"/>
    <n v="1694.9399999999998"/>
    <n v="0.41"/>
    <x v="2"/>
  </r>
  <r>
    <x v="3"/>
    <n v="1185732"/>
    <x v="710"/>
    <x v="0"/>
    <x v="0"/>
    <s v="Albany"/>
    <x v="4"/>
    <n v="51"/>
    <n v="133"/>
    <n v="6783"/>
    <n v="3323.67"/>
    <n v="0.49"/>
    <x v="2"/>
  </r>
  <r>
    <x v="3"/>
    <n v="1185732"/>
    <x v="710"/>
    <x v="0"/>
    <x v="0"/>
    <s v="Albany"/>
    <x v="5"/>
    <n v="43"/>
    <n v="161"/>
    <n v="6923"/>
    <n v="4153.8"/>
    <n v="0.6"/>
    <x v="2"/>
  </r>
  <r>
    <x v="3"/>
    <n v="1185732"/>
    <x v="232"/>
    <x v="0"/>
    <x v="0"/>
    <s v="Albany"/>
    <x v="0"/>
    <n v="42"/>
    <n v="248"/>
    <n v="10416"/>
    <n v="5832.9600000000009"/>
    <n v="0.56000000000000005"/>
    <x v="2"/>
  </r>
  <r>
    <x v="3"/>
    <n v="1185732"/>
    <x v="232"/>
    <x v="0"/>
    <x v="0"/>
    <s v="Albany"/>
    <x v="1"/>
    <n v="43"/>
    <n v="147"/>
    <n v="6321"/>
    <n v="2844.45"/>
    <n v="0.44999999999999996"/>
    <x v="2"/>
  </r>
  <r>
    <x v="3"/>
    <n v="1185732"/>
    <x v="232"/>
    <x v="0"/>
    <x v="0"/>
    <s v="Albany"/>
    <x v="2"/>
    <n v="34"/>
    <n v="152"/>
    <n v="5168"/>
    <n v="1860.48"/>
    <n v="0.36"/>
    <x v="2"/>
  </r>
  <r>
    <x v="3"/>
    <n v="1185732"/>
    <x v="232"/>
    <x v="0"/>
    <x v="0"/>
    <s v="Albany"/>
    <x v="3"/>
    <n v="37"/>
    <n v="135"/>
    <n v="4995"/>
    <n v="2047.9499999999998"/>
    <n v="0.41"/>
    <x v="2"/>
  </r>
  <r>
    <x v="3"/>
    <n v="1185732"/>
    <x v="232"/>
    <x v="0"/>
    <x v="0"/>
    <s v="Albany"/>
    <x v="4"/>
    <n v="50"/>
    <n v="124"/>
    <n v="6200"/>
    <n v="2914"/>
    <n v="0.47"/>
    <x v="2"/>
  </r>
  <r>
    <x v="3"/>
    <n v="1185732"/>
    <x v="232"/>
    <x v="0"/>
    <x v="0"/>
    <s v="Albany"/>
    <x v="5"/>
    <n v="41"/>
    <n v="156"/>
    <n v="6396"/>
    <n v="4157.4000000000005"/>
    <n v="0.65"/>
    <x v="2"/>
  </r>
  <r>
    <x v="3"/>
    <n v="1185732"/>
    <x v="261"/>
    <x v="0"/>
    <x v="0"/>
    <s v="Albany"/>
    <x v="0"/>
    <n v="50"/>
    <n v="261"/>
    <n v="13050"/>
    <n v="7830"/>
    <n v="0.6"/>
    <x v="2"/>
  </r>
  <r>
    <x v="3"/>
    <n v="1185732"/>
    <x v="261"/>
    <x v="0"/>
    <x v="0"/>
    <s v="Albany"/>
    <x v="1"/>
    <n v="53"/>
    <n v="161"/>
    <n v="8533"/>
    <n v="4010.5099999999998"/>
    <n v="0.47"/>
    <x v="2"/>
  </r>
  <r>
    <x v="3"/>
    <n v="1185732"/>
    <x v="261"/>
    <x v="0"/>
    <x v="0"/>
    <s v="Albany"/>
    <x v="2"/>
    <n v="49"/>
    <n v="160"/>
    <n v="7840"/>
    <n v="2822.4"/>
    <n v="0.36"/>
    <x v="2"/>
  </r>
  <r>
    <x v="3"/>
    <n v="1185732"/>
    <x v="261"/>
    <x v="0"/>
    <x v="0"/>
    <s v="Albany"/>
    <x v="3"/>
    <n v="47"/>
    <n v="130"/>
    <n v="6110"/>
    <n v="2444"/>
    <n v="0.4"/>
    <x v="2"/>
  </r>
  <r>
    <x v="3"/>
    <n v="1185732"/>
    <x v="261"/>
    <x v="0"/>
    <x v="0"/>
    <s v="Albany"/>
    <x v="4"/>
    <n v="56"/>
    <n v="137"/>
    <n v="7672"/>
    <n v="3759.2799999999997"/>
    <n v="0.49"/>
    <x v="2"/>
  </r>
  <r>
    <x v="3"/>
    <n v="1185732"/>
    <x v="261"/>
    <x v="0"/>
    <x v="0"/>
    <s v="Albany"/>
    <x v="5"/>
    <n v="59"/>
    <n v="169"/>
    <n v="9971"/>
    <n v="6281.7300000000005"/>
    <n v="0.63"/>
    <x v="2"/>
  </r>
  <r>
    <x v="3"/>
    <n v="1185732"/>
    <x v="294"/>
    <x v="0"/>
    <x v="0"/>
    <s v="Albany"/>
    <x v="0"/>
    <n v="59"/>
    <n v="263"/>
    <n v="15517"/>
    <n v="8689.52"/>
    <n v="0.56000000000000005"/>
    <x v="2"/>
  </r>
  <r>
    <x v="3"/>
    <n v="1185732"/>
    <x v="294"/>
    <x v="0"/>
    <x v="0"/>
    <s v="Albany"/>
    <x v="1"/>
    <n v="54"/>
    <n v="175"/>
    <n v="9450"/>
    <n v="4536"/>
    <n v="0.48"/>
    <x v="2"/>
  </r>
  <r>
    <x v="3"/>
    <n v="1185732"/>
    <x v="294"/>
    <x v="0"/>
    <x v="0"/>
    <s v="Albany"/>
    <x v="2"/>
    <n v="48"/>
    <n v="150"/>
    <n v="7200"/>
    <n v="2736"/>
    <n v="0.38"/>
    <x v="2"/>
  </r>
  <r>
    <x v="3"/>
    <n v="1185732"/>
    <x v="294"/>
    <x v="0"/>
    <x v="0"/>
    <s v="Albany"/>
    <x v="3"/>
    <n v="49"/>
    <n v="144"/>
    <n v="7056"/>
    <n v="2892.96"/>
    <n v="0.41"/>
    <x v="2"/>
  </r>
  <r>
    <x v="3"/>
    <n v="1185732"/>
    <x v="294"/>
    <x v="0"/>
    <x v="0"/>
    <s v="Albany"/>
    <x v="4"/>
    <n v="62"/>
    <n v="150"/>
    <n v="9300"/>
    <n v="4557"/>
    <n v="0.49"/>
    <x v="2"/>
  </r>
  <r>
    <x v="3"/>
    <n v="1185732"/>
    <x v="294"/>
    <x v="0"/>
    <x v="0"/>
    <s v="Albany"/>
    <x v="5"/>
    <n v="69"/>
    <n v="181"/>
    <n v="12489"/>
    <n v="7743.18"/>
    <n v="0.62"/>
    <x v="2"/>
  </r>
  <r>
    <x v="3"/>
    <n v="1185732"/>
    <x v="322"/>
    <x v="0"/>
    <x v="0"/>
    <s v="Albany"/>
    <x v="0"/>
    <n v="59"/>
    <n v="247"/>
    <n v="14573"/>
    <n v="8015.1500000000005"/>
    <n v="0.55000000000000004"/>
    <x v="2"/>
  </r>
  <r>
    <x v="3"/>
    <n v="1185732"/>
    <x v="322"/>
    <x v="0"/>
    <x v="0"/>
    <s v="Albany"/>
    <x v="1"/>
    <n v="56"/>
    <n v="196"/>
    <n v="10976"/>
    <n v="4939.2"/>
    <n v="0.44999999999999996"/>
    <x v="2"/>
  </r>
  <r>
    <x v="3"/>
    <n v="1185732"/>
    <x v="322"/>
    <x v="0"/>
    <x v="0"/>
    <s v="Albany"/>
    <x v="2"/>
    <n v="51"/>
    <n v="169"/>
    <n v="8619"/>
    <n v="3016.6499999999996"/>
    <n v="0.35"/>
    <x v="2"/>
  </r>
  <r>
    <x v="3"/>
    <n v="1185732"/>
    <x v="322"/>
    <x v="0"/>
    <x v="0"/>
    <s v="Albany"/>
    <x v="3"/>
    <n v="53"/>
    <n v="150"/>
    <n v="7950"/>
    <n v="3418.5"/>
    <n v="0.43"/>
    <x v="2"/>
  </r>
  <r>
    <x v="3"/>
    <n v="1185732"/>
    <x v="322"/>
    <x v="0"/>
    <x v="0"/>
    <s v="Albany"/>
    <x v="4"/>
    <n v="62"/>
    <n v="168"/>
    <n v="10416"/>
    <n v="4791.3599999999997"/>
    <n v="0.45999999999999996"/>
    <x v="2"/>
  </r>
  <r>
    <x v="3"/>
    <n v="1185732"/>
    <x v="322"/>
    <x v="0"/>
    <x v="0"/>
    <s v="Albany"/>
    <x v="5"/>
    <n v="66"/>
    <n v="194"/>
    <n v="12804"/>
    <n v="8322.6"/>
    <n v="0.65"/>
    <x v="2"/>
  </r>
  <r>
    <x v="3"/>
    <n v="1185732"/>
    <x v="354"/>
    <x v="0"/>
    <x v="0"/>
    <s v="Albany"/>
    <x v="0"/>
    <n v="62"/>
    <n v="250"/>
    <n v="15500"/>
    <n v="8680"/>
    <n v="0.56000000000000005"/>
    <x v="2"/>
  </r>
  <r>
    <x v="3"/>
    <n v="1185732"/>
    <x v="354"/>
    <x v="0"/>
    <x v="0"/>
    <s v="Albany"/>
    <x v="1"/>
    <n v="55"/>
    <n v="210"/>
    <n v="11550"/>
    <n v="5197.4999999999991"/>
    <n v="0.44999999999999996"/>
    <x v="2"/>
  </r>
  <r>
    <x v="3"/>
    <n v="1185732"/>
    <x v="354"/>
    <x v="0"/>
    <x v="0"/>
    <s v="Albany"/>
    <x v="2"/>
    <n v="51"/>
    <n v="188"/>
    <n v="9588"/>
    <n v="3451.68"/>
    <n v="0.36"/>
    <x v="2"/>
  </r>
  <r>
    <x v="3"/>
    <n v="1185732"/>
    <x v="354"/>
    <x v="0"/>
    <x v="0"/>
    <s v="Albany"/>
    <x v="3"/>
    <n v="41"/>
    <n v="150"/>
    <n v="6150"/>
    <n v="2460"/>
    <n v="0.4"/>
    <x v="2"/>
  </r>
  <r>
    <x v="3"/>
    <n v="1185732"/>
    <x v="354"/>
    <x v="0"/>
    <x v="0"/>
    <s v="Albany"/>
    <x v="4"/>
    <n v="52"/>
    <n v="149"/>
    <n v="7748"/>
    <n v="3719.04"/>
    <n v="0.48"/>
    <x v="2"/>
  </r>
  <r>
    <x v="3"/>
    <n v="1185732"/>
    <x v="354"/>
    <x v="0"/>
    <x v="0"/>
    <s v="Albany"/>
    <x v="5"/>
    <n v="55"/>
    <n v="218"/>
    <n v="11990"/>
    <n v="7194"/>
    <n v="0.6"/>
    <x v="2"/>
  </r>
  <r>
    <x v="3"/>
    <n v="1185732"/>
    <x v="384"/>
    <x v="0"/>
    <x v="0"/>
    <s v="Albany"/>
    <x v="0"/>
    <n v="50"/>
    <n v="238"/>
    <n v="11900"/>
    <n v="7021.0000000000009"/>
    <n v="0.59000000000000008"/>
    <x v="2"/>
  </r>
  <r>
    <x v="3"/>
    <n v="1185732"/>
    <x v="384"/>
    <x v="0"/>
    <x v="0"/>
    <s v="Albany"/>
    <x v="1"/>
    <n v="48"/>
    <n v="163"/>
    <n v="7824"/>
    <n v="3520.7999999999997"/>
    <n v="0.44999999999999996"/>
    <x v="2"/>
  </r>
  <r>
    <x v="3"/>
    <n v="1185732"/>
    <x v="384"/>
    <x v="0"/>
    <x v="0"/>
    <s v="Albany"/>
    <x v="2"/>
    <n v="41"/>
    <n v="138"/>
    <n v="5658"/>
    <n v="1980.3"/>
    <n v="0.35"/>
    <x v="2"/>
  </r>
  <r>
    <x v="3"/>
    <n v="1185732"/>
    <x v="384"/>
    <x v="0"/>
    <x v="0"/>
    <s v="Albany"/>
    <x v="3"/>
    <n v="44"/>
    <n v="137"/>
    <n v="6028"/>
    <n v="2471.48"/>
    <n v="0.41"/>
    <x v="2"/>
  </r>
  <r>
    <x v="3"/>
    <n v="1185732"/>
    <x v="384"/>
    <x v="0"/>
    <x v="0"/>
    <s v="Albany"/>
    <x v="4"/>
    <n v="51"/>
    <n v="131"/>
    <n v="6681"/>
    <n v="3206.8799999999997"/>
    <n v="0.48"/>
    <x v="2"/>
  </r>
  <r>
    <x v="3"/>
    <n v="1185732"/>
    <x v="384"/>
    <x v="0"/>
    <x v="0"/>
    <s v="Albany"/>
    <x v="5"/>
    <n v="59"/>
    <n v="156"/>
    <n v="9204"/>
    <n v="5522.4"/>
    <n v="0.6"/>
    <x v="2"/>
  </r>
  <r>
    <x v="3"/>
    <n v="1185732"/>
    <x v="416"/>
    <x v="0"/>
    <x v="0"/>
    <s v="Albany"/>
    <x v="0"/>
    <n v="57"/>
    <n v="208"/>
    <n v="11856"/>
    <n v="6757.920000000001"/>
    <n v="0.57000000000000006"/>
    <x v="2"/>
  </r>
  <r>
    <x v="3"/>
    <n v="1185732"/>
    <x v="416"/>
    <x v="0"/>
    <x v="0"/>
    <s v="Albany"/>
    <x v="1"/>
    <n v="46"/>
    <n v="156"/>
    <n v="7176"/>
    <n v="3300.9599999999996"/>
    <n v="0.45999999999999996"/>
    <x v="2"/>
  </r>
  <r>
    <x v="3"/>
    <n v="1185732"/>
    <x v="416"/>
    <x v="0"/>
    <x v="0"/>
    <s v="Albany"/>
    <x v="2"/>
    <n v="46"/>
    <n v="137"/>
    <n v="6302"/>
    <n v="2520.8000000000002"/>
    <n v="0.4"/>
    <x v="2"/>
  </r>
  <r>
    <x v="3"/>
    <n v="1185732"/>
    <x v="416"/>
    <x v="0"/>
    <x v="0"/>
    <s v="Albany"/>
    <x v="3"/>
    <n v="45"/>
    <n v="135"/>
    <n v="6075"/>
    <n v="2490.75"/>
    <n v="0.41"/>
    <x v="2"/>
  </r>
  <r>
    <x v="3"/>
    <n v="1185732"/>
    <x v="416"/>
    <x v="0"/>
    <x v="0"/>
    <s v="Albany"/>
    <x v="4"/>
    <n v="59"/>
    <n v="150"/>
    <n v="8850"/>
    <n v="4159.5"/>
    <n v="0.47"/>
    <x v="2"/>
  </r>
  <r>
    <x v="3"/>
    <n v="1185732"/>
    <x v="416"/>
    <x v="0"/>
    <x v="0"/>
    <s v="Albany"/>
    <x v="5"/>
    <n v="64"/>
    <n v="156"/>
    <n v="9984"/>
    <n v="6190.08"/>
    <n v="0.62"/>
    <x v="2"/>
  </r>
  <r>
    <x v="3"/>
    <n v="1185732"/>
    <x v="446"/>
    <x v="0"/>
    <x v="0"/>
    <s v="Albany"/>
    <x v="0"/>
    <n v="56"/>
    <n v="217"/>
    <n v="12152"/>
    <n v="6683.6"/>
    <n v="0.55000000000000004"/>
    <x v="2"/>
  </r>
  <r>
    <x v="3"/>
    <n v="1185732"/>
    <x v="446"/>
    <x v="0"/>
    <x v="0"/>
    <s v="Albany"/>
    <x v="1"/>
    <n v="49"/>
    <n v="162"/>
    <n v="7938"/>
    <n v="3889.62"/>
    <n v="0.49"/>
    <x v="2"/>
  </r>
  <r>
    <x v="3"/>
    <n v="1185732"/>
    <x v="446"/>
    <x v="0"/>
    <x v="0"/>
    <s v="Albany"/>
    <x v="2"/>
    <n v="45"/>
    <n v="147"/>
    <n v="6615"/>
    <n v="2381.4"/>
    <n v="0.36"/>
    <x v="2"/>
  </r>
  <r>
    <x v="3"/>
    <n v="1185732"/>
    <x v="446"/>
    <x v="0"/>
    <x v="0"/>
    <s v="Albany"/>
    <x v="3"/>
    <n v="47"/>
    <n v="144"/>
    <n v="6768"/>
    <n v="2707.2000000000003"/>
    <n v="0.4"/>
    <x v="2"/>
  </r>
  <r>
    <x v="3"/>
    <n v="1185732"/>
    <x v="446"/>
    <x v="0"/>
    <x v="0"/>
    <s v="Albany"/>
    <x v="4"/>
    <n v="62"/>
    <n v="154"/>
    <n v="9548"/>
    <n v="4296.5999999999995"/>
    <n v="0.44999999999999996"/>
    <x v="2"/>
  </r>
  <r>
    <x v="3"/>
    <n v="1185732"/>
    <x v="446"/>
    <x v="0"/>
    <x v="0"/>
    <s v="Albany"/>
    <x v="5"/>
    <n v="68"/>
    <n v="176"/>
    <n v="11968"/>
    <n v="7659.52"/>
    <n v="0.64"/>
    <x v="2"/>
  </r>
  <r>
    <x v="3"/>
    <n v="1185732"/>
    <x v="475"/>
    <x v="0"/>
    <x v="0"/>
    <s v="Albany"/>
    <x v="0"/>
    <n v="59"/>
    <n v="245"/>
    <n v="14455"/>
    <n v="8383.9000000000015"/>
    <n v="0.58000000000000007"/>
    <x v="2"/>
  </r>
  <r>
    <x v="3"/>
    <n v="1185732"/>
    <x v="475"/>
    <x v="0"/>
    <x v="0"/>
    <s v="Albany"/>
    <x v="1"/>
    <n v="51"/>
    <n v="169"/>
    <n v="8619"/>
    <n v="4309.5"/>
    <n v="0.5"/>
    <x v="2"/>
  </r>
  <r>
    <x v="4"/>
    <n v="1185732"/>
    <x v="475"/>
    <x v="0"/>
    <x v="0"/>
    <s v="Albany"/>
    <x v="2"/>
    <n v="52"/>
    <n v="163"/>
    <n v="8476"/>
    <n v="3305.6400000000003"/>
    <n v="0.39"/>
    <x v="2"/>
  </r>
  <r>
    <x v="4"/>
    <n v="1185732"/>
    <x v="475"/>
    <x v="0"/>
    <x v="0"/>
    <s v="Albany"/>
    <x v="3"/>
    <n v="54"/>
    <n v="155"/>
    <n v="8370"/>
    <n v="3431.7"/>
    <n v="0.41"/>
    <x v="2"/>
  </r>
  <r>
    <x v="4"/>
    <n v="1185732"/>
    <x v="475"/>
    <x v="0"/>
    <x v="0"/>
    <s v="Albany"/>
    <x v="4"/>
    <n v="60"/>
    <n v="155"/>
    <n v="9300"/>
    <n v="4278"/>
    <n v="0.45999999999999996"/>
    <x v="2"/>
  </r>
  <r>
    <x v="4"/>
    <n v="1185732"/>
    <x v="475"/>
    <x v="0"/>
    <x v="0"/>
    <s v="Albany"/>
    <x v="5"/>
    <n v="69"/>
    <n v="182"/>
    <n v="12558"/>
    <n v="8037.12"/>
    <n v="0.64"/>
    <x v="2"/>
  </r>
  <r>
    <x v="4"/>
    <n v="1185732"/>
    <x v="178"/>
    <x v="0"/>
    <x v="0"/>
    <s v="Albany"/>
    <x v="0"/>
    <n v="39"/>
    <n v="216"/>
    <n v="8424"/>
    <n v="5307.12"/>
    <n v="0.63"/>
    <x v="2"/>
  </r>
  <r>
    <x v="4"/>
    <n v="1185732"/>
    <x v="178"/>
    <x v="0"/>
    <x v="0"/>
    <s v="Albany"/>
    <x v="1"/>
    <n v="39"/>
    <n v="156"/>
    <n v="6084"/>
    <n v="2737.7999999999997"/>
    <n v="0.44999999999999996"/>
    <x v="2"/>
  </r>
  <r>
    <x v="4"/>
    <n v="1185732"/>
    <x v="178"/>
    <x v="0"/>
    <x v="0"/>
    <s v="Albany"/>
    <x v="2"/>
    <n v="29"/>
    <n v="168"/>
    <n v="4872"/>
    <n v="2338.56"/>
    <n v="0.48"/>
    <x v="2"/>
  </r>
  <r>
    <x v="4"/>
    <n v="1185732"/>
    <x v="178"/>
    <x v="0"/>
    <x v="0"/>
    <s v="Albany"/>
    <x v="3"/>
    <n v="34"/>
    <n v="131"/>
    <n v="4454"/>
    <n v="2093.3799999999997"/>
    <n v="0.47"/>
    <x v="2"/>
  </r>
  <r>
    <x v="4"/>
    <n v="1185732"/>
    <x v="178"/>
    <x v="0"/>
    <x v="0"/>
    <s v="Albany"/>
    <x v="4"/>
    <n v="49"/>
    <n v="145"/>
    <n v="7105"/>
    <n v="3197.2499999999995"/>
    <n v="0.44999999999999996"/>
    <x v="2"/>
  </r>
  <r>
    <x v="4"/>
    <n v="1185732"/>
    <x v="178"/>
    <x v="0"/>
    <x v="0"/>
    <s v="Albany"/>
    <x v="5"/>
    <n v="38"/>
    <n v="156"/>
    <n v="5928"/>
    <n v="2371.2000000000003"/>
    <n v="0.4"/>
    <x v="2"/>
  </r>
  <r>
    <x v="4"/>
    <n v="1185732"/>
    <x v="207"/>
    <x v="0"/>
    <x v="0"/>
    <s v="Albany"/>
    <x v="0"/>
    <n v="37"/>
    <n v="238"/>
    <n v="8806"/>
    <n v="5371.66"/>
    <n v="0.61"/>
    <x v="2"/>
  </r>
  <r>
    <x v="4"/>
    <n v="1185732"/>
    <x v="207"/>
    <x v="0"/>
    <x v="0"/>
    <s v="Albany"/>
    <x v="1"/>
    <n v="37"/>
    <n v="145"/>
    <n v="5365"/>
    <n v="2199.65"/>
    <n v="0.41"/>
    <x v="2"/>
  </r>
  <r>
    <x v="4"/>
    <n v="1185732"/>
    <x v="207"/>
    <x v="0"/>
    <x v="0"/>
    <s v="Albany"/>
    <x v="2"/>
    <n v="29"/>
    <n v="143"/>
    <n v="4147"/>
    <n v="2032.03"/>
    <n v="0.49"/>
    <x v="2"/>
  </r>
  <r>
    <x v="4"/>
    <n v="1185732"/>
    <x v="207"/>
    <x v="2"/>
    <x v="17"/>
    <s v="Cheyenne"/>
    <x v="3"/>
    <n v="32"/>
    <n v="123"/>
    <n v="3936"/>
    <n v="1889.28"/>
    <n v="0.48"/>
    <x v="2"/>
  </r>
  <r>
    <x v="4"/>
    <n v="1185732"/>
    <x v="207"/>
    <x v="2"/>
    <x v="17"/>
    <s v="Cheyenne"/>
    <x v="4"/>
    <n v="47"/>
    <n v="145"/>
    <n v="6815"/>
    <n v="2794.1499999999996"/>
    <n v="0.41"/>
    <x v="2"/>
  </r>
  <r>
    <x v="4"/>
    <n v="1185732"/>
    <x v="207"/>
    <x v="2"/>
    <x v="17"/>
    <s v="Cheyenne"/>
    <x v="5"/>
    <n v="38"/>
    <n v="174"/>
    <n v="6612"/>
    <n v="2578.6800000000003"/>
    <n v="0.39"/>
    <x v="2"/>
  </r>
  <r>
    <x v="4"/>
    <n v="1185732"/>
    <x v="215"/>
    <x v="2"/>
    <x v="17"/>
    <s v="Cheyenne"/>
    <x v="0"/>
    <n v="38"/>
    <n v="246"/>
    <n v="9348"/>
    <n v="5608.8"/>
    <n v="0.6"/>
    <x v="2"/>
  </r>
  <r>
    <x v="4"/>
    <n v="1185732"/>
    <x v="215"/>
    <x v="2"/>
    <x v="17"/>
    <s v="Cheyenne"/>
    <x v="1"/>
    <n v="37"/>
    <n v="131"/>
    <n v="4847"/>
    <n v="2132.6799999999998"/>
    <n v="0.44"/>
    <x v="2"/>
  </r>
  <r>
    <x v="4"/>
    <n v="1185732"/>
    <x v="215"/>
    <x v="2"/>
    <x v="17"/>
    <s v="Cheyenne"/>
    <x v="2"/>
    <n v="27"/>
    <n v="149"/>
    <n v="4023"/>
    <n v="1810.35"/>
    <n v="0.44999999999999996"/>
    <x v="2"/>
  </r>
  <r>
    <x v="4"/>
    <n v="1185732"/>
    <x v="215"/>
    <x v="2"/>
    <x v="17"/>
    <s v="Cheyenne"/>
    <x v="3"/>
    <n v="33"/>
    <n v="112"/>
    <n v="3696"/>
    <n v="1737.12"/>
    <n v="0.47"/>
    <x v="2"/>
  </r>
  <r>
    <x v="4"/>
    <n v="1185732"/>
    <x v="215"/>
    <x v="2"/>
    <x v="17"/>
    <s v="Cheyenne"/>
    <x v="4"/>
    <n v="47"/>
    <n v="126"/>
    <n v="5922"/>
    <n v="2664.8999999999996"/>
    <n v="0.44999999999999996"/>
    <x v="2"/>
  </r>
  <r>
    <x v="4"/>
    <n v="1185732"/>
    <x v="215"/>
    <x v="2"/>
    <x v="17"/>
    <s v="Cheyenne"/>
    <x v="5"/>
    <n v="37"/>
    <n v="165"/>
    <n v="6105"/>
    <n v="2258.85"/>
    <n v="0.37"/>
    <x v="2"/>
  </r>
  <r>
    <x v="4"/>
    <n v="1185732"/>
    <x v="234"/>
    <x v="2"/>
    <x v="17"/>
    <s v="Cheyenne"/>
    <x v="0"/>
    <n v="39"/>
    <n v="208"/>
    <n v="8112"/>
    <n v="5029.4399999999996"/>
    <n v="0.62"/>
    <x v="2"/>
  </r>
  <r>
    <x v="4"/>
    <n v="1185732"/>
    <x v="234"/>
    <x v="2"/>
    <x v="17"/>
    <s v="Cheyenne"/>
    <x v="1"/>
    <n v="39"/>
    <n v="140"/>
    <n v="5460"/>
    <n v="2456.9999999999995"/>
    <n v="0.44999999999999996"/>
    <x v="2"/>
  </r>
  <r>
    <x v="4"/>
    <n v="1185732"/>
    <x v="234"/>
    <x v="2"/>
    <x v="17"/>
    <s v="Cheyenne"/>
    <x v="2"/>
    <n v="28"/>
    <n v="145"/>
    <n v="4060"/>
    <n v="1867.6"/>
    <n v="0.45999999999999996"/>
    <x v="2"/>
  </r>
  <r>
    <x v="4"/>
    <n v="1185732"/>
    <x v="234"/>
    <x v="2"/>
    <x v="17"/>
    <s v="Cheyenne"/>
    <x v="3"/>
    <n v="33"/>
    <n v="119"/>
    <n v="3927"/>
    <n v="1845.6899999999998"/>
    <n v="0.47"/>
    <x v="2"/>
  </r>
  <r>
    <x v="4"/>
    <n v="1185732"/>
    <x v="234"/>
    <x v="2"/>
    <x v="17"/>
    <s v="Cheyenne"/>
    <x v="4"/>
    <n v="47"/>
    <n v="106"/>
    <n v="4982"/>
    <n v="2092.44"/>
    <n v="0.42"/>
    <x v="2"/>
  </r>
  <r>
    <x v="4"/>
    <n v="1185732"/>
    <x v="234"/>
    <x v="2"/>
    <x v="17"/>
    <s v="Cheyenne"/>
    <x v="5"/>
    <n v="36"/>
    <n v="149"/>
    <n v="5364"/>
    <n v="1877.3999999999999"/>
    <n v="0.35"/>
    <x v="2"/>
  </r>
  <r>
    <x v="4"/>
    <n v="1185732"/>
    <x v="263"/>
    <x v="2"/>
    <x v="17"/>
    <s v="Cheyenne"/>
    <x v="0"/>
    <n v="45"/>
    <n v="246"/>
    <n v="11070"/>
    <n v="7195.5"/>
    <n v="0.65"/>
    <x v="2"/>
  </r>
  <r>
    <x v="4"/>
    <n v="1185732"/>
    <x v="263"/>
    <x v="2"/>
    <x v="17"/>
    <s v="Cheyenne"/>
    <x v="1"/>
    <n v="41"/>
    <n v="152"/>
    <n v="6232"/>
    <n v="2492.8000000000002"/>
    <n v="0.4"/>
    <x v="2"/>
  </r>
  <r>
    <x v="4"/>
    <n v="1185732"/>
    <x v="263"/>
    <x v="2"/>
    <x v="17"/>
    <s v="Cheyenne"/>
    <x v="2"/>
    <n v="39"/>
    <n v="145"/>
    <n v="5655"/>
    <n v="2770.95"/>
    <n v="0.49"/>
    <x v="2"/>
  </r>
  <r>
    <x v="4"/>
    <n v="1185732"/>
    <x v="263"/>
    <x v="2"/>
    <x v="17"/>
    <s v="Cheyenne"/>
    <x v="3"/>
    <n v="39"/>
    <n v="131"/>
    <n v="5109"/>
    <n v="2554.5"/>
    <n v="0.5"/>
    <x v="2"/>
  </r>
  <r>
    <x v="4"/>
    <n v="1185732"/>
    <x v="263"/>
    <x v="2"/>
    <x v="17"/>
    <s v="Cheyenne"/>
    <x v="4"/>
    <n v="45"/>
    <n v="133"/>
    <n v="5985"/>
    <n v="2513.6999999999998"/>
    <n v="0.42"/>
    <x v="2"/>
  </r>
  <r>
    <x v="4"/>
    <n v="1185732"/>
    <x v="263"/>
    <x v="2"/>
    <x v="17"/>
    <s v="Cheyenne"/>
    <x v="5"/>
    <n v="52"/>
    <n v="156"/>
    <n v="8112"/>
    <n v="3244.8"/>
    <n v="0.4"/>
    <x v="2"/>
  </r>
  <r>
    <x v="4"/>
    <n v="1185732"/>
    <x v="296"/>
    <x v="2"/>
    <x v="17"/>
    <s v="Cheyenne"/>
    <x v="0"/>
    <n v="46"/>
    <n v="247"/>
    <n v="11362"/>
    <n v="7158.06"/>
    <n v="0.63"/>
    <x v="2"/>
  </r>
  <r>
    <x v="4"/>
    <n v="1185732"/>
    <x v="296"/>
    <x v="2"/>
    <x v="17"/>
    <s v="Cheyenne"/>
    <x v="1"/>
    <n v="42"/>
    <n v="168"/>
    <n v="7056"/>
    <n v="2892.96"/>
    <n v="0.41"/>
    <x v="2"/>
  </r>
  <r>
    <x v="4"/>
    <n v="1185732"/>
    <x v="296"/>
    <x v="2"/>
    <x v="17"/>
    <s v="Cheyenne"/>
    <x v="2"/>
    <n v="38"/>
    <n v="131"/>
    <n v="4978"/>
    <n v="2240.1"/>
    <n v="0.44999999999999996"/>
    <x v="2"/>
  </r>
  <r>
    <x v="4"/>
    <n v="1185732"/>
    <x v="296"/>
    <x v="2"/>
    <x v="17"/>
    <s v="Cheyenne"/>
    <x v="3"/>
    <n v="38"/>
    <n v="140"/>
    <n v="5320"/>
    <n v="2500.3999999999996"/>
    <n v="0.47"/>
    <x v="2"/>
  </r>
  <r>
    <x v="4"/>
    <n v="1185732"/>
    <x v="296"/>
    <x v="2"/>
    <x v="17"/>
    <s v="Cheyenne"/>
    <x v="4"/>
    <n v="49"/>
    <n v="135"/>
    <n v="6615"/>
    <n v="2910.6"/>
    <n v="0.44"/>
    <x v="2"/>
  </r>
  <r>
    <x v="4"/>
    <n v="1185732"/>
    <x v="296"/>
    <x v="2"/>
    <x v="17"/>
    <s v="Cheyenne"/>
    <x v="5"/>
    <n v="50"/>
    <n v="163"/>
    <n v="8150"/>
    <n v="3015.5"/>
    <n v="0.37"/>
    <x v="2"/>
  </r>
  <r>
    <x v="4"/>
    <n v="1185732"/>
    <x v="324"/>
    <x v="2"/>
    <x v="17"/>
    <s v="Cheyenne"/>
    <x v="0"/>
    <n v="48"/>
    <n v="228"/>
    <n v="10944"/>
    <n v="7004.16"/>
    <n v="0.64"/>
    <x v="2"/>
  </r>
  <r>
    <x v="4"/>
    <n v="1185732"/>
    <x v="324"/>
    <x v="2"/>
    <x v="17"/>
    <s v="Cheyenne"/>
    <x v="1"/>
    <n v="44"/>
    <n v="163"/>
    <n v="7172"/>
    <n v="3083.96"/>
    <n v="0.43"/>
    <x v="2"/>
  </r>
  <r>
    <x v="4"/>
    <n v="1185732"/>
    <x v="324"/>
    <x v="2"/>
    <x v="17"/>
    <s v="Cheyenne"/>
    <x v="2"/>
    <n v="38"/>
    <n v="149"/>
    <n v="5662"/>
    <n v="2717.7599999999998"/>
    <n v="0.48"/>
    <x v="2"/>
  </r>
  <r>
    <x v="4"/>
    <n v="1185732"/>
    <x v="324"/>
    <x v="2"/>
    <x v="17"/>
    <s v="Cheyenne"/>
    <x v="3"/>
    <n v="39"/>
    <n v="150"/>
    <n v="5850"/>
    <n v="2749.5"/>
    <n v="0.47"/>
    <x v="2"/>
  </r>
  <r>
    <x v="4"/>
    <n v="1185732"/>
    <x v="324"/>
    <x v="2"/>
    <x v="17"/>
    <s v="Cheyenne"/>
    <x v="4"/>
    <n v="48"/>
    <n v="137"/>
    <n v="6576"/>
    <n v="2761.92"/>
    <n v="0.42"/>
    <x v="2"/>
  </r>
  <r>
    <x v="4"/>
    <n v="1185732"/>
    <x v="324"/>
    <x v="2"/>
    <x v="17"/>
    <s v="Cheyenne"/>
    <x v="5"/>
    <n v="51"/>
    <n v="196"/>
    <n v="9996"/>
    <n v="3598.56"/>
    <n v="0.36"/>
    <x v="2"/>
  </r>
  <r>
    <x v="4"/>
    <n v="1185732"/>
    <x v="356"/>
    <x v="2"/>
    <x v="17"/>
    <s v="Cheyenne"/>
    <x v="0"/>
    <n v="47"/>
    <n v="255"/>
    <n v="11985"/>
    <n v="7670.4000000000005"/>
    <n v="0.64"/>
    <x v="2"/>
  </r>
  <r>
    <x v="4"/>
    <n v="1185732"/>
    <x v="356"/>
    <x v="2"/>
    <x v="17"/>
    <s v="Cheyenne"/>
    <x v="1"/>
    <n v="43"/>
    <n v="163"/>
    <n v="7009"/>
    <n v="2873.69"/>
    <n v="0.41"/>
    <x v="2"/>
  </r>
  <r>
    <x v="4"/>
    <n v="1185732"/>
    <x v="356"/>
    <x v="2"/>
    <x v="17"/>
    <s v="Cheyenne"/>
    <x v="2"/>
    <n v="38"/>
    <n v="143"/>
    <n v="5434"/>
    <n v="2445.2999999999997"/>
    <n v="0.44999999999999996"/>
    <x v="2"/>
  </r>
  <r>
    <x v="4"/>
    <n v="1185732"/>
    <x v="356"/>
    <x v="2"/>
    <x v="17"/>
    <s v="Cheyenne"/>
    <x v="3"/>
    <n v="38"/>
    <n v="147"/>
    <n v="5586"/>
    <n v="2737.14"/>
    <n v="0.49"/>
    <x v="2"/>
  </r>
  <r>
    <x v="4"/>
    <n v="1185732"/>
    <x v="356"/>
    <x v="2"/>
    <x v="17"/>
    <s v="Cheyenne"/>
    <x v="4"/>
    <n v="47"/>
    <n v="140"/>
    <n v="6580"/>
    <n v="2697.7999999999997"/>
    <n v="0.41"/>
    <x v="2"/>
  </r>
  <r>
    <x v="4"/>
    <n v="1185732"/>
    <x v="356"/>
    <x v="2"/>
    <x v="17"/>
    <s v="Cheyenne"/>
    <x v="5"/>
    <n v="52"/>
    <n v="196"/>
    <n v="10192"/>
    <n v="4076.8"/>
    <n v="0.4"/>
    <x v="2"/>
  </r>
  <r>
    <x v="4"/>
    <n v="1185732"/>
    <x v="386"/>
    <x v="2"/>
    <x v="17"/>
    <s v="Cheyenne"/>
    <x v="0"/>
    <n v="48"/>
    <n v="208"/>
    <n v="9984"/>
    <n v="6389.76"/>
    <n v="0.64"/>
    <x v="2"/>
  </r>
  <r>
    <x v="4"/>
    <n v="1185732"/>
    <x v="386"/>
    <x v="2"/>
    <x v="17"/>
    <s v="Cheyenne"/>
    <x v="1"/>
    <n v="44"/>
    <n v="150"/>
    <n v="6600"/>
    <n v="2838"/>
    <n v="0.43"/>
    <x v="2"/>
  </r>
  <r>
    <x v="4"/>
    <n v="1185732"/>
    <x v="386"/>
    <x v="2"/>
    <x v="17"/>
    <s v="Cheyenne"/>
    <x v="2"/>
    <n v="38"/>
    <n v="137"/>
    <n v="5206"/>
    <n v="2394.7599999999998"/>
    <n v="0.45999999999999996"/>
    <x v="2"/>
  </r>
  <r>
    <x v="4"/>
    <n v="1185732"/>
    <x v="386"/>
    <x v="2"/>
    <x v="17"/>
    <s v="Cheyenne"/>
    <x v="3"/>
    <n v="38"/>
    <n v="135"/>
    <n v="5130"/>
    <n v="2513.6999999999998"/>
    <n v="0.49"/>
    <x v="2"/>
  </r>
  <r>
    <x v="4"/>
    <n v="1185732"/>
    <x v="386"/>
    <x v="2"/>
    <x v="17"/>
    <s v="Cheyenne"/>
    <x v="4"/>
    <n v="48"/>
    <n v="125"/>
    <n v="6000"/>
    <n v="2580"/>
    <n v="0.43"/>
    <x v="2"/>
  </r>
  <r>
    <x v="4"/>
    <n v="1185732"/>
    <x v="386"/>
    <x v="2"/>
    <x v="17"/>
    <s v="Cheyenne"/>
    <x v="5"/>
    <n v="52"/>
    <n v="174"/>
    <n v="9048"/>
    <n v="3619.2000000000003"/>
    <n v="0.4"/>
    <x v="2"/>
  </r>
  <r>
    <x v="4"/>
    <n v="1185732"/>
    <x v="418"/>
    <x v="2"/>
    <x v="17"/>
    <s v="Cheyenne"/>
    <x v="0"/>
    <n v="50"/>
    <n v="202"/>
    <n v="10100"/>
    <n v="6464"/>
    <n v="0.64"/>
    <x v="2"/>
  </r>
  <r>
    <x v="4"/>
    <n v="1185732"/>
    <x v="418"/>
    <x v="2"/>
    <x v="17"/>
    <s v="Cheyenne"/>
    <x v="1"/>
    <n v="44"/>
    <n v="174"/>
    <n v="7656"/>
    <n v="3062.4"/>
    <n v="0.4"/>
    <x v="2"/>
  </r>
  <r>
    <x v="4"/>
    <n v="1185732"/>
    <x v="418"/>
    <x v="2"/>
    <x v="17"/>
    <s v="Cheyenne"/>
    <x v="2"/>
    <n v="42"/>
    <n v="125"/>
    <n v="5250"/>
    <n v="2415"/>
    <n v="0.45999999999999996"/>
    <x v="2"/>
  </r>
  <r>
    <x v="4"/>
    <n v="1185732"/>
    <x v="418"/>
    <x v="2"/>
    <x v="17"/>
    <s v="Cheyenne"/>
    <x v="3"/>
    <n v="41"/>
    <n v="119"/>
    <n v="4879"/>
    <n v="2244.3399999999997"/>
    <n v="0.45999999999999996"/>
    <x v="2"/>
  </r>
  <r>
    <x v="4"/>
    <n v="1185732"/>
    <x v="418"/>
    <x v="2"/>
    <x v="17"/>
    <s v="Cheyenne"/>
    <x v="4"/>
    <n v="54"/>
    <n v="128"/>
    <n v="6912"/>
    <n v="3041.28"/>
    <n v="0.44"/>
    <x v="2"/>
  </r>
  <r>
    <x v="4"/>
    <n v="1185732"/>
    <x v="418"/>
    <x v="2"/>
    <x v="17"/>
    <s v="Cheyenne"/>
    <x v="5"/>
    <n v="55"/>
    <n v="150"/>
    <n v="8250"/>
    <n v="3052.5"/>
    <n v="0.37"/>
    <x v="2"/>
  </r>
  <r>
    <x v="4"/>
    <n v="1185732"/>
    <x v="448"/>
    <x v="2"/>
    <x v="17"/>
    <s v="Cheyenne"/>
    <x v="0"/>
    <n v="53"/>
    <n v="218"/>
    <n v="11554"/>
    <n v="7047.94"/>
    <n v="0.61"/>
    <x v="2"/>
  </r>
  <r>
    <x v="4"/>
    <n v="1185732"/>
    <x v="448"/>
    <x v="2"/>
    <x v="17"/>
    <s v="Cheyenne"/>
    <x v="1"/>
    <n v="42"/>
    <n v="167"/>
    <n v="7014"/>
    <n v="3016.02"/>
    <n v="0.43"/>
    <x v="2"/>
  </r>
  <r>
    <x v="4"/>
    <n v="1185732"/>
    <x v="448"/>
    <x v="2"/>
    <x v="17"/>
    <s v="Cheyenne"/>
    <x v="2"/>
    <n v="42"/>
    <n v="146"/>
    <n v="6132"/>
    <n v="3066"/>
    <n v="0.5"/>
    <x v="2"/>
  </r>
  <r>
    <x v="4"/>
    <n v="1185732"/>
    <x v="448"/>
    <x v="2"/>
    <x v="17"/>
    <s v="Cheyenne"/>
    <x v="3"/>
    <n v="42"/>
    <n v="135"/>
    <n v="5670"/>
    <n v="2778.2999999999997"/>
    <n v="0.49"/>
    <x v="2"/>
  </r>
  <r>
    <x v="4"/>
    <n v="1185732"/>
    <x v="448"/>
    <x v="2"/>
    <x v="17"/>
    <s v="Cheyenne"/>
    <x v="4"/>
    <n v="51"/>
    <n v="143"/>
    <n v="7293"/>
    <n v="2990.1299999999997"/>
    <n v="0.41"/>
    <x v="2"/>
  </r>
  <r>
    <x v="4"/>
    <n v="1185732"/>
    <x v="448"/>
    <x v="2"/>
    <x v="17"/>
    <s v="Cheyenne"/>
    <x v="5"/>
    <n v="55"/>
    <n v="161"/>
    <n v="8855"/>
    <n v="3453.4500000000003"/>
    <n v="0.39"/>
    <x v="2"/>
  </r>
  <r>
    <x v="4"/>
    <n v="1185732"/>
    <x v="477"/>
    <x v="2"/>
    <x v="17"/>
    <s v="Cheyenne"/>
    <x v="0"/>
    <n v="52"/>
    <n v="224"/>
    <n v="11648"/>
    <n v="7105.28"/>
    <n v="0.61"/>
    <x v="2"/>
  </r>
  <r>
    <x v="4"/>
    <n v="1185732"/>
    <x v="477"/>
    <x v="2"/>
    <x v="17"/>
    <s v="Cheyenne"/>
    <x v="1"/>
    <n v="44"/>
    <n v="168"/>
    <n v="7392"/>
    <n v="3030.72"/>
    <n v="0.41"/>
    <x v="2"/>
  </r>
  <r>
    <x v="0"/>
    <n v="1185732"/>
    <x v="477"/>
    <x v="2"/>
    <x v="17"/>
    <s v="Cheyenne"/>
    <x v="2"/>
    <n v="44"/>
    <n v="165"/>
    <n v="7260"/>
    <n v="3339.6"/>
    <n v="0.45999999999999996"/>
    <x v="2"/>
  </r>
  <r>
    <x v="0"/>
    <n v="1185732"/>
    <x v="477"/>
    <x v="2"/>
    <x v="17"/>
    <s v="Cheyenne"/>
    <x v="3"/>
    <n v="44"/>
    <n v="135"/>
    <n v="5940"/>
    <n v="2910.6"/>
    <n v="0.49"/>
    <x v="2"/>
  </r>
  <r>
    <x v="0"/>
    <n v="1185732"/>
    <x v="477"/>
    <x v="2"/>
    <x v="17"/>
    <s v="Cheyenne"/>
    <x v="4"/>
    <n v="54"/>
    <n v="145"/>
    <n v="7830"/>
    <n v="3523.4999999999995"/>
    <n v="0.44999999999999996"/>
    <x v="2"/>
  </r>
  <r>
    <x v="0"/>
    <n v="1185732"/>
    <x v="477"/>
    <x v="2"/>
    <x v="17"/>
    <s v="Cheyenne"/>
    <x v="5"/>
    <n v="56"/>
    <n v="174"/>
    <n v="9744"/>
    <n v="3507.8399999999997"/>
    <n v="0.36"/>
    <x v="2"/>
  </r>
  <r>
    <x v="0"/>
    <n v="1128299"/>
    <x v="188"/>
    <x v="2"/>
    <x v="17"/>
    <s v="Cheyenne"/>
    <x v="0"/>
    <n v="29"/>
    <n v="91"/>
    <n v="2639"/>
    <n v="1213.9399999999998"/>
    <n v="0.45999999999999996"/>
    <x v="2"/>
  </r>
  <r>
    <x v="0"/>
    <n v="1128299"/>
    <x v="188"/>
    <x v="2"/>
    <x v="17"/>
    <s v="Cheyenne"/>
    <x v="1"/>
    <n v="36"/>
    <n v="105"/>
    <n v="3780"/>
    <n v="1738.8"/>
    <n v="0.45999999999999996"/>
    <x v="2"/>
  </r>
  <r>
    <x v="0"/>
    <n v="1128299"/>
    <x v="188"/>
    <x v="2"/>
    <x v="17"/>
    <s v="Cheyenne"/>
    <x v="2"/>
    <n v="39"/>
    <n v="91"/>
    <n v="3549"/>
    <n v="1597.05"/>
    <n v="0.44999999999999996"/>
    <x v="2"/>
  </r>
  <r>
    <x v="0"/>
    <n v="1128299"/>
    <x v="188"/>
    <x v="2"/>
    <x v="17"/>
    <s v="Cheyenne"/>
    <x v="3"/>
    <n v="38"/>
    <n v="54"/>
    <n v="2052"/>
    <n v="964.43999999999994"/>
    <n v="0.47"/>
    <x v="2"/>
  </r>
  <r>
    <x v="0"/>
    <n v="1128299"/>
    <x v="188"/>
    <x v="2"/>
    <x v="17"/>
    <s v="Cheyenne"/>
    <x v="4"/>
    <n v="42"/>
    <n v="45"/>
    <n v="1890"/>
    <n v="963.9"/>
    <n v="0.51"/>
    <x v="2"/>
  </r>
  <r>
    <x v="0"/>
    <n v="1128299"/>
    <x v="188"/>
    <x v="2"/>
    <x v="17"/>
    <s v="Cheyenne"/>
    <x v="5"/>
    <n v="38"/>
    <n v="116"/>
    <n v="4408"/>
    <n v="1983.6"/>
    <n v="0.44999999999999996"/>
    <x v="2"/>
  </r>
  <r>
    <x v="0"/>
    <n v="1128299"/>
    <x v="698"/>
    <x v="2"/>
    <x v="17"/>
    <s v="Cheyenne"/>
    <x v="0"/>
    <n v="27"/>
    <n v="113"/>
    <n v="3051"/>
    <n v="1403.4599999999998"/>
    <n v="0.45999999999999996"/>
    <x v="2"/>
  </r>
  <r>
    <x v="0"/>
    <n v="1128299"/>
    <x v="698"/>
    <x v="2"/>
    <x v="17"/>
    <s v="Cheyenne"/>
    <x v="1"/>
    <n v="36"/>
    <n v="105"/>
    <n v="3780"/>
    <n v="1700.9999999999998"/>
    <n v="0.44999999999999996"/>
    <x v="2"/>
  </r>
  <r>
    <x v="0"/>
    <n v="1128299"/>
    <x v="698"/>
    <x v="2"/>
    <x v="17"/>
    <s v="Cheyenne"/>
    <x v="2"/>
    <n v="39"/>
    <n v="88"/>
    <n v="3432"/>
    <n v="1544.3999999999999"/>
    <n v="0.44999999999999996"/>
    <x v="2"/>
  </r>
  <r>
    <x v="0"/>
    <n v="1128299"/>
    <x v="698"/>
    <x v="4"/>
    <x v="18"/>
    <s v="Richmond"/>
    <x v="3"/>
    <n v="38"/>
    <n v="58"/>
    <n v="2204"/>
    <n v="1102"/>
    <n v="0.5"/>
    <x v="2"/>
  </r>
  <r>
    <x v="0"/>
    <n v="1128299"/>
    <x v="698"/>
    <x v="4"/>
    <x v="18"/>
    <s v="Richmond"/>
    <x v="4"/>
    <n v="42"/>
    <n v="38"/>
    <n v="1596"/>
    <n v="877.80000000000007"/>
    <n v="0.55000000000000004"/>
    <x v="2"/>
  </r>
  <r>
    <x v="0"/>
    <n v="1128299"/>
    <x v="698"/>
    <x v="4"/>
    <x v="18"/>
    <s v="Richmond"/>
    <x v="5"/>
    <n v="38"/>
    <n v="81"/>
    <n v="3078"/>
    <n v="1323.54"/>
    <n v="0.43"/>
    <x v="2"/>
  </r>
  <r>
    <x v="0"/>
    <n v="1128299"/>
    <x v="228"/>
    <x v="4"/>
    <x v="18"/>
    <s v="Richmond"/>
    <x v="0"/>
    <n v="38"/>
    <n v="143"/>
    <n v="5434"/>
    <n v="2553.98"/>
    <n v="0.47"/>
    <x v="2"/>
  </r>
  <r>
    <x v="0"/>
    <n v="1128299"/>
    <x v="228"/>
    <x v="4"/>
    <x v="18"/>
    <s v="Richmond"/>
    <x v="1"/>
    <n v="45"/>
    <n v="85"/>
    <n v="3825"/>
    <n v="1797.75"/>
    <n v="0.47"/>
    <x v="2"/>
  </r>
  <r>
    <x v="0"/>
    <n v="1128299"/>
    <x v="228"/>
    <x v="4"/>
    <x v="18"/>
    <s v="Richmond"/>
    <x v="2"/>
    <n v="52"/>
    <n v="91"/>
    <n v="4732"/>
    <n v="2271.36"/>
    <n v="0.48"/>
    <x v="2"/>
  </r>
  <r>
    <x v="0"/>
    <n v="1128299"/>
    <x v="228"/>
    <x v="4"/>
    <x v="18"/>
    <s v="Richmond"/>
    <x v="3"/>
    <n v="48"/>
    <n v="65"/>
    <n v="3120"/>
    <n v="1435.1999999999998"/>
    <n v="0.45999999999999996"/>
    <x v="2"/>
  </r>
  <r>
    <x v="0"/>
    <n v="1128299"/>
    <x v="228"/>
    <x v="4"/>
    <x v="18"/>
    <s v="Richmond"/>
    <x v="4"/>
    <n v="51"/>
    <n v="30"/>
    <n v="1530"/>
    <n v="795.6"/>
    <n v="0.52"/>
    <x v="2"/>
  </r>
  <r>
    <x v="0"/>
    <n v="1128299"/>
    <x v="228"/>
    <x v="4"/>
    <x v="18"/>
    <s v="Richmond"/>
    <x v="5"/>
    <n v="49"/>
    <n v="78"/>
    <n v="3822"/>
    <n v="1605.24"/>
    <n v="0.42"/>
    <x v="2"/>
  </r>
  <r>
    <x v="0"/>
    <n v="1128299"/>
    <x v="247"/>
    <x v="4"/>
    <x v="18"/>
    <s v="Richmond"/>
    <x v="0"/>
    <n v="52"/>
    <n v="124"/>
    <n v="6448"/>
    <n v="3095.04"/>
    <n v="0.48"/>
    <x v="2"/>
  </r>
  <r>
    <x v="0"/>
    <n v="1128299"/>
    <x v="247"/>
    <x v="4"/>
    <x v="18"/>
    <s v="Richmond"/>
    <x v="1"/>
    <n v="59"/>
    <n v="69"/>
    <n v="4071"/>
    <n v="1954.08"/>
    <n v="0.48"/>
    <x v="2"/>
  </r>
  <r>
    <x v="0"/>
    <n v="1128299"/>
    <x v="247"/>
    <x v="4"/>
    <x v="18"/>
    <s v="Richmond"/>
    <x v="2"/>
    <n v="57"/>
    <n v="85"/>
    <n v="4845"/>
    <n v="2374.0500000000002"/>
    <n v="0.49"/>
    <x v="2"/>
  </r>
  <r>
    <x v="0"/>
    <n v="1128299"/>
    <x v="247"/>
    <x v="4"/>
    <x v="18"/>
    <s v="Richmond"/>
    <x v="3"/>
    <n v="42"/>
    <n v="56"/>
    <n v="2352"/>
    <n v="1105.4399999999998"/>
    <n v="0.47"/>
    <x v="2"/>
  </r>
  <r>
    <x v="0"/>
    <n v="1128299"/>
    <x v="247"/>
    <x v="4"/>
    <x v="18"/>
    <s v="Richmond"/>
    <x v="4"/>
    <n v="49"/>
    <n v="35"/>
    <n v="1715"/>
    <n v="874.65"/>
    <n v="0.51"/>
    <x v="2"/>
  </r>
  <r>
    <x v="0"/>
    <n v="1128299"/>
    <x v="247"/>
    <x v="4"/>
    <x v="18"/>
    <s v="Richmond"/>
    <x v="5"/>
    <n v="64"/>
    <n v="78"/>
    <n v="4992"/>
    <n v="2196.48"/>
    <n v="0.44"/>
    <x v="2"/>
  </r>
  <r>
    <x v="0"/>
    <n v="1128299"/>
    <x v="278"/>
    <x v="4"/>
    <x v="18"/>
    <s v="Richmond"/>
    <x v="0"/>
    <n v="46"/>
    <n v="125"/>
    <n v="5750"/>
    <n v="2645"/>
    <n v="0.45999999999999996"/>
    <x v="2"/>
  </r>
  <r>
    <x v="0"/>
    <n v="1128299"/>
    <x v="278"/>
    <x v="4"/>
    <x v="18"/>
    <s v="Richmond"/>
    <x v="1"/>
    <n v="51"/>
    <n v="98"/>
    <n v="4998"/>
    <n v="2249.1"/>
    <n v="0.44999999999999996"/>
    <x v="2"/>
  </r>
  <r>
    <x v="0"/>
    <n v="1128299"/>
    <x v="278"/>
    <x v="4"/>
    <x v="18"/>
    <s v="Richmond"/>
    <x v="2"/>
    <n v="50"/>
    <n v="88"/>
    <n v="4400"/>
    <n v="2200"/>
    <n v="0.5"/>
    <x v="2"/>
  </r>
  <r>
    <x v="0"/>
    <n v="1128299"/>
    <x v="278"/>
    <x v="4"/>
    <x v="18"/>
    <s v="Richmond"/>
    <x v="3"/>
    <n v="47"/>
    <n v="69"/>
    <n v="3243"/>
    <n v="1621.5"/>
    <n v="0.5"/>
    <x v="2"/>
  </r>
  <r>
    <x v="0"/>
    <n v="1128299"/>
    <x v="278"/>
    <x v="4"/>
    <x v="18"/>
    <s v="Richmond"/>
    <x v="4"/>
    <n v="44"/>
    <n v="49"/>
    <n v="2156"/>
    <n v="1164.24"/>
    <n v="0.54"/>
    <x v="2"/>
  </r>
  <r>
    <x v="0"/>
    <n v="1128299"/>
    <x v="278"/>
    <x v="4"/>
    <x v="18"/>
    <s v="Richmond"/>
    <x v="5"/>
    <n v="56"/>
    <n v="152"/>
    <n v="8512"/>
    <n v="3660.16"/>
    <n v="0.43"/>
    <x v="2"/>
  </r>
  <r>
    <x v="0"/>
    <n v="1128299"/>
    <x v="308"/>
    <x v="4"/>
    <x v="18"/>
    <s v="Richmond"/>
    <x v="0"/>
    <n v="53"/>
    <n v="233"/>
    <n v="12349"/>
    <n v="5804.03"/>
    <n v="0.47"/>
    <x v="2"/>
  </r>
  <r>
    <x v="0"/>
    <n v="1128299"/>
    <x v="308"/>
    <x v="4"/>
    <x v="18"/>
    <s v="Richmond"/>
    <x v="1"/>
    <n v="62"/>
    <n v="176"/>
    <n v="10912"/>
    <n v="5019.5199999999995"/>
    <n v="0.45999999999999996"/>
    <x v="2"/>
  </r>
  <r>
    <x v="0"/>
    <n v="1128299"/>
    <x v="308"/>
    <x v="4"/>
    <x v="18"/>
    <s v="Richmond"/>
    <x v="2"/>
    <n v="73"/>
    <n v="195"/>
    <n v="14235"/>
    <n v="6832.8"/>
    <n v="0.48"/>
    <x v="2"/>
  </r>
  <r>
    <x v="0"/>
    <n v="1128299"/>
    <x v="308"/>
    <x v="4"/>
    <x v="18"/>
    <s v="Richmond"/>
    <x v="3"/>
    <n v="72"/>
    <n v="142"/>
    <n v="10224"/>
    <n v="5009.76"/>
    <n v="0.49"/>
    <x v="2"/>
  </r>
  <r>
    <x v="0"/>
    <n v="1128299"/>
    <x v="308"/>
    <x v="4"/>
    <x v="18"/>
    <s v="Richmond"/>
    <x v="4"/>
    <n v="81"/>
    <n v="104"/>
    <n v="8424"/>
    <n v="4296.24"/>
    <n v="0.51"/>
    <x v="2"/>
  </r>
  <r>
    <x v="0"/>
    <n v="1128299"/>
    <x v="308"/>
    <x v="4"/>
    <x v="18"/>
    <s v="Richmond"/>
    <x v="5"/>
    <n v="96"/>
    <n v="182"/>
    <n v="17472"/>
    <n v="6988.8"/>
    <n v="0.4"/>
    <x v="2"/>
  </r>
  <r>
    <x v="0"/>
    <n v="1128299"/>
    <x v="337"/>
    <x v="4"/>
    <x v="18"/>
    <s v="Richmond"/>
    <x v="0"/>
    <n v="79"/>
    <n v="255"/>
    <n v="20145"/>
    <n v="10072.5"/>
    <n v="0.5"/>
    <x v="2"/>
  </r>
  <r>
    <x v="0"/>
    <n v="1128299"/>
    <x v="337"/>
    <x v="4"/>
    <x v="18"/>
    <s v="Richmond"/>
    <x v="1"/>
    <n v="81"/>
    <n v="203"/>
    <n v="16443"/>
    <n v="8221.5"/>
    <n v="0.5"/>
    <x v="2"/>
  </r>
  <r>
    <x v="0"/>
    <n v="1128299"/>
    <x v="337"/>
    <x v="4"/>
    <x v="18"/>
    <s v="Richmond"/>
    <x v="2"/>
    <n v="86"/>
    <n v="182"/>
    <n v="15652"/>
    <n v="7043.4"/>
    <n v="0.44999999999999996"/>
    <x v="2"/>
  </r>
  <r>
    <x v="0"/>
    <n v="1128299"/>
    <x v="337"/>
    <x v="4"/>
    <x v="18"/>
    <s v="Richmond"/>
    <x v="3"/>
    <n v="82"/>
    <n v="149"/>
    <n v="12218"/>
    <n v="5620.28"/>
    <n v="0.45999999999999996"/>
    <x v="2"/>
  </r>
  <r>
    <x v="0"/>
    <n v="1128299"/>
    <x v="337"/>
    <x v="4"/>
    <x v="18"/>
    <s v="Richmond"/>
    <x v="4"/>
    <n v="85"/>
    <n v="162"/>
    <n v="13770"/>
    <n v="7573.5000000000009"/>
    <n v="0.55000000000000004"/>
    <x v="2"/>
  </r>
  <r>
    <x v="0"/>
    <n v="1128299"/>
    <x v="337"/>
    <x v="4"/>
    <x v="18"/>
    <s v="Richmond"/>
    <x v="5"/>
    <n v="96"/>
    <n v="180"/>
    <n v="17280"/>
    <n v="6912"/>
    <n v="0.4"/>
    <x v="2"/>
  </r>
  <r>
    <x v="0"/>
    <n v="1128299"/>
    <x v="369"/>
    <x v="4"/>
    <x v="18"/>
    <s v="Richmond"/>
    <x v="0"/>
    <n v="83"/>
    <n v="240"/>
    <n v="19920"/>
    <n v="8964"/>
    <n v="0.44999999999999996"/>
    <x v="2"/>
  </r>
  <r>
    <x v="0"/>
    <n v="1128299"/>
    <x v="369"/>
    <x v="4"/>
    <x v="18"/>
    <s v="Richmond"/>
    <x v="1"/>
    <n v="76"/>
    <n v="202"/>
    <n v="15352"/>
    <n v="7368.96"/>
    <n v="0.48"/>
    <x v="2"/>
  </r>
  <r>
    <x v="0"/>
    <n v="1128299"/>
    <x v="369"/>
    <x v="4"/>
    <x v="18"/>
    <s v="Richmond"/>
    <x v="2"/>
    <n v="69"/>
    <n v="189"/>
    <n v="13041"/>
    <n v="6259.6799999999994"/>
    <n v="0.48"/>
    <x v="2"/>
  </r>
  <r>
    <x v="0"/>
    <n v="1128299"/>
    <x v="369"/>
    <x v="4"/>
    <x v="18"/>
    <s v="Richmond"/>
    <x v="3"/>
    <n v="66"/>
    <n v="111"/>
    <n v="7326"/>
    <n v="3589.74"/>
    <n v="0.49"/>
    <x v="2"/>
  </r>
  <r>
    <x v="0"/>
    <n v="1128299"/>
    <x v="369"/>
    <x v="4"/>
    <x v="18"/>
    <s v="Richmond"/>
    <x v="4"/>
    <n v="64"/>
    <n v="106"/>
    <n v="6784"/>
    <n v="3459.84"/>
    <n v="0.51"/>
    <x v="2"/>
  </r>
  <r>
    <x v="0"/>
    <n v="1128299"/>
    <x v="369"/>
    <x v="4"/>
    <x v="18"/>
    <s v="Richmond"/>
    <x v="5"/>
    <n v="73"/>
    <n v="75"/>
    <n v="5475"/>
    <n v="2299.5"/>
    <n v="0.42"/>
    <x v="2"/>
  </r>
  <r>
    <x v="0"/>
    <n v="1128299"/>
    <x v="401"/>
    <x v="4"/>
    <x v="18"/>
    <s v="Richmond"/>
    <x v="0"/>
    <n v="46"/>
    <n v="113"/>
    <n v="5198"/>
    <n v="2599"/>
    <n v="0.5"/>
    <x v="2"/>
  </r>
  <r>
    <x v="0"/>
    <n v="1128299"/>
    <x v="401"/>
    <x v="4"/>
    <x v="18"/>
    <s v="Richmond"/>
    <x v="1"/>
    <n v="52"/>
    <n v="113"/>
    <n v="5876"/>
    <n v="2702.9599999999996"/>
    <n v="0.45999999999999996"/>
    <x v="2"/>
  </r>
  <r>
    <x v="0"/>
    <n v="1128299"/>
    <x v="401"/>
    <x v="4"/>
    <x v="18"/>
    <s v="Richmond"/>
    <x v="2"/>
    <n v="47"/>
    <n v="65"/>
    <n v="3055"/>
    <n v="1435.85"/>
    <n v="0.47"/>
    <x v="2"/>
  </r>
  <r>
    <x v="0"/>
    <n v="1128299"/>
    <x v="401"/>
    <x v="4"/>
    <x v="18"/>
    <s v="Richmond"/>
    <x v="3"/>
    <n v="45"/>
    <n v="54"/>
    <n v="2430"/>
    <n v="1190.7"/>
    <n v="0.49"/>
    <x v="2"/>
  </r>
  <r>
    <x v="0"/>
    <n v="1128299"/>
    <x v="401"/>
    <x v="4"/>
    <x v="18"/>
    <s v="Richmond"/>
    <x v="4"/>
    <n v="58"/>
    <n v="56"/>
    <n v="3248"/>
    <n v="1624"/>
    <n v="0.5"/>
    <x v="2"/>
  </r>
  <r>
    <x v="0"/>
    <n v="1128299"/>
    <x v="401"/>
    <x v="4"/>
    <x v="18"/>
    <s v="Richmond"/>
    <x v="5"/>
    <n v="42"/>
    <n v="70"/>
    <n v="2940"/>
    <n v="1264.2"/>
    <n v="0.43"/>
    <x v="2"/>
  </r>
  <r>
    <x v="0"/>
    <n v="1128299"/>
    <x v="430"/>
    <x v="4"/>
    <x v="18"/>
    <s v="Richmond"/>
    <x v="0"/>
    <n v="38"/>
    <n v="102"/>
    <n v="3876"/>
    <n v="1744.1999999999998"/>
    <n v="0.44999999999999996"/>
    <x v="2"/>
  </r>
  <r>
    <x v="0"/>
    <n v="1128299"/>
    <x v="430"/>
    <x v="4"/>
    <x v="18"/>
    <s v="Richmond"/>
    <x v="1"/>
    <n v="51"/>
    <n v="142"/>
    <n v="7242"/>
    <n v="3548.58"/>
    <n v="0.49"/>
    <x v="2"/>
  </r>
  <r>
    <x v="0"/>
    <n v="1128299"/>
    <x v="430"/>
    <x v="4"/>
    <x v="18"/>
    <s v="Richmond"/>
    <x v="2"/>
    <n v="46"/>
    <n v="95"/>
    <n v="4370"/>
    <n v="2010.1999999999998"/>
    <n v="0.45999999999999996"/>
    <x v="2"/>
  </r>
  <r>
    <x v="0"/>
    <n v="1128299"/>
    <x v="430"/>
    <x v="4"/>
    <x v="18"/>
    <s v="Richmond"/>
    <x v="3"/>
    <n v="41"/>
    <n v="98"/>
    <n v="4018"/>
    <n v="1968.82"/>
    <n v="0.49"/>
    <x v="2"/>
  </r>
  <r>
    <x v="0"/>
    <n v="1128299"/>
    <x v="430"/>
    <x v="4"/>
    <x v="18"/>
    <s v="Richmond"/>
    <x v="4"/>
    <n v="53"/>
    <n v="87"/>
    <n v="4611"/>
    <n v="2489.94"/>
    <n v="0.54"/>
    <x v="2"/>
  </r>
  <r>
    <x v="0"/>
    <n v="1128299"/>
    <x v="430"/>
    <x v="4"/>
    <x v="18"/>
    <s v="Richmond"/>
    <x v="5"/>
    <n v="59"/>
    <n v="102"/>
    <n v="6018"/>
    <n v="2647.92"/>
    <n v="0.44"/>
    <x v="2"/>
  </r>
  <r>
    <x v="0"/>
    <n v="1128299"/>
    <x v="461"/>
    <x v="4"/>
    <x v="18"/>
    <s v="Richmond"/>
    <x v="0"/>
    <n v="42"/>
    <n v="155"/>
    <n v="6510"/>
    <n v="3059.7"/>
    <n v="0.47"/>
    <x v="2"/>
  </r>
  <r>
    <x v="0"/>
    <n v="1128299"/>
    <x v="461"/>
    <x v="4"/>
    <x v="18"/>
    <s v="Richmond"/>
    <x v="1"/>
    <n v="47"/>
    <n v="169"/>
    <n v="7943"/>
    <n v="3892.0699999999997"/>
    <n v="0.49"/>
    <x v="2"/>
  </r>
  <r>
    <x v="0"/>
    <n v="1128299"/>
    <x v="461"/>
    <x v="4"/>
    <x v="18"/>
    <s v="Richmond"/>
    <x v="2"/>
    <n v="43"/>
    <n v="138"/>
    <n v="5934"/>
    <n v="2848.3199999999997"/>
    <n v="0.48"/>
    <x v="2"/>
  </r>
  <r>
    <x v="0"/>
    <n v="1128299"/>
    <x v="461"/>
    <x v="4"/>
    <x v="18"/>
    <s v="Richmond"/>
    <x v="3"/>
    <n v="52"/>
    <n v="113"/>
    <n v="5876"/>
    <n v="2820.48"/>
    <n v="0.48"/>
    <x v="2"/>
  </r>
  <r>
    <x v="0"/>
    <n v="1128299"/>
    <x v="461"/>
    <x v="4"/>
    <x v="18"/>
    <s v="Richmond"/>
    <x v="4"/>
    <n v="73"/>
    <n v="111"/>
    <n v="8103"/>
    <n v="4456.6500000000005"/>
    <n v="0.55000000000000004"/>
    <x v="2"/>
  </r>
  <r>
    <x v="0"/>
    <n v="1128299"/>
    <x v="461"/>
    <x v="4"/>
    <x v="18"/>
    <s v="Richmond"/>
    <x v="5"/>
    <n v="74"/>
    <n v="149"/>
    <n v="11026"/>
    <n v="4410.4000000000005"/>
    <n v="0.4"/>
    <x v="2"/>
  </r>
  <r>
    <x v="0"/>
    <n v="1128299"/>
    <x v="490"/>
    <x v="4"/>
    <x v="18"/>
    <s v="Richmond"/>
    <x v="0"/>
    <n v="60"/>
    <n v="225"/>
    <n v="13500"/>
    <n v="6345"/>
    <n v="0.47"/>
    <x v="2"/>
  </r>
  <r>
    <x v="0"/>
    <n v="1128299"/>
    <x v="490"/>
    <x v="4"/>
    <x v="18"/>
    <s v="Richmond"/>
    <x v="1"/>
    <n v="74"/>
    <n v="225"/>
    <n v="16650"/>
    <n v="7492.4999999999991"/>
    <n v="0.44999999999999996"/>
    <x v="2"/>
  </r>
  <r>
    <x v="2"/>
    <n v="1128299"/>
    <x v="490"/>
    <x v="4"/>
    <x v="18"/>
    <s v="Richmond"/>
    <x v="2"/>
    <n v="64"/>
    <n v="154"/>
    <n v="9856"/>
    <n v="4730.88"/>
    <n v="0.48"/>
    <x v="2"/>
  </r>
  <r>
    <x v="2"/>
    <n v="1128299"/>
    <x v="490"/>
    <x v="4"/>
    <x v="18"/>
    <s v="Richmond"/>
    <x v="3"/>
    <n v="67"/>
    <n v="160"/>
    <n v="10720"/>
    <n v="5360"/>
    <n v="0.5"/>
    <x v="2"/>
  </r>
  <r>
    <x v="2"/>
    <n v="1128299"/>
    <x v="490"/>
    <x v="4"/>
    <x v="18"/>
    <s v="Richmond"/>
    <x v="4"/>
    <n v="72"/>
    <n v="133"/>
    <n v="9576"/>
    <n v="4883.76"/>
    <n v="0.51"/>
    <x v="2"/>
  </r>
  <r>
    <x v="2"/>
    <n v="1128299"/>
    <x v="490"/>
    <x v="4"/>
    <x v="18"/>
    <s v="Richmond"/>
    <x v="5"/>
    <n v="82"/>
    <n v="150"/>
    <n v="12300"/>
    <n v="5289"/>
    <n v="0.43"/>
    <x v="2"/>
  </r>
  <r>
    <x v="2"/>
    <n v="1185732"/>
    <x v="183"/>
    <x v="4"/>
    <x v="18"/>
    <s v="Richmond"/>
    <x v="0"/>
    <n v="34"/>
    <n v="203"/>
    <n v="6902"/>
    <n v="4210.22"/>
    <n v="0.61"/>
    <x v="2"/>
  </r>
  <r>
    <x v="2"/>
    <n v="1185732"/>
    <x v="183"/>
    <x v="4"/>
    <x v="18"/>
    <s v="Richmond"/>
    <x v="1"/>
    <n v="34"/>
    <n v="154"/>
    <n v="5236"/>
    <n v="2670.36"/>
    <n v="0.51"/>
    <x v="2"/>
  </r>
  <r>
    <x v="2"/>
    <n v="1185732"/>
    <x v="183"/>
    <x v="4"/>
    <x v="18"/>
    <s v="Richmond"/>
    <x v="2"/>
    <n v="23"/>
    <n v="149"/>
    <n v="3427"/>
    <n v="1370.8000000000002"/>
    <n v="0.4"/>
    <x v="2"/>
  </r>
  <r>
    <x v="2"/>
    <n v="1185732"/>
    <x v="183"/>
    <x v="4"/>
    <x v="18"/>
    <s v="Richmond"/>
    <x v="3"/>
    <n v="29"/>
    <n v="116"/>
    <n v="3364"/>
    <n v="1682"/>
    <n v="0.5"/>
    <x v="2"/>
  </r>
  <r>
    <x v="2"/>
    <n v="1185732"/>
    <x v="183"/>
    <x v="4"/>
    <x v="18"/>
    <s v="Richmond"/>
    <x v="4"/>
    <n v="43"/>
    <n v="122"/>
    <n v="5246"/>
    <n v="2727.92"/>
    <n v="0.52"/>
    <x v="2"/>
  </r>
  <r>
    <x v="2"/>
    <n v="1185732"/>
    <x v="183"/>
    <x v="4"/>
    <x v="18"/>
    <s v="Richmond"/>
    <x v="5"/>
    <n v="33"/>
    <n v="138"/>
    <n v="4554"/>
    <n v="3096.7200000000003"/>
    <n v="0.68"/>
    <x v="2"/>
  </r>
  <r>
    <x v="2"/>
    <n v="1185732"/>
    <x v="212"/>
    <x v="4"/>
    <x v="18"/>
    <s v="Richmond"/>
    <x v="0"/>
    <n v="34"/>
    <n v="200"/>
    <n v="6800"/>
    <n v="4284"/>
    <n v="0.63"/>
    <x v="2"/>
  </r>
  <r>
    <x v="2"/>
    <n v="1185732"/>
    <x v="212"/>
    <x v="4"/>
    <x v="18"/>
    <s v="Richmond"/>
    <x v="1"/>
    <n v="33"/>
    <n v="117"/>
    <n v="3861"/>
    <n v="2007.72"/>
    <n v="0.52"/>
    <x v="2"/>
  </r>
  <r>
    <x v="2"/>
    <n v="1185732"/>
    <x v="212"/>
    <x v="4"/>
    <x v="18"/>
    <s v="Richmond"/>
    <x v="2"/>
    <n v="23"/>
    <n v="150"/>
    <n v="3450"/>
    <n v="1483.5"/>
    <n v="0.43"/>
    <x v="2"/>
  </r>
  <r>
    <x v="2"/>
    <n v="1185732"/>
    <x v="212"/>
    <x v="3"/>
    <x v="19"/>
    <s v="Detroit"/>
    <x v="3"/>
    <n v="28"/>
    <n v="109"/>
    <n v="3052"/>
    <n v="1495.48"/>
    <n v="0.49"/>
    <x v="2"/>
  </r>
  <r>
    <x v="2"/>
    <n v="1185732"/>
    <x v="212"/>
    <x v="3"/>
    <x v="19"/>
    <s v="Detroit"/>
    <x v="4"/>
    <n v="41"/>
    <n v="126"/>
    <n v="5166"/>
    <n v="2841.2999999999997"/>
    <n v="0.54999999999999993"/>
    <x v="2"/>
  </r>
  <r>
    <x v="2"/>
    <n v="1185732"/>
    <x v="212"/>
    <x v="3"/>
    <x v="19"/>
    <s v="Detroit"/>
    <x v="5"/>
    <n v="33"/>
    <n v="138"/>
    <n v="4554"/>
    <n v="3051.1800000000003"/>
    <n v="0.67"/>
    <x v="2"/>
  </r>
  <r>
    <x v="2"/>
    <n v="1185732"/>
    <x v="220"/>
    <x v="3"/>
    <x v="19"/>
    <s v="Detroit"/>
    <x v="0"/>
    <n v="34"/>
    <n v="216"/>
    <n v="7344"/>
    <n v="4479.84"/>
    <n v="0.61"/>
    <x v="2"/>
  </r>
  <r>
    <x v="2"/>
    <n v="1185732"/>
    <x v="220"/>
    <x v="3"/>
    <x v="19"/>
    <s v="Detroit"/>
    <x v="1"/>
    <n v="32"/>
    <n v="126"/>
    <n v="4032"/>
    <n v="2177.2800000000002"/>
    <n v="0.54"/>
    <x v="2"/>
  </r>
  <r>
    <x v="2"/>
    <n v="1185732"/>
    <x v="220"/>
    <x v="3"/>
    <x v="19"/>
    <s v="Detroit"/>
    <x v="2"/>
    <n v="25"/>
    <n v="124"/>
    <n v="3100"/>
    <n v="1240"/>
    <n v="0.4"/>
    <x v="2"/>
  </r>
  <r>
    <x v="2"/>
    <n v="1185732"/>
    <x v="220"/>
    <x v="3"/>
    <x v="19"/>
    <s v="Detroit"/>
    <x v="3"/>
    <n v="29"/>
    <n v="91"/>
    <n v="2639"/>
    <n v="1266.72"/>
    <n v="0.48"/>
    <x v="2"/>
  </r>
  <r>
    <x v="2"/>
    <n v="1185732"/>
    <x v="220"/>
    <x v="3"/>
    <x v="19"/>
    <s v="Detroit"/>
    <x v="4"/>
    <n v="43"/>
    <n v="94"/>
    <n v="4042"/>
    <n v="2101.84"/>
    <n v="0.52"/>
    <x v="2"/>
  </r>
  <r>
    <x v="2"/>
    <n v="1185732"/>
    <x v="220"/>
    <x v="3"/>
    <x v="19"/>
    <s v="Detroit"/>
    <x v="5"/>
    <n v="33"/>
    <n v="143"/>
    <n v="4719"/>
    <n v="3256.11"/>
    <n v="0.69000000000000006"/>
    <x v="2"/>
  </r>
  <r>
    <x v="2"/>
    <n v="1185732"/>
    <x v="239"/>
    <x v="3"/>
    <x v="19"/>
    <s v="Detroit"/>
    <x v="0"/>
    <n v="32"/>
    <n v="181"/>
    <n v="5792"/>
    <n v="3475.2"/>
    <n v="0.6"/>
    <x v="2"/>
  </r>
  <r>
    <x v="2"/>
    <n v="1185732"/>
    <x v="239"/>
    <x v="3"/>
    <x v="19"/>
    <s v="Detroit"/>
    <x v="1"/>
    <n v="38"/>
    <n v="111"/>
    <n v="4218"/>
    <n v="2235.54"/>
    <n v="0.53"/>
    <x v="2"/>
  </r>
  <r>
    <x v="2"/>
    <n v="1185732"/>
    <x v="239"/>
    <x v="3"/>
    <x v="19"/>
    <s v="Detroit"/>
    <x v="2"/>
    <n v="27"/>
    <n v="135"/>
    <n v="3645"/>
    <n v="1530.8999999999999"/>
    <n v="0.42"/>
    <x v="2"/>
  </r>
  <r>
    <x v="2"/>
    <n v="1185732"/>
    <x v="239"/>
    <x v="3"/>
    <x v="19"/>
    <s v="Detroit"/>
    <x v="3"/>
    <n v="32"/>
    <n v="109"/>
    <n v="3488"/>
    <n v="1604.4799999999998"/>
    <n v="0.45999999999999996"/>
    <x v="2"/>
  </r>
  <r>
    <x v="2"/>
    <n v="1185732"/>
    <x v="239"/>
    <x v="3"/>
    <x v="19"/>
    <s v="Detroit"/>
    <x v="4"/>
    <n v="45"/>
    <n v="120"/>
    <n v="5400"/>
    <n v="2700"/>
    <n v="0.5"/>
    <x v="2"/>
  </r>
  <r>
    <x v="2"/>
    <n v="1185732"/>
    <x v="239"/>
    <x v="3"/>
    <x v="19"/>
    <s v="Detroit"/>
    <x v="5"/>
    <n v="37"/>
    <n v="152"/>
    <n v="5624"/>
    <n v="3880.5600000000004"/>
    <n v="0.69000000000000006"/>
    <x v="2"/>
  </r>
  <r>
    <x v="2"/>
    <n v="1185732"/>
    <x v="268"/>
    <x v="3"/>
    <x v="19"/>
    <s v="Detroit"/>
    <x v="0"/>
    <n v="48"/>
    <n v="207"/>
    <n v="9936"/>
    <n v="6060.96"/>
    <n v="0.61"/>
    <x v="2"/>
  </r>
  <r>
    <x v="2"/>
    <n v="1185732"/>
    <x v="268"/>
    <x v="3"/>
    <x v="19"/>
    <s v="Detroit"/>
    <x v="1"/>
    <n v="47"/>
    <n v="150"/>
    <n v="7050"/>
    <n v="3877.4999999999995"/>
    <n v="0.54999999999999993"/>
    <x v="2"/>
  </r>
  <r>
    <x v="2"/>
    <n v="1185732"/>
    <x v="268"/>
    <x v="3"/>
    <x v="19"/>
    <s v="Detroit"/>
    <x v="2"/>
    <n v="44"/>
    <n v="133"/>
    <n v="5852"/>
    <n v="2340.8000000000002"/>
    <n v="0.4"/>
    <x v="2"/>
  </r>
  <r>
    <x v="2"/>
    <n v="1185732"/>
    <x v="268"/>
    <x v="3"/>
    <x v="19"/>
    <s v="Detroit"/>
    <x v="3"/>
    <n v="42"/>
    <n v="126"/>
    <n v="5292"/>
    <n v="2646"/>
    <n v="0.5"/>
    <x v="2"/>
  </r>
  <r>
    <x v="2"/>
    <n v="1185732"/>
    <x v="268"/>
    <x v="3"/>
    <x v="19"/>
    <s v="Detroit"/>
    <x v="4"/>
    <n v="52"/>
    <n v="124"/>
    <n v="6448"/>
    <n v="3417.44"/>
    <n v="0.53"/>
    <x v="2"/>
  </r>
  <r>
    <x v="2"/>
    <n v="1185732"/>
    <x v="268"/>
    <x v="3"/>
    <x v="19"/>
    <s v="Detroit"/>
    <x v="5"/>
    <n v="55"/>
    <n v="150"/>
    <n v="8250"/>
    <n v="5775.0000000000009"/>
    <n v="0.70000000000000007"/>
    <x v="2"/>
  </r>
  <r>
    <x v="2"/>
    <n v="1185732"/>
    <x v="301"/>
    <x v="3"/>
    <x v="19"/>
    <s v="Detroit"/>
    <x v="0"/>
    <n v="52"/>
    <n v="206"/>
    <n v="10712"/>
    <n v="6641.44"/>
    <n v="0.62"/>
    <x v="2"/>
  </r>
  <r>
    <x v="2"/>
    <n v="1185732"/>
    <x v="301"/>
    <x v="3"/>
    <x v="19"/>
    <s v="Detroit"/>
    <x v="1"/>
    <n v="46"/>
    <n v="167"/>
    <n v="7682"/>
    <n v="4148.2800000000007"/>
    <n v="0.54"/>
    <x v="2"/>
  </r>
  <r>
    <x v="2"/>
    <n v="1185732"/>
    <x v="301"/>
    <x v="3"/>
    <x v="19"/>
    <s v="Detroit"/>
    <x v="2"/>
    <n v="41"/>
    <n v="138"/>
    <n v="5658"/>
    <n v="2489.52"/>
    <n v="0.44"/>
    <x v="2"/>
  </r>
  <r>
    <x v="2"/>
    <n v="1185732"/>
    <x v="301"/>
    <x v="3"/>
    <x v="19"/>
    <s v="Detroit"/>
    <x v="3"/>
    <n v="43"/>
    <n v="158"/>
    <n v="6794"/>
    <n v="3261.12"/>
    <n v="0.48"/>
    <x v="2"/>
  </r>
  <r>
    <x v="2"/>
    <n v="1185732"/>
    <x v="301"/>
    <x v="3"/>
    <x v="19"/>
    <s v="Detroit"/>
    <x v="4"/>
    <n v="57"/>
    <n v="152"/>
    <n v="8664"/>
    <n v="4765.2"/>
    <n v="0.54999999999999993"/>
    <x v="2"/>
  </r>
  <r>
    <x v="2"/>
    <n v="1185732"/>
    <x v="301"/>
    <x v="3"/>
    <x v="19"/>
    <s v="Detroit"/>
    <x v="5"/>
    <n v="60"/>
    <n v="169"/>
    <n v="10140"/>
    <n v="6591"/>
    <n v="0.65"/>
    <x v="2"/>
  </r>
  <r>
    <x v="2"/>
    <n v="1185732"/>
    <x v="329"/>
    <x v="3"/>
    <x v="19"/>
    <s v="Detroit"/>
    <x v="0"/>
    <n v="57"/>
    <n v="225"/>
    <n v="12825"/>
    <n v="7695"/>
    <n v="0.6"/>
    <x v="2"/>
  </r>
  <r>
    <x v="2"/>
    <n v="1185732"/>
    <x v="329"/>
    <x v="3"/>
    <x v="19"/>
    <s v="Detroit"/>
    <x v="1"/>
    <n v="53"/>
    <n v="189"/>
    <n v="10017"/>
    <n v="5108.67"/>
    <n v="0.51"/>
    <x v="2"/>
  </r>
  <r>
    <x v="2"/>
    <n v="1185732"/>
    <x v="329"/>
    <x v="3"/>
    <x v="19"/>
    <s v="Detroit"/>
    <x v="2"/>
    <n v="46"/>
    <n v="173"/>
    <n v="7958"/>
    <n v="3581.0999999999995"/>
    <n v="0.44999999999999996"/>
    <x v="2"/>
  </r>
  <r>
    <x v="2"/>
    <n v="1185732"/>
    <x v="329"/>
    <x v="3"/>
    <x v="19"/>
    <s v="Detroit"/>
    <x v="3"/>
    <n v="47"/>
    <n v="158"/>
    <n v="7426"/>
    <n v="3341.7"/>
    <n v="0.44999999999999996"/>
    <x v="2"/>
  </r>
  <r>
    <x v="2"/>
    <n v="1185732"/>
    <x v="329"/>
    <x v="3"/>
    <x v="19"/>
    <s v="Detroit"/>
    <x v="4"/>
    <n v="54"/>
    <n v="143"/>
    <n v="7722"/>
    <n v="3938.2200000000003"/>
    <n v="0.51"/>
    <x v="2"/>
  </r>
  <r>
    <x v="2"/>
    <n v="1185732"/>
    <x v="329"/>
    <x v="3"/>
    <x v="19"/>
    <s v="Detroit"/>
    <x v="5"/>
    <n v="62"/>
    <n v="210"/>
    <n v="13020"/>
    <n v="8983.8000000000011"/>
    <n v="0.69000000000000006"/>
    <x v="2"/>
  </r>
  <r>
    <x v="2"/>
    <n v="1185732"/>
    <x v="361"/>
    <x v="3"/>
    <x v="19"/>
    <s v="Detroit"/>
    <x v="0"/>
    <n v="55"/>
    <n v="263"/>
    <n v="14465"/>
    <n v="9257.6"/>
    <n v="0.64"/>
    <x v="2"/>
  </r>
  <r>
    <x v="2"/>
    <n v="1185732"/>
    <x v="361"/>
    <x v="3"/>
    <x v="19"/>
    <s v="Detroit"/>
    <x v="1"/>
    <n v="50"/>
    <n v="195"/>
    <n v="9750"/>
    <n v="4875"/>
    <n v="0.5"/>
    <x v="2"/>
  </r>
  <r>
    <x v="2"/>
    <n v="1185732"/>
    <x v="361"/>
    <x v="3"/>
    <x v="19"/>
    <s v="Detroit"/>
    <x v="2"/>
    <n v="42"/>
    <n v="144"/>
    <n v="6048"/>
    <n v="2540.16"/>
    <n v="0.42"/>
    <x v="2"/>
  </r>
  <r>
    <x v="2"/>
    <n v="1185732"/>
    <x v="361"/>
    <x v="3"/>
    <x v="19"/>
    <s v="Detroit"/>
    <x v="3"/>
    <n v="34"/>
    <n v="142"/>
    <n v="4828"/>
    <n v="2172.6"/>
    <n v="0.44999999999999996"/>
    <x v="2"/>
  </r>
  <r>
    <x v="2"/>
    <n v="1185732"/>
    <x v="361"/>
    <x v="3"/>
    <x v="19"/>
    <s v="Detroit"/>
    <x v="4"/>
    <n v="42"/>
    <n v="135"/>
    <n v="5670"/>
    <n v="3005.1000000000004"/>
    <n v="0.53"/>
    <x v="2"/>
  </r>
  <r>
    <x v="2"/>
    <n v="1185732"/>
    <x v="361"/>
    <x v="3"/>
    <x v="19"/>
    <s v="Detroit"/>
    <x v="5"/>
    <n v="45"/>
    <n v="176"/>
    <n v="7920"/>
    <n v="5385.6"/>
    <n v="0.68"/>
    <x v="2"/>
  </r>
  <r>
    <x v="2"/>
    <n v="1185732"/>
    <x v="391"/>
    <x v="3"/>
    <x v="19"/>
    <s v="Detroit"/>
    <x v="0"/>
    <n v="42"/>
    <n v="232"/>
    <n v="9744"/>
    <n v="6138.72"/>
    <n v="0.63"/>
    <x v="2"/>
  </r>
  <r>
    <x v="2"/>
    <n v="1185732"/>
    <x v="391"/>
    <x v="3"/>
    <x v="19"/>
    <s v="Detroit"/>
    <x v="1"/>
    <n v="37"/>
    <n v="174"/>
    <n v="6438"/>
    <n v="3283.38"/>
    <n v="0.51"/>
    <x v="2"/>
  </r>
  <r>
    <x v="2"/>
    <n v="1185732"/>
    <x v="391"/>
    <x v="3"/>
    <x v="19"/>
    <s v="Detroit"/>
    <x v="2"/>
    <n v="34"/>
    <n v="145"/>
    <n v="4930"/>
    <n v="2070.6"/>
    <n v="0.42"/>
    <x v="2"/>
  </r>
  <r>
    <x v="2"/>
    <n v="1185732"/>
    <x v="391"/>
    <x v="3"/>
    <x v="19"/>
    <s v="Detroit"/>
    <x v="3"/>
    <n v="34"/>
    <n v="119"/>
    <n v="4046"/>
    <n v="1820.6999999999998"/>
    <n v="0.44999999999999996"/>
    <x v="2"/>
  </r>
  <r>
    <x v="2"/>
    <n v="1185732"/>
    <x v="391"/>
    <x v="3"/>
    <x v="19"/>
    <s v="Detroit"/>
    <x v="4"/>
    <n v="41"/>
    <n v="128"/>
    <n v="5248"/>
    <n v="2624"/>
    <n v="0.5"/>
    <x v="2"/>
  </r>
  <r>
    <x v="2"/>
    <n v="1185732"/>
    <x v="391"/>
    <x v="3"/>
    <x v="19"/>
    <s v="Detroit"/>
    <x v="5"/>
    <n v="48"/>
    <n v="173"/>
    <n v="8304"/>
    <n v="5397.6"/>
    <n v="0.65"/>
    <x v="2"/>
  </r>
  <r>
    <x v="2"/>
    <n v="1185732"/>
    <x v="423"/>
    <x v="3"/>
    <x v="19"/>
    <s v="Detroit"/>
    <x v="0"/>
    <n v="49"/>
    <n v="225"/>
    <n v="11025"/>
    <n v="6725.25"/>
    <n v="0.61"/>
    <x v="2"/>
  </r>
  <r>
    <x v="2"/>
    <n v="1185732"/>
    <x v="423"/>
    <x v="3"/>
    <x v="19"/>
    <s v="Detroit"/>
    <x v="1"/>
    <n v="37"/>
    <n v="167"/>
    <n v="6179"/>
    <n v="3151.29"/>
    <n v="0.51"/>
    <x v="2"/>
  </r>
  <r>
    <x v="2"/>
    <n v="1185732"/>
    <x v="423"/>
    <x v="3"/>
    <x v="19"/>
    <s v="Detroit"/>
    <x v="2"/>
    <n v="37"/>
    <n v="123"/>
    <n v="4551"/>
    <n v="2047.9499999999998"/>
    <n v="0.44999999999999996"/>
    <x v="2"/>
  </r>
  <r>
    <x v="2"/>
    <n v="1185732"/>
    <x v="423"/>
    <x v="3"/>
    <x v="19"/>
    <s v="Detroit"/>
    <x v="3"/>
    <n v="38"/>
    <n v="116"/>
    <n v="4408"/>
    <n v="2204"/>
    <n v="0.5"/>
    <x v="2"/>
  </r>
  <r>
    <x v="2"/>
    <n v="1185732"/>
    <x v="423"/>
    <x v="3"/>
    <x v="19"/>
    <s v="Detroit"/>
    <x v="4"/>
    <n v="48"/>
    <n v="112"/>
    <n v="5376"/>
    <n v="2956.7999999999997"/>
    <n v="0.54999999999999993"/>
    <x v="2"/>
  </r>
  <r>
    <x v="2"/>
    <n v="1185732"/>
    <x v="423"/>
    <x v="3"/>
    <x v="19"/>
    <s v="Detroit"/>
    <x v="5"/>
    <n v="52"/>
    <n v="137"/>
    <n v="7124"/>
    <n v="4986.8"/>
    <n v="0.70000000000000007"/>
    <x v="2"/>
  </r>
  <r>
    <x v="2"/>
    <n v="1185732"/>
    <x v="453"/>
    <x v="3"/>
    <x v="19"/>
    <s v="Detroit"/>
    <x v="0"/>
    <n v="49"/>
    <n v="196"/>
    <n v="9604"/>
    <n v="6050.52"/>
    <n v="0.63"/>
    <x v="2"/>
  </r>
  <r>
    <x v="2"/>
    <n v="1185732"/>
    <x v="453"/>
    <x v="3"/>
    <x v="19"/>
    <s v="Detroit"/>
    <x v="1"/>
    <n v="42"/>
    <n v="145"/>
    <n v="6090"/>
    <n v="3349.4999999999995"/>
    <n v="0.54999999999999993"/>
    <x v="2"/>
  </r>
  <r>
    <x v="2"/>
    <n v="1185732"/>
    <x v="453"/>
    <x v="3"/>
    <x v="19"/>
    <s v="Detroit"/>
    <x v="2"/>
    <n v="43"/>
    <n v="120"/>
    <n v="5160"/>
    <n v="2321.9999999999995"/>
    <n v="0.44999999999999996"/>
    <x v="2"/>
  </r>
  <r>
    <x v="2"/>
    <n v="1185732"/>
    <x v="453"/>
    <x v="3"/>
    <x v="19"/>
    <s v="Detroit"/>
    <x v="3"/>
    <n v="41"/>
    <n v="138"/>
    <n v="5658"/>
    <n v="2772.42"/>
    <n v="0.49"/>
    <x v="2"/>
  </r>
  <r>
    <x v="2"/>
    <n v="1185732"/>
    <x v="453"/>
    <x v="3"/>
    <x v="19"/>
    <s v="Detroit"/>
    <x v="4"/>
    <n v="59"/>
    <n v="126"/>
    <n v="7434"/>
    <n v="4088.6999999999994"/>
    <n v="0.54999999999999993"/>
    <x v="2"/>
  </r>
  <r>
    <x v="2"/>
    <n v="1185732"/>
    <x v="453"/>
    <x v="3"/>
    <x v="19"/>
    <s v="Detroit"/>
    <x v="5"/>
    <n v="59"/>
    <n v="169"/>
    <n v="9971"/>
    <n v="6879.9900000000007"/>
    <n v="0.69000000000000006"/>
    <x v="2"/>
  </r>
  <r>
    <x v="2"/>
    <n v="1185732"/>
    <x v="482"/>
    <x v="3"/>
    <x v="19"/>
    <s v="Detroit"/>
    <x v="0"/>
    <n v="55"/>
    <n v="255"/>
    <n v="14025"/>
    <n v="8555.25"/>
    <n v="0.61"/>
    <x v="2"/>
  </r>
  <r>
    <x v="2"/>
    <n v="1185732"/>
    <x v="482"/>
    <x v="3"/>
    <x v="19"/>
    <s v="Detroit"/>
    <x v="1"/>
    <n v="46"/>
    <n v="176"/>
    <n v="8096"/>
    <n v="4290.88"/>
    <n v="0.53"/>
    <x v="2"/>
  </r>
  <r>
    <x v="0"/>
    <n v="1185732"/>
    <x v="482"/>
    <x v="3"/>
    <x v="19"/>
    <s v="Detroit"/>
    <x v="2"/>
    <n v="48"/>
    <n v="168"/>
    <n v="8064"/>
    <n v="3628.7999999999997"/>
    <n v="0.44999999999999996"/>
    <x v="2"/>
  </r>
  <r>
    <x v="0"/>
    <n v="1185732"/>
    <x v="482"/>
    <x v="3"/>
    <x v="19"/>
    <s v="Detroit"/>
    <x v="3"/>
    <n v="48"/>
    <n v="138"/>
    <n v="6624"/>
    <n v="3179.52"/>
    <n v="0.48"/>
    <x v="2"/>
  </r>
  <r>
    <x v="0"/>
    <n v="1185732"/>
    <x v="482"/>
    <x v="3"/>
    <x v="19"/>
    <s v="Detroit"/>
    <x v="4"/>
    <n v="55"/>
    <n v="143"/>
    <n v="7865"/>
    <n v="4089.8"/>
    <n v="0.52"/>
    <x v="2"/>
  </r>
  <r>
    <x v="0"/>
    <n v="1185732"/>
    <x v="482"/>
    <x v="3"/>
    <x v="19"/>
    <s v="Detroit"/>
    <x v="5"/>
    <n v="59"/>
    <n v="163"/>
    <n v="9617"/>
    <n v="6251.05"/>
    <n v="0.65"/>
    <x v="2"/>
  </r>
  <r>
    <x v="0"/>
    <n v="1185732"/>
    <x v="182"/>
    <x v="3"/>
    <x v="19"/>
    <s v="Detroit"/>
    <x v="0"/>
    <n v="27"/>
    <n v="156"/>
    <n v="4212"/>
    <n v="2106"/>
    <n v="0.5"/>
    <x v="2"/>
  </r>
  <r>
    <x v="0"/>
    <n v="1185732"/>
    <x v="182"/>
    <x v="3"/>
    <x v="19"/>
    <s v="Detroit"/>
    <x v="1"/>
    <n v="29"/>
    <n v="123"/>
    <n v="3567"/>
    <n v="1676.49"/>
    <n v="0.47"/>
    <x v="2"/>
  </r>
  <r>
    <x v="0"/>
    <n v="1185732"/>
    <x v="182"/>
    <x v="3"/>
    <x v="19"/>
    <s v="Detroit"/>
    <x v="2"/>
    <n v="19"/>
    <n v="123"/>
    <n v="2337"/>
    <n v="1051.6499999999999"/>
    <n v="0.44999999999999996"/>
    <x v="2"/>
  </r>
  <r>
    <x v="0"/>
    <n v="1185732"/>
    <x v="182"/>
    <x v="3"/>
    <x v="19"/>
    <s v="Detroit"/>
    <x v="3"/>
    <n v="24"/>
    <n v="77"/>
    <n v="1848"/>
    <n v="960.96"/>
    <n v="0.52"/>
    <x v="2"/>
  </r>
  <r>
    <x v="0"/>
    <n v="1185732"/>
    <x v="182"/>
    <x v="3"/>
    <x v="19"/>
    <s v="Detroit"/>
    <x v="4"/>
    <n v="39"/>
    <n v="98"/>
    <n v="3822"/>
    <n v="1872.78"/>
    <n v="0.49"/>
    <x v="2"/>
  </r>
  <r>
    <x v="0"/>
    <n v="1185732"/>
    <x v="182"/>
    <x v="3"/>
    <x v="19"/>
    <s v="Detroit"/>
    <x v="5"/>
    <n v="29"/>
    <n v="123"/>
    <n v="3567"/>
    <n v="2247.21"/>
    <n v="0.63"/>
    <x v="2"/>
  </r>
  <r>
    <x v="0"/>
    <n v="1185732"/>
    <x v="213"/>
    <x v="3"/>
    <x v="19"/>
    <s v="Detroit"/>
    <x v="0"/>
    <n v="29"/>
    <n v="182"/>
    <n v="5278"/>
    <n v="2797.34"/>
    <n v="0.53"/>
    <x v="2"/>
  </r>
  <r>
    <x v="0"/>
    <n v="1185732"/>
    <x v="213"/>
    <x v="3"/>
    <x v="19"/>
    <s v="Detroit"/>
    <x v="1"/>
    <n v="28"/>
    <n v="94"/>
    <n v="2632"/>
    <n v="1289.68"/>
    <n v="0.49"/>
    <x v="2"/>
  </r>
  <r>
    <x v="0"/>
    <n v="1185732"/>
    <x v="213"/>
    <x v="3"/>
    <x v="19"/>
    <s v="Detroit"/>
    <x v="2"/>
    <n v="19"/>
    <n v="113"/>
    <n v="2147"/>
    <n v="966.14999999999986"/>
    <n v="0.44999999999999996"/>
    <x v="2"/>
  </r>
  <r>
    <x v="0"/>
    <n v="1185732"/>
    <x v="213"/>
    <x v="3"/>
    <x v="20"/>
    <s v="St. Louis"/>
    <x v="3"/>
    <n v="24"/>
    <n v="70"/>
    <n v="1680"/>
    <n v="873.6"/>
    <n v="0.52"/>
    <x v="2"/>
  </r>
  <r>
    <x v="0"/>
    <n v="1185732"/>
    <x v="213"/>
    <x v="3"/>
    <x v="20"/>
    <s v="St. Louis"/>
    <x v="4"/>
    <n v="38"/>
    <n v="88"/>
    <n v="3344"/>
    <n v="1504.8"/>
    <n v="0.44999999999999996"/>
    <x v="2"/>
  </r>
  <r>
    <x v="0"/>
    <n v="1185732"/>
    <x v="213"/>
    <x v="3"/>
    <x v="20"/>
    <s v="St. Louis"/>
    <x v="5"/>
    <n v="28"/>
    <n v="120"/>
    <n v="3360"/>
    <n v="2116.8000000000002"/>
    <n v="0.63"/>
    <x v="2"/>
  </r>
  <r>
    <x v="0"/>
    <n v="1185732"/>
    <x v="222"/>
    <x v="3"/>
    <x v="20"/>
    <s v="St. Louis"/>
    <x v="0"/>
    <n v="34"/>
    <n v="186"/>
    <n v="6324"/>
    <n v="3225.2400000000002"/>
    <n v="0.51"/>
    <x v="2"/>
  </r>
  <r>
    <x v="0"/>
    <n v="1185732"/>
    <x v="222"/>
    <x v="3"/>
    <x v="20"/>
    <s v="St. Louis"/>
    <x v="1"/>
    <n v="34"/>
    <n v="87"/>
    <n v="2958"/>
    <n v="1331.1"/>
    <n v="0.44999999999999996"/>
    <x v="2"/>
  </r>
  <r>
    <x v="0"/>
    <n v="1185732"/>
    <x v="222"/>
    <x v="3"/>
    <x v="20"/>
    <s v="St. Louis"/>
    <x v="2"/>
    <n v="23"/>
    <n v="95"/>
    <n v="2185"/>
    <n v="1005.0999999999999"/>
    <n v="0.45999999999999996"/>
    <x v="2"/>
  </r>
  <r>
    <x v="0"/>
    <n v="1185732"/>
    <x v="222"/>
    <x v="3"/>
    <x v="20"/>
    <s v="St. Louis"/>
    <x v="3"/>
    <n v="28"/>
    <n v="54"/>
    <n v="1512"/>
    <n v="771.12"/>
    <n v="0.51"/>
    <x v="2"/>
  </r>
  <r>
    <x v="0"/>
    <n v="1185732"/>
    <x v="222"/>
    <x v="3"/>
    <x v="20"/>
    <s v="St. Louis"/>
    <x v="4"/>
    <n v="41"/>
    <n v="75"/>
    <n v="3075"/>
    <n v="1506.75"/>
    <n v="0.49"/>
    <x v="2"/>
  </r>
  <r>
    <x v="0"/>
    <n v="1185732"/>
    <x v="222"/>
    <x v="3"/>
    <x v="20"/>
    <s v="St. Louis"/>
    <x v="5"/>
    <n v="34"/>
    <n v="102"/>
    <n v="3468"/>
    <n v="2254.2000000000003"/>
    <n v="0.65"/>
    <x v="2"/>
  </r>
  <r>
    <x v="0"/>
    <n v="1185732"/>
    <x v="241"/>
    <x v="3"/>
    <x v="20"/>
    <s v="St. Louis"/>
    <x v="0"/>
    <n v="33"/>
    <n v="144"/>
    <n v="4752"/>
    <n v="2471.04"/>
    <n v="0.52"/>
    <x v="2"/>
  </r>
  <r>
    <x v="0"/>
    <n v="1185732"/>
    <x v="241"/>
    <x v="3"/>
    <x v="20"/>
    <s v="St. Louis"/>
    <x v="1"/>
    <n v="27"/>
    <n v="72"/>
    <n v="1944"/>
    <n v="952.56"/>
    <n v="0.49"/>
    <x v="2"/>
  </r>
  <r>
    <x v="0"/>
    <n v="1185732"/>
    <x v="241"/>
    <x v="3"/>
    <x v="20"/>
    <s v="St. Louis"/>
    <x v="2"/>
    <n v="18"/>
    <n v="83"/>
    <n v="1494"/>
    <n v="732.06"/>
    <n v="0.49"/>
    <x v="2"/>
  </r>
  <r>
    <x v="0"/>
    <n v="1185732"/>
    <x v="241"/>
    <x v="3"/>
    <x v="20"/>
    <s v="St. Louis"/>
    <x v="3"/>
    <n v="23"/>
    <n v="52"/>
    <n v="1196"/>
    <n v="621.92000000000007"/>
    <n v="0.52"/>
    <x v="2"/>
  </r>
  <r>
    <x v="0"/>
    <n v="1185732"/>
    <x v="241"/>
    <x v="3"/>
    <x v="20"/>
    <s v="St. Louis"/>
    <x v="4"/>
    <n v="36"/>
    <n v="65"/>
    <n v="2340"/>
    <n v="1053"/>
    <n v="0.44999999999999996"/>
    <x v="2"/>
  </r>
  <r>
    <x v="0"/>
    <n v="1185732"/>
    <x v="241"/>
    <x v="3"/>
    <x v="20"/>
    <s v="St. Louis"/>
    <x v="5"/>
    <n v="28"/>
    <n v="105"/>
    <n v="2940"/>
    <n v="1793.3999999999999"/>
    <n v="0.61"/>
    <x v="2"/>
  </r>
  <r>
    <x v="0"/>
    <n v="1185732"/>
    <x v="272"/>
    <x v="3"/>
    <x v="20"/>
    <s v="St. Louis"/>
    <x v="0"/>
    <n v="39"/>
    <n v="180"/>
    <n v="7020"/>
    <n v="3580.2000000000003"/>
    <n v="0.51"/>
    <x v="2"/>
  </r>
  <r>
    <x v="0"/>
    <n v="1185732"/>
    <x v="272"/>
    <x v="3"/>
    <x v="20"/>
    <s v="St. Louis"/>
    <x v="1"/>
    <n v="34"/>
    <n v="88"/>
    <n v="2992"/>
    <n v="1406.24"/>
    <n v="0.47"/>
    <x v="2"/>
  </r>
  <r>
    <x v="0"/>
    <n v="1185732"/>
    <x v="272"/>
    <x v="3"/>
    <x v="20"/>
    <s v="St. Louis"/>
    <x v="2"/>
    <n v="29"/>
    <n v="87"/>
    <n v="2523"/>
    <n v="1160.58"/>
    <n v="0.45999999999999996"/>
    <x v="2"/>
  </r>
  <r>
    <x v="0"/>
    <n v="1185732"/>
    <x v="272"/>
    <x v="3"/>
    <x v="20"/>
    <s v="St. Louis"/>
    <x v="3"/>
    <n v="29"/>
    <n v="65"/>
    <n v="1885"/>
    <n v="1036.75"/>
    <n v="0.55000000000000004"/>
    <x v="2"/>
  </r>
  <r>
    <x v="0"/>
    <n v="1185732"/>
    <x v="272"/>
    <x v="3"/>
    <x v="20"/>
    <s v="St. Louis"/>
    <x v="4"/>
    <n v="44"/>
    <n v="70"/>
    <n v="3080"/>
    <n v="1478.3999999999999"/>
    <n v="0.48"/>
    <x v="2"/>
  </r>
  <r>
    <x v="0"/>
    <n v="1185732"/>
    <x v="272"/>
    <x v="3"/>
    <x v="20"/>
    <s v="St. Louis"/>
    <x v="5"/>
    <n v="45"/>
    <n v="105"/>
    <n v="4725"/>
    <n v="2835"/>
    <n v="0.6"/>
    <x v="2"/>
  </r>
  <r>
    <x v="0"/>
    <n v="1185732"/>
    <x v="302"/>
    <x v="3"/>
    <x v="20"/>
    <s v="St. Louis"/>
    <x v="0"/>
    <n v="32"/>
    <n v="168"/>
    <n v="5376"/>
    <n v="2903.04"/>
    <n v="0.54"/>
    <x v="2"/>
  </r>
  <r>
    <x v="0"/>
    <n v="1185732"/>
    <x v="302"/>
    <x v="3"/>
    <x v="20"/>
    <s v="St. Louis"/>
    <x v="1"/>
    <n v="27"/>
    <n v="91"/>
    <n v="2457"/>
    <n v="1130.2199999999998"/>
    <n v="0.45999999999999996"/>
    <x v="2"/>
  </r>
  <r>
    <x v="0"/>
    <n v="1185732"/>
    <x v="302"/>
    <x v="3"/>
    <x v="20"/>
    <s v="St. Louis"/>
    <x v="2"/>
    <n v="23"/>
    <n v="113"/>
    <n v="2599"/>
    <n v="1273.51"/>
    <n v="0.49"/>
    <x v="2"/>
  </r>
  <r>
    <x v="0"/>
    <n v="1185732"/>
    <x v="302"/>
    <x v="3"/>
    <x v="20"/>
    <s v="St. Louis"/>
    <x v="3"/>
    <n v="23"/>
    <n v="91"/>
    <n v="2093"/>
    <n v="1046.5"/>
    <n v="0.5"/>
    <x v="2"/>
  </r>
  <r>
    <x v="0"/>
    <n v="1185732"/>
    <x v="302"/>
    <x v="3"/>
    <x v="20"/>
    <s v="St. Louis"/>
    <x v="4"/>
    <n v="38"/>
    <n v="102"/>
    <n v="3876"/>
    <n v="1744.1999999999998"/>
    <n v="0.44999999999999996"/>
    <x v="2"/>
  </r>
  <r>
    <x v="0"/>
    <n v="1185732"/>
    <x v="302"/>
    <x v="3"/>
    <x v="20"/>
    <s v="St. Louis"/>
    <x v="5"/>
    <n v="42"/>
    <n v="142"/>
    <n v="5964"/>
    <n v="3876.6"/>
    <n v="0.65"/>
    <x v="2"/>
  </r>
  <r>
    <x v="0"/>
    <n v="1185732"/>
    <x v="331"/>
    <x v="3"/>
    <x v="20"/>
    <s v="St. Louis"/>
    <x v="0"/>
    <n v="36"/>
    <n v="203"/>
    <n v="7308"/>
    <n v="4019.4000000000005"/>
    <n v="0.55000000000000004"/>
    <x v="2"/>
  </r>
  <r>
    <x v="0"/>
    <n v="1185732"/>
    <x v="331"/>
    <x v="3"/>
    <x v="20"/>
    <s v="St. Louis"/>
    <x v="1"/>
    <n v="33"/>
    <n v="130"/>
    <n v="4290"/>
    <n v="2016.3"/>
    <n v="0.47"/>
    <x v="2"/>
  </r>
  <r>
    <x v="0"/>
    <n v="1185732"/>
    <x v="331"/>
    <x v="3"/>
    <x v="20"/>
    <s v="St. Louis"/>
    <x v="2"/>
    <n v="29"/>
    <n v="128"/>
    <n v="3712"/>
    <n v="1707.52"/>
    <n v="0.45999999999999996"/>
    <x v="2"/>
  </r>
  <r>
    <x v="0"/>
    <n v="1185732"/>
    <x v="331"/>
    <x v="3"/>
    <x v="20"/>
    <s v="St. Louis"/>
    <x v="3"/>
    <n v="29"/>
    <n v="101"/>
    <n v="2929"/>
    <n v="1552.3700000000001"/>
    <n v="0.53"/>
    <x v="2"/>
  </r>
  <r>
    <x v="0"/>
    <n v="1185732"/>
    <x v="331"/>
    <x v="3"/>
    <x v="20"/>
    <s v="St. Louis"/>
    <x v="4"/>
    <n v="37"/>
    <n v="94"/>
    <n v="3478"/>
    <n v="1704.22"/>
    <n v="0.49"/>
    <x v="2"/>
  </r>
  <r>
    <x v="0"/>
    <n v="1185732"/>
    <x v="331"/>
    <x v="3"/>
    <x v="20"/>
    <s v="St. Louis"/>
    <x v="5"/>
    <n v="41"/>
    <n v="160"/>
    <n v="6560"/>
    <n v="4001.6"/>
    <n v="0.61"/>
    <x v="2"/>
  </r>
  <r>
    <x v="0"/>
    <n v="1185732"/>
    <x v="363"/>
    <x v="3"/>
    <x v="20"/>
    <s v="St. Louis"/>
    <x v="0"/>
    <n v="38"/>
    <n v="203"/>
    <n v="7714"/>
    <n v="3857"/>
    <n v="0.5"/>
    <x v="2"/>
  </r>
  <r>
    <x v="0"/>
    <n v="1185732"/>
    <x v="363"/>
    <x v="3"/>
    <x v="20"/>
    <s v="St. Louis"/>
    <x v="1"/>
    <n v="38"/>
    <n v="143"/>
    <n v="5434"/>
    <n v="2499.64"/>
    <n v="0.45999999999999996"/>
    <x v="2"/>
  </r>
  <r>
    <x v="0"/>
    <n v="1185732"/>
    <x v="363"/>
    <x v="3"/>
    <x v="20"/>
    <s v="St. Louis"/>
    <x v="2"/>
    <n v="32"/>
    <n v="120"/>
    <n v="3840"/>
    <n v="1766.3999999999999"/>
    <n v="0.45999999999999996"/>
    <x v="2"/>
  </r>
  <r>
    <x v="0"/>
    <n v="1185732"/>
    <x v="363"/>
    <x v="3"/>
    <x v="20"/>
    <s v="St. Louis"/>
    <x v="3"/>
    <n v="24"/>
    <n v="91"/>
    <n v="2184"/>
    <n v="1201.2"/>
    <n v="0.55000000000000004"/>
    <x v="2"/>
  </r>
  <r>
    <x v="0"/>
    <n v="1185732"/>
    <x v="363"/>
    <x v="3"/>
    <x v="20"/>
    <s v="St. Louis"/>
    <x v="4"/>
    <n v="34"/>
    <n v="81"/>
    <n v="2754"/>
    <n v="1294.3799999999999"/>
    <n v="0.47"/>
    <x v="2"/>
  </r>
  <r>
    <x v="0"/>
    <n v="1185732"/>
    <x v="363"/>
    <x v="3"/>
    <x v="20"/>
    <s v="St. Louis"/>
    <x v="5"/>
    <n v="36"/>
    <n v="128"/>
    <n v="4608"/>
    <n v="2995.2000000000003"/>
    <n v="0.65"/>
    <x v="2"/>
  </r>
  <r>
    <x v="0"/>
    <n v="1185732"/>
    <x v="395"/>
    <x v="3"/>
    <x v="20"/>
    <s v="St. Louis"/>
    <x v="0"/>
    <n v="32"/>
    <n v="174"/>
    <n v="5568"/>
    <n v="2784"/>
    <n v="0.5"/>
    <x v="2"/>
  </r>
  <r>
    <x v="0"/>
    <n v="1185732"/>
    <x v="395"/>
    <x v="3"/>
    <x v="20"/>
    <s v="St. Louis"/>
    <x v="1"/>
    <n v="28"/>
    <n v="100"/>
    <n v="2800"/>
    <n v="1316"/>
    <n v="0.47"/>
    <x v="2"/>
  </r>
  <r>
    <x v="0"/>
    <n v="1185732"/>
    <x v="395"/>
    <x v="3"/>
    <x v="20"/>
    <s v="St. Louis"/>
    <x v="2"/>
    <n v="14"/>
    <n v="75"/>
    <n v="1050"/>
    <n v="514.5"/>
    <n v="0.49"/>
    <x v="2"/>
  </r>
  <r>
    <x v="0"/>
    <n v="1185732"/>
    <x v="395"/>
    <x v="3"/>
    <x v="20"/>
    <s v="St. Louis"/>
    <x v="3"/>
    <n v="14"/>
    <n v="83"/>
    <n v="1162"/>
    <n v="615.86"/>
    <n v="0.53"/>
    <x v="2"/>
  </r>
  <r>
    <x v="0"/>
    <n v="1185732"/>
    <x v="395"/>
    <x v="3"/>
    <x v="20"/>
    <s v="St. Louis"/>
    <x v="4"/>
    <n v="23"/>
    <n v="77"/>
    <n v="1771"/>
    <n v="832.37"/>
    <n v="0.47"/>
    <x v="2"/>
  </r>
  <r>
    <x v="0"/>
    <n v="1185732"/>
    <x v="395"/>
    <x v="3"/>
    <x v="20"/>
    <s v="St. Louis"/>
    <x v="5"/>
    <n v="28"/>
    <n v="95"/>
    <n v="2660"/>
    <n v="1702.4"/>
    <n v="0.64"/>
    <x v="2"/>
  </r>
  <r>
    <x v="0"/>
    <n v="1185732"/>
    <x v="424"/>
    <x v="3"/>
    <x v="20"/>
    <s v="St. Louis"/>
    <x v="0"/>
    <n v="34"/>
    <n v="131"/>
    <n v="4454"/>
    <n v="2271.54"/>
    <n v="0.51"/>
    <x v="2"/>
  </r>
  <r>
    <x v="0"/>
    <n v="1185732"/>
    <x v="424"/>
    <x v="3"/>
    <x v="20"/>
    <s v="St. Louis"/>
    <x v="1"/>
    <n v="24"/>
    <n v="91"/>
    <n v="2184"/>
    <n v="1092"/>
    <n v="0.5"/>
    <x v="2"/>
  </r>
  <r>
    <x v="0"/>
    <n v="1185732"/>
    <x v="424"/>
    <x v="3"/>
    <x v="20"/>
    <s v="St. Louis"/>
    <x v="2"/>
    <n v="23"/>
    <n v="73"/>
    <n v="1679"/>
    <n v="805.92"/>
    <n v="0.48"/>
    <x v="2"/>
  </r>
  <r>
    <x v="0"/>
    <n v="1185732"/>
    <x v="424"/>
    <x v="3"/>
    <x v="20"/>
    <s v="St. Louis"/>
    <x v="3"/>
    <n v="23"/>
    <n v="59"/>
    <n v="1357"/>
    <n v="678.5"/>
    <n v="0.5"/>
    <x v="2"/>
  </r>
  <r>
    <x v="0"/>
    <n v="1185732"/>
    <x v="424"/>
    <x v="3"/>
    <x v="20"/>
    <s v="St. Louis"/>
    <x v="4"/>
    <n v="32"/>
    <n v="68"/>
    <n v="2176"/>
    <n v="1022.7199999999999"/>
    <n v="0.47"/>
    <x v="2"/>
  </r>
  <r>
    <x v="0"/>
    <n v="1185732"/>
    <x v="424"/>
    <x v="3"/>
    <x v="20"/>
    <s v="St. Louis"/>
    <x v="5"/>
    <n v="38"/>
    <n v="88"/>
    <n v="3344"/>
    <n v="2140.16"/>
    <n v="0.64"/>
    <x v="2"/>
  </r>
  <r>
    <x v="0"/>
    <n v="1185732"/>
    <x v="455"/>
    <x v="3"/>
    <x v="20"/>
    <s v="St. Louis"/>
    <x v="0"/>
    <n v="34"/>
    <n v="150"/>
    <n v="5100"/>
    <n v="2601"/>
    <n v="0.51"/>
    <x v="2"/>
  </r>
  <r>
    <x v="0"/>
    <n v="1185732"/>
    <x v="455"/>
    <x v="3"/>
    <x v="20"/>
    <s v="St. Louis"/>
    <x v="1"/>
    <n v="23"/>
    <n v="88"/>
    <n v="2024"/>
    <n v="910.8"/>
    <n v="0.44999999999999996"/>
    <x v="2"/>
  </r>
  <r>
    <x v="0"/>
    <n v="1185732"/>
    <x v="455"/>
    <x v="3"/>
    <x v="20"/>
    <s v="St. Louis"/>
    <x v="2"/>
    <n v="23"/>
    <n v="80"/>
    <n v="1840"/>
    <n v="901.6"/>
    <n v="0.49"/>
    <x v="2"/>
  </r>
  <r>
    <x v="0"/>
    <n v="1185732"/>
    <x v="455"/>
    <x v="3"/>
    <x v="20"/>
    <s v="St. Louis"/>
    <x v="3"/>
    <n v="23"/>
    <n v="88"/>
    <n v="2024"/>
    <n v="1052.48"/>
    <n v="0.52"/>
    <x v="2"/>
  </r>
  <r>
    <x v="0"/>
    <n v="1185732"/>
    <x v="455"/>
    <x v="3"/>
    <x v="20"/>
    <s v="St. Louis"/>
    <x v="4"/>
    <n v="43"/>
    <n v="81"/>
    <n v="3483"/>
    <n v="1671.84"/>
    <n v="0.48"/>
    <x v="2"/>
  </r>
  <r>
    <x v="0"/>
    <n v="1185732"/>
    <x v="455"/>
    <x v="3"/>
    <x v="20"/>
    <s v="St. Louis"/>
    <x v="5"/>
    <n v="48"/>
    <n v="108"/>
    <n v="5184"/>
    <n v="3265.92"/>
    <n v="0.63"/>
    <x v="2"/>
  </r>
  <r>
    <x v="0"/>
    <n v="1185732"/>
    <x v="484"/>
    <x v="3"/>
    <x v="20"/>
    <s v="St. Louis"/>
    <x v="0"/>
    <n v="41"/>
    <n v="163"/>
    <n v="6683"/>
    <n v="3475.1600000000003"/>
    <n v="0.52"/>
    <x v="2"/>
  </r>
  <r>
    <x v="0"/>
    <n v="1185732"/>
    <x v="484"/>
    <x v="3"/>
    <x v="20"/>
    <s v="St. Louis"/>
    <x v="1"/>
    <n v="32"/>
    <n v="113"/>
    <n v="3616"/>
    <n v="1735.6799999999998"/>
    <n v="0.48"/>
    <x v="2"/>
  </r>
  <r>
    <x v="3"/>
    <n v="1185732"/>
    <x v="484"/>
    <x v="3"/>
    <x v="20"/>
    <s v="St. Louis"/>
    <x v="2"/>
    <n v="32"/>
    <n v="120"/>
    <n v="3840"/>
    <n v="1804.8"/>
    <n v="0.47"/>
    <x v="2"/>
  </r>
  <r>
    <x v="3"/>
    <n v="1185732"/>
    <x v="484"/>
    <x v="3"/>
    <x v="20"/>
    <s v="St. Louis"/>
    <x v="3"/>
    <n v="34"/>
    <n v="88"/>
    <n v="2992"/>
    <n v="1555.8400000000001"/>
    <n v="0.52"/>
    <x v="2"/>
  </r>
  <r>
    <x v="3"/>
    <n v="1185732"/>
    <x v="484"/>
    <x v="3"/>
    <x v="20"/>
    <s v="St. Louis"/>
    <x v="4"/>
    <n v="42"/>
    <n v="88"/>
    <n v="3696"/>
    <n v="1848"/>
    <n v="0.5"/>
    <x v="2"/>
  </r>
  <r>
    <x v="3"/>
    <n v="1185732"/>
    <x v="484"/>
    <x v="3"/>
    <x v="20"/>
    <s v="St. Louis"/>
    <x v="5"/>
    <n v="47"/>
    <n v="126"/>
    <n v="5922"/>
    <n v="3612.42"/>
    <n v="0.61"/>
    <x v="2"/>
  </r>
  <r>
    <x v="3"/>
    <n v="1185732"/>
    <x v="175"/>
    <x v="3"/>
    <x v="20"/>
    <s v="St. Louis"/>
    <x v="0"/>
    <n v="23"/>
    <n v="196"/>
    <n v="4508"/>
    <n v="2479.4"/>
    <n v="0.55000000000000004"/>
    <x v="2"/>
  </r>
  <r>
    <x v="3"/>
    <n v="1185732"/>
    <x v="175"/>
    <x v="3"/>
    <x v="20"/>
    <s v="St. Louis"/>
    <x v="1"/>
    <n v="23"/>
    <n v="133"/>
    <n v="3059"/>
    <n v="1437.73"/>
    <n v="0.47"/>
    <x v="2"/>
  </r>
  <r>
    <x v="3"/>
    <n v="1185732"/>
    <x v="175"/>
    <x v="3"/>
    <x v="20"/>
    <s v="St. Louis"/>
    <x v="2"/>
    <n v="14"/>
    <n v="143"/>
    <n v="2002"/>
    <n v="940.93999999999994"/>
    <n v="0.47"/>
    <x v="2"/>
  </r>
  <r>
    <x v="3"/>
    <n v="1185732"/>
    <x v="175"/>
    <x v="3"/>
    <x v="20"/>
    <s v="St. Louis"/>
    <x v="3"/>
    <n v="18"/>
    <n v="88"/>
    <n v="1584"/>
    <n v="823.68000000000006"/>
    <n v="0.52"/>
    <x v="2"/>
  </r>
  <r>
    <x v="3"/>
    <n v="1185732"/>
    <x v="175"/>
    <x v="3"/>
    <x v="20"/>
    <s v="St. Louis"/>
    <x v="4"/>
    <n v="33"/>
    <n v="98"/>
    <n v="3234"/>
    <n v="1519.98"/>
    <n v="0.47"/>
    <x v="2"/>
  </r>
  <r>
    <x v="3"/>
    <n v="1185732"/>
    <x v="175"/>
    <x v="3"/>
    <x v="20"/>
    <s v="St. Louis"/>
    <x v="5"/>
    <n v="24"/>
    <n v="138"/>
    <n v="3312"/>
    <n v="2119.6799999999998"/>
    <n v="0.64"/>
    <x v="2"/>
  </r>
  <r>
    <x v="3"/>
    <n v="1185732"/>
    <x v="206"/>
    <x v="3"/>
    <x v="20"/>
    <s v="St. Louis"/>
    <x v="0"/>
    <n v="25"/>
    <n v="218"/>
    <n v="5450"/>
    <n v="2888.5"/>
    <n v="0.53"/>
    <x v="2"/>
  </r>
  <r>
    <x v="3"/>
    <n v="1185732"/>
    <x v="206"/>
    <x v="3"/>
    <x v="20"/>
    <s v="St. Louis"/>
    <x v="1"/>
    <n v="24"/>
    <n v="101"/>
    <n v="2424"/>
    <n v="1139.28"/>
    <n v="0.47"/>
    <x v="2"/>
  </r>
  <r>
    <x v="3"/>
    <n v="1185732"/>
    <x v="206"/>
    <x v="3"/>
    <x v="20"/>
    <s v="St. Louis"/>
    <x v="2"/>
    <n v="14"/>
    <n v="115"/>
    <n v="1610"/>
    <n v="724.49999999999989"/>
    <n v="0.44999999999999996"/>
    <x v="2"/>
  </r>
  <r>
    <x v="3"/>
    <n v="1185732"/>
    <x v="206"/>
    <x v="2"/>
    <x v="21"/>
    <s v="Salt Lake City"/>
    <x v="3"/>
    <n v="19"/>
    <n v="87"/>
    <n v="1653"/>
    <n v="826.5"/>
    <n v="0.5"/>
    <x v="2"/>
  </r>
  <r>
    <x v="3"/>
    <n v="1185732"/>
    <x v="206"/>
    <x v="2"/>
    <x v="21"/>
    <s v="Salt Lake City"/>
    <x v="4"/>
    <n v="32"/>
    <n v="101"/>
    <n v="3232"/>
    <n v="1454.3999999999999"/>
    <n v="0.44999999999999996"/>
    <x v="2"/>
  </r>
  <r>
    <x v="3"/>
    <n v="1185732"/>
    <x v="206"/>
    <x v="2"/>
    <x v="21"/>
    <s v="Salt Lake City"/>
    <x v="5"/>
    <n v="24"/>
    <n v="131"/>
    <n v="3144"/>
    <n v="1949.28"/>
    <n v="0.62"/>
    <x v="2"/>
  </r>
  <r>
    <x v="3"/>
    <n v="1185732"/>
    <x v="215"/>
    <x v="2"/>
    <x v="21"/>
    <s v="Salt Lake City"/>
    <x v="0"/>
    <n v="29"/>
    <n v="168"/>
    <n v="4872"/>
    <n v="2533.44"/>
    <n v="0.52"/>
    <x v="2"/>
  </r>
  <r>
    <x v="3"/>
    <n v="1185732"/>
    <x v="215"/>
    <x v="2"/>
    <x v="21"/>
    <s v="Salt Lake City"/>
    <x v="1"/>
    <n v="28"/>
    <n v="102"/>
    <n v="2856"/>
    <n v="1428"/>
    <n v="0.5"/>
    <x v="2"/>
  </r>
  <r>
    <x v="3"/>
    <n v="1185732"/>
    <x v="215"/>
    <x v="2"/>
    <x v="21"/>
    <s v="Salt Lake City"/>
    <x v="2"/>
    <n v="18"/>
    <n v="112"/>
    <n v="2016"/>
    <n v="1008"/>
    <n v="0.5"/>
    <x v="2"/>
  </r>
  <r>
    <x v="3"/>
    <n v="1185732"/>
    <x v="215"/>
    <x v="2"/>
    <x v="21"/>
    <s v="Salt Lake City"/>
    <x v="3"/>
    <n v="23"/>
    <n v="73"/>
    <n v="1679"/>
    <n v="889.87"/>
    <n v="0.53"/>
    <x v="2"/>
  </r>
  <r>
    <x v="3"/>
    <n v="1185732"/>
    <x v="215"/>
    <x v="2"/>
    <x v="21"/>
    <s v="Salt Lake City"/>
    <x v="4"/>
    <n v="38"/>
    <n v="75"/>
    <n v="2850"/>
    <n v="1425"/>
    <n v="0.5"/>
    <x v="2"/>
  </r>
  <r>
    <x v="3"/>
    <n v="1185732"/>
    <x v="215"/>
    <x v="2"/>
    <x v="21"/>
    <s v="Salt Lake City"/>
    <x v="5"/>
    <n v="29"/>
    <n v="100"/>
    <n v="2900"/>
    <n v="1856"/>
    <n v="0.64"/>
    <x v="2"/>
  </r>
  <r>
    <x v="3"/>
    <n v="1185732"/>
    <x v="234"/>
    <x v="2"/>
    <x v="21"/>
    <s v="Salt Lake City"/>
    <x v="0"/>
    <n v="27"/>
    <n v="181"/>
    <n v="4887"/>
    <n v="2443.5"/>
    <n v="0.5"/>
    <x v="2"/>
  </r>
  <r>
    <x v="3"/>
    <n v="1185732"/>
    <x v="234"/>
    <x v="2"/>
    <x v="21"/>
    <s v="Salt Lake City"/>
    <x v="1"/>
    <n v="25"/>
    <n v="94"/>
    <n v="2350"/>
    <n v="1057.5"/>
    <n v="0.44999999999999996"/>
    <x v="2"/>
  </r>
  <r>
    <x v="3"/>
    <n v="1185732"/>
    <x v="234"/>
    <x v="2"/>
    <x v="21"/>
    <s v="Salt Lake City"/>
    <x v="2"/>
    <n v="14"/>
    <n v="98"/>
    <n v="1372"/>
    <n v="631.12"/>
    <n v="0.45999999999999996"/>
    <x v="2"/>
  </r>
  <r>
    <x v="3"/>
    <n v="1185732"/>
    <x v="234"/>
    <x v="2"/>
    <x v="21"/>
    <s v="Salt Lake City"/>
    <x v="3"/>
    <n v="18"/>
    <n v="70"/>
    <n v="1260"/>
    <n v="667.80000000000007"/>
    <n v="0.53"/>
    <x v="2"/>
  </r>
  <r>
    <x v="3"/>
    <n v="1185732"/>
    <x v="234"/>
    <x v="2"/>
    <x v="21"/>
    <s v="Salt Lake City"/>
    <x v="4"/>
    <n v="33"/>
    <n v="74"/>
    <n v="2442"/>
    <n v="1123.32"/>
    <n v="0.45999999999999996"/>
    <x v="2"/>
  </r>
  <r>
    <x v="3"/>
    <n v="1185732"/>
    <x v="234"/>
    <x v="2"/>
    <x v="21"/>
    <s v="Salt Lake City"/>
    <x v="5"/>
    <n v="24"/>
    <n v="112"/>
    <n v="2688"/>
    <n v="1612.8"/>
    <n v="0.6"/>
    <x v="2"/>
  </r>
  <r>
    <x v="3"/>
    <n v="1185732"/>
    <x v="265"/>
    <x v="2"/>
    <x v="21"/>
    <s v="Salt Lake City"/>
    <x v="0"/>
    <n v="32"/>
    <n v="174"/>
    <n v="5568"/>
    <n v="2839.68"/>
    <n v="0.51"/>
    <x v="2"/>
  </r>
  <r>
    <x v="3"/>
    <n v="1185732"/>
    <x v="265"/>
    <x v="2"/>
    <x v="21"/>
    <s v="Salt Lake City"/>
    <x v="1"/>
    <n v="29"/>
    <n v="101"/>
    <n v="2929"/>
    <n v="1435.21"/>
    <n v="0.49"/>
    <x v="2"/>
  </r>
  <r>
    <x v="3"/>
    <n v="1185732"/>
    <x v="265"/>
    <x v="2"/>
    <x v="21"/>
    <s v="Salt Lake City"/>
    <x v="2"/>
    <n v="25"/>
    <n v="98"/>
    <n v="2450"/>
    <n v="1225"/>
    <n v="0.5"/>
    <x v="2"/>
  </r>
  <r>
    <x v="3"/>
    <n v="1185732"/>
    <x v="265"/>
    <x v="2"/>
    <x v="21"/>
    <s v="Salt Lake City"/>
    <x v="3"/>
    <n v="23"/>
    <n v="72"/>
    <n v="1656"/>
    <n v="910.80000000000007"/>
    <n v="0.55000000000000004"/>
    <x v="2"/>
  </r>
  <r>
    <x v="3"/>
    <n v="1185732"/>
    <x v="265"/>
    <x v="2"/>
    <x v="21"/>
    <s v="Salt Lake City"/>
    <x v="4"/>
    <n v="39"/>
    <n v="75"/>
    <n v="2925"/>
    <n v="1462.5"/>
    <n v="0.5"/>
    <x v="2"/>
  </r>
  <r>
    <x v="3"/>
    <n v="1185732"/>
    <x v="265"/>
    <x v="2"/>
    <x v="21"/>
    <s v="Salt Lake City"/>
    <x v="5"/>
    <n v="44"/>
    <n v="120"/>
    <n v="5280"/>
    <n v="3432"/>
    <n v="0.65"/>
    <x v="2"/>
  </r>
  <r>
    <x v="3"/>
    <n v="1185732"/>
    <x v="295"/>
    <x v="2"/>
    <x v="21"/>
    <s v="Salt Lake City"/>
    <x v="0"/>
    <n v="28"/>
    <n v="182"/>
    <n v="5096"/>
    <n v="2598.96"/>
    <n v="0.51"/>
    <x v="2"/>
  </r>
  <r>
    <x v="3"/>
    <n v="1185732"/>
    <x v="295"/>
    <x v="2"/>
    <x v="21"/>
    <s v="Salt Lake City"/>
    <x v="1"/>
    <n v="24"/>
    <n v="112"/>
    <n v="2688"/>
    <n v="1317.12"/>
    <n v="0.49"/>
    <x v="2"/>
  </r>
  <r>
    <x v="3"/>
    <n v="1185732"/>
    <x v="295"/>
    <x v="2"/>
    <x v="21"/>
    <s v="Salt Lake City"/>
    <x v="2"/>
    <n v="19"/>
    <n v="115"/>
    <n v="2185"/>
    <n v="1070.6500000000001"/>
    <n v="0.49"/>
    <x v="2"/>
  </r>
  <r>
    <x v="3"/>
    <n v="1185732"/>
    <x v="295"/>
    <x v="2"/>
    <x v="21"/>
    <s v="Salt Lake City"/>
    <x v="3"/>
    <n v="19"/>
    <n v="108"/>
    <n v="2052"/>
    <n v="1046.52"/>
    <n v="0.51"/>
    <x v="2"/>
  </r>
  <r>
    <x v="3"/>
    <n v="1185732"/>
    <x v="295"/>
    <x v="2"/>
    <x v="21"/>
    <s v="Salt Lake City"/>
    <x v="4"/>
    <n v="34"/>
    <n v="108"/>
    <n v="3672"/>
    <n v="1652.3999999999999"/>
    <n v="0.44999999999999996"/>
    <x v="2"/>
  </r>
  <r>
    <x v="3"/>
    <n v="1185732"/>
    <x v="295"/>
    <x v="2"/>
    <x v="21"/>
    <s v="Salt Lake City"/>
    <x v="5"/>
    <n v="38"/>
    <n v="150"/>
    <n v="5700"/>
    <n v="3420"/>
    <n v="0.6"/>
    <x v="2"/>
  </r>
  <r>
    <x v="3"/>
    <n v="1185732"/>
    <x v="324"/>
    <x v="2"/>
    <x v="21"/>
    <s v="Salt Lake City"/>
    <x v="0"/>
    <n v="34"/>
    <n v="224"/>
    <n v="7616"/>
    <n v="3960.32"/>
    <n v="0.52"/>
    <x v="2"/>
  </r>
  <r>
    <x v="3"/>
    <n v="1185732"/>
    <x v="324"/>
    <x v="2"/>
    <x v="21"/>
    <s v="Salt Lake City"/>
    <x v="1"/>
    <n v="29"/>
    <n v="160"/>
    <n v="4640"/>
    <n v="2227.1999999999998"/>
    <n v="0.48"/>
    <x v="2"/>
  </r>
  <r>
    <x v="3"/>
    <n v="1185732"/>
    <x v="324"/>
    <x v="2"/>
    <x v="21"/>
    <s v="Salt Lake City"/>
    <x v="2"/>
    <n v="24"/>
    <n v="138"/>
    <n v="3312"/>
    <n v="1589.76"/>
    <n v="0.48"/>
    <x v="2"/>
  </r>
  <r>
    <x v="3"/>
    <n v="1185732"/>
    <x v="324"/>
    <x v="2"/>
    <x v="21"/>
    <s v="Salt Lake City"/>
    <x v="3"/>
    <n v="23"/>
    <n v="115"/>
    <n v="2645"/>
    <n v="1322.5"/>
    <n v="0.5"/>
    <x v="2"/>
  </r>
  <r>
    <x v="3"/>
    <n v="1185732"/>
    <x v="324"/>
    <x v="2"/>
    <x v="21"/>
    <s v="Salt Lake City"/>
    <x v="4"/>
    <n v="32"/>
    <n v="128"/>
    <n v="4096"/>
    <n v="1884.1599999999999"/>
    <n v="0.45999999999999996"/>
    <x v="2"/>
  </r>
  <r>
    <x v="3"/>
    <n v="1185732"/>
    <x v="324"/>
    <x v="2"/>
    <x v="21"/>
    <s v="Salt Lake City"/>
    <x v="5"/>
    <n v="38"/>
    <n v="150"/>
    <n v="5700"/>
    <n v="3705"/>
    <n v="0.65"/>
    <x v="2"/>
  </r>
  <r>
    <x v="3"/>
    <n v="1185732"/>
    <x v="356"/>
    <x v="2"/>
    <x v="21"/>
    <s v="Salt Lake City"/>
    <x v="0"/>
    <n v="33"/>
    <n v="203"/>
    <n v="6699"/>
    <n v="3349.5"/>
    <n v="0.5"/>
    <x v="2"/>
  </r>
  <r>
    <x v="3"/>
    <n v="1185732"/>
    <x v="356"/>
    <x v="2"/>
    <x v="21"/>
    <s v="Salt Lake City"/>
    <x v="1"/>
    <n v="34"/>
    <n v="131"/>
    <n v="4454"/>
    <n v="2093.3799999999997"/>
    <n v="0.47"/>
    <x v="2"/>
  </r>
  <r>
    <x v="3"/>
    <n v="1185732"/>
    <x v="356"/>
    <x v="2"/>
    <x v="21"/>
    <s v="Salt Lake City"/>
    <x v="2"/>
    <n v="29"/>
    <n v="113"/>
    <n v="3277"/>
    <n v="1605.73"/>
    <n v="0.49"/>
    <x v="2"/>
  </r>
  <r>
    <x v="3"/>
    <n v="1185732"/>
    <x v="356"/>
    <x v="2"/>
    <x v="21"/>
    <s v="Salt Lake City"/>
    <x v="3"/>
    <n v="19"/>
    <n v="101"/>
    <n v="1919"/>
    <n v="1017.07"/>
    <n v="0.53"/>
    <x v="2"/>
  </r>
  <r>
    <x v="3"/>
    <n v="1185732"/>
    <x v="356"/>
    <x v="2"/>
    <x v="21"/>
    <s v="Salt Lake City"/>
    <x v="4"/>
    <n v="29"/>
    <n v="105"/>
    <n v="3045"/>
    <n v="1400.6999999999998"/>
    <n v="0.45999999999999996"/>
    <x v="2"/>
  </r>
  <r>
    <x v="3"/>
    <n v="1185732"/>
    <x v="356"/>
    <x v="2"/>
    <x v="21"/>
    <s v="Salt Lake City"/>
    <x v="5"/>
    <n v="32"/>
    <n v="152"/>
    <n v="4864"/>
    <n v="2918.4"/>
    <n v="0.6"/>
    <x v="2"/>
  </r>
  <r>
    <x v="3"/>
    <n v="1185732"/>
    <x v="388"/>
    <x v="2"/>
    <x v="21"/>
    <s v="Salt Lake City"/>
    <x v="0"/>
    <n v="29"/>
    <n v="169"/>
    <n v="4901"/>
    <n v="2548.52"/>
    <n v="0.52"/>
    <x v="2"/>
  </r>
  <r>
    <x v="3"/>
    <n v="1185732"/>
    <x v="388"/>
    <x v="2"/>
    <x v="21"/>
    <s v="Salt Lake City"/>
    <x v="1"/>
    <n v="23"/>
    <n v="122"/>
    <n v="2806"/>
    <n v="1262.6999999999998"/>
    <n v="0.44999999999999996"/>
    <x v="2"/>
  </r>
  <r>
    <x v="3"/>
    <n v="1185732"/>
    <x v="388"/>
    <x v="2"/>
    <x v="21"/>
    <s v="Salt Lake City"/>
    <x v="2"/>
    <n v="9"/>
    <n v="91"/>
    <n v="819"/>
    <n v="409.5"/>
    <n v="0.5"/>
    <x v="2"/>
  </r>
  <r>
    <x v="3"/>
    <n v="1185732"/>
    <x v="388"/>
    <x v="2"/>
    <x v="21"/>
    <s v="Salt Lake City"/>
    <x v="3"/>
    <n v="10"/>
    <n v="88"/>
    <n v="880"/>
    <n v="448.8"/>
    <n v="0.51"/>
    <x v="2"/>
  </r>
  <r>
    <x v="3"/>
    <n v="1185732"/>
    <x v="388"/>
    <x v="2"/>
    <x v="21"/>
    <s v="Salt Lake City"/>
    <x v="4"/>
    <n v="19"/>
    <n v="88"/>
    <n v="1672"/>
    <n v="836"/>
    <n v="0.5"/>
    <x v="2"/>
  </r>
  <r>
    <x v="3"/>
    <n v="1185732"/>
    <x v="388"/>
    <x v="2"/>
    <x v="21"/>
    <s v="Salt Lake City"/>
    <x v="5"/>
    <n v="24"/>
    <n v="120"/>
    <n v="2880"/>
    <n v="1843.2"/>
    <n v="0.64"/>
    <x v="2"/>
  </r>
  <r>
    <x v="3"/>
    <n v="1185732"/>
    <x v="417"/>
    <x v="2"/>
    <x v="21"/>
    <s v="Salt Lake City"/>
    <x v="0"/>
    <n v="28"/>
    <n v="173"/>
    <n v="4844"/>
    <n v="2470.44"/>
    <n v="0.51"/>
    <x v="2"/>
  </r>
  <r>
    <x v="3"/>
    <n v="1185732"/>
    <x v="417"/>
    <x v="2"/>
    <x v="21"/>
    <s v="Salt Lake City"/>
    <x v="1"/>
    <n v="19"/>
    <n v="100"/>
    <n v="1900"/>
    <n v="950"/>
    <n v="0.5"/>
    <x v="2"/>
  </r>
  <r>
    <x v="3"/>
    <n v="1185732"/>
    <x v="417"/>
    <x v="2"/>
    <x v="21"/>
    <s v="Salt Lake City"/>
    <x v="2"/>
    <n v="19"/>
    <n v="87"/>
    <n v="1653"/>
    <n v="809.97"/>
    <n v="0.49"/>
    <x v="2"/>
  </r>
  <r>
    <x v="3"/>
    <n v="1185732"/>
    <x v="417"/>
    <x v="2"/>
    <x v="21"/>
    <s v="Salt Lake City"/>
    <x v="3"/>
    <n v="19"/>
    <n v="72"/>
    <n v="1368"/>
    <n v="752.40000000000009"/>
    <n v="0.55000000000000004"/>
    <x v="2"/>
  </r>
  <r>
    <x v="3"/>
    <n v="1185732"/>
    <x v="417"/>
    <x v="2"/>
    <x v="21"/>
    <s v="Salt Lake City"/>
    <x v="4"/>
    <n v="29"/>
    <n v="83"/>
    <n v="2407"/>
    <n v="1203.5"/>
    <n v="0.5"/>
    <x v="2"/>
  </r>
  <r>
    <x v="3"/>
    <n v="1185732"/>
    <x v="417"/>
    <x v="2"/>
    <x v="21"/>
    <s v="Salt Lake City"/>
    <x v="5"/>
    <n v="32"/>
    <n v="104"/>
    <n v="3328"/>
    <n v="2063.36"/>
    <n v="0.62"/>
    <x v="2"/>
  </r>
  <r>
    <x v="3"/>
    <n v="1185732"/>
    <x v="448"/>
    <x v="2"/>
    <x v="21"/>
    <s v="Salt Lake City"/>
    <x v="0"/>
    <n v="29"/>
    <n v="149"/>
    <n v="4321"/>
    <n v="2160.5"/>
    <n v="0.5"/>
    <x v="2"/>
  </r>
  <r>
    <x v="3"/>
    <n v="1185732"/>
    <x v="448"/>
    <x v="2"/>
    <x v="21"/>
    <s v="Salt Lake City"/>
    <x v="1"/>
    <n v="20"/>
    <n v="108"/>
    <n v="2160"/>
    <n v="993.59999999999991"/>
    <n v="0.45999999999999996"/>
    <x v="2"/>
  </r>
  <r>
    <x v="3"/>
    <n v="1185732"/>
    <x v="448"/>
    <x v="2"/>
    <x v="21"/>
    <s v="Salt Lake City"/>
    <x v="2"/>
    <n v="19"/>
    <n v="93"/>
    <n v="1767"/>
    <n v="848.16"/>
    <n v="0.48"/>
    <x v="2"/>
  </r>
  <r>
    <x v="3"/>
    <n v="1185732"/>
    <x v="448"/>
    <x v="2"/>
    <x v="21"/>
    <s v="Salt Lake City"/>
    <x v="3"/>
    <n v="19"/>
    <n v="113"/>
    <n v="2147"/>
    <n v="1094.97"/>
    <n v="0.51"/>
    <x v="2"/>
  </r>
  <r>
    <x v="3"/>
    <n v="1185732"/>
    <x v="448"/>
    <x v="2"/>
    <x v="21"/>
    <s v="Salt Lake City"/>
    <x v="4"/>
    <n v="39"/>
    <n v="91"/>
    <n v="3549"/>
    <n v="1739.01"/>
    <n v="0.49"/>
    <x v="2"/>
  </r>
  <r>
    <x v="3"/>
    <n v="1185732"/>
    <x v="448"/>
    <x v="2"/>
    <x v="21"/>
    <s v="Salt Lake City"/>
    <x v="5"/>
    <n v="43"/>
    <n v="113"/>
    <n v="4859"/>
    <n v="3158.35"/>
    <n v="0.65"/>
    <x v="2"/>
  </r>
  <r>
    <x v="3"/>
    <n v="1185732"/>
    <x v="477"/>
    <x v="2"/>
    <x v="21"/>
    <s v="Salt Lake City"/>
    <x v="0"/>
    <n v="39"/>
    <n v="203"/>
    <n v="7917"/>
    <n v="4354.3500000000004"/>
    <n v="0.55000000000000004"/>
    <x v="2"/>
  </r>
  <r>
    <x v="3"/>
    <n v="1185732"/>
    <x v="477"/>
    <x v="2"/>
    <x v="21"/>
    <s v="Salt Lake City"/>
    <x v="1"/>
    <n v="28"/>
    <n v="145"/>
    <n v="4060"/>
    <n v="1989.3999999999999"/>
    <n v="0.49"/>
    <x v="2"/>
  </r>
  <r>
    <x v="3"/>
    <n v="1185732"/>
    <x v="477"/>
    <x v="2"/>
    <x v="21"/>
    <s v="Salt Lake City"/>
    <x v="2"/>
    <n v="29"/>
    <n v="113"/>
    <n v="3277"/>
    <n v="1540.1899999999998"/>
    <n v="0.47"/>
    <x v="2"/>
  </r>
  <r>
    <x v="3"/>
    <n v="1185732"/>
    <x v="477"/>
    <x v="2"/>
    <x v="21"/>
    <s v="Salt Lake City"/>
    <x v="3"/>
    <n v="27"/>
    <n v="112"/>
    <n v="3024"/>
    <n v="1542.24"/>
    <n v="0.51"/>
    <x v="2"/>
  </r>
  <r>
    <x v="3"/>
    <n v="1185732"/>
    <x v="477"/>
    <x v="2"/>
    <x v="21"/>
    <s v="Salt Lake City"/>
    <x v="4"/>
    <n v="38"/>
    <n v="112"/>
    <n v="4256"/>
    <n v="2128"/>
    <n v="0.5"/>
    <x v="2"/>
  </r>
  <r>
    <x v="3"/>
    <n v="1185732"/>
    <x v="477"/>
    <x v="2"/>
    <x v="21"/>
    <s v="Salt Lake City"/>
    <x v="5"/>
    <n v="42"/>
    <n v="125"/>
    <n v="5250"/>
    <n v="3202.5"/>
    <n v="0.61"/>
    <x v="2"/>
  </r>
  <r>
    <x v="3"/>
    <n v="1128299"/>
    <x v="188"/>
    <x v="2"/>
    <x v="21"/>
    <s v="Salt Lake City"/>
    <x v="0"/>
    <n v="27"/>
    <n v="98"/>
    <n v="2646"/>
    <n v="1270.08"/>
    <n v="0.48"/>
    <x v="2"/>
  </r>
  <r>
    <x v="3"/>
    <n v="1128299"/>
    <x v="188"/>
    <x v="2"/>
    <x v="21"/>
    <s v="Salt Lake City"/>
    <x v="1"/>
    <n v="39"/>
    <n v="105"/>
    <n v="4095"/>
    <n v="2006.55"/>
    <n v="0.49"/>
    <x v="2"/>
  </r>
  <r>
    <x v="3"/>
    <n v="1128299"/>
    <x v="188"/>
    <x v="2"/>
    <x v="21"/>
    <s v="Salt Lake City"/>
    <x v="2"/>
    <n v="39"/>
    <n v="105"/>
    <n v="4095"/>
    <n v="1965.6"/>
    <n v="0.48"/>
    <x v="2"/>
  </r>
  <r>
    <x v="3"/>
    <n v="1128299"/>
    <x v="188"/>
    <x v="2"/>
    <x v="21"/>
    <s v="Salt Lake City"/>
    <x v="3"/>
    <n v="39"/>
    <n v="58"/>
    <n v="2262"/>
    <n v="1040.52"/>
    <n v="0.45999999999999996"/>
    <x v="2"/>
  </r>
  <r>
    <x v="3"/>
    <n v="1128299"/>
    <x v="188"/>
    <x v="2"/>
    <x v="21"/>
    <s v="Salt Lake City"/>
    <x v="4"/>
    <n v="42"/>
    <n v="44"/>
    <n v="1848"/>
    <n v="1016.4000000000001"/>
    <n v="0.55000000000000004"/>
    <x v="2"/>
  </r>
  <r>
    <x v="3"/>
    <n v="1128299"/>
    <x v="188"/>
    <x v="2"/>
    <x v="21"/>
    <s v="Salt Lake City"/>
    <x v="5"/>
    <n v="39"/>
    <n v="108"/>
    <n v="4212"/>
    <n v="1811.16"/>
    <n v="0.43"/>
    <x v="2"/>
  </r>
  <r>
    <x v="3"/>
    <n v="1128299"/>
    <x v="698"/>
    <x v="2"/>
    <x v="21"/>
    <s v="Salt Lake City"/>
    <x v="0"/>
    <n v="29"/>
    <n v="117"/>
    <n v="3393"/>
    <n v="1526.85"/>
    <n v="0.44999999999999996"/>
    <x v="2"/>
  </r>
  <r>
    <x v="3"/>
    <n v="1128299"/>
    <x v="698"/>
    <x v="2"/>
    <x v="21"/>
    <s v="Salt Lake City"/>
    <x v="1"/>
    <n v="39"/>
    <n v="91"/>
    <n v="3549"/>
    <n v="1703.52"/>
    <n v="0.48"/>
    <x v="2"/>
  </r>
  <r>
    <x v="3"/>
    <n v="1128299"/>
    <x v="698"/>
    <x v="2"/>
    <x v="21"/>
    <s v="Salt Lake City"/>
    <x v="2"/>
    <n v="36"/>
    <n v="88"/>
    <n v="3168"/>
    <n v="1425.6"/>
    <n v="0.44999999999999996"/>
    <x v="2"/>
  </r>
  <r>
    <x v="3"/>
    <n v="1128299"/>
    <x v="698"/>
    <x v="2"/>
    <x v="22"/>
    <s v="Portland"/>
    <x v="3"/>
    <n v="39"/>
    <n v="58"/>
    <n v="2262"/>
    <n v="1085.76"/>
    <n v="0.48"/>
    <x v="2"/>
  </r>
  <r>
    <x v="3"/>
    <n v="1128299"/>
    <x v="698"/>
    <x v="2"/>
    <x v="22"/>
    <s v="Portland"/>
    <x v="4"/>
    <n v="42"/>
    <n v="38"/>
    <n v="1596"/>
    <n v="829.92000000000007"/>
    <n v="0.52"/>
    <x v="2"/>
  </r>
  <r>
    <x v="3"/>
    <n v="1128299"/>
    <x v="698"/>
    <x v="2"/>
    <x v="22"/>
    <s v="Portland"/>
    <x v="5"/>
    <n v="37"/>
    <n v="85"/>
    <n v="3145"/>
    <n v="1258"/>
    <n v="0.4"/>
    <x v="2"/>
  </r>
  <r>
    <x v="3"/>
    <n v="1128299"/>
    <x v="228"/>
    <x v="2"/>
    <x v="22"/>
    <s v="Portland"/>
    <x v="0"/>
    <n v="38"/>
    <n v="128"/>
    <n v="4864"/>
    <n v="2383.36"/>
    <n v="0.49"/>
    <x v="2"/>
  </r>
  <r>
    <x v="3"/>
    <n v="1128299"/>
    <x v="228"/>
    <x v="2"/>
    <x v="22"/>
    <s v="Portland"/>
    <x v="1"/>
    <n v="45"/>
    <n v="85"/>
    <n v="3825"/>
    <n v="1836"/>
    <n v="0.48"/>
    <x v="2"/>
  </r>
  <r>
    <x v="3"/>
    <n v="1128299"/>
    <x v="228"/>
    <x v="2"/>
    <x v="22"/>
    <s v="Portland"/>
    <x v="2"/>
    <n v="54"/>
    <n v="88"/>
    <n v="4752"/>
    <n v="2138.3999999999996"/>
    <n v="0.44999999999999996"/>
    <x v="2"/>
  </r>
  <r>
    <x v="3"/>
    <n v="1128299"/>
    <x v="228"/>
    <x v="2"/>
    <x v="22"/>
    <s v="Portland"/>
    <x v="3"/>
    <n v="49"/>
    <n v="65"/>
    <n v="3185"/>
    <n v="1528.8"/>
    <n v="0.48"/>
    <x v="2"/>
  </r>
  <r>
    <x v="3"/>
    <n v="1128299"/>
    <x v="228"/>
    <x v="2"/>
    <x v="22"/>
    <s v="Portland"/>
    <x v="4"/>
    <n v="54"/>
    <n v="26"/>
    <n v="1404"/>
    <n v="744.12"/>
    <n v="0.53"/>
    <x v="2"/>
  </r>
  <r>
    <x v="3"/>
    <n v="1128299"/>
    <x v="228"/>
    <x v="2"/>
    <x v="22"/>
    <s v="Portland"/>
    <x v="5"/>
    <n v="49"/>
    <n v="87"/>
    <n v="4263"/>
    <n v="1790.46"/>
    <n v="0.42"/>
    <x v="2"/>
  </r>
  <r>
    <x v="3"/>
    <n v="1128299"/>
    <x v="247"/>
    <x v="2"/>
    <x v="22"/>
    <s v="Portland"/>
    <x v="0"/>
    <n v="51"/>
    <n v="124"/>
    <n v="6324"/>
    <n v="2909.04"/>
    <n v="0.45999999999999996"/>
    <x v="2"/>
  </r>
  <r>
    <x v="3"/>
    <n v="1128299"/>
    <x v="247"/>
    <x v="2"/>
    <x v="22"/>
    <s v="Portland"/>
    <x v="1"/>
    <n v="54"/>
    <n v="83"/>
    <n v="4482"/>
    <n v="2196.1799999999998"/>
    <n v="0.49"/>
    <x v="2"/>
  </r>
  <r>
    <x v="3"/>
    <n v="1128299"/>
    <x v="247"/>
    <x v="2"/>
    <x v="22"/>
    <s v="Portland"/>
    <x v="2"/>
    <n v="55"/>
    <n v="85"/>
    <n v="4675"/>
    <n v="2244"/>
    <n v="0.48"/>
    <x v="2"/>
  </r>
  <r>
    <x v="3"/>
    <n v="1128299"/>
    <x v="247"/>
    <x v="2"/>
    <x v="22"/>
    <s v="Portland"/>
    <x v="3"/>
    <n v="41"/>
    <n v="63"/>
    <n v="2583"/>
    <n v="1291.5"/>
    <n v="0.5"/>
    <x v="2"/>
  </r>
  <r>
    <x v="3"/>
    <n v="1128299"/>
    <x v="247"/>
    <x v="2"/>
    <x v="22"/>
    <s v="Portland"/>
    <x v="4"/>
    <n v="48"/>
    <n v="36"/>
    <n v="1728"/>
    <n v="864"/>
    <n v="0.5"/>
    <x v="2"/>
  </r>
  <r>
    <x v="3"/>
    <n v="1128299"/>
    <x v="247"/>
    <x v="2"/>
    <x v="22"/>
    <s v="Portland"/>
    <x v="5"/>
    <n v="59"/>
    <n v="84"/>
    <n v="4956"/>
    <n v="2230.1999999999998"/>
    <n v="0.44999999999999996"/>
    <x v="2"/>
  </r>
  <r>
    <x v="3"/>
    <n v="1128299"/>
    <x v="278"/>
    <x v="2"/>
    <x v="22"/>
    <s v="Portland"/>
    <x v="0"/>
    <n v="48"/>
    <n v="145"/>
    <n v="6960"/>
    <n v="3131.9999999999995"/>
    <n v="0.44999999999999996"/>
    <x v="2"/>
  </r>
  <r>
    <x v="3"/>
    <n v="1128299"/>
    <x v="278"/>
    <x v="2"/>
    <x v="22"/>
    <s v="Portland"/>
    <x v="1"/>
    <n v="50"/>
    <n v="105"/>
    <n v="5250"/>
    <n v="2415"/>
    <n v="0.45999999999999996"/>
    <x v="2"/>
  </r>
  <r>
    <x v="3"/>
    <n v="1128299"/>
    <x v="278"/>
    <x v="2"/>
    <x v="22"/>
    <s v="Portland"/>
    <x v="2"/>
    <n v="50"/>
    <n v="95"/>
    <n v="4750"/>
    <n v="2375"/>
    <n v="0.5"/>
    <x v="2"/>
  </r>
  <r>
    <x v="3"/>
    <n v="1128299"/>
    <x v="278"/>
    <x v="2"/>
    <x v="22"/>
    <s v="Portland"/>
    <x v="3"/>
    <n v="49"/>
    <n v="83"/>
    <n v="4067"/>
    <n v="1952.1599999999999"/>
    <n v="0.48"/>
    <x v="2"/>
  </r>
  <r>
    <x v="3"/>
    <n v="1128299"/>
    <x v="278"/>
    <x v="2"/>
    <x v="22"/>
    <s v="Portland"/>
    <x v="4"/>
    <n v="41"/>
    <n v="44"/>
    <n v="1804"/>
    <n v="992.2"/>
    <n v="0.55000000000000004"/>
    <x v="2"/>
  </r>
  <r>
    <x v="3"/>
    <n v="1128299"/>
    <x v="278"/>
    <x v="2"/>
    <x v="22"/>
    <s v="Portland"/>
    <x v="5"/>
    <n v="54"/>
    <n v="158"/>
    <n v="8532"/>
    <n v="3839.3999999999996"/>
    <n v="0.44999999999999996"/>
    <x v="2"/>
  </r>
  <r>
    <x v="3"/>
    <n v="1128299"/>
    <x v="308"/>
    <x v="2"/>
    <x v="22"/>
    <s v="Portland"/>
    <x v="0"/>
    <n v="51"/>
    <n v="225"/>
    <n v="11475"/>
    <n v="5622.75"/>
    <n v="0.49"/>
    <x v="2"/>
  </r>
  <r>
    <x v="3"/>
    <n v="1128299"/>
    <x v="308"/>
    <x v="2"/>
    <x v="22"/>
    <s v="Portland"/>
    <x v="1"/>
    <n v="62"/>
    <n v="169"/>
    <n v="10478"/>
    <n v="5134.22"/>
    <n v="0.49"/>
    <x v="2"/>
  </r>
  <r>
    <x v="3"/>
    <n v="1128299"/>
    <x v="308"/>
    <x v="2"/>
    <x v="22"/>
    <s v="Portland"/>
    <x v="2"/>
    <n v="78"/>
    <n v="189"/>
    <n v="14742"/>
    <n v="6781.32"/>
    <n v="0.45999999999999996"/>
    <x v="2"/>
  </r>
  <r>
    <x v="3"/>
    <n v="1128299"/>
    <x v="308"/>
    <x v="2"/>
    <x v="22"/>
    <s v="Portland"/>
    <x v="3"/>
    <n v="74"/>
    <n v="158"/>
    <n v="11692"/>
    <n v="5846"/>
    <n v="0.5"/>
    <x v="2"/>
  </r>
  <r>
    <x v="3"/>
    <n v="1128299"/>
    <x v="308"/>
    <x v="2"/>
    <x v="22"/>
    <s v="Portland"/>
    <x v="4"/>
    <n v="86"/>
    <n v="108"/>
    <n v="9288"/>
    <n v="4922.6400000000003"/>
    <n v="0.53"/>
    <x v="2"/>
  </r>
  <r>
    <x v="3"/>
    <n v="1128299"/>
    <x v="308"/>
    <x v="2"/>
    <x v="22"/>
    <s v="Portland"/>
    <x v="5"/>
    <n v="95"/>
    <n v="189"/>
    <n v="17955"/>
    <n v="8079.7499999999991"/>
    <n v="0.44999999999999996"/>
    <x v="2"/>
  </r>
  <r>
    <x v="3"/>
    <n v="1128299"/>
    <x v="337"/>
    <x v="2"/>
    <x v="22"/>
    <s v="Portland"/>
    <x v="0"/>
    <n v="79"/>
    <n v="255"/>
    <n v="20145"/>
    <n v="9669.6"/>
    <n v="0.48"/>
    <x v="2"/>
  </r>
  <r>
    <x v="3"/>
    <n v="1128299"/>
    <x v="337"/>
    <x v="2"/>
    <x v="22"/>
    <s v="Portland"/>
    <x v="1"/>
    <n v="85"/>
    <n v="196"/>
    <n v="16660"/>
    <n v="7830.2"/>
    <n v="0.47"/>
    <x v="2"/>
  </r>
  <r>
    <x v="3"/>
    <n v="1128299"/>
    <x v="337"/>
    <x v="2"/>
    <x v="22"/>
    <s v="Portland"/>
    <x v="2"/>
    <n v="86"/>
    <n v="163"/>
    <n v="14018"/>
    <n v="6588.46"/>
    <n v="0.47"/>
    <x v="2"/>
  </r>
  <r>
    <x v="3"/>
    <n v="1128299"/>
    <x v="337"/>
    <x v="2"/>
    <x v="22"/>
    <s v="Portland"/>
    <x v="3"/>
    <n v="82"/>
    <n v="165"/>
    <n v="13530"/>
    <n v="6494.4"/>
    <n v="0.48"/>
    <x v="2"/>
  </r>
  <r>
    <x v="3"/>
    <n v="1128299"/>
    <x v="337"/>
    <x v="2"/>
    <x v="22"/>
    <s v="Portland"/>
    <x v="4"/>
    <n v="84"/>
    <n v="156"/>
    <n v="13104"/>
    <n v="6552"/>
    <n v="0.5"/>
    <x v="2"/>
  </r>
  <r>
    <x v="3"/>
    <n v="1128299"/>
    <x v="337"/>
    <x v="2"/>
    <x v="22"/>
    <s v="Portland"/>
    <x v="5"/>
    <n v="97"/>
    <n v="150"/>
    <n v="14550"/>
    <n v="6111"/>
    <n v="0.42"/>
    <x v="2"/>
  </r>
  <r>
    <x v="3"/>
    <n v="1128299"/>
    <x v="369"/>
    <x v="2"/>
    <x v="22"/>
    <s v="Portland"/>
    <x v="0"/>
    <n v="81"/>
    <n v="200"/>
    <n v="16200"/>
    <n v="7776"/>
    <n v="0.48"/>
    <x v="2"/>
  </r>
  <r>
    <x v="3"/>
    <n v="1128299"/>
    <x v="369"/>
    <x v="2"/>
    <x v="22"/>
    <s v="Portland"/>
    <x v="1"/>
    <n v="76"/>
    <n v="233"/>
    <n v="17708"/>
    <n v="8676.92"/>
    <n v="0.49"/>
    <x v="2"/>
  </r>
  <r>
    <x v="3"/>
    <n v="1128299"/>
    <x v="369"/>
    <x v="2"/>
    <x v="22"/>
    <s v="Portland"/>
    <x v="2"/>
    <n v="68"/>
    <n v="195"/>
    <n v="13260"/>
    <n v="6497.4"/>
    <n v="0.49"/>
    <x v="2"/>
  </r>
  <r>
    <x v="3"/>
    <n v="1128299"/>
    <x v="369"/>
    <x v="2"/>
    <x v="22"/>
    <s v="Portland"/>
    <x v="3"/>
    <n v="68"/>
    <n v="119"/>
    <n v="8092"/>
    <n v="3722.3199999999997"/>
    <n v="0.45999999999999996"/>
    <x v="2"/>
  </r>
  <r>
    <x v="3"/>
    <n v="1128299"/>
    <x v="369"/>
    <x v="2"/>
    <x v="22"/>
    <s v="Portland"/>
    <x v="4"/>
    <n v="65"/>
    <n v="128"/>
    <n v="8320"/>
    <n v="4409.6000000000004"/>
    <n v="0.53"/>
    <x v="2"/>
  </r>
  <r>
    <x v="3"/>
    <n v="1128299"/>
    <x v="369"/>
    <x v="2"/>
    <x v="22"/>
    <s v="Portland"/>
    <x v="5"/>
    <n v="69"/>
    <n v="73"/>
    <n v="5037"/>
    <n v="2216.2800000000002"/>
    <n v="0.44"/>
    <x v="2"/>
  </r>
  <r>
    <x v="3"/>
    <n v="1128299"/>
    <x v="401"/>
    <x v="2"/>
    <x v="22"/>
    <s v="Portland"/>
    <x v="0"/>
    <n v="46"/>
    <n v="122"/>
    <n v="5612"/>
    <n v="2525.3999999999996"/>
    <n v="0.44999999999999996"/>
    <x v="2"/>
  </r>
  <r>
    <x v="3"/>
    <n v="1128299"/>
    <x v="401"/>
    <x v="2"/>
    <x v="22"/>
    <s v="Portland"/>
    <x v="1"/>
    <n v="51"/>
    <n v="122"/>
    <n v="6222"/>
    <n v="2862.12"/>
    <n v="0.45999999999999996"/>
    <x v="2"/>
  </r>
  <r>
    <x v="3"/>
    <n v="1128299"/>
    <x v="401"/>
    <x v="2"/>
    <x v="22"/>
    <s v="Portland"/>
    <x v="2"/>
    <n v="49"/>
    <n v="75"/>
    <n v="3675"/>
    <n v="1653.7499999999998"/>
    <n v="0.44999999999999996"/>
    <x v="2"/>
  </r>
  <r>
    <x v="3"/>
    <n v="1128299"/>
    <x v="401"/>
    <x v="2"/>
    <x v="22"/>
    <s v="Portland"/>
    <x v="3"/>
    <n v="49"/>
    <n v="52"/>
    <n v="2548"/>
    <n v="1172.08"/>
    <n v="0.45999999999999996"/>
    <x v="2"/>
  </r>
  <r>
    <x v="3"/>
    <n v="1128299"/>
    <x v="401"/>
    <x v="2"/>
    <x v="22"/>
    <s v="Portland"/>
    <x v="4"/>
    <n v="58"/>
    <n v="59"/>
    <n v="3422"/>
    <n v="1813.66"/>
    <n v="0.53"/>
    <x v="2"/>
  </r>
  <r>
    <x v="3"/>
    <n v="1128299"/>
    <x v="401"/>
    <x v="2"/>
    <x v="22"/>
    <s v="Portland"/>
    <x v="5"/>
    <n v="41"/>
    <n v="73"/>
    <n v="2993"/>
    <n v="1257.06"/>
    <n v="0.42"/>
    <x v="2"/>
  </r>
  <r>
    <x v="3"/>
    <n v="1128299"/>
    <x v="430"/>
    <x v="2"/>
    <x v="22"/>
    <s v="Portland"/>
    <x v="0"/>
    <n v="38"/>
    <n v="102"/>
    <n v="3876"/>
    <n v="1821.7199999999998"/>
    <n v="0.47"/>
    <x v="2"/>
  </r>
  <r>
    <x v="3"/>
    <n v="1128299"/>
    <x v="430"/>
    <x v="2"/>
    <x v="22"/>
    <s v="Portland"/>
    <x v="1"/>
    <n v="50"/>
    <n v="142"/>
    <n v="7100"/>
    <n v="3265.9999999999995"/>
    <n v="0.45999999999999996"/>
    <x v="2"/>
  </r>
  <r>
    <x v="3"/>
    <n v="1128299"/>
    <x v="430"/>
    <x v="2"/>
    <x v="22"/>
    <s v="Portland"/>
    <x v="2"/>
    <n v="46"/>
    <n v="91"/>
    <n v="4186"/>
    <n v="2051.14"/>
    <n v="0.49"/>
    <x v="2"/>
  </r>
  <r>
    <x v="3"/>
    <n v="1128299"/>
    <x v="430"/>
    <x v="2"/>
    <x v="22"/>
    <s v="Portland"/>
    <x v="3"/>
    <n v="44"/>
    <n v="81"/>
    <n v="3564"/>
    <n v="1710.72"/>
    <n v="0.48"/>
    <x v="2"/>
  </r>
  <r>
    <x v="3"/>
    <n v="1128299"/>
    <x v="430"/>
    <x v="2"/>
    <x v="22"/>
    <s v="Portland"/>
    <x v="4"/>
    <n v="51"/>
    <n v="75"/>
    <n v="3825"/>
    <n v="2065.5"/>
    <n v="0.54"/>
    <x v="2"/>
  </r>
  <r>
    <x v="3"/>
    <n v="1128299"/>
    <x v="430"/>
    <x v="2"/>
    <x v="22"/>
    <s v="Portland"/>
    <x v="5"/>
    <n v="58"/>
    <n v="105"/>
    <n v="6090"/>
    <n v="2618.6999999999998"/>
    <n v="0.43"/>
    <x v="2"/>
  </r>
  <r>
    <x v="3"/>
    <n v="1128299"/>
    <x v="461"/>
    <x v="2"/>
    <x v="22"/>
    <s v="Portland"/>
    <x v="0"/>
    <n v="44"/>
    <n v="173"/>
    <n v="7612"/>
    <n v="3501.5199999999995"/>
    <n v="0.45999999999999996"/>
    <x v="2"/>
  </r>
  <r>
    <x v="3"/>
    <n v="1128299"/>
    <x v="461"/>
    <x v="2"/>
    <x v="22"/>
    <s v="Portland"/>
    <x v="1"/>
    <n v="48"/>
    <n v="195"/>
    <n v="9360"/>
    <n v="4680"/>
    <n v="0.5"/>
    <x v="2"/>
  </r>
  <r>
    <x v="3"/>
    <n v="1128299"/>
    <x v="461"/>
    <x v="2"/>
    <x v="22"/>
    <s v="Portland"/>
    <x v="2"/>
    <n v="42"/>
    <n v="128"/>
    <n v="5376"/>
    <n v="2688"/>
    <n v="0.5"/>
    <x v="2"/>
  </r>
  <r>
    <x v="3"/>
    <n v="1128299"/>
    <x v="461"/>
    <x v="2"/>
    <x v="22"/>
    <s v="Portland"/>
    <x v="3"/>
    <n v="51"/>
    <n v="131"/>
    <n v="6681"/>
    <n v="3073.2599999999998"/>
    <n v="0.45999999999999996"/>
    <x v="2"/>
  </r>
  <r>
    <x v="3"/>
    <n v="1128299"/>
    <x v="461"/>
    <x v="2"/>
    <x v="22"/>
    <s v="Portland"/>
    <x v="4"/>
    <n v="68"/>
    <n v="111"/>
    <n v="7548"/>
    <n v="4075.92"/>
    <n v="0.54"/>
    <x v="2"/>
  </r>
  <r>
    <x v="3"/>
    <n v="1128299"/>
    <x v="461"/>
    <x v="2"/>
    <x v="22"/>
    <s v="Portland"/>
    <x v="5"/>
    <n v="76"/>
    <n v="149"/>
    <n v="11324"/>
    <n v="4756.08"/>
    <n v="0.42"/>
    <x v="2"/>
  </r>
  <r>
    <x v="3"/>
    <n v="1128299"/>
    <x v="490"/>
    <x v="2"/>
    <x v="22"/>
    <s v="Portland"/>
    <x v="0"/>
    <n v="61"/>
    <n v="188"/>
    <n v="11468"/>
    <n v="5504.6399999999994"/>
    <n v="0.48"/>
    <x v="2"/>
  </r>
  <r>
    <x v="3"/>
    <n v="1128299"/>
    <x v="490"/>
    <x v="2"/>
    <x v="22"/>
    <s v="Portland"/>
    <x v="1"/>
    <n v="72"/>
    <n v="218"/>
    <n v="15696"/>
    <n v="7377.12"/>
    <n v="0.47"/>
    <x v="2"/>
  </r>
  <r>
    <x v="3"/>
    <n v="1128299"/>
    <x v="490"/>
    <x v="2"/>
    <x v="22"/>
    <s v="Portland"/>
    <x v="2"/>
    <n v="67"/>
    <n v="165"/>
    <n v="11055"/>
    <n v="4974.7499999999991"/>
    <n v="0.44999999999999996"/>
    <x v="2"/>
  </r>
  <r>
    <x v="3"/>
    <n v="1128299"/>
    <x v="490"/>
    <x v="2"/>
    <x v="22"/>
    <s v="Portland"/>
    <x v="3"/>
    <n v="67"/>
    <n v="143"/>
    <n v="9581"/>
    <n v="4311.45"/>
    <n v="0.44999999999999996"/>
    <x v="2"/>
  </r>
  <r>
    <x v="3"/>
    <n v="1128299"/>
    <x v="490"/>
    <x v="2"/>
    <x v="22"/>
    <s v="Portland"/>
    <x v="4"/>
    <n v="72"/>
    <n v="133"/>
    <n v="9576"/>
    <n v="4788"/>
    <n v="0.5"/>
    <x v="2"/>
  </r>
  <r>
    <x v="3"/>
    <n v="1128299"/>
    <x v="490"/>
    <x v="2"/>
    <x v="22"/>
    <s v="Portland"/>
    <x v="5"/>
    <n v="77"/>
    <n v="173"/>
    <n v="13321"/>
    <n v="5328.4000000000005"/>
    <n v="0.4"/>
    <x v="2"/>
  </r>
  <r>
    <x v="3"/>
    <n v="1128299"/>
    <x v="181"/>
    <x v="2"/>
    <x v="22"/>
    <s v="Portland"/>
    <x v="0"/>
    <n v="33"/>
    <n v="100"/>
    <n v="3300"/>
    <n v="1683"/>
    <n v="0.51"/>
    <x v="2"/>
  </r>
  <r>
    <x v="3"/>
    <n v="1128299"/>
    <x v="181"/>
    <x v="2"/>
    <x v="22"/>
    <s v="Portland"/>
    <x v="1"/>
    <n v="42"/>
    <n v="100"/>
    <n v="4200"/>
    <n v="2268"/>
    <n v="0.54"/>
    <x v="2"/>
  </r>
  <r>
    <x v="3"/>
    <n v="1128299"/>
    <x v="181"/>
    <x v="2"/>
    <x v="22"/>
    <s v="Portland"/>
    <x v="2"/>
    <n v="43"/>
    <n v="112"/>
    <n v="4816"/>
    <n v="2600.6400000000003"/>
    <n v="0.54"/>
    <x v="2"/>
  </r>
  <r>
    <x v="3"/>
    <n v="1128299"/>
    <x v="181"/>
    <x v="2"/>
    <x v="22"/>
    <s v="Portland"/>
    <x v="3"/>
    <n v="41"/>
    <n v="68"/>
    <n v="2788"/>
    <n v="1533.3999999999999"/>
    <n v="0.54999999999999993"/>
    <x v="2"/>
  </r>
  <r>
    <x v="3"/>
    <n v="1128299"/>
    <x v="181"/>
    <x v="2"/>
    <x v="22"/>
    <s v="Portland"/>
    <x v="4"/>
    <n v="46"/>
    <n v="58"/>
    <n v="2668"/>
    <n v="1574.1200000000001"/>
    <n v="0.59000000000000008"/>
    <x v="2"/>
  </r>
  <r>
    <x v="3"/>
    <n v="1128299"/>
    <x v="181"/>
    <x v="2"/>
    <x v="22"/>
    <s v="Portland"/>
    <x v="5"/>
    <n v="41"/>
    <n v="122"/>
    <n v="5002"/>
    <n v="2400.96"/>
    <n v="0.48"/>
    <x v="2"/>
  </r>
  <r>
    <x v="3"/>
    <n v="1128299"/>
    <x v="212"/>
    <x v="2"/>
    <x v="22"/>
    <s v="Portland"/>
    <x v="0"/>
    <n v="33"/>
    <n v="140"/>
    <n v="4620"/>
    <n v="2448.6"/>
    <n v="0.53"/>
    <x v="2"/>
  </r>
  <r>
    <x v="3"/>
    <n v="1128299"/>
    <x v="212"/>
    <x v="2"/>
    <x v="22"/>
    <s v="Portland"/>
    <x v="1"/>
    <n v="41"/>
    <n v="116"/>
    <n v="4756"/>
    <n v="2425.56"/>
    <n v="0.51"/>
    <x v="2"/>
  </r>
  <r>
    <x v="3"/>
    <n v="1128299"/>
    <x v="212"/>
    <x v="2"/>
    <x v="22"/>
    <s v="Portland"/>
    <x v="2"/>
    <n v="41"/>
    <n v="120"/>
    <n v="4920"/>
    <n v="2558.4"/>
    <n v="0.52"/>
    <x v="2"/>
  </r>
  <r>
    <x v="3"/>
    <n v="1128299"/>
    <x v="212"/>
    <x v="1"/>
    <x v="23"/>
    <s v="New Orleans"/>
    <x v="3"/>
    <n v="44"/>
    <n v="73"/>
    <n v="3212"/>
    <n v="1766.5999999999997"/>
    <n v="0.54999999999999993"/>
    <x v="2"/>
  </r>
  <r>
    <x v="3"/>
    <n v="1128299"/>
    <x v="212"/>
    <x v="1"/>
    <x v="23"/>
    <s v="New Orleans"/>
    <x v="4"/>
    <n v="48"/>
    <n v="51"/>
    <n v="2448"/>
    <n v="1468.8"/>
    <n v="0.6"/>
    <x v="2"/>
  </r>
  <r>
    <x v="3"/>
    <n v="1128299"/>
    <x v="212"/>
    <x v="1"/>
    <x v="23"/>
    <s v="New Orleans"/>
    <x v="5"/>
    <n v="44"/>
    <n v="105"/>
    <n v="4620"/>
    <n v="2217.6"/>
    <n v="0.48"/>
    <x v="2"/>
  </r>
  <r>
    <x v="3"/>
    <n v="1128299"/>
    <x v="221"/>
    <x v="1"/>
    <x v="23"/>
    <s v="New Orleans"/>
    <x v="0"/>
    <n v="44"/>
    <n v="147"/>
    <n v="6468"/>
    <n v="3298.68"/>
    <n v="0.51"/>
    <x v="2"/>
  </r>
  <r>
    <x v="3"/>
    <n v="1128299"/>
    <x v="221"/>
    <x v="1"/>
    <x v="23"/>
    <s v="New Orleans"/>
    <x v="1"/>
    <n v="51"/>
    <n v="101"/>
    <n v="5151"/>
    <n v="2833.0499999999997"/>
    <n v="0.54999999999999993"/>
    <x v="2"/>
  </r>
  <r>
    <x v="3"/>
    <n v="1128299"/>
    <x v="221"/>
    <x v="1"/>
    <x v="23"/>
    <s v="New Orleans"/>
    <x v="2"/>
    <n v="56"/>
    <n v="116"/>
    <n v="6496"/>
    <n v="3572.7999999999997"/>
    <n v="0.54999999999999993"/>
    <x v="2"/>
  </r>
  <r>
    <x v="3"/>
    <n v="1128299"/>
    <x v="221"/>
    <x v="1"/>
    <x v="23"/>
    <s v="New Orleans"/>
    <x v="3"/>
    <n v="50"/>
    <n v="84"/>
    <n v="4200"/>
    <n v="2309.9999999999995"/>
    <n v="0.54999999999999993"/>
    <x v="2"/>
  </r>
  <r>
    <x v="3"/>
    <n v="1128299"/>
    <x v="221"/>
    <x v="1"/>
    <x v="23"/>
    <s v="New Orleans"/>
    <x v="4"/>
    <n v="56"/>
    <n v="39"/>
    <n v="2184"/>
    <n v="1310.3999999999999"/>
    <n v="0.6"/>
    <x v="2"/>
  </r>
  <r>
    <x v="3"/>
    <n v="1128299"/>
    <x v="221"/>
    <x v="1"/>
    <x v="23"/>
    <s v="New Orleans"/>
    <x v="5"/>
    <n v="41"/>
    <n v="95"/>
    <n v="3895"/>
    <n v="1752.7499999999998"/>
    <n v="0.44999999999999996"/>
    <x v="2"/>
  </r>
  <r>
    <x v="3"/>
    <n v="1128299"/>
    <x v="240"/>
    <x v="1"/>
    <x v="23"/>
    <s v="New Orleans"/>
    <x v="0"/>
    <n v="48"/>
    <n v="142"/>
    <n v="6816"/>
    <n v="3544.32"/>
    <n v="0.52"/>
    <x v="2"/>
  </r>
  <r>
    <x v="3"/>
    <n v="1128299"/>
    <x v="240"/>
    <x v="1"/>
    <x v="23"/>
    <s v="New Orleans"/>
    <x v="1"/>
    <n v="52"/>
    <n v="88"/>
    <n v="4576"/>
    <n v="2288"/>
    <n v="0.5"/>
    <x v="2"/>
  </r>
  <r>
    <x v="3"/>
    <n v="1128299"/>
    <x v="240"/>
    <x v="1"/>
    <x v="23"/>
    <s v="New Orleans"/>
    <x v="2"/>
    <n v="52"/>
    <n v="105"/>
    <n v="5460"/>
    <n v="2784.6"/>
    <n v="0.51"/>
    <x v="2"/>
  </r>
  <r>
    <x v="3"/>
    <n v="1128299"/>
    <x v="240"/>
    <x v="1"/>
    <x v="23"/>
    <s v="New Orleans"/>
    <x v="3"/>
    <n v="39"/>
    <n v="74"/>
    <n v="2886"/>
    <n v="1529.5800000000002"/>
    <n v="0.53"/>
    <x v="2"/>
  </r>
  <r>
    <x v="3"/>
    <n v="1128299"/>
    <x v="240"/>
    <x v="1"/>
    <x v="23"/>
    <s v="New Orleans"/>
    <x v="4"/>
    <n v="43"/>
    <n v="53"/>
    <n v="2279"/>
    <n v="1299.0300000000002"/>
    <n v="0.57000000000000006"/>
    <x v="2"/>
  </r>
  <r>
    <x v="3"/>
    <n v="1128299"/>
    <x v="240"/>
    <x v="1"/>
    <x v="23"/>
    <s v="New Orleans"/>
    <x v="5"/>
    <n v="55"/>
    <n v="105"/>
    <n v="5775"/>
    <n v="2887.5"/>
    <n v="0.5"/>
    <x v="2"/>
  </r>
  <r>
    <x v="3"/>
    <n v="1128299"/>
    <x v="271"/>
    <x v="1"/>
    <x v="23"/>
    <s v="New Orleans"/>
    <x v="0"/>
    <n v="43"/>
    <n v="160"/>
    <n v="6880"/>
    <n v="3646.4"/>
    <n v="0.53"/>
    <x v="2"/>
  </r>
  <r>
    <x v="3"/>
    <n v="1128299"/>
    <x v="271"/>
    <x v="1"/>
    <x v="23"/>
    <s v="New Orleans"/>
    <x v="1"/>
    <n v="47"/>
    <n v="100"/>
    <n v="4700"/>
    <n v="2444"/>
    <n v="0.52"/>
    <x v="2"/>
  </r>
  <r>
    <x v="3"/>
    <n v="1128299"/>
    <x v="271"/>
    <x v="1"/>
    <x v="23"/>
    <s v="New Orleans"/>
    <x v="2"/>
    <n v="49"/>
    <n v="112"/>
    <n v="5488"/>
    <n v="2798.88"/>
    <n v="0.51"/>
    <x v="2"/>
  </r>
  <r>
    <x v="3"/>
    <n v="1128299"/>
    <x v="271"/>
    <x v="1"/>
    <x v="23"/>
    <s v="New Orleans"/>
    <x v="3"/>
    <n v="44"/>
    <n v="85"/>
    <n v="3740"/>
    <n v="1907.4"/>
    <n v="0.51"/>
    <x v="2"/>
  </r>
  <r>
    <x v="3"/>
    <n v="1128299"/>
    <x v="271"/>
    <x v="1"/>
    <x v="23"/>
    <s v="New Orleans"/>
    <x v="4"/>
    <n v="36"/>
    <n v="65"/>
    <n v="2340"/>
    <n v="1380.6000000000001"/>
    <n v="0.59000000000000008"/>
    <x v="2"/>
  </r>
  <r>
    <x v="3"/>
    <n v="1128299"/>
    <x v="271"/>
    <x v="1"/>
    <x v="23"/>
    <s v="New Orleans"/>
    <x v="5"/>
    <n v="59"/>
    <n v="167"/>
    <n v="9853"/>
    <n v="4433.8499999999995"/>
    <n v="0.44999999999999996"/>
    <x v="2"/>
  </r>
  <r>
    <x v="3"/>
    <n v="1128299"/>
    <x v="301"/>
    <x v="1"/>
    <x v="23"/>
    <s v="New Orleans"/>
    <x v="0"/>
    <n v="58"/>
    <n v="248"/>
    <n v="14384"/>
    <n v="7335.84"/>
    <n v="0.51"/>
    <x v="2"/>
  </r>
  <r>
    <x v="3"/>
    <n v="1128299"/>
    <x v="301"/>
    <x v="1"/>
    <x v="23"/>
    <s v="New Orleans"/>
    <x v="1"/>
    <n v="65"/>
    <n v="210"/>
    <n v="13650"/>
    <n v="7098"/>
    <n v="0.52"/>
    <x v="2"/>
  </r>
  <r>
    <x v="3"/>
    <n v="1128299"/>
    <x v="301"/>
    <x v="1"/>
    <x v="23"/>
    <s v="New Orleans"/>
    <x v="2"/>
    <n v="83"/>
    <n v="203"/>
    <n v="16849"/>
    <n v="9266.9499999999989"/>
    <n v="0.54999999999999993"/>
    <x v="2"/>
  </r>
  <r>
    <x v="3"/>
    <n v="1128299"/>
    <x v="301"/>
    <x v="1"/>
    <x v="23"/>
    <s v="New Orleans"/>
    <x v="3"/>
    <n v="82"/>
    <n v="161"/>
    <n v="13202"/>
    <n v="7261.0999999999995"/>
    <n v="0.54999999999999993"/>
    <x v="2"/>
  </r>
  <r>
    <x v="3"/>
    <n v="1128299"/>
    <x v="301"/>
    <x v="1"/>
    <x v="23"/>
    <s v="New Orleans"/>
    <x v="4"/>
    <n v="92"/>
    <n v="117"/>
    <n v="10764"/>
    <n v="6135.4800000000005"/>
    <n v="0.57000000000000006"/>
    <x v="2"/>
  </r>
  <r>
    <x v="3"/>
    <n v="1128299"/>
    <x v="301"/>
    <x v="1"/>
    <x v="23"/>
    <s v="New Orleans"/>
    <x v="5"/>
    <n v="100"/>
    <n v="195"/>
    <n v="19500"/>
    <n v="9360"/>
    <n v="0.48"/>
    <x v="2"/>
  </r>
  <r>
    <x v="3"/>
    <n v="1128299"/>
    <x v="330"/>
    <x v="1"/>
    <x v="23"/>
    <s v="New Orleans"/>
    <x v="0"/>
    <n v="86"/>
    <n v="270"/>
    <n v="23220"/>
    <n v="12306.6"/>
    <n v="0.53"/>
    <x v="2"/>
  </r>
  <r>
    <x v="3"/>
    <n v="1128299"/>
    <x v="330"/>
    <x v="1"/>
    <x v="23"/>
    <s v="New Orleans"/>
    <x v="1"/>
    <n v="92"/>
    <n v="203"/>
    <n v="18676"/>
    <n v="10271.799999999999"/>
    <n v="0.54999999999999993"/>
    <x v="2"/>
  </r>
  <r>
    <x v="3"/>
    <n v="1128299"/>
    <x v="330"/>
    <x v="1"/>
    <x v="23"/>
    <s v="New Orleans"/>
    <x v="2"/>
    <n v="90"/>
    <n v="196"/>
    <n v="17640"/>
    <n v="9525.6"/>
    <n v="0.54"/>
    <x v="2"/>
  </r>
  <r>
    <x v="3"/>
    <n v="1128299"/>
    <x v="330"/>
    <x v="1"/>
    <x v="23"/>
    <s v="New Orleans"/>
    <x v="3"/>
    <n v="86"/>
    <n v="168"/>
    <n v="14448"/>
    <n v="7801.92"/>
    <n v="0.54"/>
    <x v="2"/>
  </r>
  <r>
    <x v="3"/>
    <n v="1128299"/>
    <x v="330"/>
    <x v="1"/>
    <x v="23"/>
    <s v="New Orleans"/>
    <x v="4"/>
    <n v="86"/>
    <n v="189"/>
    <n v="16254"/>
    <n v="9427.3200000000015"/>
    <n v="0.58000000000000007"/>
    <x v="2"/>
  </r>
  <r>
    <x v="3"/>
    <n v="1128299"/>
    <x v="330"/>
    <x v="1"/>
    <x v="23"/>
    <s v="New Orleans"/>
    <x v="5"/>
    <n v="103"/>
    <n v="163"/>
    <n v="16789"/>
    <n v="8058.7199999999993"/>
    <n v="0.48"/>
    <x v="2"/>
  </r>
  <r>
    <x v="3"/>
    <n v="1128299"/>
    <x v="362"/>
    <x v="1"/>
    <x v="23"/>
    <s v="New Orleans"/>
    <x v="0"/>
    <n v="86"/>
    <n v="255"/>
    <n v="21930"/>
    <n v="11184.300000000001"/>
    <n v="0.51"/>
    <x v="2"/>
  </r>
  <r>
    <x v="3"/>
    <n v="1128299"/>
    <x v="362"/>
    <x v="1"/>
    <x v="23"/>
    <s v="New Orleans"/>
    <x v="1"/>
    <n v="77"/>
    <n v="239"/>
    <n v="18403"/>
    <n v="9385.5300000000007"/>
    <n v="0.51"/>
    <x v="2"/>
  </r>
  <r>
    <x v="3"/>
    <n v="1128299"/>
    <x v="362"/>
    <x v="1"/>
    <x v="23"/>
    <s v="New Orleans"/>
    <x v="2"/>
    <n v="70"/>
    <n v="189"/>
    <n v="13230"/>
    <n v="7276.4999999999991"/>
    <n v="0.54999999999999993"/>
    <x v="2"/>
  </r>
  <r>
    <x v="3"/>
    <n v="1128299"/>
    <x v="362"/>
    <x v="1"/>
    <x v="23"/>
    <s v="New Orleans"/>
    <x v="3"/>
    <n v="74"/>
    <n v="128"/>
    <n v="9472"/>
    <n v="5020.16"/>
    <n v="0.53"/>
    <x v="2"/>
  </r>
  <r>
    <x v="3"/>
    <n v="1128299"/>
    <x v="362"/>
    <x v="1"/>
    <x v="23"/>
    <s v="New Orleans"/>
    <x v="4"/>
    <n v="64"/>
    <n v="138"/>
    <n v="8832"/>
    <n v="5210.880000000001"/>
    <n v="0.59000000000000008"/>
    <x v="2"/>
  </r>
  <r>
    <x v="3"/>
    <n v="1128299"/>
    <x v="362"/>
    <x v="1"/>
    <x v="23"/>
    <s v="New Orleans"/>
    <x v="5"/>
    <n v="63"/>
    <n v="90"/>
    <n v="5670"/>
    <n v="2778.2999999999997"/>
    <n v="0.49"/>
    <x v="2"/>
  </r>
  <r>
    <x v="3"/>
    <n v="1128299"/>
    <x v="394"/>
    <x v="1"/>
    <x v="23"/>
    <s v="New Orleans"/>
    <x v="0"/>
    <n v="43"/>
    <n v="145"/>
    <n v="6235"/>
    <n v="3429.2499999999995"/>
    <n v="0.54999999999999993"/>
    <x v="2"/>
  </r>
  <r>
    <x v="3"/>
    <n v="1128299"/>
    <x v="394"/>
    <x v="1"/>
    <x v="23"/>
    <s v="New Orleans"/>
    <x v="1"/>
    <n v="46"/>
    <n v="125"/>
    <n v="5750"/>
    <n v="2932.5"/>
    <n v="0.51"/>
    <x v="2"/>
  </r>
  <r>
    <x v="3"/>
    <n v="1128299"/>
    <x v="394"/>
    <x v="1"/>
    <x v="23"/>
    <s v="New Orleans"/>
    <x v="2"/>
    <n v="43"/>
    <n v="78"/>
    <n v="3354"/>
    <n v="1744.0800000000002"/>
    <n v="0.52"/>
    <x v="2"/>
  </r>
  <r>
    <x v="3"/>
    <n v="1128299"/>
    <x v="394"/>
    <x v="1"/>
    <x v="23"/>
    <s v="New Orleans"/>
    <x v="3"/>
    <n v="41"/>
    <n v="63"/>
    <n v="2583"/>
    <n v="1317.33"/>
    <n v="0.51"/>
    <x v="2"/>
  </r>
  <r>
    <x v="3"/>
    <n v="1128299"/>
    <x v="394"/>
    <x v="1"/>
    <x v="23"/>
    <s v="New Orleans"/>
    <x v="4"/>
    <n v="51"/>
    <n v="77"/>
    <n v="3927"/>
    <n v="2159.8500000000004"/>
    <n v="0.55000000000000004"/>
    <x v="2"/>
  </r>
  <r>
    <x v="3"/>
    <n v="1128299"/>
    <x v="394"/>
    <x v="1"/>
    <x v="23"/>
    <s v="New Orleans"/>
    <x v="5"/>
    <n v="39"/>
    <n v="75"/>
    <n v="2925"/>
    <n v="1462.5"/>
    <n v="0.5"/>
    <x v="2"/>
  </r>
  <r>
    <x v="3"/>
    <n v="1128299"/>
    <x v="423"/>
    <x v="1"/>
    <x v="23"/>
    <s v="New Orleans"/>
    <x v="0"/>
    <n v="34"/>
    <n v="112"/>
    <n v="3808"/>
    <n v="2056.3200000000002"/>
    <n v="0.54"/>
    <x v="2"/>
  </r>
  <r>
    <x v="3"/>
    <n v="1128299"/>
    <x v="423"/>
    <x v="1"/>
    <x v="23"/>
    <s v="New Orleans"/>
    <x v="1"/>
    <n v="45"/>
    <n v="155"/>
    <n v="6975"/>
    <n v="3836.2499999999995"/>
    <n v="0.54999999999999993"/>
    <x v="2"/>
  </r>
  <r>
    <x v="3"/>
    <n v="1128299"/>
    <x v="423"/>
    <x v="1"/>
    <x v="23"/>
    <s v="New Orleans"/>
    <x v="2"/>
    <n v="42"/>
    <n v="100"/>
    <n v="4200"/>
    <n v="2100"/>
    <n v="0.5"/>
    <x v="2"/>
  </r>
  <r>
    <x v="3"/>
    <n v="1128299"/>
    <x v="423"/>
    <x v="1"/>
    <x v="23"/>
    <s v="New Orleans"/>
    <x v="3"/>
    <n v="36"/>
    <n v="105"/>
    <n v="3780"/>
    <n v="1890"/>
    <n v="0.5"/>
    <x v="2"/>
  </r>
  <r>
    <x v="3"/>
    <n v="1128299"/>
    <x v="423"/>
    <x v="1"/>
    <x v="23"/>
    <s v="New Orleans"/>
    <x v="4"/>
    <n v="47"/>
    <n v="95"/>
    <n v="4465"/>
    <n v="2634.3500000000004"/>
    <n v="0.59000000000000008"/>
    <x v="2"/>
  </r>
  <r>
    <x v="3"/>
    <n v="1128299"/>
    <x v="423"/>
    <x v="1"/>
    <x v="23"/>
    <s v="New Orleans"/>
    <x v="5"/>
    <n v="50"/>
    <n v="108"/>
    <n v="5400"/>
    <n v="2538"/>
    <n v="0.47"/>
    <x v="2"/>
  </r>
  <r>
    <x v="3"/>
    <n v="1128299"/>
    <x v="454"/>
    <x v="1"/>
    <x v="23"/>
    <s v="New Orleans"/>
    <x v="0"/>
    <n v="39"/>
    <n v="188"/>
    <n v="7332"/>
    <n v="3666"/>
    <n v="0.5"/>
    <x v="2"/>
  </r>
  <r>
    <x v="3"/>
    <n v="1128299"/>
    <x v="454"/>
    <x v="1"/>
    <x v="23"/>
    <s v="New Orleans"/>
    <x v="1"/>
    <n v="42"/>
    <n v="210"/>
    <n v="8820"/>
    <n v="4586.4000000000005"/>
    <n v="0.52"/>
    <x v="2"/>
  </r>
  <r>
    <x v="3"/>
    <n v="1128299"/>
    <x v="454"/>
    <x v="1"/>
    <x v="23"/>
    <s v="New Orleans"/>
    <x v="2"/>
    <n v="38"/>
    <n v="137"/>
    <n v="5206"/>
    <n v="2707.12"/>
    <n v="0.52"/>
    <x v="2"/>
  </r>
  <r>
    <x v="3"/>
    <n v="1128299"/>
    <x v="454"/>
    <x v="1"/>
    <x v="23"/>
    <s v="New Orleans"/>
    <x v="3"/>
    <n v="48"/>
    <n v="125"/>
    <n v="6000"/>
    <n v="3000"/>
    <n v="0.5"/>
    <x v="2"/>
  </r>
  <r>
    <x v="3"/>
    <n v="1128299"/>
    <x v="454"/>
    <x v="1"/>
    <x v="23"/>
    <s v="New Orleans"/>
    <x v="4"/>
    <n v="68"/>
    <n v="119"/>
    <n v="8092"/>
    <n v="4450.6000000000004"/>
    <n v="0.55000000000000004"/>
    <x v="2"/>
  </r>
  <r>
    <x v="3"/>
    <n v="1128299"/>
    <x v="454"/>
    <x v="1"/>
    <x v="23"/>
    <s v="New Orleans"/>
    <x v="5"/>
    <n v="81"/>
    <n v="174"/>
    <n v="14094"/>
    <n v="6765.12"/>
    <n v="0.48"/>
    <x v="2"/>
  </r>
  <r>
    <x v="3"/>
    <n v="1128299"/>
    <x v="483"/>
    <x v="1"/>
    <x v="23"/>
    <s v="New Orleans"/>
    <x v="0"/>
    <n v="69"/>
    <n v="240"/>
    <n v="16560"/>
    <n v="8611.2000000000007"/>
    <n v="0.52"/>
    <x v="2"/>
  </r>
  <r>
    <x v="3"/>
    <n v="1128299"/>
    <x v="483"/>
    <x v="1"/>
    <x v="23"/>
    <s v="New Orleans"/>
    <x v="1"/>
    <n v="72"/>
    <n v="216"/>
    <n v="15552"/>
    <n v="7776"/>
    <n v="0.5"/>
    <x v="2"/>
  </r>
  <r>
    <x v="0"/>
    <n v="1128299"/>
    <x v="483"/>
    <x v="1"/>
    <x v="23"/>
    <s v="New Orleans"/>
    <x v="2"/>
    <n v="69"/>
    <n v="162"/>
    <n v="11178"/>
    <n v="5812.56"/>
    <n v="0.52"/>
    <x v="2"/>
  </r>
  <r>
    <x v="0"/>
    <n v="1128299"/>
    <x v="483"/>
    <x v="1"/>
    <x v="23"/>
    <s v="New Orleans"/>
    <x v="3"/>
    <n v="72"/>
    <n v="156"/>
    <n v="11232"/>
    <n v="6065.2800000000007"/>
    <n v="0.54"/>
    <x v="2"/>
  </r>
  <r>
    <x v="0"/>
    <n v="1128299"/>
    <x v="483"/>
    <x v="1"/>
    <x v="23"/>
    <s v="New Orleans"/>
    <x v="4"/>
    <n v="82"/>
    <n v="131"/>
    <n v="10742"/>
    <n v="6230.3600000000006"/>
    <n v="0.58000000000000007"/>
    <x v="2"/>
  </r>
  <r>
    <x v="0"/>
    <n v="1128299"/>
    <x v="483"/>
    <x v="1"/>
    <x v="23"/>
    <s v="New Orleans"/>
    <x v="5"/>
    <n v="87"/>
    <n v="175"/>
    <n v="15225"/>
    <n v="6851.2499999999991"/>
    <n v="0.44999999999999996"/>
    <x v="2"/>
  </r>
  <r>
    <x v="0"/>
    <n v="1197831"/>
    <x v="169"/>
    <x v="1"/>
    <x v="23"/>
    <s v="New Orleans"/>
    <x v="0"/>
    <n v="19"/>
    <n v="182"/>
    <n v="3458"/>
    <n v="1486.94"/>
    <n v="0.43"/>
    <x v="2"/>
  </r>
  <r>
    <x v="0"/>
    <n v="1197831"/>
    <x v="169"/>
    <x v="1"/>
    <x v="23"/>
    <s v="New Orleans"/>
    <x v="1"/>
    <n v="28"/>
    <n v="196"/>
    <n v="5488"/>
    <n v="2469.6"/>
    <n v="0.44999999999999996"/>
    <x v="2"/>
  </r>
  <r>
    <x v="0"/>
    <n v="1197831"/>
    <x v="169"/>
    <x v="1"/>
    <x v="23"/>
    <s v="New Orleans"/>
    <x v="2"/>
    <n v="28"/>
    <n v="119"/>
    <n v="3332"/>
    <n v="1332.8000000000002"/>
    <n v="0.4"/>
    <x v="2"/>
  </r>
  <r>
    <x v="0"/>
    <n v="1197831"/>
    <x v="169"/>
    <x v="1"/>
    <x v="23"/>
    <s v="New Orleans"/>
    <x v="3"/>
    <n v="33"/>
    <n v="133"/>
    <n v="4389"/>
    <n v="2326.17"/>
    <n v="0.53"/>
    <x v="2"/>
  </r>
  <r>
    <x v="0"/>
    <n v="1197831"/>
    <x v="169"/>
    <x v="1"/>
    <x v="23"/>
    <s v="New Orleans"/>
    <x v="4"/>
    <n v="36"/>
    <n v="85"/>
    <n v="3060"/>
    <n v="1132.2"/>
    <n v="0.37"/>
    <x v="2"/>
  </r>
  <r>
    <x v="3"/>
    <n v="1197831"/>
    <x v="169"/>
    <x v="1"/>
    <x v="23"/>
    <s v="New Orleans"/>
    <x v="5"/>
    <n v="34"/>
    <n v="143"/>
    <n v="4862"/>
    <n v="2917.2"/>
    <n v="0.6"/>
    <x v="2"/>
  </r>
  <r>
    <x v="0"/>
    <n v="1197831"/>
    <x v="199"/>
    <x v="1"/>
    <x v="23"/>
    <s v="New Orleans"/>
    <x v="0"/>
    <n v="23"/>
    <n v="163"/>
    <n v="3749"/>
    <n v="1499.6000000000001"/>
    <n v="0.4"/>
    <x v="2"/>
  </r>
  <r>
    <x v="0"/>
    <n v="1197831"/>
    <x v="199"/>
    <x v="1"/>
    <x v="23"/>
    <s v="New Orleans"/>
    <x v="1"/>
    <n v="32"/>
    <n v="174"/>
    <n v="5568"/>
    <n v="2338.56"/>
    <n v="0.42"/>
    <x v="2"/>
  </r>
  <r>
    <x v="0"/>
    <n v="1197831"/>
    <x v="199"/>
    <x v="1"/>
    <x v="23"/>
    <s v="New Orleans"/>
    <x v="2"/>
    <n v="34"/>
    <n v="128"/>
    <n v="4352"/>
    <n v="1784.32"/>
    <n v="0.41"/>
    <x v="2"/>
  </r>
  <r>
    <x v="0"/>
    <n v="1197831"/>
    <x v="199"/>
    <x v="2"/>
    <x v="24"/>
    <s v="Boise"/>
    <x v="3"/>
    <n v="32"/>
    <n v="109"/>
    <n v="3488"/>
    <n v="1883.5200000000002"/>
    <n v="0.54"/>
    <x v="2"/>
  </r>
  <r>
    <x v="0"/>
    <n v="1197831"/>
    <x v="199"/>
    <x v="2"/>
    <x v="24"/>
    <s v="Boise"/>
    <x v="4"/>
    <n v="39"/>
    <n v="70"/>
    <n v="2730"/>
    <n v="955.49999999999989"/>
    <n v="0.35"/>
    <x v="2"/>
  </r>
  <r>
    <x v="0"/>
    <n v="1197831"/>
    <x v="199"/>
    <x v="2"/>
    <x v="24"/>
    <s v="Boise"/>
    <x v="5"/>
    <n v="34"/>
    <n v="131"/>
    <n v="4454"/>
    <n v="2449.7000000000003"/>
    <n v="0.55000000000000004"/>
    <x v="2"/>
  </r>
  <r>
    <x v="0"/>
    <n v="1197831"/>
    <x v="708"/>
    <x v="2"/>
    <x v="24"/>
    <s v="Boise"/>
    <x v="0"/>
    <n v="28"/>
    <n v="156"/>
    <n v="4368"/>
    <n v="1965.6"/>
    <n v="0.44999999999999996"/>
    <x v="2"/>
  </r>
  <r>
    <x v="0"/>
    <n v="1197831"/>
    <x v="708"/>
    <x v="2"/>
    <x v="24"/>
    <s v="Boise"/>
    <x v="1"/>
    <n v="36"/>
    <n v="169"/>
    <n v="6084"/>
    <n v="2798.64"/>
    <n v="0.45999999999999996"/>
    <x v="2"/>
  </r>
  <r>
    <x v="0"/>
    <n v="1197831"/>
    <x v="708"/>
    <x v="2"/>
    <x v="24"/>
    <s v="Boise"/>
    <x v="2"/>
    <n v="28"/>
    <n v="113"/>
    <n v="3164"/>
    <n v="1550.36"/>
    <n v="0.49"/>
    <x v="2"/>
  </r>
  <r>
    <x v="0"/>
    <n v="1197831"/>
    <x v="708"/>
    <x v="2"/>
    <x v="24"/>
    <s v="Boise"/>
    <x v="3"/>
    <n v="33"/>
    <n v="105"/>
    <n v="3465"/>
    <n v="2009.7000000000003"/>
    <n v="0.58000000000000007"/>
    <x v="2"/>
  </r>
  <r>
    <x v="3"/>
    <n v="1197831"/>
    <x v="708"/>
    <x v="2"/>
    <x v="24"/>
    <s v="Boise"/>
    <x v="4"/>
    <n v="37"/>
    <n v="75"/>
    <n v="2775"/>
    <n v="1248.7499999999998"/>
    <n v="0.44999999999999996"/>
    <x v="2"/>
  </r>
  <r>
    <x v="3"/>
    <n v="1197831"/>
    <x v="708"/>
    <x v="2"/>
    <x v="24"/>
    <s v="Boise"/>
    <x v="5"/>
    <n v="33"/>
    <n v="116"/>
    <n v="3828"/>
    <n v="2488.2000000000003"/>
    <n v="0.65"/>
    <x v="2"/>
  </r>
  <r>
    <x v="3"/>
    <n v="1197831"/>
    <x v="723"/>
    <x v="2"/>
    <x v="24"/>
    <s v="Boise"/>
    <x v="0"/>
    <n v="19"/>
    <n v="195"/>
    <n v="3705"/>
    <n v="1741.35"/>
    <n v="0.47"/>
    <x v="2"/>
  </r>
  <r>
    <x v="3"/>
    <n v="1197831"/>
    <x v="723"/>
    <x v="2"/>
    <x v="24"/>
    <s v="Boise"/>
    <x v="1"/>
    <n v="29"/>
    <n v="195"/>
    <n v="5655"/>
    <n v="2714.4"/>
    <n v="0.48"/>
    <x v="2"/>
  </r>
  <r>
    <x v="3"/>
    <n v="1197831"/>
    <x v="723"/>
    <x v="2"/>
    <x v="24"/>
    <s v="Boise"/>
    <x v="2"/>
    <n v="24"/>
    <n v="138"/>
    <n v="3312"/>
    <n v="1556.6399999999999"/>
    <n v="0.47"/>
    <x v="2"/>
  </r>
  <r>
    <x v="3"/>
    <n v="1197831"/>
    <x v="723"/>
    <x v="2"/>
    <x v="24"/>
    <s v="Boise"/>
    <x v="3"/>
    <n v="29"/>
    <n v="113"/>
    <n v="3277"/>
    <n v="1802.3500000000001"/>
    <n v="0.55000000000000004"/>
    <x v="2"/>
  </r>
  <r>
    <x v="3"/>
    <n v="1197831"/>
    <x v="723"/>
    <x v="2"/>
    <x v="24"/>
    <s v="Boise"/>
    <x v="4"/>
    <n v="34"/>
    <n v="72"/>
    <n v="2448"/>
    <n v="1052.6399999999999"/>
    <n v="0.43"/>
    <x v="2"/>
  </r>
  <r>
    <x v="3"/>
    <n v="1197831"/>
    <x v="723"/>
    <x v="2"/>
    <x v="24"/>
    <s v="Boise"/>
    <x v="5"/>
    <n v="28"/>
    <n v="138"/>
    <n v="3864"/>
    <n v="2357.04"/>
    <n v="0.61"/>
    <x v="2"/>
  </r>
  <r>
    <x v="3"/>
    <n v="1197831"/>
    <x v="258"/>
    <x v="2"/>
    <x v="24"/>
    <s v="Boise"/>
    <x v="0"/>
    <n v="18"/>
    <n v="203"/>
    <n v="3654"/>
    <n v="1827"/>
    <n v="0.5"/>
    <x v="2"/>
  </r>
  <r>
    <x v="3"/>
    <n v="1197831"/>
    <x v="258"/>
    <x v="2"/>
    <x v="24"/>
    <s v="Boise"/>
    <x v="1"/>
    <n v="28"/>
    <n v="196"/>
    <n v="5488"/>
    <n v="2634.24"/>
    <n v="0.48"/>
    <x v="2"/>
  </r>
  <r>
    <x v="3"/>
    <n v="1197831"/>
    <x v="258"/>
    <x v="2"/>
    <x v="24"/>
    <s v="Boise"/>
    <x v="2"/>
    <n v="23"/>
    <n v="167"/>
    <n v="3841"/>
    <n v="1805.27"/>
    <n v="0.47"/>
    <x v="2"/>
  </r>
  <r>
    <x v="3"/>
    <n v="1197831"/>
    <x v="258"/>
    <x v="2"/>
    <x v="24"/>
    <s v="Boise"/>
    <x v="3"/>
    <n v="33"/>
    <n v="130"/>
    <n v="4290"/>
    <n v="2359.5"/>
    <n v="0.55000000000000004"/>
    <x v="2"/>
  </r>
  <r>
    <x v="3"/>
    <n v="1197831"/>
    <x v="258"/>
    <x v="2"/>
    <x v="24"/>
    <s v="Boise"/>
    <x v="4"/>
    <n v="47"/>
    <n v="120"/>
    <n v="5640"/>
    <n v="2256"/>
    <n v="0.4"/>
    <x v="2"/>
  </r>
  <r>
    <x v="3"/>
    <n v="1197831"/>
    <x v="258"/>
    <x v="2"/>
    <x v="24"/>
    <s v="Boise"/>
    <x v="5"/>
    <n v="42"/>
    <n v="218"/>
    <n v="9156"/>
    <n v="5768.28"/>
    <n v="0.63"/>
    <x v="2"/>
  </r>
  <r>
    <x v="3"/>
    <n v="1197831"/>
    <x v="288"/>
    <x v="2"/>
    <x v="24"/>
    <s v="Boise"/>
    <x v="0"/>
    <n v="42"/>
    <n v="195"/>
    <n v="8190"/>
    <n v="4013.1"/>
    <n v="0.49"/>
    <x v="2"/>
  </r>
  <r>
    <x v="3"/>
    <n v="1197831"/>
    <x v="288"/>
    <x v="2"/>
    <x v="24"/>
    <s v="Boise"/>
    <x v="1"/>
    <n v="46"/>
    <n v="188"/>
    <n v="8648"/>
    <n v="4151.04"/>
    <n v="0.48"/>
    <x v="2"/>
  </r>
  <r>
    <x v="3"/>
    <n v="1197831"/>
    <x v="288"/>
    <x v="2"/>
    <x v="24"/>
    <s v="Boise"/>
    <x v="2"/>
    <n v="47"/>
    <n v="174"/>
    <n v="8178"/>
    <n v="3925.44"/>
    <n v="0.48"/>
    <x v="2"/>
  </r>
  <r>
    <x v="3"/>
    <n v="1197831"/>
    <x v="288"/>
    <x v="2"/>
    <x v="24"/>
    <s v="Boise"/>
    <x v="3"/>
    <n v="48"/>
    <n v="143"/>
    <n v="6864"/>
    <n v="4049.7600000000007"/>
    <n v="0.59000000000000008"/>
    <x v="2"/>
  </r>
  <r>
    <x v="3"/>
    <n v="1197831"/>
    <x v="288"/>
    <x v="2"/>
    <x v="24"/>
    <s v="Boise"/>
    <x v="4"/>
    <n v="52"/>
    <n v="117"/>
    <n v="6084"/>
    <n v="2616.12"/>
    <n v="0.43"/>
    <x v="2"/>
  </r>
  <r>
    <x v="3"/>
    <n v="1197831"/>
    <x v="288"/>
    <x v="2"/>
    <x v="24"/>
    <s v="Boise"/>
    <x v="5"/>
    <n v="55"/>
    <n v="231"/>
    <n v="12705"/>
    <n v="7750.05"/>
    <n v="0.61"/>
    <x v="2"/>
  </r>
  <r>
    <x v="3"/>
    <n v="1197831"/>
    <x v="320"/>
    <x v="2"/>
    <x v="24"/>
    <s v="Boise"/>
    <x v="0"/>
    <n v="48"/>
    <n v="217"/>
    <n v="10416"/>
    <n v="5208"/>
    <n v="0.5"/>
    <x v="2"/>
  </r>
  <r>
    <x v="3"/>
    <n v="1197831"/>
    <x v="320"/>
    <x v="2"/>
    <x v="24"/>
    <s v="Boise"/>
    <x v="1"/>
    <n v="52"/>
    <n v="202"/>
    <n v="10504"/>
    <n v="5462.08"/>
    <n v="0.52"/>
    <x v="2"/>
  </r>
  <r>
    <x v="3"/>
    <n v="1197831"/>
    <x v="320"/>
    <x v="2"/>
    <x v="24"/>
    <s v="Boise"/>
    <x v="2"/>
    <n v="46"/>
    <n v="241"/>
    <n v="11086"/>
    <n v="6097.2999999999993"/>
    <n v="0.54999999999999993"/>
    <x v="2"/>
  </r>
  <r>
    <x v="3"/>
    <n v="1197831"/>
    <x v="320"/>
    <x v="2"/>
    <x v="24"/>
    <s v="Boise"/>
    <x v="3"/>
    <n v="47"/>
    <n v="137"/>
    <n v="6439"/>
    <n v="4120.96"/>
    <n v="0.64"/>
    <x v="2"/>
  </r>
  <r>
    <x v="3"/>
    <n v="1197831"/>
    <x v="320"/>
    <x v="2"/>
    <x v="24"/>
    <s v="Boise"/>
    <x v="4"/>
    <n v="53"/>
    <n v="131"/>
    <n v="6943"/>
    <n v="3332.64"/>
    <n v="0.48"/>
    <x v="2"/>
  </r>
  <r>
    <x v="0"/>
    <n v="1197831"/>
    <x v="320"/>
    <x v="2"/>
    <x v="24"/>
    <s v="Boise"/>
    <x v="5"/>
    <n v="64"/>
    <n v="208"/>
    <n v="13312"/>
    <n v="9185.2800000000007"/>
    <n v="0.69000000000000006"/>
    <x v="2"/>
  </r>
  <r>
    <x v="0"/>
    <n v="1197831"/>
    <x v="353"/>
    <x v="2"/>
    <x v="24"/>
    <s v="Boise"/>
    <x v="0"/>
    <n v="46"/>
    <n v="210"/>
    <n v="9660"/>
    <n v="5312.9999999999991"/>
    <n v="0.54999999999999993"/>
    <x v="2"/>
  </r>
  <r>
    <x v="0"/>
    <n v="1197831"/>
    <x v="353"/>
    <x v="2"/>
    <x v="24"/>
    <s v="Boise"/>
    <x v="1"/>
    <n v="53"/>
    <n v="195"/>
    <n v="10335"/>
    <n v="5477.55"/>
    <n v="0.53"/>
    <x v="2"/>
  </r>
  <r>
    <x v="0"/>
    <n v="1197831"/>
    <x v="353"/>
    <x v="2"/>
    <x v="24"/>
    <s v="Boise"/>
    <x v="2"/>
    <n v="46"/>
    <n v="250"/>
    <n v="11500"/>
    <n v="6095"/>
    <n v="0.53"/>
    <x v="2"/>
  </r>
  <r>
    <x v="0"/>
    <n v="1197831"/>
    <x v="353"/>
    <x v="2"/>
    <x v="24"/>
    <s v="Boise"/>
    <x v="3"/>
    <n v="48"/>
    <n v="124"/>
    <n v="5952"/>
    <n v="3868.8"/>
    <n v="0.65"/>
    <x v="2"/>
  </r>
  <r>
    <x v="2"/>
    <n v="1197831"/>
    <x v="353"/>
    <x v="2"/>
    <x v="24"/>
    <s v="Boise"/>
    <x v="4"/>
    <n v="52"/>
    <n v="133"/>
    <n v="6916"/>
    <n v="3181.3599999999997"/>
    <n v="0.45999999999999996"/>
    <x v="2"/>
  </r>
  <r>
    <x v="2"/>
    <n v="1197831"/>
    <x v="353"/>
    <x v="2"/>
    <x v="24"/>
    <s v="Boise"/>
    <x v="5"/>
    <n v="54"/>
    <n v="196"/>
    <n v="10584"/>
    <n v="7197.1200000000008"/>
    <n v="0.68"/>
    <x v="2"/>
  </r>
  <r>
    <x v="2"/>
    <n v="1197831"/>
    <x v="381"/>
    <x v="2"/>
    <x v="24"/>
    <s v="Boise"/>
    <x v="0"/>
    <n v="50"/>
    <n v="176"/>
    <n v="8800"/>
    <n v="4400"/>
    <n v="0.5"/>
    <x v="2"/>
  </r>
  <r>
    <x v="2"/>
    <n v="1197831"/>
    <x v="381"/>
    <x v="2"/>
    <x v="24"/>
    <s v="Boise"/>
    <x v="1"/>
    <n v="50"/>
    <n v="188"/>
    <n v="9400"/>
    <n v="4888"/>
    <n v="0.52"/>
    <x v="2"/>
  </r>
  <r>
    <x v="2"/>
    <n v="1197831"/>
    <x v="381"/>
    <x v="2"/>
    <x v="24"/>
    <s v="Boise"/>
    <x v="2"/>
    <n v="56"/>
    <n v="182"/>
    <n v="10192"/>
    <n v="5299.84"/>
    <n v="0.52"/>
    <x v="2"/>
  </r>
  <r>
    <x v="2"/>
    <n v="1197831"/>
    <x v="381"/>
    <x v="2"/>
    <x v="24"/>
    <s v="Boise"/>
    <x v="3"/>
    <n v="55"/>
    <n v="116"/>
    <n v="6380"/>
    <n v="4019.4"/>
    <n v="0.63"/>
    <x v="2"/>
  </r>
  <r>
    <x v="2"/>
    <n v="1197831"/>
    <x v="381"/>
    <x v="2"/>
    <x v="24"/>
    <s v="Boise"/>
    <x v="4"/>
    <n v="50"/>
    <n v="104"/>
    <n v="5200"/>
    <n v="2392"/>
    <n v="0.45999999999999996"/>
    <x v="2"/>
  </r>
  <r>
    <x v="2"/>
    <n v="1197831"/>
    <x v="381"/>
    <x v="2"/>
    <x v="24"/>
    <s v="Boise"/>
    <x v="5"/>
    <n v="49"/>
    <n v="181"/>
    <n v="8869"/>
    <n v="5942.2300000000005"/>
    <n v="0.67"/>
    <x v="2"/>
  </r>
  <r>
    <x v="2"/>
    <n v="1197831"/>
    <x v="410"/>
    <x v="2"/>
    <x v="24"/>
    <s v="Boise"/>
    <x v="0"/>
    <n v="36"/>
    <n v="167"/>
    <n v="6012"/>
    <n v="3066.12"/>
    <n v="0.51"/>
    <x v="2"/>
  </r>
  <r>
    <x v="2"/>
    <n v="1197831"/>
    <x v="410"/>
    <x v="2"/>
    <x v="24"/>
    <s v="Boise"/>
    <x v="1"/>
    <n v="37"/>
    <n v="173"/>
    <n v="6401"/>
    <n v="3456.5400000000004"/>
    <n v="0.54"/>
    <x v="2"/>
  </r>
  <r>
    <x v="2"/>
    <n v="1197831"/>
    <x v="410"/>
    <x v="2"/>
    <x v="24"/>
    <s v="Boise"/>
    <x v="2"/>
    <n v="41"/>
    <n v="131"/>
    <n v="5371"/>
    <n v="2739.21"/>
    <n v="0.51"/>
    <x v="2"/>
  </r>
  <r>
    <x v="2"/>
    <n v="1197831"/>
    <x v="410"/>
    <x v="2"/>
    <x v="24"/>
    <s v="Boise"/>
    <x v="3"/>
    <n v="44"/>
    <n v="101"/>
    <n v="4444"/>
    <n v="2888.6"/>
    <n v="0.65"/>
    <x v="2"/>
  </r>
  <r>
    <x v="2"/>
    <n v="1197831"/>
    <x v="410"/>
    <x v="2"/>
    <x v="24"/>
    <s v="Boise"/>
    <x v="4"/>
    <n v="32"/>
    <n v="91"/>
    <n v="2912"/>
    <n v="1397.76"/>
    <n v="0.48"/>
    <x v="2"/>
  </r>
  <r>
    <x v="2"/>
    <n v="1197831"/>
    <x v="410"/>
    <x v="2"/>
    <x v="24"/>
    <s v="Boise"/>
    <x v="5"/>
    <n v="42"/>
    <n v="142"/>
    <n v="5964"/>
    <n v="3936.2400000000002"/>
    <n v="0.66"/>
    <x v="2"/>
  </r>
  <r>
    <x v="2"/>
    <n v="1197831"/>
    <x v="442"/>
    <x v="2"/>
    <x v="24"/>
    <s v="Boise"/>
    <x v="0"/>
    <n v="33"/>
    <n v="182"/>
    <n v="6006"/>
    <n v="3303.2999999999997"/>
    <n v="0.54999999999999993"/>
    <x v="2"/>
  </r>
  <r>
    <x v="2"/>
    <n v="1197831"/>
    <x v="442"/>
    <x v="2"/>
    <x v="24"/>
    <s v="Boise"/>
    <x v="1"/>
    <n v="32"/>
    <n v="189"/>
    <n v="6048"/>
    <n v="3144.96"/>
    <n v="0.52"/>
    <x v="2"/>
  </r>
  <r>
    <x v="2"/>
    <n v="1197831"/>
    <x v="442"/>
    <x v="2"/>
    <x v="24"/>
    <s v="Boise"/>
    <x v="2"/>
    <n v="58"/>
    <n v="150"/>
    <n v="8700"/>
    <n v="4698"/>
    <n v="0.54"/>
    <x v="2"/>
  </r>
  <r>
    <x v="2"/>
    <n v="1197831"/>
    <x v="442"/>
    <x v="2"/>
    <x v="24"/>
    <s v="Boise"/>
    <x v="3"/>
    <n v="54"/>
    <n v="122"/>
    <n v="6588"/>
    <n v="4018.68"/>
    <n v="0.61"/>
    <x v="2"/>
  </r>
  <r>
    <x v="2"/>
    <n v="1197831"/>
    <x v="442"/>
    <x v="2"/>
    <x v="24"/>
    <s v="Boise"/>
    <x v="4"/>
    <n v="54"/>
    <n v="106"/>
    <n v="5724"/>
    <n v="2862"/>
    <n v="0.5"/>
    <x v="2"/>
  </r>
  <r>
    <x v="2"/>
    <n v="1197831"/>
    <x v="442"/>
    <x v="2"/>
    <x v="24"/>
    <s v="Boise"/>
    <x v="5"/>
    <n v="63"/>
    <n v="163"/>
    <n v="10269"/>
    <n v="6880.2300000000005"/>
    <n v="0.67"/>
    <x v="2"/>
  </r>
  <r>
    <x v="0"/>
    <n v="1197831"/>
    <x v="471"/>
    <x v="2"/>
    <x v="24"/>
    <s v="Boise"/>
    <x v="0"/>
    <n v="54"/>
    <n v="233"/>
    <n v="12582"/>
    <n v="6794.2800000000007"/>
    <n v="0.54"/>
    <x v="2"/>
  </r>
  <r>
    <x v="0"/>
    <n v="1197831"/>
    <x v="471"/>
    <x v="2"/>
    <x v="24"/>
    <s v="Boise"/>
    <x v="1"/>
    <n v="51"/>
    <n v="209"/>
    <n v="10659"/>
    <n v="5755.8600000000006"/>
    <n v="0.54"/>
    <x v="2"/>
  </r>
  <r>
    <x v="0"/>
    <n v="1197831"/>
    <x v="471"/>
    <x v="2"/>
    <x v="24"/>
    <s v="Boise"/>
    <x v="2"/>
    <n v="56"/>
    <n v="176"/>
    <n v="9856"/>
    <n v="5125.12"/>
    <n v="0.52"/>
    <x v="2"/>
  </r>
  <r>
    <x v="0"/>
    <n v="1197831"/>
    <x v="471"/>
    <x v="2"/>
    <x v="24"/>
    <s v="Boise"/>
    <x v="3"/>
    <n v="59"/>
    <n v="142"/>
    <n v="8378"/>
    <n v="5445.7"/>
    <n v="0.65"/>
    <x v="2"/>
  </r>
  <r>
    <x v="0"/>
    <n v="1197831"/>
    <x v="471"/>
    <x v="2"/>
    <x v="24"/>
    <s v="Boise"/>
    <x v="4"/>
    <n v="50"/>
    <n v="133"/>
    <n v="6650"/>
    <n v="3258.5"/>
    <n v="0.49"/>
    <x v="2"/>
  </r>
  <r>
    <x v="0"/>
    <n v="1197831"/>
    <x v="471"/>
    <x v="2"/>
    <x v="24"/>
    <s v="Boise"/>
    <x v="5"/>
    <n v="60"/>
    <n v="196"/>
    <n v="11760"/>
    <n v="8114.4000000000005"/>
    <n v="0.69000000000000006"/>
    <x v="2"/>
  </r>
  <r>
    <x v="0"/>
    <n v="1128299"/>
    <x v="187"/>
    <x v="2"/>
    <x v="24"/>
    <s v="Boise"/>
    <x v="0"/>
    <n v="29"/>
    <n v="119"/>
    <n v="3451"/>
    <n v="1656.48"/>
    <n v="0.48"/>
    <x v="2"/>
  </r>
  <r>
    <x v="0"/>
    <n v="1128299"/>
    <x v="187"/>
    <x v="2"/>
    <x v="24"/>
    <s v="Boise"/>
    <x v="1"/>
    <n v="37"/>
    <n v="106"/>
    <n v="3922"/>
    <n v="2000.22"/>
    <n v="0.51"/>
    <x v="2"/>
  </r>
  <r>
    <x v="0"/>
    <n v="1128299"/>
    <x v="187"/>
    <x v="2"/>
    <x v="24"/>
    <s v="Boise"/>
    <x v="2"/>
    <n v="37"/>
    <n v="106"/>
    <n v="3922"/>
    <n v="1921.78"/>
    <n v="0.49"/>
    <x v="2"/>
  </r>
  <r>
    <x v="0"/>
    <n v="1128299"/>
    <x v="187"/>
    <x v="2"/>
    <x v="24"/>
    <s v="Boise"/>
    <x v="3"/>
    <n v="38"/>
    <n v="77"/>
    <n v="2926"/>
    <n v="1345.9599999999998"/>
    <n v="0.45999999999999996"/>
    <x v="2"/>
  </r>
  <r>
    <x v="0"/>
    <n v="1128299"/>
    <x v="187"/>
    <x v="2"/>
    <x v="24"/>
    <s v="Boise"/>
    <x v="4"/>
    <n v="42"/>
    <n v="63"/>
    <n v="2646"/>
    <n v="1190.6999999999998"/>
    <n v="0.44999999999999996"/>
    <x v="2"/>
  </r>
  <r>
    <x v="0"/>
    <n v="1128299"/>
    <x v="187"/>
    <x v="2"/>
    <x v="24"/>
    <s v="Boise"/>
    <x v="5"/>
    <n v="36"/>
    <n v="111"/>
    <n v="3996"/>
    <n v="1398.6"/>
    <n v="0.35"/>
    <x v="2"/>
  </r>
  <r>
    <x v="0"/>
    <n v="1128299"/>
    <x v="697"/>
    <x v="2"/>
    <x v="24"/>
    <s v="Boise"/>
    <x v="0"/>
    <n v="29"/>
    <n v="143"/>
    <n v="4147"/>
    <n v="2073.5"/>
    <n v="0.5"/>
    <x v="2"/>
  </r>
  <r>
    <x v="0"/>
    <n v="1128299"/>
    <x v="697"/>
    <x v="2"/>
    <x v="24"/>
    <s v="Boise"/>
    <x v="1"/>
    <n v="38"/>
    <n v="113"/>
    <n v="4294"/>
    <n v="2318.7600000000002"/>
    <n v="0.54"/>
    <x v="2"/>
  </r>
  <r>
    <x v="0"/>
    <n v="1128299"/>
    <x v="697"/>
    <x v="2"/>
    <x v="24"/>
    <s v="Boise"/>
    <x v="2"/>
    <n v="38"/>
    <n v="105"/>
    <n v="3990"/>
    <n v="1875.3"/>
    <n v="0.47"/>
    <x v="2"/>
  </r>
  <r>
    <x v="0"/>
    <n v="1128299"/>
    <x v="697"/>
    <x v="2"/>
    <x v="25"/>
    <s v="Phoenix"/>
    <x v="3"/>
    <n v="38"/>
    <n v="63"/>
    <n v="2394"/>
    <n v="1149.1199999999999"/>
    <n v="0.48"/>
    <x v="2"/>
  </r>
  <r>
    <x v="0"/>
    <n v="1128299"/>
    <x v="697"/>
    <x v="2"/>
    <x v="25"/>
    <s v="Phoenix"/>
    <x v="4"/>
    <n v="42"/>
    <n v="44"/>
    <n v="1848"/>
    <n v="813.12"/>
    <n v="0.44"/>
    <x v="2"/>
  </r>
  <r>
    <x v="0"/>
    <n v="1128299"/>
    <x v="697"/>
    <x v="2"/>
    <x v="25"/>
    <s v="Phoenix"/>
    <x v="5"/>
    <n v="38"/>
    <n v="88"/>
    <n v="3344"/>
    <n v="1203.8399999999999"/>
    <n v="0.36"/>
    <x v="2"/>
  </r>
  <r>
    <x v="0"/>
    <n v="1128299"/>
    <x v="227"/>
    <x v="2"/>
    <x v="25"/>
    <s v="Phoenix"/>
    <x v="0"/>
    <n v="37"/>
    <n v="145"/>
    <n v="5365"/>
    <n v="2521.5499999999997"/>
    <n v="0.47"/>
    <x v="2"/>
  </r>
  <r>
    <x v="0"/>
    <n v="1128299"/>
    <x v="227"/>
    <x v="2"/>
    <x v="25"/>
    <s v="Phoenix"/>
    <x v="1"/>
    <n v="48"/>
    <n v="95"/>
    <n v="4560"/>
    <n v="2508"/>
    <n v="0.55000000000000004"/>
    <x v="2"/>
  </r>
  <r>
    <x v="0"/>
    <n v="1128299"/>
    <x v="227"/>
    <x v="2"/>
    <x v="25"/>
    <s v="Phoenix"/>
    <x v="2"/>
    <n v="49"/>
    <n v="91"/>
    <n v="4459"/>
    <n v="2229.5"/>
    <n v="0.5"/>
    <x v="2"/>
  </r>
  <r>
    <x v="0"/>
    <n v="1128299"/>
    <x v="227"/>
    <x v="2"/>
    <x v="25"/>
    <s v="Phoenix"/>
    <x v="3"/>
    <n v="47"/>
    <n v="68"/>
    <n v="3196"/>
    <n v="1470.1599999999999"/>
    <n v="0.45999999999999996"/>
    <x v="2"/>
  </r>
  <r>
    <x v="0"/>
    <n v="1128299"/>
    <x v="227"/>
    <x v="2"/>
    <x v="25"/>
    <s v="Phoenix"/>
    <x v="4"/>
    <n v="54"/>
    <n v="31"/>
    <n v="1674"/>
    <n v="686.33999999999992"/>
    <n v="0.41"/>
    <x v="2"/>
  </r>
  <r>
    <x v="0"/>
    <n v="1128299"/>
    <x v="227"/>
    <x v="2"/>
    <x v="25"/>
    <s v="Phoenix"/>
    <x v="5"/>
    <n v="47"/>
    <n v="88"/>
    <n v="4136"/>
    <n v="1654.4"/>
    <n v="0.4"/>
    <x v="2"/>
  </r>
  <r>
    <x v="0"/>
    <n v="1128299"/>
    <x v="246"/>
    <x v="2"/>
    <x v="25"/>
    <s v="Phoenix"/>
    <x v="0"/>
    <n v="48"/>
    <n v="130"/>
    <n v="6240"/>
    <n v="2807.9999999999995"/>
    <n v="0.44999999999999996"/>
    <x v="2"/>
  </r>
  <r>
    <x v="0"/>
    <n v="1128299"/>
    <x v="246"/>
    <x v="2"/>
    <x v="25"/>
    <s v="Phoenix"/>
    <x v="1"/>
    <n v="53"/>
    <n v="90"/>
    <n v="4770"/>
    <n v="2385"/>
    <n v="0.5"/>
    <x v="2"/>
  </r>
  <r>
    <x v="0"/>
    <n v="1128299"/>
    <x v="246"/>
    <x v="2"/>
    <x v="25"/>
    <s v="Phoenix"/>
    <x v="2"/>
    <n v="50"/>
    <n v="102"/>
    <n v="5100"/>
    <n v="2550"/>
    <n v="0.5"/>
    <x v="2"/>
  </r>
  <r>
    <x v="0"/>
    <n v="1128299"/>
    <x v="246"/>
    <x v="2"/>
    <x v="25"/>
    <s v="Phoenix"/>
    <x v="3"/>
    <n v="46"/>
    <n v="75"/>
    <n v="3450"/>
    <n v="1725"/>
    <n v="0.5"/>
    <x v="2"/>
  </r>
  <r>
    <x v="0"/>
    <n v="1128299"/>
    <x v="246"/>
    <x v="2"/>
    <x v="25"/>
    <s v="Phoenix"/>
    <x v="4"/>
    <n v="50"/>
    <n v="39"/>
    <n v="1950"/>
    <n v="819"/>
    <n v="0.42"/>
    <x v="2"/>
  </r>
  <r>
    <x v="0"/>
    <n v="1128299"/>
    <x v="246"/>
    <x v="2"/>
    <x v="25"/>
    <s v="Phoenix"/>
    <x v="5"/>
    <n v="67"/>
    <n v="94"/>
    <n v="6298"/>
    <n v="2267.2799999999997"/>
    <n v="0.36"/>
    <x v="2"/>
  </r>
  <r>
    <x v="0"/>
    <n v="1128299"/>
    <x v="277"/>
    <x v="2"/>
    <x v="25"/>
    <s v="Phoenix"/>
    <x v="0"/>
    <n v="47"/>
    <n v="147"/>
    <n v="6909"/>
    <n v="3247.23"/>
    <n v="0.47"/>
    <x v="2"/>
  </r>
  <r>
    <x v="0"/>
    <n v="1128299"/>
    <x v="277"/>
    <x v="2"/>
    <x v="25"/>
    <s v="Phoenix"/>
    <x v="1"/>
    <n v="53"/>
    <n v="113"/>
    <n v="5989"/>
    <n v="3234.0600000000004"/>
    <n v="0.54"/>
    <x v="2"/>
  </r>
  <r>
    <x v="0"/>
    <n v="1128299"/>
    <x v="277"/>
    <x v="2"/>
    <x v="25"/>
    <s v="Phoenix"/>
    <x v="2"/>
    <n v="50"/>
    <n v="120"/>
    <n v="6000"/>
    <n v="2820"/>
    <n v="0.47"/>
    <x v="2"/>
  </r>
  <r>
    <x v="0"/>
    <n v="1128299"/>
    <x v="277"/>
    <x v="2"/>
    <x v="25"/>
    <s v="Phoenix"/>
    <x v="3"/>
    <n v="49"/>
    <n v="90"/>
    <n v="4410"/>
    <n v="2205"/>
    <n v="0.5"/>
    <x v="2"/>
  </r>
  <r>
    <x v="0"/>
    <n v="1128299"/>
    <x v="277"/>
    <x v="2"/>
    <x v="25"/>
    <s v="Phoenix"/>
    <x v="4"/>
    <n v="51"/>
    <n v="58"/>
    <n v="2958"/>
    <n v="1212.78"/>
    <n v="0.41"/>
    <x v="2"/>
  </r>
  <r>
    <x v="0"/>
    <n v="1128299"/>
    <x v="277"/>
    <x v="2"/>
    <x v="25"/>
    <s v="Phoenix"/>
    <x v="5"/>
    <n v="64"/>
    <n v="98"/>
    <n v="6272"/>
    <n v="2257.92"/>
    <n v="0.36"/>
    <x v="2"/>
  </r>
  <r>
    <x v="0"/>
    <n v="1128299"/>
    <x v="307"/>
    <x v="2"/>
    <x v="25"/>
    <s v="Phoenix"/>
    <x v="0"/>
    <n v="48"/>
    <n v="156"/>
    <n v="7488"/>
    <n v="3669.12"/>
    <n v="0.49"/>
    <x v="2"/>
  </r>
  <r>
    <x v="0"/>
    <n v="1128299"/>
    <x v="307"/>
    <x v="2"/>
    <x v="25"/>
    <s v="Phoenix"/>
    <x v="1"/>
    <n v="51"/>
    <n v="138"/>
    <n v="7038"/>
    <n v="3659.76"/>
    <n v="0.52"/>
    <x v="2"/>
  </r>
  <r>
    <x v="0"/>
    <n v="1128299"/>
    <x v="307"/>
    <x v="2"/>
    <x v="25"/>
    <s v="Phoenix"/>
    <x v="2"/>
    <n v="51"/>
    <n v="138"/>
    <n v="7038"/>
    <n v="3167.1"/>
    <n v="0.44999999999999996"/>
    <x v="2"/>
  </r>
  <r>
    <x v="0"/>
    <n v="1128299"/>
    <x v="307"/>
    <x v="2"/>
    <x v="25"/>
    <s v="Phoenix"/>
    <x v="3"/>
    <n v="46"/>
    <n v="95"/>
    <n v="4370"/>
    <n v="2185"/>
    <n v="0.5"/>
    <x v="2"/>
  </r>
  <r>
    <x v="0"/>
    <n v="1128299"/>
    <x v="307"/>
    <x v="2"/>
    <x v="25"/>
    <s v="Phoenix"/>
    <x v="4"/>
    <n v="51"/>
    <n v="68"/>
    <n v="3468"/>
    <n v="1456.56"/>
    <n v="0.42"/>
    <x v="2"/>
  </r>
  <r>
    <x v="0"/>
    <n v="1128299"/>
    <x v="307"/>
    <x v="2"/>
    <x v="25"/>
    <s v="Phoenix"/>
    <x v="5"/>
    <n v="69"/>
    <n v="131"/>
    <n v="9039"/>
    <n v="3525.21"/>
    <n v="0.39"/>
    <x v="2"/>
  </r>
  <r>
    <x v="0"/>
    <n v="1128299"/>
    <x v="336"/>
    <x v="2"/>
    <x v="25"/>
    <s v="Phoenix"/>
    <x v="0"/>
    <n v="49"/>
    <n v="196"/>
    <n v="9604"/>
    <n v="4705.96"/>
    <n v="0.49"/>
    <x v="2"/>
  </r>
  <r>
    <x v="0"/>
    <n v="1128299"/>
    <x v="336"/>
    <x v="2"/>
    <x v="25"/>
    <s v="Phoenix"/>
    <x v="1"/>
    <n v="50"/>
    <n v="142"/>
    <n v="7100"/>
    <n v="3621"/>
    <n v="0.51"/>
    <x v="2"/>
  </r>
  <r>
    <x v="0"/>
    <n v="1128299"/>
    <x v="336"/>
    <x v="2"/>
    <x v="25"/>
    <s v="Phoenix"/>
    <x v="2"/>
    <n v="51"/>
    <n v="133"/>
    <n v="6783"/>
    <n v="3188.0099999999998"/>
    <n v="0.47"/>
    <x v="2"/>
  </r>
  <r>
    <x v="0"/>
    <n v="1128299"/>
    <x v="336"/>
    <x v="2"/>
    <x v="25"/>
    <s v="Phoenix"/>
    <x v="3"/>
    <n v="48"/>
    <n v="101"/>
    <n v="4848"/>
    <n v="2181.6"/>
    <n v="0.44999999999999996"/>
    <x v="2"/>
  </r>
  <r>
    <x v="0"/>
    <n v="1128299"/>
    <x v="336"/>
    <x v="2"/>
    <x v="25"/>
    <s v="Phoenix"/>
    <x v="4"/>
    <n v="52"/>
    <n v="128"/>
    <n v="6656"/>
    <n v="2862.08"/>
    <n v="0.43"/>
    <x v="2"/>
  </r>
  <r>
    <x v="0"/>
    <n v="1128299"/>
    <x v="336"/>
    <x v="2"/>
    <x v="25"/>
    <s v="Phoenix"/>
    <x v="5"/>
    <n v="67"/>
    <n v="123"/>
    <n v="8241"/>
    <n v="3131.58"/>
    <n v="0.38"/>
    <x v="2"/>
  </r>
  <r>
    <x v="0"/>
    <n v="1128299"/>
    <x v="368"/>
    <x v="2"/>
    <x v="25"/>
    <s v="Phoenix"/>
    <x v="0"/>
    <n v="50"/>
    <n v="163"/>
    <n v="8150"/>
    <n v="4075"/>
    <n v="0.5"/>
    <x v="2"/>
  </r>
  <r>
    <x v="0"/>
    <n v="1128299"/>
    <x v="368"/>
    <x v="2"/>
    <x v="25"/>
    <s v="Phoenix"/>
    <x v="1"/>
    <n v="57"/>
    <n v="161"/>
    <n v="9177"/>
    <n v="4588.5"/>
    <n v="0.5"/>
    <x v="2"/>
  </r>
  <r>
    <x v="0"/>
    <n v="1128299"/>
    <x v="368"/>
    <x v="2"/>
    <x v="25"/>
    <s v="Phoenix"/>
    <x v="2"/>
    <n v="54"/>
    <n v="113"/>
    <n v="6102"/>
    <n v="2989.98"/>
    <n v="0.49"/>
    <x v="2"/>
  </r>
  <r>
    <x v="0"/>
    <n v="1128299"/>
    <x v="368"/>
    <x v="2"/>
    <x v="25"/>
    <s v="Phoenix"/>
    <x v="3"/>
    <n v="52"/>
    <n v="112"/>
    <n v="5824"/>
    <n v="2853.7599999999998"/>
    <n v="0.49"/>
    <x v="2"/>
  </r>
  <r>
    <x v="0"/>
    <n v="1128299"/>
    <x v="368"/>
    <x v="2"/>
    <x v="25"/>
    <s v="Phoenix"/>
    <x v="4"/>
    <n v="59"/>
    <n v="116"/>
    <n v="6844"/>
    <n v="2806.04"/>
    <n v="0.41"/>
    <x v="2"/>
  </r>
  <r>
    <x v="0"/>
    <n v="1128299"/>
    <x v="368"/>
    <x v="2"/>
    <x v="25"/>
    <s v="Phoenix"/>
    <x v="5"/>
    <n v="65"/>
    <n v="94"/>
    <n v="6110"/>
    <n v="2444"/>
    <n v="0.4"/>
    <x v="2"/>
  </r>
  <r>
    <x v="0"/>
    <n v="1128299"/>
    <x v="400"/>
    <x v="2"/>
    <x v="25"/>
    <s v="Phoenix"/>
    <x v="0"/>
    <n v="41"/>
    <n v="167"/>
    <n v="6847"/>
    <n v="3355.0299999999997"/>
    <n v="0.49"/>
    <x v="2"/>
  </r>
  <r>
    <x v="0"/>
    <n v="1128299"/>
    <x v="400"/>
    <x v="2"/>
    <x v="25"/>
    <s v="Phoenix"/>
    <x v="1"/>
    <n v="45"/>
    <n v="161"/>
    <n v="7245"/>
    <n v="3839.8500000000004"/>
    <n v="0.53"/>
    <x v="2"/>
  </r>
  <r>
    <x v="0"/>
    <n v="1128299"/>
    <x v="400"/>
    <x v="2"/>
    <x v="25"/>
    <s v="Phoenix"/>
    <x v="2"/>
    <n v="43"/>
    <n v="128"/>
    <n v="5504"/>
    <n v="2476.7999999999997"/>
    <n v="0.44999999999999996"/>
    <x v="2"/>
  </r>
  <r>
    <x v="0"/>
    <n v="1128299"/>
    <x v="400"/>
    <x v="2"/>
    <x v="25"/>
    <s v="Phoenix"/>
    <x v="3"/>
    <n v="41"/>
    <n v="113"/>
    <n v="4633"/>
    <n v="2177.5099999999998"/>
    <n v="0.47"/>
    <x v="2"/>
  </r>
  <r>
    <x v="0"/>
    <n v="1128299"/>
    <x v="400"/>
    <x v="2"/>
    <x v="25"/>
    <s v="Phoenix"/>
    <x v="4"/>
    <n v="54"/>
    <n v="105"/>
    <n v="5670"/>
    <n v="2494.8000000000002"/>
    <n v="0.44"/>
    <x v="2"/>
  </r>
  <r>
    <x v="0"/>
    <n v="1128299"/>
    <x v="400"/>
    <x v="2"/>
    <x v="25"/>
    <s v="Phoenix"/>
    <x v="5"/>
    <n v="56"/>
    <n v="119"/>
    <n v="6664"/>
    <n v="2465.6799999999998"/>
    <n v="0.37"/>
    <x v="2"/>
  </r>
  <r>
    <x v="0"/>
    <n v="1128299"/>
    <x v="429"/>
    <x v="2"/>
    <x v="25"/>
    <s v="Phoenix"/>
    <x v="0"/>
    <n v="41"/>
    <n v="135"/>
    <n v="5535"/>
    <n v="2656.7999999999997"/>
    <n v="0.48"/>
    <x v="2"/>
  </r>
  <r>
    <x v="0"/>
    <n v="1128299"/>
    <x v="429"/>
    <x v="2"/>
    <x v="25"/>
    <s v="Phoenix"/>
    <x v="1"/>
    <n v="47"/>
    <n v="145"/>
    <n v="6815"/>
    <n v="3611.9500000000003"/>
    <n v="0.53"/>
    <x v="2"/>
  </r>
  <r>
    <x v="0"/>
    <n v="1128299"/>
    <x v="429"/>
    <x v="2"/>
    <x v="25"/>
    <s v="Phoenix"/>
    <x v="2"/>
    <n v="44"/>
    <n v="91"/>
    <n v="4004"/>
    <n v="1921.9199999999998"/>
    <n v="0.48"/>
    <x v="2"/>
  </r>
  <r>
    <x v="0"/>
    <n v="1128299"/>
    <x v="429"/>
    <x v="2"/>
    <x v="25"/>
    <s v="Phoenix"/>
    <x v="3"/>
    <n v="43"/>
    <n v="90"/>
    <n v="3870"/>
    <n v="1896.3"/>
    <n v="0.49"/>
    <x v="2"/>
  </r>
  <r>
    <x v="0"/>
    <n v="1128299"/>
    <x v="429"/>
    <x v="2"/>
    <x v="25"/>
    <s v="Phoenix"/>
    <x v="4"/>
    <n v="53"/>
    <n v="69"/>
    <n v="3657"/>
    <n v="1462.8000000000002"/>
    <n v="0.4"/>
    <x v="2"/>
  </r>
  <r>
    <x v="0"/>
    <n v="1128299"/>
    <x v="429"/>
    <x v="2"/>
    <x v="25"/>
    <s v="Phoenix"/>
    <x v="5"/>
    <n v="56"/>
    <n v="85"/>
    <n v="4760"/>
    <n v="1808.8"/>
    <n v="0.38"/>
    <x v="2"/>
  </r>
  <r>
    <x v="0"/>
    <n v="1128299"/>
    <x v="460"/>
    <x v="2"/>
    <x v="25"/>
    <s v="Phoenix"/>
    <x v="0"/>
    <n v="42"/>
    <n v="135"/>
    <n v="5670"/>
    <n v="2664.8999999999996"/>
    <n v="0.47"/>
    <x v="2"/>
  </r>
  <r>
    <x v="0"/>
    <n v="1128299"/>
    <x v="460"/>
    <x v="2"/>
    <x v="25"/>
    <s v="Phoenix"/>
    <x v="1"/>
    <n v="46"/>
    <n v="147"/>
    <n v="6762"/>
    <n v="3516.2400000000002"/>
    <n v="0.52"/>
    <x v="2"/>
  </r>
  <r>
    <x v="0"/>
    <n v="1128299"/>
    <x v="460"/>
    <x v="2"/>
    <x v="25"/>
    <s v="Phoenix"/>
    <x v="2"/>
    <n v="44"/>
    <n v="105"/>
    <n v="4620"/>
    <n v="2125.1999999999998"/>
    <n v="0.45999999999999996"/>
    <x v="2"/>
  </r>
  <r>
    <x v="0"/>
    <n v="1128299"/>
    <x v="460"/>
    <x v="2"/>
    <x v="25"/>
    <s v="Phoenix"/>
    <x v="3"/>
    <n v="42"/>
    <n v="98"/>
    <n v="4116"/>
    <n v="1934.52"/>
    <n v="0.47"/>
    <x v="2"/>
  </r>
  <r>
    <x v="0"/>
    <n v="1128299"/>
    <x v="460"/>
    <x v="2"/>
    <x v="25"/>
    <s v="Phoenix"/>
    <x v="4"/>
    <n v="53"/>
    <n v="87"/>
    <n v="4611"/>
    <n v="1890.51"/>
    <n v="0.41"/>
    <x v="2"/>
  </r>
  <r>
    <x v="0"/>
    <n v="1128299"/>
    <x v="460"/>
    <x v="2"/>
    <x v="25"/>
    <s v="Phoenix"/>
    <x v="5"/>
    <n v="55"/>
    <n v="111"/>
    <n v="6105"/>
    <n v="2258.85"/>
    <n v="0.37"/>
    <x v="2"/>
  </r>
  <r>
    <x v="0"/>
    <n v="1128299"/>
    <x v="489"/>
    <x v="2"/>
    <x v="25"/>
    <s v="Phoenix"/>
    <x v="0"/>
    <n v="44"/>
    <n v="181"/>
    <n v="7964"/>
    <n v="3663.4399999999996"/>
    <n v="0.45999999999999996"/>
    <x v="2"/>
  </r>
  <r>
    <x v="0"/>
    <n v="1128299"/>
    <x v="489"/>
    <x v="2"/>
    <x v="25"/>
    <s v="Phoenix"/>
    <x v="1"/>
    <n v="49"/>
    <n v="175"/>
    <n v="8575"/>
    <n v="4630.5"/>
    <n v="0.54"/>
    <x v="2"/>
  </r>
  <r>
    <x v="4"/>
    <n v="1128299"/>
    <x v="489"/>
    <x v="2"/>
    <x v="25"/>
    <s v="Phoenix"/>
    <x v="2"/>
    <n v="43"/>
    <n v="123"/>
    <n v="5289"/>
    <n v="2538.7199999999998"/>
    <n v="0.48"/>
    <x v="2"/>
  </r>
  <r>
    <x v="4"/>
    <n v="1128299"/>
    <x v="489"/>
    <x v="2"/>
    <x v="25"/>
    <s v="Phoenix"/>
    <x v="3"/>
    <n v="44"/>
    <n v="115"/>
    <n v="5060"/>
    <n v="2277"/>
    <n v="0.44999999999999996"/>
    <x v="2"/>
  </r>
  <r>
    <x v="4"/>
    <n v="1128299"/>
    <x v="489"/>
    <x v="2"/>
    <x v="25"/>
    <s v="Phoenix"/>
    <x v="4"/>
    <n v="52"/>
    <n v="88"/>
    <n v="4576"/>
    <n v="1967.68"/>
    <n v="0.43"/>
    <x v="2"/>
  </r>
  <r>
    <x v="4"/>
    <n v="1128299"/>
    <x v="489"/>
    <x v="2"/>
    <x v="25"/>
    <s v="Phoenix"/>
    <x v="5"/>
    <n v="58"/>
    <n v="135"/>
    <n v="7830"/>
    <n v="2897.1"/>
    <n v="0.37"/>
    <x v="2"/>
  </r>
  <r>
    <x v="4"/>
    <n v="1128299"/>
    <x v="190"/>
    <x v="2"/>
    <x v="25"/>
    <s v="Phoenix"/>
    <x v="0"/>
    <n v="33"/>
    <n v="133"/>
    <n v="4389"/>
    <n v="2150.61"/>
    <n v="0.49"/>
    <x v="2"/>
  </r>
  <r>
    <x v="4"/>
    <n v="1128299"/>
    <x v="190"/>
    <x v="2"/>
    <x v="25"/>
    <s v="Phoenix"/>
    <x v="1"/>
    <n v="42"/>
    <n v="138"/>
    <n v="5796"/>
    <n v="3071.88"/>
    <n v="0.53"/>
    <x v="2"/>
  </r>
  <r>
    <x v="4"/>
    <n v="1128299"/>
    <x v="190"/>
    <x v="2"/>
    <x v="25"/>
    <s v="Phoenix"/>
    <x v="2"/>
    <n v="42"/>
    <n v="138"/>
    <n v="5796"/>
    <n v="2666.16"/>
    <n v="0.45999999999999996"/>
    <x v="2"/>
  </r>
  <r>
    <x v="4"/>
    <n v="1128299"/>
    <x v="190"/>
    <x v="2"/>
    <x v="25"/>
    <s v="Phoenix"/>
    <x v="3"/>
    <n v="43"/>
    <n v="85"/>
    <n v="3655"/>
    <n v="1790.95"/>
    <n v="0.49"/>
    <x v="2"/>
  </r>
  <r>
    <x v="4"/>
    <n v="1128299"/>
    <x v="190"/>
    <x v="2"/>
    <x v="25"/>
    <s v="Phoenix"/>
    <x v="4"/>
    <n v="45"/>
    <n v="80"/>
    <n v="3600"/>
    <n v="1476"/>
    <n v="0.41"/>
    <x v="2"/>
  </r>
  <r>
    <x v="4"/>
    <n v="1128299"/>
    <x v="190"/>
    <x v="2"/>
    <x v="25"/>
    <s v="Phoenix"/>
    <x v="5"/>
    <n v="42"/>
    <n v="128"/>
    <n v="5376"/>
    <n v="1935.36"/>
    <n v="0.36"/>
    <x v="2"/>
  </r>
  <r>
    <x v="4"/>
    <n v="1128299"/>
    <x v="700"/>
    <x v="2"/>
    <x v="25"/>
    <s v="Phoenix"/>
    <x v="0"/>
    <n v="33"/>
    <n v="147"/>
    <n v="4851"/>
    <n v="2376.9899999999998"/>
    <n v="0.49"/>
    <x v="2"/>
  </r>
  <r>
    <x v="4"/>
    <n v="1128299"/>
    <x v="700"/>
    <x v="2"/>
    <x v="25"/>
    <s v="Phoenix"/>
    <x v="1"/>
    <n v="44"/>
    <n v="106"/>
    <n v="4664"/>
    <n v="2565.2000000000003"/>
    <n v="0.55000000000000004"/>
    <x v="2"/>
  </r>
  <r>
    <x v="4"/>
    <n v="1128299"/>
    <x v="700"/>
    <x v="2"/>
    <x v="25"/>
    <s v="Phoenix"/>
    <x v="2"/>
    <n v="41"/>
    <n v="111"/>
    <n v="4551"/>
    <n v="2093.46"/>
    <n v="0.45999999999999996"/>
    <x v="2"/>
  </r>
  <r>
    <x v="4"/>
    <n v="1128299"/>
    <x v="700"/>
    <x v="2"/>
    <x v="26"/>
    <s v="Albuquerque"/>
    <x v="3"/>
    <n v="43"/>
    <n v="74"/>
    <n v="3182"/>
    <n v="1559.18"/>
    <n v="0.49"/>
    <x v="2"/>
  </r>
  <r>
    <x v="4"/>
    <n v="1128299"/>
    <x v="700"/>
    <x v="2"/>
    <x v="26"/>
    <s v="Albuquerque"/>
    <x v="4"/>
    <n v="45"/>
    <n v="54"/>
    <n v="2430"/>
    <n v="1069.2"/>
    <n v="0.44"/>
    <x v="2"/>
  </r>
  <r>
    <x v="4"/>
    <n v="1128299"/>
    <x v="700"/>
    <x v="2"/>
    <x v="26"/>
    <s v="Albuquerque"/>
    <x v="5"/>
    <n v="41"/>
    <n v="104"/>
    <n v="4264"/>
    <n v="1620.32"/>
    <n v="0.38"/>
    <x v="2"/>
  </r>
  <r>
    <x v="4"/>
    <n v="1128299"/>
    <x v="712"/>
    <x v="2"/>
    <x v="26"/>
    <s v="Albuquerque"/>
    <x v="0"/>
    <n v="44"/>
    <n v="165"/>
    <n v="7260"/>
    <n v="3630"/>
    <n v="0.5"/>
    <x v="2"/>
  </r>
  <r>
    <x v="4"/>
    <n v="1128299"/>
    <x v="712"/>
    <x v="2"/>
    <x v="26"/>
    <s v="Albuquerque"/>
    <x v="1"/>
    <n v="51"/>
    <n v="112"/>
    <n v="5712"/>
    <n v="3027.36"/>
    <n v="0.53"/>
    <x v="2"/>
  </r>
  <r>
    <x v="4"/>
    <n v="1128299"/>
    <x v="712"/>
    <x v="2"/>
    <x v="26"/>
    <s v="Albuquerque"/>
    <x v="2"/>
    <n v="52"/>
    <n v="112"/>
    <n v="5824"/>
    <n v="2853.7599999999998"/>
    <n v="0.49"/>
    <x v="2"/>
  </r>
  <r>
    <x v="4"/>
    <n v="1128299"/>
    <x v="712"/>
    <x v="2"/>
    <x v="26"/>
    <s v="Albuquerque"/>
    <x v="3"/>
    <n v="50"/>
    <n v="83"/>
    <n v="4150"/>
    <n v="1908.9999999999998"/>
    <n v="0.45999999999999996"/>
    <x v="2"/>
  </r>
  <r>
    <x v="4"/>
    <n v="1128299"/>
    <x v="712"/>
    <x v="2"/>
    <x v="26"/>
    <s v="Albuquerque"/>
    <x v="4"/>
    <n v="55"/>
    <n v="53"/>
    <n v="2915"/>
    <n v="1253.45"/>
    <n v="0.43"/>
    <x v="2"/>
  </r>
  <r>
    <x v="4"/>
    <n v="1128299"/>
    <x v="712"/>
    <x v="2"/>
    <x v="26"/>
    <s v="Albuquerque"/>
    <x v="5"/>
    <n v="50"/>
    <n v="98"/>
    <n v="4900"/>
    <n v="1862"/>
    <n v="0.38"/>
    <x v="2"/>
  </r>
  <r>
    <x v="4"/>
    <n v="1128299"/>
    <x v="249"/>
    <x v="2"/>
    <x v="26"/>
    <s v="Albuquerque"/>
    <x v="0"/>
    <n v="51"/>
    <n v="154"/>
    <n v="7854"/>
    <n v="3534.2999999999997"/>
    <n v="0.44999999999999996"/>
    <x v="2"/>
  </r>
  <r>
    <x v="4"/>
    <n v="1128299"/>
    <x v="249"/>
    <x v="2"/>
    <x v="26"/>
    <s v="Albuquerque"/>
    <x v="1"/>
    <n v="59"/>
    <n v="98"/>
    <n v="5782"/>
    <n v="2891"/>
    <n v="0.5"/>
    <x v="2"/>
  </r>
  <r>
    <x v="4"/>
    <n v="1128299"/>
    <x v="249"/>
    <x v="2"/>
    <x v="26"/>
    <s v="Albuquerque"/>
    <x v="2"/>
    <n v="55"/>
    <n v="116"/>
    <n v="6380"/>
    <n v="3190"/>
    <n v="0.5"/>
    <x v="2"/>
  </r>
  <r>
    <x v="4"/>
    <n v="1128299"/>
    <x v="249"/>
    <x v="2"/>
    <x v="26"/>
    <s v="Albuquerque"/>
    <x v="3"/>
    <n v="54"/>
    <n v="87"/>
    <n v="4698"/>
    <n v="2161.08"/>
    <n v="0.45999999999999996"/>
    <x v="2"/>
  </r>
  <r>
    <x v="4"/>
    <n v="1128299"/>
    <x v="249"/>
    <x v="2"/>
    <x v="26"/>
    <s v="Albuquerque"/>
    <x v="4"/>
    <n v="56"/>
    <n v="58"/>
    <n v="3248"/>
    <n v="1331.6799999999998"/>
    <n v="0.41"/>
    <x v="2"/>
  </r>
  <r>
    <x v="4"/>
    <n v="1128299"/>
    <x v="249"/>
    <x v="2"/>
    <x v="26"/>
    <s v="Albuquerque"/>
    <x v="5"/>
    <n v="69"/>
    <n v="101"/>
    <n v="6969"/>
    <n v="2648.2200000000003"/>
    <n v="0.38"/>
    <x v="2"/>
  </r>
  <r>
    <x v="4"/>
    <n v="1128299"/>
    <x v="280"/>
    <x v="2"/>
    <x v="26"/>
    <s v="Albuquerque"/>
    <x v="0"/>
    <n v="51"/>
    <n v="150"/>
    <n v="7650"/>
    <n v="3442.4999999999995"/>
    <n v="0.44999999999999996"/>
    <x v="2"/>
  </r>
  <r>
    <x v="4"/>
    <n v="1128299"/>
    <x v="280"/>
    <x v="2"/>
    <x v="26"/>
    <s v="Albuquerque"/>
    <x v="1"/>
    <n v="58"/>
    <n v="111"/>
    <n v="6438"/>
    <n v="3283.38"/>
    <n v="0.51"/>
    <x v="2"/>
  </r>
  <r>
    <x v="4"/>
    <n v="1128299"/>
    <x v="280"/>
    <x v="2"/>
    <x v="26"/>
    <s v="Albuquerque"/>
    <x v="2"/>
    <n v="56"/>
    <n v="126"/>
    <n v="7056"/>
    <n v="3316.3199999999997"/>
    <n v="0.47"/>
    <x v="2"/>
  </r>
  <r>
    <x v="4"/>
    <n v="1128299"/>
    <x v="280"/>
    <x v="2"/>
    <x v="26"/>
    <s v="Albuquerque"/>
    <x v="3"/>
    <n v="51"/>
    <n v="91"/>
    <n v="4641"/>
    <n v="2134.8599999999997"/>
    <n v="0.45999999999999996"/>
    <x v="2"/>
  </r>
  <r>
    <x v="4"/>
    <n v="1128299"/>
    <x v="280"/>
    <x v="2"/>
    <x v="26"/>
    <s v="Albuquerque"/>
    <x v="4"/>
    <n v="56"/>
    <n v="65"/>
    <n v="3640"/>
    <n v="1528.8"/>
    <n v="0.42"/>
    <x v="2"/>
  </r>
  <r>
    <x v="4"/>
    <n v="1128299"/>
    <x v="280"/>
    <x v="2"/>
    <x v="26"/>
    <s v="Albuquerque"/>
    <x v="5"/>
    <n v="69"/>
    <n v="115"/>
    <n v="7935"/>
    <n v="3094.65"/>
    <n v="0.39"/>
    <x v="2"/>
  </r>
  <r>
    <x v="4"/>
    <n v="1128299"/>
    <x v="310"/>
    <x v="2"/>
    <x v="26"/>
    <s v="Albuquerque"/>
    <x v="0"/>
    <n v="52"/>
    <n v="203"/>
    <n v="10556"/>
    <n v="5066.88"/>
    <n v="0.48"/>
    <x v="2"/>
  </r>
  <r>
    <x v="4"/>
    <n v="1128299"/>
    <x v="310"/>
    <x v="2"/>
    <x v="26"/>
    <s v="Albuquerque"/>
    <x v="1"/>
    <n v="54"/>
    <n v="154"/>
    <n v="8316"/>
    <n v="4324.32"/>
    <n v="0.52"/>
    <x v="2"/>
  </r>
  <r>
    <x v="4"/>
    <n v="1128299"/>
    <x v="310"/>
    <x v="2"/>
    <x v="26"/>
    <s v="Albuquerque"/>
    <x v="2"/>
    <n v="54"/>
    <n v="149"/>
    <n v="8046"/>
    <n v="4023"/>
    <n v="0.5"/>
    <x v="2"/>
  </r>
  <r>
    <x v="4"/>
    <n v="1128299"/>
    <x v="310"/>
    <x v="2"/>
    <x v="26"/>
    <s v="Albuquerque"/>
    <x v="3"/>
    <n v="54"/>
    <n v="106"/>
    <n v="5724"/>
    <n v="2575.7999999999997"/>
    <n v="0.44999999999999996"/>
    <x v="2"/>
  </r>
  <r>
    <x v="4"/>
    <n v="1128299"/>
    <x v="310"/>
    <x v="2"/>
    <x v="26"/>
    <s v="Albuquerque"/>
    <x v="4"/>
    <n v="56"/>
    <n v="87"/>
    <n v="4872"/>
    <n v="2094.96"/>
    <n v="0.43"/>
    <x v="2"/>
  </r>
  <r>
    <x v="4"/>
    <n v="1128299"/>
    <x v="310"/>
    <x v="2"/>
    <x v="26"/>
    <s v="Albuquerque"/>
    <x v="5"/>
    <n v="74"/>
    <n v="162"/>
    <n v="11988"/>
    <n v="4315.68"/>
    <n v="0.36"/>
    <x v="2"/>
  </r>
  <r>
    <x v="4"/>
    <n v="1128299"/>
    <x v="339"/>
    <x v="2"/>
    <x v="26"/>
    <s v="Albuquerque"/>
    <x v="0"/>
    <n v="54"/>
    <n v="203"/>
    <n v="10962"/>
    <n v="5152.1399999999994"/>
    <n v="0.47"/>
    <x v="2"/>
  </r>
  <r>
    <x v="4"/>
    <n v="1128299"/>
    <x v="339"/>
    <x v="2"/>
    <x v="26"/>
    <s v="Albuquerque"/>
    <x v="1"/>
    <n v="56"/>
    <n v="180"/>
    <n v="10080"/>
    <n v="5443.2000000000007"/>
    <n v="0.54"/>
    <x v="2"/>
  </r>
  <r>
    <x v="4"/>
    <n v="1128299"/>
    <x v="339"/>
    <x v="2"/>
    <x v="26"/>
    <s v="Albuquerque"/>
    <x v="2"/>
    <n v="58"/>
    <n v="160"/>
    <n v="9280"/>
    <n v="4454.3999999999996"/>
    <n v="0.48"/>
    <x v="2"/>
  </r>
  <r>
    <x v="4"/>
    <n v="1128299"/>
    <x v="339"/>
    <x v="2"/>
    <x v="26"/>
    <s v="Albuquerque"/>
    <x v="3"/>
    <n v="54"/>
    <n v="135"/>
    <n v="7290"/>
    <n v="3280.4999999999995"/>
    <n v="0.44999999999999996"/>
    <x v="2"/>
  </r>
  <r>
    <x v="4"/>
    <n v="1128299"/>
    <x v="339"/>
    <x v="2"/>
    <x v="26"/>
    <s v="Albuquerque"/>
    <x v="4"/>
    <n v="57"/>
    <n v="145"/>
    <n v="8265"/>
    <n v="3553.95"/>
    <n v="0.43"/>
    <x v="2"/>
  </r>
  <r>
    <x v="4"/>
    <n v="1128299"/>
    <x v="339"/>
    <x v="2"/>
    <x v="26"/>
    <s v="Albuquerque"/>
    <x v="5"/>
    <n v="69"/>
    <n v="140"/>
    <n v="9660"/>
    <n v="3670.8"/>
    <n v="0.38"/>
    <x v="2"/>
  </r>
  <r>
    <x v="4"/>
    <n v="1128299"/>
    <x v="371"/>
    <x v="2"/>
    <x v="26"/>
    <s v="Albuquerque"/>
    <x v="0"/>
    <n v="56"/>
    <n v="175"/>
    <n v="9800"/>
    <n v="4900"/>
    <n v="0.5"/>
    <x v="2"/>
  </r>
  <r>
    <x v="4"/>
    <n v="1128299"/>
    <x v="371"/>
    <x v="2"/>
    <x v="26"/>
    <s v="Albuquerque"/>
    <x v="1"/>
    <n v="60"/>
    <n v="176"/>
    <n v="10560"/>
    <n v="5491.2"/>
    <n v="0.52"/>
    <x v="2"/>
  </r>
  <r>
    <x v="4"/>
    <n v="1128299"/>
    <x v="371"/>
    <x v="2"/>
    <x v="26"/>
    <s v="Albuquerque"/>
    <x v="2"/>
    <n v="58"/>
    <n v="142"/>
    <n v="8236"/>
    <n v="3788.5599999999995"/>
    <n v="0.45999999999999996"/>
    <x v="2"/>
  </r>
  <r>
    <x v="4"/>
    <n v="1128299"/>
    <x v="371"/>
    <x v="2"/>
    <x v="26"/>
    <s v="Albuquerque"/>
    <x v="3"/>
    <n v="55"/>
    <n v="143"/>
    <n v="7865"/>
    <n v="3696.5499999999997"/>
    <n v="0.47"/>
    <x v="2"/>
  </r>
  <r>
    <x v="4"/>
    <n v="1128299"/>
    <x v="371"/>
    <x v="2"/>
    <x v="26"/>
    <s v="Albuquerque"/>
    <x v="4"/>
    <n v="67"/>
    <n v="124"/>
    <n v="8308"/>
    <n v="3323.2000000000003"/>
    <n v="0.4"/>
    <x v="2"/>
  </r>
  <r>
    <x v="4"/>
    <n v="1128299"/>
    <x v="371"/>
    <x v="2"/>
    <x v="26"/>
    <s v="Albuquerque"/>
    <x v="5"/>
    <n v="70"/>
    <n v="126"/>
    <n v="8820"/>
    <n v="3351.6"/>
    <n v="0.38"/>
    <x v="2"/>
  </r>
  <r>
    <x v="4"/>
    <n v="1128299"/>
    <x v="403"/>
    <x v="2"/>
    <x v="26"/>
    <s v="Albuquerque"/>
    <x v="0"/>
    <n v="49"/>
    <n v="163"/>
    <n v="7987"/>
    <n v="3594.1499999999996"/>
    <n v="0.44999999999999996"/>
    <x v="2"/>
  </r>
  <r>
    <x v="4"/>
    <n v="1128299"/>
    <x v="403"/>
    <x v="2"/>
    <x v="26"/>
    <s v="Albuquerque"/>
    <x v="1"/>
    <n v="51"/>
    <n v="156"/>
    <n v="7956"/>
    <n v="4057.56"/>
    <n v="0.51"/>
    <x v="2"/>
  </r>
  <r>
    <x v="4"/>
    <n v="1128299"/>
    <x v="403"/>
    <x v="2"/>
    <x v="26"/>
    <s v="Albuquerque"/>
    <x v="2"/>
    <n v="46"/>
    <n v="143"/>
    <n v="6578"/>
    <n v="3091.66"/>
    <n v="0.47"/>
    <x v="2"/>
  </r>
  <r>
    <x v="4"/>
    <n v="1128299"/>
    <x v="403"/>
    <x v="2"/>
    <x v="26"/>
    <s v="Albuquerque"/>
    <x v="3"/>
    <n v="49"/>
    <n v="123"/>
    <n v="6027"/>
    <n v="2832.69"/>
    <n v="0.47"/>
    <x v="2"/>
  </r>
  <r>
    <x v="4"/>
    <n v="1128299"/>
    <x v="403"/>
    <x v="2"/>
    <x v="26"/>
    <s v="Albuquerque"/>
    <x v="4"/>
    <n v="54"/>
    <n v="111"/>
    <n v="5994"/>
    <n v="2397.6"/>
    <n v="0.4"/>
    <x v="2"/>
  </r>
  <r>
    <x v="4"/>
    <n v="1128299"/>
    <x v="403"/>
    <x v="2"/>
    <x v="26"/>
    <s v="Albuquerque"/>
    <x v="5"/>
    <n v="59"/>
    <n v="133"/>
    <n v="7847"/>
    <n v="2824.92"/>
    <n v="0.36"/>
    <x v="2"/>
  </r>
  <r>
    <x v="4"/>
    <n v="1128299"/>
    <x v="432"/>
    <x v="2"/>
    <x v="26"/>
    <s v="Albuquerque"/>
    <x v="0"/>
    <n v="48"/>
    <n v="165"/>
    <n v="7920"/>
    <n v="3960"/>
    <n v="0.5"/>
    <x v="2"/>
  </r>
  <r>
    <x v="4"/>
    <n v="1128299"/>
    <x v="432"/>
    <x v="2"/>
    <x v="26"/>
    <s v="Albuquerque"/>
    <x v="1"/>
    <n v="50"/>
    <n v="149"/>
    <n v="7450"/>
    <n v="3948.5"/>
    <n v="0.53"/>
    <x v="2"/>
  </r>
  <r>
    <x v="4"/>
    <n v="1128299"/>
    <x v="432"/>
    <x v="2"/>
    <x v="26"/>
    <s v="Albuquerque"/>
    <x v="2"/>
    <n v="48"/>
    <n v="105"/>
    <n v="5040"/>
    <n v="2368.7999999999997"/>
    <n v="0.47"/>
    <x v="2"/>
  </r>
  <r>
    <x v="4"/>
    <n v="1128299"/>
    <x v="432"/>
    <x v="2"/>
    <x v="26"/>
    <s v="Albuquerque"/>
    <x v="3"/>
    <n v="46"/>
    <n v="95"/>
    <n v="4370"/>
    <n v="2141.3000000000002"/>
    <n v="0.49"/>
    <x v="2"/>
  </r>
  <r>
    <x v="4"/>
    <n v="1128299"/>
    <x v="432"/>
    <x v="2"/>
    <x v="26"/>
    <s v="Albuquerque"/>
    <x v="4"/>
    <n v="56"/>
    <n v="91"/>
    <n v="5096"/>
    <n v="2242.2400000000002"/>
    <n v="0.44"/>
    <x v="2"/>
  </r>
  <r>
    <x v="4"/>
    <n v="1128299"/>
    <x v="432"/>
    <x v="2"/>
    <x v="26"/>
    <s v="Albuquerque"/>
    <x v="5"/>
    <n v="68"/>
    <n v="105"/>
    <n v="7140"/>
    <n v="2641.8"/>
    <n v="0.37"/>
    <x v="2"/>
  </r>
  <r>
    <x v="4"/>
    <n v="1128299"/>
    <x v="463"/>
    <x v="2"/>
    <x v="26"/>
    <s v="Albuquerque"/>
    <x v="0"/>
    <n v="58"/>
    <n v="160"/>
    <n v="9280"/>
    <n v="4547.2"/>
    <n v="0.49"/>
    <x v="2"/>
  </r>
  <r>
    <x v="4"/>
    <n v="1128299"/>
    <x v="463"/>
    <x v="2"/>
    <x v="26"/>
    <s v="Albuquerque"/>
    <x v="1"/>
    <n v="59"/>
    <n v="150"/>
    <n v="8850"/>
    <n v="4779"/>
    <n v="0.54"/>
    <x v="2"/>
  </r>
  <r>
    <x v="4"/>
    <n v="1128299"/>
    <x v="463"/>
    <x v="2"/>
    <x v="26"/>
    <s v="Albuquerque"/>
    <x v="2"/>
    <n v="54"/>
    <n v="117"/>
    <n v="6318"/>
    <n v="3032.64"/>
    <n v="0.48"/>
    <x v="2"/>
  </r>
  <r>
    <x v="4"/>
    <n v="1128299"/>
    <x v="463"/>
    <x v="2"/>
    <x v="26"/>
    <s v="Albuquerque"/>
    <x v="3"/>
    <n v="55"/>
    <n v="115"/>
    <n v="6325"/>
    <n v="2972.75"/>
    <n v="0.47"/>
    <x v="2"/>
  </r>
  <r>
    <x v="4"/>
    <n v="1128299"/>
    <x v="463"/>
    <x v="2"/>
    <x v="26"/>
    <s v="Albuquerque"/>
    <x v="4"/>
    <n v="65"/>
    <n v="113"/>
    <n v="7345"/>
    <n v="3231.8"/>
    <n v="0.44"/>
    <x v="2"/>
  </r>
  <r>
    <x v="4"/>
    <n v="1128299"/>
    <x v="463"/>
    <x v="2"/>
    <x v="26"/>
    <s v="Albuquerque"/>
    <x v="5"/>
    <n v="72"/>
    <n v="140"/>
    <n v="10080"/>
    <n v="3931.2000000000003"/>
    <n v="0.39"/>
    <x v="2"/>
  </r>
  <r>
    <x v="4"/>
    <n v="1128299"/>
    <x v="492"/>
    <x v="2"/>
    <x v="26"/>
    <s v="Albuquerque"/>
    <x v="0"/>
    <n v="55"/>
    <n v="210"/>
    <n v="11550"/>
    <n v="5313"/>
    <n v="0.45999999999999996"/>
    <x v="2"/>
  </r>
  <r>
    <x v="4"/>
    <n v="1128299"/>
    <x v="492"/>
    <x v="2"/>
    <x v="26"/>
    <s v="Albuquerque"/>
    <x v="1"/>
    <n v="61"/>
    <n v="182"/>
    <n v="11102"/>
    <n v="5551"/>
    <n v="0.5"/>
    <x v="2"/>
  </r>
  <r>
    <x v="2"/>
    <n v="1128299"/>
    <x v="492"/>
    <x v="2"/>
    <x v="26"/>
    <s v="Albuquerque"/>
    <x v="2"/>
    <n v="59"/>
    <n v="130"/>
    <n v="7670"/>
    <n v="3758.2999999999997"/>
    <n v="0.49"/>
    <x v="2"/>
  </r>
  <r>
    <x v="2"/>
    <n v="1128299"/>
    <x v="492"/>
    <x v="2"/>
    <x v="26"/>
    <s v="Albuquerque"/>
    <x v="3"/>
    <n v="55"/>
    <n v="145"/>
    <n v="7975"/>
    <n v="3668.4999999999995"/>
    <n v="0.45999999999999996"/>
    <x v="2"/>
  </r>
  <r>
    <x v="2"/>
    <n v="1128299"/>
    <x v="492"/>
    <x v="2"/>
    <x v="26"/>
    <s v="Albuquerque"/>
    <x v="4"/>
    <n v="64"/>
    <n v="119"/>
    <n v="7616"/>
    <n v="3427.2"/>
    <n v="0.44999999999999996"/>
    <x v="2"/>
  </r>
  <r>
    <x v="2"/>
    <n v="1128299"/>
    <x v="492"/>
    <x v="2"/>
    <x v="26"/>
    <s v="Albuquerque"/>
    <x v="5"/>
    <n v="72"/>
    <n v="131"/>
    <n v="9432"/>
    <n v="3301.2"/>
    <n v="0.35"/>
    <x v="2"/>
  </r>
  <r>
    <x v="2"/>
    <n v="1128299"/>
    <x v="177"/>
    <x v="2"/>
    <x v="26"/>
    <s v="Albuquerque"/>
    <x v="0"/>
    <n v="29"/>
    <n v="131"/>
    <n v="3799"/>
    <n v="1937.49"/>
    <n v="0.51"/>
    <x v="2"/>
  </r>
  <r>
    <x v="2"/>
    <n v="1128299"/>
    <x v="177"/>
    <x v="2"/>
    <x v="26"/>
    <s v="Albuquerque"/>
    <x v="1"/>
    <n v="39"/>
    <n v="135"/>
    <n v="5265"/>
    <n v="2685.15"/>
    <n v="0.51"/>
    <x v="2"/>
  </r>
  <r>
    <x v="2"/>
    <n v="1128299"/>
    <x v="177"/>
    <x v="2"/>
    <x v="26"/>
    <s v="Albuquerque"/>
    <x v="2"/>
    <n v="38"/>
    <n v="126"/>
    <n v="4788"/>
    <n v="2154.6"/>
    <n v="0.44999999999999996"/>
    <x v="2"/>
  </r>
  <r>
    <x v="2"/>
    <n v="1128299"/>
    <x v="177"/>
    <x v="2"/>
    <x v="26"/>
    <s v="Albuquerque"/>
    <x v="3"/>
    <n v="39"/>
    <n v="75"/>
    <n v="2925"/>
    <n v="1462.5"/>
    <n v="0.5"/>
    <x v="2"/>
  </r>
  <r>
    <x v="2"/>
    <n v="1128299"/>
    <x v="177"/>
    <x v="2"/>
    <x v="26"/>
    <s v="Albuquerque"/>
    <x v="4"/>
    <n v="41"/>
    <n v="63"/>
    <n v="2583"/>
    <n v="1162.3499999999999"/>
    <n v="0.44999999999999996"/>
    <x v="2"/>
  </r>
  <r>
    <x v="2"/>
    <n v="1128299"/>
    <x v="177"/>
    <x v="2"/>
    <x v="26"/>
    <s v="Albuquerque"/>
    <x v="5"/>
    <n v="36"/>
    <n v="117"/>
    <n v="4212"/>
    <n v="1642.68"/>
    <n v="0.39"/>
    <x v="2"/>
  </r>
  <r>
    <x v="2"/>
    <n v="1128299"/>
    <x v="208"/>
    <x v="2"/>
    <x v="26"/>
    <s v="Albuquerque"/>
    <x v="0"/>
    <n v="29"/>
    <n v="145"/>
    <n v="4205"/>
    <n v="2228.65"/>
    <n v="0.53"/>
    <x v="2"/>
  </r>
  <r>
    <x v="2"/>
    <n v="1128299"/>
    <x v="208"/>
    <x v="2"/>
    <x v="26"/>
    <s v="Albuquerque"/>
    <x v="1"/>
    <n v="37"/>
    <n v="112"/>
    <n v="4144"/>
    <n v="2279.2000000000003"/>
    <n v="0.55000000000000004"/>
    <x v="2"/>
  </r>
  <r>
    <x v="2"/>
    <n v="1128299"/>
    <x v="208"/>
    <x v="2"/>
    <x v="26"/>
    <s v="Albuquerque"/>
    <x v="2"/>
    <n v="37"/>
    <n v="104"/>
    <n v="3848"/>
    <n v="1924"/>
    <n v="0.5"/>
    <x v="2"/>
  </r>
  <r>
    <x v="2"/>
    <n v="1128299"/>
    <x v="208"/>
    <x v="4"/>
    <x v="27"/>
    <s v="Atlanta"/>
    <x v="3"/>
    <n v="36"/>
    <n v="63"/>
    <n v="2268"/>
    <n v="1179.3600000000001"/>
    <n v="0.52"/>
    <x v="2"/>
  </r>
  <r>
    <x v="2"/>
    <n v="1128299"/>
    <x v="208"/>
    <x v="4"/>
    <x v="27"/>
    <s v="Atlanta"/>
    <x v="4"/>
    <n v="41"/>
    <n v="51"/>
    <n v="2091"/>
    <n v="1003.68"/>
    <n v="0.48"/>
    <x v="2"/>
  </r>
  <r>
    <x v="2"/>
    <n v="1128299"/>
    <x v="208"/>
    <x v="4"/>
    <x v="27"/>
    <s v="Atlanta"/>
    <x v="5"/>
    <n v="37"/>
    <n v="98"/>
    <n v="3626"/>
    <n v="1305.3599999999999"/>
    <n v="0.36"/>
    <x v="2"/>
  </r>
  <r>
    <x v="2"/>
    <n v="1128299"/>
    <x v="217"/>
    <x v="4"/>
    <x v="27"/>
    <s v="Atlanta"/>
    <x v="0"/>
    <n v="37"/>
    <n v="137"/>
    <n v="5069"/>
    <n v="2534.5"/>
    <n v="0.5"/>
    <x v="2"/>
  </r>
  <r>
    <x v="2"/>
    <n v="1128299"/>
    <x v="217"/>
    <x v="4"/>
    <x v="27"/>
    <s v="Atlanta"/>
    <x v="1"/>
    <n v="46"/>
    <n v="101"/>
    <n v="4646"/>
    <n v="2462.38"/>
    <n v="0.53"/>
    <x v="2"/>
  </r>
  <r>
    <x v="2"/>
    <n v="1128299"/>
    <x v="217"/>
    <x v="4"/>
    <x v="27"/>
    <s v="Atlanta"/>
    <x v="2"/>
    <n v="49"/>
    <n v="113"/>
    <n v="5537"/>
    <n v="2713.13"/>
    <n v="0.49"/>
    <x v="2"/>
  </r>
  <r>
    <x v="2"/>
    <n v="1128299"/>
    <x v="217"/>
    <x v="4"/>
    <x v="27"/>
    <s v="Atlanta"/>
    <x v="3"/>
    <n v="47"/>
    <n v="73"/>
    <n v="3431"/>
    <n v="1784.1200000000001"/>
    <n v="0.52"/>
    <x v="2"/>
  </r>
  <r>
    <x v="2"/>
    <n v="1128299"/>
    <x v="217"/>
    <x v="4"/>
    <x v="27"/>
    <s v="Atlanta"/>
    <x v="4"/>
    <n v="51"/>
    <n v="39"/>
    <n v="1989"/>
    <n v="934.82999999999993"/>
    <n v="0.47"/>
    <x v="2"/>
  </r>
  <r>
    <x v="2"/>
    <n v="1128299"/>
    <x v="217"/>
    <x v="4"/>
    <x v="27"/>
    <s v="Atlanta"/>
    <x v="5"/>
    <n v="48"/>
    <n v="95"/>
    <n v="4560"/>
    <n v="1641.6"/>
    <n v="0.36"/>
    <x v="2"/>
  </r>
  <r>
    <x v="2"/>
    <n v="1128299"/>
    <x v="236"/>
    <x v="4"/>
    <x v="27"/>
    <s v="Atlanta"/>
    <x v="0"/>
    <n v="45"/>
    <n v="142"/>
    <n v="6390"/>
    <n v="3258.9"/>
    <n v="0.51"/>
    <x v="2"/>
  </r>
  <r>
    <x v="2"/>
    <n v="1128299"/>
    <x v="236"/>
    <x v="4"/>
    <x v="27"/>
    <s v="Atlanta"/>
    <x v="1"/>
    <n v="51"/>
    <n v="88"/>
    <n v="4488"/>
    <n v="2244"/>
    <n v="0.5"/>
    <x v="2"/>
  </r>
  <r>
    <x v="2"/>
    <n v="1128299"/>
    <x v="236"/>
    <x v="4"/>
    <x v="27"/>
    <s v="Atlanta"/>
    <x v="2"/>
    <n v="50"/>
    <n v="94"/>
    <n v="4700"/>
    <n v="2350"/>
    <n v="0.5"/>
    <x v="2"/>
  </r>
  <r>
    <x v="2"/>
    <n v="1128299"/>
    <x v="236"/>
    <x v="4"/>
    <x v="27"/>
    <s v="Atlanta"/>
    <x v="3"/>
    <n v="48"/>
    <n v="69"/>
    <n v="3312"/>
    <n v="1821.6000000000001"/>
    <n v="0.55000000000000004"/>
    <x v="2"/>
  </r>
  <r>
    <x v="2"/>
    <n v="1128299"/>
    <x v="236"/>
    <x v="4"/>
    <x v="27"/>
    <s v="Atlanta"/>
    <x v="4"/>
    <n v="52"/>
    <n v="53"/>
    <n v="2756"/>
    <n v="1322.8799999999999"/>
    <n v="0.48"/>
    <x v="2"/>
  </r>
  <r>
    <x v="2"/>
    <n v="1128299"/>
    <x v="236"/>
    <x v="4"/>
    <x v="27"/>
    <s v="Atlanta"/>
    <x v="5"/>
    <n v="63"/>
    <n v="105"/>
    <n v="6615"/>
    <n v="2646"/>
    <n v="0.4"/>
    <x v="2"/>
  </r>
  <r>
    <x v="2"/>
    <n v="1128299"/>
    <x v="267"/>
    <x v="4"/>
    <x v="27"/>
    <s v="Atlanta"/>
    <x v="0"/>
    <n v="47"/>
    <n v="160"/>
    <n v="7520"/>
    <n v="4060.8"/>
    <n v="0.54"/>
    <x v="2"/>
  </r>
  <r>
    <x v="2"/>
    <n v="1128299"/>
    <x v="267"/>
    <x v="4"/>
    <x v="27"/>
    <s v="Atlanta"/>
    <x v="1"/>
    <n v="52"/>
    <n v="108"/>
    <n v="5616"/>
    <n v="2920.32"/>
    <n v="0.52"/>
    <x v="2"/>
  </r>
  <r>
    <x v="2"/>
    <n v="1128299"/>
    <x v="267"/>
    <x v="4"/>
    <x v="27"/>
    <s v="Atlanta"/>
    <x v="2"/>
    <n v="52"/>
    <n v="123"/>
    <n v="6396"/>
    <n v="3198"/>
    <n v="0.5"/>
    <x v="2"/>
  </r>
  <r>
    <x v="2"/>
    <n v="1128299"/>
    <x v="267"/>
    <x v="4"/>
    <x v="27"/>
    <s v="Atlanta"/>
    <x v="3"/>
    <n v="47"/>
    <n v="91"/>
    <n v="4277"/>
    <n v="2309.58"/>
    <n v="0.54"/>
    <x v="2"/>
  </r>
  <r>
    <x v="2"/>
    <n v="1128299"/>
    <x v="267"/>
    <x v="4"/>
    <x v="27"/>
    <s v="Atlanta"/>
    <x v="4"/>
    <n v="50"/>
    <n v="56"/>
    <n v="2800"/>
    <n v="1344"/>
    <n v="0.48"/>
    <x v="2"/>
  </r>
  <r>
    <x v="2"/>
    <n v="1128299"/>
    <x v="267"/>
    <x v="4"/>
    <x v="27"/>
    <s v="Atlanta"/>
    <x v="5"/>
    <n v="64"/>
    <n v="120"/>
    <n v="7680"/>
    <n v="3072"/>
    <n v="0.4"/>
    <x v="2"/>
  </r>
  <r>
    <x v="2"/>
    <n v="1128299"/>
    <x v="297"/>
    <x v="4"/>
    <x v="27"/>
    <s v="Atlanta"/>
    <x v="0"/>
    <n v="46"/>
    <n v="176"/>
    <n v="8096"/>
    <n v="4290.88"/>
    <n v="0.53"/>
    <x v="2"/>
  </r>
  <r>
    <x v="2"/>
    <n v="1128299"/>
    <x v="297"/>
    <x v="4"/>
    <x v="27"/>
    <s v="Atlanta"/>
    <x v="1"/>
    <n v="54"/>
    <n v="147"/>
    <n v="7938"/>
    <n v="4048.38"/>
    <n v="0.51"/>
    <x v="2"/>
  </r>
  <r>
    <x v="2"/>
    <n v="1128299"/>
    <x v="297"/>
    <x v="4"/>
    <x v="27"/>
    <s v="Atlanta"/>
    <x v="2"/>
    <n v="52"/>
    <n v="142"/>
    <n v="7384"/>
    <n v="3544.3199999999997"/>
    <n v="0.48"/>
    <x v="2"/>
  </r>
  <r>
    <x v="2"/>
    <n v="1128299"/>
    <x v="297"/>
    <x v="4"/>
    <x v="27"/>
    <s v="Atlanta"/>
    <x v="3"/>
    <n v="49"/>
    <n v="120"/>
    <n v="5880"/>
    <n v="2998.8"/>
    <n v="0.51"/>
    <x v="2"/>
  </r>
  <r>
    <x v="2"/>
    <n v="1128299"/>
    <x v="297"/>
    <x v="4"/>
    <x v="27"/>
    <s v="Atlanta"/>
    <x v="4"/>
    <n v="51"/>
    <n v="72"/>
    <n v="3672"/>
    <n v="1762.56"/>
    <n v="0.48"/>
    <x v="2"/>
  </r>
  <r>
    <x v="2"/>
    <n v="1128299"/>
    <x v="297"/>
    <x v="4"/>
    <x v="27"/>
    <s v="Atlanta"/>
    <x v="5"/>
    <n v="67"/>
    <n v="150"/>
    <n v="10050"/>
    <n v="3517.5"/>
    <n v="0.35"/>
    <x v="2"/>
  </r>
  <r>
    <x v="2"/>
    <n v="1128299"/>
    <x v="326"/>
    <x v="4"/>
    <x v="27"/>
    <s v="Atlanta"/>
    <x v="0"/>
    <n v="47"/>
    <n v="196"/>
    <n v="9212"/>
    <n v="4606"/>
    <n v="0.5"/>
    <x v="2"/>
  </r>
  <r>
    <x v="2"/>
    <n v="1128299"/>
    <x v="326"/>
    <x v="4"/>
    <x v="27"/>
    <s v="Atlanta"/>
    <x v="1"/>
    <n v="51"/>
    <n v="173"/>
    <n v="8823"/>
    <n v="4499.7300000000005"/>
    <n v="0.51"/>
    <x v="2"/>
  </r>
  <r>
    <x v="2"/>
    <n v="1128299"/>
    <x v="326"/>
    <x v="4"/>
    <x v="27"/>
    <s v="Atlanta"/>
    <x v="2"/>
    <n v="50"/>
    <n v="137"/>
    <n v="6850"/>
    <n v="3425"/>
    <n v="0.5"/>
    <x v="2"/>
  </r>
  <r>
    <x v="2"/>
    <n v="1128299"/>
    <x v="326"/>
    <x v="4"/>
    <x v="27"/>
    <s v="Atlanta"/>
    <x v="3"/>
    <n v="46"/>
    <n v="128"/>
    <n v="5888"/>
    <n v="3002.88"/>
    <n v="0.51"/>
    <x v="2"/>
  </r>
  <r>
    <x v="2"/>
    <n v="1128299"/>
    <x v="326"/>
    <x v="4"/>
    <x v="27"/>
    <s v="Atlanta"/>
    <x v="4"/>
    <n v="54"/>
    <n v="138"/>
    <n v="7452"/>
    <n v="3576.96"/>
    <n v="0.48"/>
    <x v="2"/>
  </r>
  <r>
    <x v="2"/>
    <n v="1128299"/>
    <x v="326"/>
    <x v="4"/>
    <x v="27"/>
    <s v="Atlanta"/>
    <x v="5"/>
    <n v="67"/>
    <n v="143"/>
    <n v="9581"/>
    <n v="3640.78"/>
    <n v="0.38"/>
    <x v="2"/>
  </r>
  <r>
    <x v="2"/>
    <n v="1128299"/>
    <x v="358"/>
    <x v="4"/>
    <x v="27"/>
    <s v="Atlanta"/>
    <x v="0"/>
    <n v="53"/>
    <n v="182"/>
    <n v="9646"/>
    <n v="4919.46"/>
    <n v="0.51"/>
    <x v="2"/>
  </r>
  <r>
    <x v="2"/>
    <n v="1128299"/>
    <x v="358"/>
    <x v="4"/>
    <x v="27"/>
    <s v="Atlanta"/>
    <x v="1"/>
    <n v="58"/>
    <n v="175"/>
    <n v="10150"/>
    <n v="5278"/>
    <n v="0.52"/>
    <x v="2"/>
  </r>
  <r>
    <x v="2"/>
    <n v="1128299"/>
    <x v="358"/>
    <x v="4"/>
    <x v="27"/>
    <s v="Atlanta"/>
    <x v="2"/>
    <n v="54"/>
    <n v="150"/>
    <n v="8100"/>
    <n v="3725.9999999999995"/>
    <n v="0.45999999999999996"/>
    <x v="2"/>
  </r>
  <r>
    <x v="2"/>
    <n v="1128299"/>
    <x v="358"/>
    <x v="4"/>
    <x v="27"/>
    <s v="Atlanta"/>
    <x v="3"/>
    <n v="53"/>
    <n v="113"/>
    <n v="5989"/>
    <n v="3114.28"/>
    <n v="0.52"/>
    <x v="2"/>
  </r>
  <r>
    <x v="2"/>
    <n v="1128299"/>
    <x v="358"/>
    <x v="4"/>
    <x v="27"/>
    <s v="Atlanta"/>
    <x v="4"/>
    <n v="60"/>
    <n v="126"/>
    <n v="7560"/>
    <n v="3628.7999999999997"/>
    <n v="0.48"/>
    <x v="2"/>
  </r>
  <r>
    <x v="2"/>
    <n v="1128299"/>
    <x v="358"/>
    <x v="4"/>
    <x v="27"/>
    <s v="Atlanta"/>
    <x v="5"/>
    <n v="68"/>
    <n v="119"/>
    <n v="8092"/>
    <n v="2832.2"/>
    <n v="0.35"/>
    <x v="2"/>
  </r>
  <r>
    <x v="2"/>
    <n v="1128299"/>
    <x v="390"/>
    <x v="4"/>
    <x v="27"/>
    <s v="Atlanta"/>
    <x v="0"/>
    <n v="43"/>
    <n v="180"/>
    <n v="7740"/>
    <n v="4179.6000000000004"/>
    <n v="0.54"/>
    <x v="2"/>
  </r>
  <r>
    <x v="2"/>
    <n v="1128299"/>
    <x v="390"/>
    <x v="4"/>
    <x v="27"/>
    <s v="Atlanta"/>
    <x v="1"/>
    <n v="47"/>
    <n v="156"/>
    <n v="7332"/>
    <n v="4032.6000000000004"/>
    <n v="0.55000000000000004"/>
    <x v="2"/>
  </r>
  <r>
    <x v="2"/>
    <n v="1128299"/>
    <x v="390"/>
    <x v="4"/>
    <x v="27"/>
    <s v="Atlanta"/>
    <x v="2"/>
    <n v="42"/>
    <n v="135"/>
    <n v="5670"/>
    <n v="2664.8999999999996"/>
    <n v="0.47"/>
    <x v="2"/>
  </r>
  <r>
    <x v="2"/>
    <n v="1128299"/>
    <x v="390"/>
    <x v="4"/>
    <x v="27"/>
    <s v="Atlanta"/>
    <x v="3"/>
    <n v="43"/>
    <n v="120"/>
    <n v="5160"/>
    <n v="2786.4"/>
    <n v="0.54"/>
    <x v="2"/>
  </r>
  <r>
    <x v="2"/>
    <n v="1128299"/>
    <x v="390"/>
    <x v="4"/>
    <x v="27"/>
    <s v="Atlanta"/>
    <x v="4"/>
    <n v="54"/>
    <n v="100"/>
    <n v="5400"/>
    <n v="2592"/>
    <n v="0.48"/>
    <x v="2"/>
  </r>
  <r>
    <x v="2"/>
    <n v="1128299"/>
    <x v="390"/>
    <x v="4"/>
    <x v="27"/>
    <s v="Atlanta"/>
    <x v="5"/>
    <n v="59"/>
    <n v="131"/>
    <n v="7729"/>
    <n v="3091.6000000000004"/>
    <n v="0.4"/>
    <x v="2"/>
  </r>
  <r>
    <x v="2"/>
    <n v="1128299"/>
    <x v="419"/>
    <x v="4"/>
    <x v="27"/>
    <s v="Atlanta"/>
    <x v="0"/>
    <n v="42"/>
    <n v="131"/>
    <n v="5502"/>
    <n v="2806.02"/>
    <n v="0.51"/>
    <x v="2"/>
  </r>
  <r>
    <x v="2"/>
    <n v="1128299"/>
    <x v="419"/>
    <x v="4"/>
    <x v="27"/>
    <s v="Atlanta"/>
    <x v="1"/>
    <n v="47"/>
    <n v="142"/>
    <n v="6674"/>
    <n v="3470.48"/>
    <n v="0.52"/>
    <x v="2"/>
  </r>
  <r>
    <x v="2"/>
    <n v="1128299"/>
    <x v="419"/>
    <x v="4"/>
    <x v="27"/>
    <s v="Atlanta"/>
    <x v="2"/>
    <n v="42"/>
    <n v="105"/>
    <n v="4410"/>
    <n v="2072.6999999999998"/>
    <n v="0.47"/>
    <x v="2"/>
  </r>
  <r>
    <x v="2"/>
    <n v="1128299"/>
    <x v="419"/>
    <x v="4"/>
    <x v="27"/>
    <s v="Atlanta"/>
    <x v="3"/>
    <n v="44"/>
    <n v="88"/>
    <n v="3872"/>
    <n v="1936"/>
    <n v="0.5"/>
    <x v="2"/>
  </r>
  <r>
    <x v="2"/>
    <n v="1128299"/>
    <x v="419"/>
    <x v="4"/>
    <x v="27"/>
    <s v="Atlanta"/>
    <x v="4"/>
    <n v="50"/>
    <n v="90"/>
    <n v="4500"/>
    <n v="2070"/>
    <n v="0.45999999999999996"/>
    <x v="2"/>
  </r>
  <r>
    <x v="2"/>
    <n v="1128299"/>
    <x v="419"/>
    <x v="4"/>
    <x v="27"/>
    <s v="Atlanta"/>
    <x v="5"/>
    <n v="64"/>
    <n v="102"/>
    <n v="6528"/>
    <n v="2545.92"/>
    <n v="0.39"/>
    <x v="2"/>
  </r>
  <r>
    <x v="2"/>
    <n v="1128299"/>
    <x v="450"/>
    <x v="4"/>
    <x v="27"/>
    <s v="Atlanta"/>
    <x v="0"/>
    <n v="51"/>
    <n v="137"/>
    <n v="6987"/>
    <n v="3563.37"/>
    <n v="0.51"/>
    <x v="2"/>
  </r>
  <r>
    <x v="2"/>
    <n v="1128299"/>
    <x v="450"/>
    <x v="4"/>
    <x v="27"/>
    <s v="Atlanta"/>
    <x v="1"/>
    <n v="58"/>
    <n v="173"/>
    <n v="10034"/>
    <n v="5418.3600000000006"/>
    <n v="0.54"/>
    <x v="2"/>
  </r>
  <r>
    <x v="2"/>
    <n v="1128299"/>
    <x v="450"/>
    <x v="4"/>
    <x v="27"/>
    <s v="Atlanta"/>
    <x v="2"/>
    <n v="54"/>
    <n v="115"/>
    <n v="6210"/>
    <n v="2918.7"/>
    <n v="0.47"/>
    <x v="2"/>
  </r>
  <r>
    <x v="2"/>
    <n v="1128299"/>
    <x v="450"/>
    <x v="4"/>
    <x v="27"/>
    <s v="Atlanta"/>
    <x v="3"/>
    <n v="51"/>
    <n v="116"/>
    <n v="5916"/>
    <n v="3076.32"/>
    <n v="0.52"/>
    <x v="2"/>
  </r>
  <r>
    <x v="2"/>
    <n v="1128299"/>
    <x v="450"/>
    <x v="4"/>
    <x v="27"/>
    <s v="Atlanta"/>
    <x v="4"/>
    <n v="60"/>
    <n v="102"/>
    <n v="6120"/>
    <n v="2876.3999999999996"/>
    <n v="0.47"/>
    <x v="2"/>
  </r>
  <r>
    <x v="2"/>
    <n v="1128299"/>
    <x v="450"/>
    <x v="4"/>
    <x v="27"/>
    <s v="Atlanta"/>
    <x v="5"/>
    <n v="65"/>
    <n v="124"/>
    <n v="8060"/>
    <n v="2821"/>
    <n v="0.35"/>
    <x v="2"/>
  </r>
  <r>
    <x v="2"/>
    <n v="1128299"/>
    <x v="479"/>
    <x v="4"/>
    <x v="27"/>
    <s v="Atlanta"/>
    <x v="0"/>
    <n v="50"/>
    <n v="203"/>
    <n v="10150"/>
    <n v="5582.5"/>
    <n v="0.55000000000000004"/>
    <x v="2"/>
  </r>
  <r>
    <x v="2"/>
    <n v="1128299"/>
    <x v="479"/>
    <x v="4"/>
    <x v="27"/>
    <s v="Atlanta"/>
    <x v="1"/>
    <n v="58"/>
    <n v="189"/>
    <n v="10962"/>
    <n v="5809.8600000000006"/>
    <n v="0.53"/>
    <x v="2"/>
  </r>
  <r>
    <x v="0"/>
    <n v="1128299"/>
    <x v="479"/>
    <x v="4"/>
    <x v="27"/>
    <s v="Atlanta"/>
    <x v="2"/>
    <n v="53"/>
    <n v="138"/>
    <n v="7314"/>
    <n v="3657"/>
    <n v="0.5"/>
    <x v="2"/>
  </r>
  <r>
    <x v="0"/>
    <n v="1128299"/>
    <x v="479"/>
    <x v="4"/>
    <x v="27"/>
    <s v="Atlanta"/>
    <x v="3"/>
    <n v="51"/>
    <n v="128"/>
    <n v="6528"/>
    <n v="3264"/>
    <n v="0.5"/>
    <x v="2"/>
  </r>
  <r>
    <x v="0"/>
    <n v="1128299"/>
    <x v="479"/>
    <x v="4"/>
    <x v="27"/>
    <s v="Atlanta"/>
    <x v="4"/>
    <n v="64"/>
    <n v="116"/>
    <n v="7424"/>
    <n v="3712"/>
    <n v="0.5"/>
    <x v="2"/>
  </r>
  <r>
    <x v="0"/>
    <n v="1128299"/>
    <x v="479"/>
    <x v="4"/>
    <x v="27"/>
    <s v="Atlanta"/>
    <x v="5"/>
    <n v="64"/>
    <n v="135"/>
    <n v="8640"/>
    <n v="3024"/>
    <n v="0.35"/>
    <x v="2"/>
  </r>
  <r>
    <x v="0"/>
    <n v="1185732"/>
    <x v="173"/>
    <x v="4"/>
    <x v="27"/>
    <s v="Atlanta"/>
    <x v="0"/>
    <n v="39"/>
    <n v="256"/>
    <n v="9984"/>
    <n v="5790.7200000000012"/>
    <n v="0.58000000000000007"/>
    <x v="2"/>
  </r>
  <r>
    <x v="0"/>
    <n v="1185732"/>
    <x v="173"/>
    <x v="4"/>
    <x v="27"/>
    <s v="Atlanta"/>
    <x v="1"/>
    <n v="37"/>
    <n v="206"/>
    <n v="7622"/>
    <n v="3429.8999999999996"/>
    <n v="0.44999999999999996"/>
    <x v="2"/>
  </r>
  <r>
    <x v="0"/>
    <n v="1185732"/>
    <x v="173"/>
    <x v="4"/>
    <x v="27"/>
    <s v="Atlanta"/>
    <x v="2"/>
    <n v="29"/>
    <n v="248"/>
    <n v="7192"/>
    <n v="2804.88"/>
    <n v="0.39"/>
    <x v="2"/>
  </r>
  <r>
    <x v="0"/>
    <n v="1185732"/>
    <x v="173"/>
    <x v="4"/>
    <x v="27"/>
    <s v="Atlanta"/>
    <x v="3"/>
    <n v="34"/>
    <n v="203"/>
    <n v="6902"/>
    <n v="3036.88"/>
    <n v="0.44"/>
    <x v="2"/>
  </r>
  <r>
    <x v="0"/>
    <n v="1185732"/>
    <x v="173"/>
    <x v="4"/>
    <x v="27"/>
    <s v="Atlanta"/>
    <x v="4"/>
    <n v="47"/>
    <n v="189"/>
    <n v="8883"/>
    <n v="4175.01"/>
    <n v="0.47"/>
    <x v="2"/>
  </r>
  <r>
    <x v="0"/>
    <n v="1185732"/>
    <x v="173"/>
    <x v="4"/>
    <x v="27"/>
    <s v="Atlanta"/>
    <x v="5"/>
    <n v="37"/>
    <n v="239"/>
    <n v="8843"/>
    <n v="5305.8"/>
    <n v="0.6"/>
    <x v="2"/>
  </r>
  <r>
    <x v="0"/>
    <n v="1185732"/>
    <x v="202"/>
    <x v="4"/>
    <x v="27"/>
    <s v="Atlanta"/>
    <x v="0"/>
    <n v="38"/>
    <n v="312"/>
    <n v="11856"/>
    <n v="6995.0400000000009"/>
    <n v="0.59000000000000008"/>
    <x v="2"/>
  </r>
  <r>
    <x v="0"/>
    <n v="1185732"/>
    <x v="202"/>
    <x v="4"/>
    <x v="27"/>
    <s v="Atlanta"/>
    <x v="1"/>
    <n v="39"/>
    <n v="218"/>
    <n v="8502"/>
    <n v="3910.9199999999996"/>
    <n v="0.45999999999999996"/>
    <x v="2"/>
  </r>
  <r>
    <x v="0"/>
    <n v="1185732"/>
    <x v="202"/>
    <x v="4"/>
    <x v="27"/>
    <s v="Atlanta"/>
    <x v="2"/>
    <n v="29"/>
    <n v="217"/>
    <n v="6293"/>
    <n v="2328.41"/>
    <n v="0.37"/>
    <x v="2"/>
  </r>
  <r>
    <x v="0"/>
    <n v="1185732"/>
    <x v="202"/>
    <x v="4"/>
    <x v="28"/>
    <s v="Charleston"/>
    <x v="3"/>
    <n v="33"/>
    <n v="169"/>
    <n v="5577"/>
    <n v="2509.6499999999996"/>
    <n v="0.44999999999999996"/>
    <x v="2"/>
  </r>
  <r>
    <x v="0"/>
    <n v="1185732"/>
    <x v="202"/>
    <x v="4"/>
    <x v="28"/>
    <s v="Charleston"/>
    <x v="4"/>
    <n v="49"/>
    <n v="189"/>
    <n v="9261"/>
    <n v="4352.67"/>
    <n v="0.47"/>
    <x v="2"/>
  </r>
  <r>
    <x v="0"/>
    <n v="1185732"/>
    <x v="202"/>
    <x v="4"/>
    <x v="28"/>
    <s v="Charleston"/>
    <x v="5"/>
    <n v="34"/>
    <n v="216"/>
    <n v="7344"/>
    <n v="4773.6000000000004"/>
    <n v="0.65"/>
    <x v="2"/>
  </r>
  <r>
    <x v="0"/>
    <n v="1185732"/>
    <x v="707"/>
    <x v="4"/>
    <x v="28"/>
    <s v="Charleston"/>
    <x v="0"/>
    <n v="33"/>
    <n v="265"/>
    <n v="8745"/>
    <n v="5072.1000000000004"/>
    <n v="0.58000000000000007"/>
    <x v="2"/>
  </r>
  <r>
    <x v="0"/>
    <n v="1185732"/>
    <x v="707"/>
    <x v="4"/>
    <x v="28"/>
    <s v="Charleston"/>
    <x v="1"/>
    <n v="32"/>
    <n v="210"/>
    <n v="6720"/>
    <n v="3292.7999999999997"/>
    <n v="0.49"/>
    <x v="2"/>
  </r>
  <r>
    <x v="0"/>
    <n v="1185732"/>
    <x v="707"/>
    <x v="4"/>
    <x v="28"/>
    <s v="Charleston"/>
    <x v="2"/>
    <n v="24"/>
    <n v="181"/>
    <n v="4344"/>
    <n v="1650.72"/>
    <n v="0.38"/>
    <x v="2"/>
  </r>
  <r>
    <x v="0"/>
    <n v="1185732"/>
    <x v="707"/>
    <x v="4"/>
    <x v="28"/>
    <s v="Charleston"/>
    <x v="3"/>
    <n v="27"/>
    <n v="144"/>
    <n v="3888"/>
    <n v="1632.96"/>
    <n v="0.42"/>
    <x v="2"/>
  </r>
  <r>
    <x v="0"/>
    <n v="1185732"/>
    <x v="707"/>
    <x v="4"/>
    <x v="28"/>
    <s v="Charleston"/>
    <x v="4"/>
    <n v="41"/>
    <n v="181"/>
    <n v="7421"/>
    <n v="3562.08"/>
    <n v="0.48"/>
    <x v="2"/>
  </r>
  <r>
    <x v="0"/>
    <n v="1185732"/>
    <x v="707"/>
    <x v="4"/>
    <x v="28"/>
    <s v="Charleston"/>
    <x v="5"/>
    <n v="32"/>
    <n v="189"/>
    <n v="6048"/>
    <n v="3810.2400000000002"/>
    <n v="0.63"/>
    <x v="2"/>
  </r>
  <r>
    <x v="0"/>
    <n v="1185732"/>
    <x v="229"/>
    <x v="4"/>
    <x v="28"/>
    <s v="Charleston"/>
    <x v="0"/>
    <n v="33"/>
    <n v="283"/>
    <n v="9339"/>
    <n v="5323.2300000000005"/>
    <n v="0.57000000000000006"/>
    <x v="2"/>
  </r>
  <r>
    <x v="0"/>
    <n v="1185732"/>
    <x v="229"/>
    <x v="4"/>
    <x v="28"/>
    <s v="Charleston"/>
    <x v="1"/>
    <n v="34"/>
    <n v="182"/>
    <n v="6188"/>
    <n v="2846.4799999999996"/>
    <n v="0.45999999999999996"/>
    <x v="2"/>
  </r>
  <r>
    <x v="0"/>
    <n v="1185732"/>
    <x v="229"/>
    <x v="4"/>
    <x v="28"/>
    <s v="Charleston"/>
    <x v="2"/>
    <n v="24"/>
    <n v="182"/>
    <n v="4368"/>
    <n v="1659.84"/>
    <n v="0.38"/>
    <x v="2"/>
  </r>
  <r>
    <x v="0"/>
    <n v="1185732"/>
    <x v="229"/>
    <x v="4"/>
    <x v="28"/>
    <s v="Charleston"/>
    <x v="3"/>
    <n v="27"/>
    <n v="180"/>
    <n v="4860"/>
    <n v="2089.8000000000002"/>
    <n v="0.43"/>
    <x v="2"/>
  </r>
  <r>
    <x v="0"/>
    <n v="1185732"/>
    <x v="229"/>
    <x v="4"/>
    <x v="28"/>
    <s v="Charleston"/>
    <x v="4"/>
    <n v="47"/>
    <n v="188"/>
    <n v="8836"/>
    <n v="4418"/>
    <n v="0.5"/>
    <x v="2"/>
  </r>
  <r>
    <x v="0"/>
    <n v="1185732"/>
    <x v="229"/>
    <x v="4"/>
    <x v="28"/>
    <s v="Charleston"/>
    <x v="5"/>
    <n v="39"/>
    <n v="209"/>
    <n v="8151"/>
    <n v="5135.13"/>
    <n v="0.63"/>
    <x v="2"/>
  </r>
  <r>
    <x v="0"/>
    <n v="1185732"/>
    <x v="258"/>
    <x v="4"/>
    <x v="28"/>
    <s v="Charleston"/>
    <x v="0"/>
    <n v="48"/>
    <n v="282"/>
    <n v="13536"/>
    <n v="7444.8"/>
    <n v="0.55000000000000004"/>
    <x v="2"/>
  </r>
  <r>
    <x v="0"/>
    <n v="1185732"/>
    <x v="258"/>
    <x v="4"/>
    <x v="28"/>
    <s v="Charleston"/>
    <x v="1"/>
    <n v="45"/>
    <n v="188"/>
    <n v="8460"/>
    <n v="3806.9999999999995"/>
    <n v="0.44999999999999996"/>
    <x v="2"/>
  </r>
  <r>
    <x v="0"/>
    <n v="1185732"/>
    <x v="258"/>
    <x v="4"/>
    <x v="28"/>
    <s v="Charleston"/>
    <x v="2"/>
    <n v="41"/>
    <n v="210"/>
    <n v="8610"/>
    <n v="3185.7"/>
    <n v="0.37"/>
    <x v="2"/>
  </r>
  <r>
    <x v="0"/>
    <n v="1185732"/>
    <x v="258"/>
    <x v="4"/>
    <x v="28"/>
    <s v="Charleston"/>
    <x v="3"/>
    <n v="43"/>
    <n v="182"/>
    <n v="7826"/>
    <n v="3286.92"/>
    <n v="0.42"/>
    <x v="2"/>
  </r>
  <r>
    <x v="0"/>
    <n v="1185732"/>
    <x v="258"/>
    <x v="4"/>
    <x v="28"/>
    <s v="Charleston"/>
    <x v="4"/>
    <n v="53"/>
    <n v="196"/>
    <n v="10388"/>
    <n v="5194"/>
    <n v="0.5"/>
    <x v="2"/>
  </r>
  <r>
    <x v="0"/>
    <n v="1185732"/>
    <x v="258"/>
    <x v="4"/>
    <x v="28"/>
    <s v="Charleston"/>
    <x v="5"/>
    <n v="59"/>
    <n v="200"/>
    <n v="11800"/>
    <n v="7080"/>
    <n v="0.6"/>
    <x v="2"/>
  </r>
  <r>
    <x v="0"/>
    <n v="1185732"/>
    <x v="291"/>
    <x v="4"/>
    <x v="28"/>
    <s v="Charleston"/>
    <x v="0"/>
    <n v="51"/>
    <n v="273"/>
    <n v="13923"/>
    <n v="7796.880000000001"/>
    <n v="0.56000000000000005"/>
    <x v="2"/>
  </r>
  <r>
    <x v="0"/>
    <n v="1185732"/>
    <x v="291"/>
    <x v="4"/>
    <x v="28"/>
    <s v="Charleston"/>
    <x v="1"/>
    <n v="49"/>
    <n v="200"/>
    <n v="9800"/>
    <n v="4410"/>
    <n v="0.44999999999999996"/>
    <x v="2"/>
  </r>
  <r>
    <x v="0"/>
    <n v="1185732"/>
    <x v="291"/>
    <x v="4"/>
    <x v="28"/>
    <s v="Charleston"/>
    <x v="2"/>
    <n v="47"/>
    <n v="209"/>
    <n v="9823"/>
    <n v="3536.2799999999997"/>
    <n v="0.36"/>
    <x v="2"/>
  </r>
  <r>
    <x v="0"/>
    <n v="1185732"/>
    <x v="291"/>
    <x v="4"/>
    <x v="28"/>
    <s v="Charleston"/>
    <x v="3"/>
    <n v="47"/>
    <n v="218"/>
    <n v="10246"/>
    <n v="4610.7"/>
    <n v="0.44999999999999996"/>
    <x v="2"/>
  </r>
  <r>
    <x v="0"/>
    <n v="1185732"/>
    <x v="291"/>
    <x v="4"/>
    <x v="28"/>
    <s v="Charleston"/>
    <x v="4"/>
    <n v="62"/>
    <n v="195"/>
    <n v="12090"/>
    <n v="5440.4999999999991"/>
    <n v="0.44999999999999996"/>
    <x v="2"/>
  </r>
  <r>
    <x v="0"/>
    <n v="1185732"/>
    <x v="291"/>
    <x v="4"/>
    <x v="28"/>
    <s v="Charleston"/>
    <x v="5"/>
    <n v="65"/>
    <n v="250"/>
    <n v="16250"/>
    <n v="10400"/>
    <n v="0.64"/>
    <x v="2"/>
  </r>
  <r>
    <x v="0"/>
    <n v="1185732"/>
    <x v="319"/>
    <x v="4"/>
    <x v="28"/>
    <s v="Charleston"/>
    <x v="0"/>
    <n v="63"/>
    <n v="311"/>
    <n v="19593"/>
    <n v="11559.87"/>
    <n v="0.59000000000000008"/>
    <x v="2"/>
  </r>
  <r>
    <x v="0"/>
    <n v="1185732"/>
    <x v="319"/>
    <x v="4"/>
    <x v="28"/>
    <s v="Charleston"/>
    <x v="1"/>
    <n v="58"/>
    <n v="270"/>
    <n v="15660"/>
    <n v="7673.4"/>
    <n v="0.49"/>
    <x v="2"/>
  </r>
  <r>
    <x v="0"/>
    <n v="1185732"/>
    <x v="319"/>
    <x v="4"/>
    <x v="28"/>
    <s v="Charleston"/>
    <x v="2"/>
    <n v="51"/>
    <n v="248"/>
    <n v="12648"/>
    <n v="4553.28"/>
    <n v="0.36"/>
    <x v="2"/>
  </r>
  <r>
    <x v="0"/>
    <n v="1185732"/>
    <x v="319"/>
    <x v="4"/>
    <x v="28"/>
    <s v="Charleston"/>
    <x v="3"/>
    <n v="52"/>
    <n v="202"/>
    <n v="10504"/>
    <n v="4411.68"/>
    <n v="0.42"/>
    <x v="2"/>
  </r>
  <r>
    <x v="0"/>
    <n v="1185732"/>
    <x v="319"/>
    <x v="4"/>
    <x v="28"/>
    <s v="Charleston"/>
    <x v="4"/>
    <n v="64"/>
    <n v="240"/>
    <n v="15360"/>
    <n v="6911.9999999999991"/>
    <n v="0.44999999999999996"/>
    <x v="2"/>
  </r>
  <r>
    <x v="0"/>
    <n v="1185732"/>
    <x v="319"/>
    <x v="4"/>
    <x v="28"/>
    <s v="Charleston"/>
    <x v="5"/>
    <n v="66"/>
    <n v="244"/>
    <n v="16104"/>
    <n v="10467.6"/>
    <n v="0.65"/>
    <x v="2"/>
  </r>
  <r>
    <x v="0"/>
    <n v="1185732"/>
    <x v="351"/>
    <x v="4"/>
    <x v="28"/>
    <s v="Charleston"/>
    <x v="0"/>
    <n v="62"/>
    <n v="326"/>
    <n v="20212"/>
    <n v="11520.840000000002"/>
    <n v="0.57000000000000006"/>
    <x v="2"/>
  </r>
  <r>
    <x v="0"/>
    <n v="1185732"/>
    <x v="351"/>
    <x v="4"/>
    <x v="28"/>
    <s v="Charleston"/>
    <x v="1"/>
    <n v="54"/>
    <n v="243"/>
    <n v="13122"/>
    <n v="6429.78"/>
    <n v="0.49"/>
    <x v="2"/>
  </r>
  <r>
    <x v="0"/>
    <n v="1185732"/>
    <x v="351"/>
    <x v="4"/>
    <x v="28"/>
    <s v="Charleston"/>
    <x v="2"/>
    <n v="50"/>
    <n v="231"/>
    <n v="11550"/>
    <n v="4620"/>
    <n v="0.4"/>
    <x v="2"/>
  </r>
  <r>
    <x v="0"/>
    <n v="1185732"/>
    <x v="351"/>
    <x v="4"/>
    <x v="28"/>
    <s v="Charleston"/>
    <x v="3"/>
    <n v="44"/>
    <n v="233"/>
    <n v="10252"/>
    <n v="4203.32"/>
    <n v="0.41"/>
    <x v="2"/>
  </r>
  <r>
    <x v="0"/>
    <n v="1185732"/>
    <x v="351"/>
    <x v="4"/>
    <x v="28"/>
    <s v="Charleston"/>
    <x v="4"/>
    <n v="51"/>
    <n v="225"/>
    <n v="11475"/>
    <n v="5278.5"/>
    <n v="0.45999999999999996"/>
    <x v="2"/>
  </r>
  <r>
    <x v="0"/>
    <n v="1185732"/>
    <x v="351"/>
    <x v="4"/>
    <x v="28"/>
    <s v="Charleston"/>
    <x v="5"/>
    <n v="58"/>
    <n v="278"/>
    <n v="16124"/>
    <n v="9835.64"/>
    <n v="0.61"/>
    <x v="2"/>
  </r>
  <r>
    <x v="0"/>
    <n v="1185732"/>
    <x v="381"/>
    <x v="4"/>
    <x v="28"/>
    <s v="Charleston"/>
    <x v="0"/>
    <n v="51"/>
    <n v="287"/>
    <n v="14637"/>
    <n v="8489.4600000000009"/>
    <n v="0.58000000000000007"/>
    <x v="2"/>
  </r>
  <r>
    <x v="0"/>
    <n v="1185732"/>
    <x v="381"/>
    <x v="4"/>
    <x v="28"/>
    <s v="Charleston"/>
    <x v="1"/>
    <n v="48"/>
    <n v="223"/>
    <n v="10704"/>
    <n v="5137.92"/>
    <n v="0.48"/>
    <x v="2"/>
  </r>
  <r>
    <x v="0"/>
    <n v="1185732"/>
    <x v="381"/>
    <x v="4"/>
    <x v="28"/>
    <s v="Charleston"/>
    <x v="2"/>
    <n v="38"/>
    <n v="196"/>
    <n v="7448"/>
    <n v="2904.7200000000003"/>
    <n v="0.39"/>
    <x v="2"/>
  </r>
  <r>
    <x v="0"/>
    <n v="1185732"/>
    <x v="381"/>
    <x v="4"/>
    <x v="28"/>
    <s v="Charleston"/>
    <x v="3"/>
    <n v="39"/>
    <n v="210"/>
    <n v="8190"/>
    <n v="3276"/>
    <n v="0.4"/>
    <x v="2"/>
  </r>
  <r>
    <x v="0"/>
    <n v="1185732"/>
    <x v="381"/>
    <x v="4"/>
    <x v="28"/>
    <s v="Charleston"/>
    <x v="4"/>
    <n v="48"/>
    <n v="175"/>
    <n v="8400"/>
    <n v="3863.9999999999995"/>
    <n v="0.45999999999999996"/>
    <x v="2"/>
  </r>
  <r>
    <x v="0"/>
    <n v="1185732"/>
    <x v="381"/>
    <x v="4"/>
    <x v="28"/>
    <s v="Charleston"/>
    <x v="5"/>
    <n v="52"/>
    <n v="232"/>
    <n v="12064"/>
    <n v="7238.4"/>
    <n v="0.6"/>
    <x v="2"/>
  </r>
  <r>
    <x v="0"/>
    <n v="1185732"/>
    <x v="413"/>
    <x v="4"/>
    <x v="28"/>
    <s v="Charleston"/>
    <x v="0"/>
    <n v="50"/>
    <n v="244"/>
    <n v="12200"/>
    <n v="7320"/>
    <n v="0.6"/>
    <x v="2"/>
  </r>
  <r>
    <x v="0"/>
    <n v="1185732"/>
    <x v="413"/>
    <x v="4"/>
    <x v="28"/>
    <s v="Charleston"/>
    <x v="1"/>
    <n v="42"/>
    <n v="208"/>
    <n v="8736"/>
    <n v="4368"/>
    <n v="0.5"/>
    <x v="2"/>
  </r>
  <r>
    <x v="0"/>
    <n v="1185732"/>
    <x v="413"/>
    <x v="4"/>
    <x v="28"/>
    <s v="Charleston"/>
    <x v="2"/>
    <n v="41"/>
    <n v="176"/>
    <n v="7216"/>
    <n v="2814.2400000000002"/>
    <n v="0.39"/>
    <x v="2"/>
  </r>
  <r>
    <x v="0"/>
    <n v="1185732"/>
    <x v="413"/>
    <x v="4"/>
    <x v="28"/>
    <s v="Charleston"/>
    <x v="3"/>
    <n v="41"/>
    <n v="176"/>
    <n v="7216"/>
    <n v="2886.4"/>
    <n v="0.4"/>
    <x v="2"/>
  </r>
  <r>
    <x v="0"/>
    <n v="1185732"/>
    <x v="413"/>
    <x v="4"/>
    <x v="28"/>
    <s v="Charleston"/>
    <x v="4"/>
    <n v="52"/>
    <n v="189"/>
    <n v="9828"/>
    <n v="4717.4399999999996"/>
    <n v="0.48"/>
    <x v="2"/>
  </r>
  <r>
    <x v="0"/>
    <n v="1185732"/>
    <x v="413"/>
    <x v="4"/>
    <x v="28"/>
    <s v="Charleston"/>
    <x v="5"/>
    <n v="56"/>
    <n v="225"/>
    <n v="12600"/>
    <n v="8190"/>
    <n v="0.65"/>
    <x v="2"/>
  </r>
  <r>
    <x v="0"/>
    <n v="1185732"/>
    <x v="443"/>
    <x v="4"/>
    <x v="28"/>
    <s v="Charleston"/>
    <x v="0"/>
    <n v="50"/>
    <n v="278"/>
    <n v="13900"/>
    <n v="7923.0000000000009"/>
    <n v="0.57000000000000006"/>
    <x v="2"/>
  </r>
  <r>
    <x v="0"/>
    <n v="1185732"/>
    <x v="443"/>
    <x v="4"/>
    <x v="28"/>
    <s v="Charleston"/>
    <x v="1"/>
    <n v="44"/>
    <n v="188"/>
    <n v="8272"/>
    <n v="3722.3999999999996"/>
    <n v="0.44999999999999996"/>
    <x v="2"/>
  </r>
  <r>
    <x v="0"/>
    <n v="1185732"/>
    <x v="443"/>
    <x v="4"/>
    <x v="28"/>
    <s v="Charleston"/>
    <x v="2"/>
    <n v="43"/>
    <n v="202"/>
    <n v="8686"/>
    <n v="3040.1"/>
    <n v="0.35"/>
    <x v="2"/>
  </r>
  <r>
    <x v="0"/>
    <n v="1185732"/>
    <x v="443"/>
    <x v="4"/>
    <x v="28"/>
    <s v="Charleston"/>
    <x v="3"/>
    <n v="53"/>
    <n v="225"/>
    <n v="11925"/>
    <n v="5008.5"/>
    <n v="0.42"/>
    <x v="2"/>
  </r>
  <r>
    <x v="0"/>
    <n v="1185732"/>
    <x v="443"/>
    <x v="4"/>
    <x v="28"/>
    <s v="Charleston"/>
    <x v="4"/>
    <n v="66"/>
    <n v="196"/>
    <n v="12936"/>
    <n v="6079.92"/>
    <n v="0.47"/>
    <x v="2"/>
  </r>
  <r>
    <x v="0"/>
    <n v="1185732"/>
    <x v="443"/>
    <x v="4"/>
    <x v="28"/>
    <s v="Charleston"/>
    <x v="5"/>
    <n v="74"/>
    <n v="206"/>
    <n v="15244"/>
    <n v="9603.7199999999993"/>
    <n v="0.63"/>
    <x v="2"/>
  </r>
  <r>
    <x v="0"/>
    <n v="1185732"/>
    <x v="472"/>
    <x v="4"/>
    <x v="28"/>
    <s v="Charleston"/>
    <x v="0"/>
    <n v="67"/>
    <n v="290"/>
    <n v="19430"/>
    <n v="11658"/>
    <n v="0.6"/>
    <x v="2"/>
  </r>
  <r>
    <x v="0"/>
    <n v="1185732"/>
    <x v="472"/>
    <x v="4"/>
    <x v="28"/>
    <s v="Charleston"/>
    <x v="1"/>
    <n v="58"/>
    <n v="219"/>
    <n v="12702"/>
    <n v="5715.9"/>
    <n v="0.44999999999999996"/>
    <x v="2"/>
  </r>
  <r>
    <x v="2"/>
    <n v="1185732"/>
    <x v="472"/>
    <x v="4"/>
    <x v="28"/>
    <s v="Charleston"/>
    <x v="2"/>
    <n v="56"/>
    <n v="215"/>
    <n v="12040"/>
    <n v="4214"/>
    <n v="0.35"/>
    <x v="2"/>
  </r>
  <r>
    <x v="2"/>
    <n v="1185732"/>
    <x v="472"/>
    <x v="4"/>
    <x v="28"/>
    <s v="Charleston"/>
    <x v="3"/>
    <n v="59"/>
    <n v="194"/>
    <n v="11446"/>
    <n v="5150.7"/>
    <n v="0.44999999999999996"/>
    <x v="2"/>
  </r>
  <r>
    <x v="2"/>
    <n v="1185732"/>
    <x v="472"/>
    <x v="4"/>
    <x v="28"/>
    <s v="Charleston"/>
    <x v="4"/>
    <n v="66"/>
    <n v="225"/>
    <n v="14850"/>
    <n v="6682.4999999999991"/>
    <n v="0.44999999999999996"/>
    <x v="2"/>
  </r>
  <r>
    <x v="2"/>
    <n v="1185732"/>
    <x v="472"/>
    <x v="4"/>
    <x v="28"/>
    <s v="Charleston"/>
    <x v="5"/>
    <n v="68"/>
    <n v="228"/>
    <n v="15504"/>
    <n v="9302.4"/>
    <n v="0.6"/>
    <x v="2"/>
  </r>
  <r>
    <x v="2"/>
    <n v="1185732"/>
    <x v="170"/>
    <x v="4"/>
    <x v="28"/>
    <s v="Charleston"/>
    <x v="0"/>
    <n v="33"/>
    <n v="231"/>
    <n v="7623"/>
    <n v="3811.5"/>
    <n v="0.5"/>
    <x v="2"/>
  </r>
  <r>
    <x v="2"/>
    <n v="1185732"/>
    <x v="170"/>
    <x v="4"/>
    <x v="28"/>
    <s v="Charleston"/>
    <x v="1"/>
    <n v="34"/>
    <n v="181"/>
    <n v="6154"/>
    <n v="3077"/>
    <n v="0.5"/>
    <x v="2"/>
  </r>
  <r>
    <x v="2"/>
    <n v="1185732"/>
    <x v="170"/>
    <x v="4"/>
    <x v="28"/>
    <s v="Charleston"/>
    <x v="2"/>
    <n v="24"/>
    <n v="189"/>
    <n v="4536"/>
    <n v="2449.44"/>
    <n v="0.54"/>
    <x v="2"/>
  </r>
  <r>
    <x v="2"/>
    <n v="1185732"/>
    <x v="170"/>
    <x v="4"/>
    <x v="28"/>
    <s v="Charleston"/>
    <x v="3"/>
    <n v="29"/>
    <n v="173"/>
    <n v="5017"/>
    <n v="2759.3500000000004"/>
    <n v="0.55000000000000004"/>
    <x v="2"/>
  </r>
  <r>
    <x v="2"/>
    <n v="1185732"/>
    <x v="170"/>
    <x v="4"/>
    <x v="28"/>
    <s v="Charleston"/>
    <x v="4"/>
    <n v="42"/>
    <n v="156"/>
    <n v="6552"/>
    <n v="3013.9199999999996"/>
    <n v="0.45999999999999996"/>
    <x v="2"/>
  </r>
  <r>
    <x v="2"/>
    <n v="1185732"/>
    <x v="170"/>
    <x v="4"/>
    <x v="28"/>
    <s v="Charleston"/>
    <x v="5"/>
    <n v="34"/>
    <n v="196"/>
    <n v="6664"/>
    <n v="4264.96"/>
    <n v="0.64"/>
    <x v="2"/>
  </r>
  <r>
    <x v="2"/>
    <n v="1185732"/>
    <x v="199"/>
    <x v="4"/>
    <x v="28"/>
    <s v="Charleston"/>
    <x v="0"/>
    <n v="34"/>
    <n v="263"/>
    <n v="8942"/>
    <n v="4471"/>
    <n v="0.5"/>
    <x v="2"/>
  </r>
  <r>
    <x v="2"/>
    <n v="1185732"/>
    <x v="199"/>
    <x v="4"/>
    <x v="28"/>
    <s v="Charleston"/>
    <x v="1"/>
    <n v="34"/>
    <n v="188"/>
    <n v="6392"/>
    <n v="3068.16"/>
    <n v="0.48"/>
    <x v="2"/>
  </r>
  <r>
    <x v="2"/>
    <n v="1185732"/>
    <x v="199"/>
    <x v="4"/>
    <x v="28"/>
    <s v="Charleston"/>
    <x v="2"/>
    <n v="23"/>
    <n v="169"/>
    <n v="3887"/>
    <n v="2137.8500000000004"/>
    <n v="0.55000000000000004"/>
    <x v="2"/>
  </r>
  <r>
    <x v="2"/>
    <n v="1185732"/>
    <x v="199"/>
    <x v="4"/>
    <x v="29"/>
    <s v="Charlotte"/>
    <x v="3"/>
    <n v="29"/>
    <n v="142"/>
    <n v="4118"/>
    <n v="2059"/>
    <n v="0.5"/>
    <x v="2"/>
  </r>
  <r>
    <x v="2"/>
    <n v="1185732"/>
    <x v="199"/>
    <x v="4"/>
    <x v="29"/>
    <s v="Charlotte"/>
    <x v="4"/>
    <n v="44"/>
    <n v="180"/>
    <n v="7920"/>
    <n v="3960"/>
    <n v="0.5"/>
    <x v="2"/>
  </r>
  <r>
    <x v="2"/>
    <n v="1185732"/>
    <x v="199"/>
    <x v="4"/>
    <x v="29"/>
    <s v="Charlotte"/>
    <x v="5"/>
    <n v="29"/>
    <n v="203"/>
    <n v="5887"/>
    <n v="3532.2"/>
    <n v="0.6"/>
    <x v="2"/>
  </r>
  <r>
    <x v="2"/>
    <n v="1185732"/>
    <x v="704"/>
    <x v="4"/>
    <x v="29"/>
    <s v="Charlotte"/>
    <x v="0"/>
    <n v="28"/>
    <n v="276"/>
    <n v="7728"/>
    <n v="4173.12"/>
    <n v="0.54"/>
    <x v="2"/>
  </r>
  <r>
    <x v="2"/>
    <n v="1185732"/>
    <x v="704"/>
    <x v="4"/>
    <x v="29"/>
    <s v="Charlotte"/>
    <x v="1"/>
    <n v="29"/>
    <n v="150"/>
    <n v="4350"/>
    <n v="1957.4999999999998"/>
    <n v="0.44999999999999996"/>
    <x v="2"/>
  </r>
  <r>
    <x v="2"/>
    <n v="1185732"/>
    <x v="704"/>
    <x v="4"/>
    <x v="29"/>
    <s v="Charlotte"/>
    <x v="2"/>
    <n v="19"/>
    <n v="181"/>
    <n v="3439"/>
    <n v="1788.28"/>
    <n v="0.52"/>
    <x v="2"/>
  </r>
  <r>
    <x v="2"/>
    <n v="1185732"/>
    <x v="704"/>
    <x v="4"/>
    <x v="29"/>
    <s v="Charlotte"/>
    <x v="3"/>
    <n v="25"/>
    <n v="124"/>
    <n v="3100"/>
    <n v="1674"/>
    <n v="0.54"/>
    <x v="2"/>
  </r>
  <r>
    <x v="2"/>
    <n v="1185732"/>
    <x v="704"/>
    <x v="4"/>
    <x v="29"/>
    <s v="Charlotte"/>
    <x v="4"/>
    <n v="37"/>
    <n v="158"/>
    <n v="5846"/>
    <n v="2630.7"/>
    <n v="0.44999999999999996"/>
    <x v="2"/>
  </r>
  <r>
    <x v="2"/>
    <n v="1185732"/>
    <x v="704"/>
    <x v="4"/>
    <x v="29"/>
    <s v="Charlotte"/>
    <x v="5"/>
    <n v="27"/>
    <n v="169"/>
    <n v="4563"/>
    <n v="2829.06"/>
    <n v="0.62"/>
    <x v="2"/>
  </r>
  <r>
    <x v="2"/>
    <n v="1185732"/>
    <x v="721"/>
    <x v="4"/>
    <x v="29"/>
    <s v="Charlotte"/>
    <x v="0"/>
    <n v="27"/>
    <n v="263"/>
    <n v="7101"/>
    <n v="3834.5400000000004"/>
    <n v="0.54"/>
    <x v="2"/>
  </r>
  <r>
    <x v="2"/>
    <n v="1185732"/>
    <x v="721"/>
    <x v="4"/>
    <x v="29"/>
    <s v="Charlotte"/>
    <x v="1"/>
    <n v="28"/>
    <n v="155"/>
    <n v="4340"/>
    <n v="2039.8"/>
    <n v="0.47"/>
    <x v="2"/>
  </r>
  <r>
    <x v="2"/>
    <n v="1185732"/>
    <x v="721"/>
    <x v="4"/>
    <x v="29"/>
    <s v="Charlotte"/>
    <x v="2"/>
    <n v="20"/>
    <n v="144"/>
    <n v="2880"/>
    <n v="1584.0000000000002"/>
    <n v="0.55000000000000004"/>
    <x v="2"/>
  </r>
  <r>
    <x v="2"/>
    <n v="1185732"/>
    <x v="721"/>
    <x v="4"/>
    <x v="29"/>
    <s v="Charlotte"/>
    <x v="3"/>
    <n v="24"/>
    <n v="140"/>
    <n v="3360"/>
    <n v="1814.4"/>
    <n v="0.54"/>
    <x v="2"/>
  </r>
  <r>
    <x v="2"/>
    <n v="1185732"/>
    <x v="721"/>
    <x v="4"/>
    <x v="29"/>
    <s v="Charlotte"/>
    <x v="4"/>
    <n v="42"/>
    <n v="131"/>
    <n v="5502"/>
    <n v="2751"/>
    <n v="0.5"/>
    <x v="2"/>
  </r>
  <r>
    <x v="2"/>
    <n v="1185732"/>
    <x v="721"/>
    <x v="4"/>
    <x v="29"/>
    <s v="Charlotte"/>
    <x v="5"/>
    <n v="32"/>
    <n v="189"/>
    <n v="6048"/>
    <n v="3689.2799999999997"/>
    <n v="0.61"/>
    <x v="2"/>
  </r>
  <r>
    <x v="2"/>
    <n v="1185732"/>
    <x v="255"/>
    <x v="4"/>
    <x v="29"/>
    <s v="Charlotte"/>
    <x v="0"/>
    <n v="41"/>
    <n v="246"/>
    <n v="10086"/>
    <n v="5547.3"/>
    <n v="0.55000000000000004"/>
    <x v="2"/>
  </r>
  <r>
    <x v="2"/>
    <n v="1185732"/>
    <x v="255"/>
    <x v="4"/>
    <x v="29"/>
    <s v="Charlotte"/>
    <x v="1"/>
    <n v="42"/>
    <n v="182"/>
    <n v="7644"/>
    <n v="3516.24"/>
    <n v="0.45999999999999996"/>
    <x v="2"/>
  </r>
  <r>
    <x v="2"/>
    <n v="1185732"/>
    <x v="255"/>
    <x v="4"/>
    <x v="29"/>
    <s v="Charlotte"/>
    <x v="2"/>
    <n v="37"/>
    <n v="169"/>
    <n v="6253"/>
    <n v="3314.09"/>
    <n v="0.53"/>
    <x v="2"/>
  </r>
  <r>
    <x v="2"/>
    <n v="1185732"/>
    <x v="255"/>
    <x v="4"/>
    <x v="29"/>
    <s v="Charlotte"/>
    <x v="3"/>
    <n v="38"/>
    <n v="150"/>
    <n v="5700"/>
    <n v="3078"/>
    <n v="0.54"/>
    <x v="2"/>
  </r>
  <r>
    <x v="2"/>
    <n v="1185732"/>
    <x v="255"/>
    <x v="4"/>
    <x v="29"/>
    <s v="Charlotte"/>
    <x v="4"/>
    <n v="46"/>
    <n v="150"/>
    <n v="6900"/>
    <n v="3381"/>
    <n v="0.49"/>
    <x v="2"/>
  </r>
  <r>
    <x v="2"/>
    <n v="1185732"/>
    <x v="255"/>
    <x v="4"/>
    <x v="29"/>
    <s v="Charlotte"/>
    <x v="5"/>
    <n v="51"/>
    <n v="203"/>
    <n v="10353"/>
    <n v="6418.86"/>
    <n v="0.62"/>
    <x v="2"/>
  </r>
  <r>
    <x v="2"/>
    <n v="1185732"/>
    <x v="288"/>
    <x v="4"/>
    <x v="29"/>
    <s v="Charlotte"/>
    <x v="0"/>
    <n v="46"/>
    <n v="238"/>
    <n v="10948"/>
    <n v="6021.4000000000005"/>
    <n v="0.55000000000000004"/>
    <x v="2"/>
  </r>
  <r>
    <x v="2"/>
    <n v="1185732"/>
    <x v="288"/>
    <x v="4"/>
    <x v="29"/>
    <s v="Charlotte"/>
    <x v="1"/>
    <n v="42"/>
    <n v="182"/>
    <n v="7644"/>
    <n v="3592.68"/>
    <n v="0.47"/>
    <x v="2"/>
  </r>
  <r>
    <x v="2"/>
    <n v="1185732"/>
    <x v="288"/>
    <x v="4"/>
    <x v="29"/>
    <s v="Charlotte"/>
    <x v="2"/>
    <n v="47"/>
    <n v="169"/>
    <n v="7943"/>
    <n v="4289.22"/>
    <n v="0.54"/>
    <x v="2"/>
  </r>
  <r>
    <x v="2"/>
    <n v="1185732"/>
    <x v="288"/>
    <x v="4"/>
    <x v="29"/>
    <s v="Charlotte"/>
    <x v="3"/>
    <n v="49"/>
    <n v="169"/>
    <n v="8281"/>
    <n v="4223.3100000000004"/>
    <n v="0.51"/>
    <x v="2"/>
  </r>
  <r>
    <x v="2"/>
    <n v="1185732"/>
    <x v="288"/>
    <x v="4"/>
    <x v="29"/>
    <s v="Charlotte"/>
    <x v="4"/>
    <n v="61"/>
    <n v="163"/>
    <n v="9943"/>
    <n v="4872.07"/>
    <n v="0.49"/>
    <x v="2"/>
  </r>
  <r>
    <x v="2"/>
    <n v="1185732"/>
    <x v="288"/>
    <x v="4"/>
    <x v="29"/>
    <s v="Charlotte"/>
    <x v="5"/>
    <n v="67"/>
    <n v="231"/>
    <n v="15477"/>
    <n v="9286.1999999999989"/>
    <n v="0.6"/>
    <x v="2"/>
  </r>
  <r>
    <x v="2"/>
    <n v="1185732"/>
    <x v="316"/>
    <x v="4"/>
    <x v="29"/>
    <s v="Charlotte"/>
    <x v="0"/>
    <n v="60"/>
    <n v="294"/>
    <n v="17640"/>
    <n v="8820"/>
    <n v="0.5"/>
    <x v="2"/>
  </r>
  <r>
    <x v="2"/>
    <n v="1185732"/>
    <x v="316"/>
    <x v="4"/>
    <x v="29"/>
    <s v="Charlotte"/>
    <x v="1"/>
    <n v="58"/>
    <n v="224"/>
    <n v="12992"/>
    <n v="6496"/>
    <n v="0.5"/>
    <x v="2"/>
  </r>
  <r>
    <x v="2"/>
    <n v="1185732"/>
    <x v="316"/>
    <x v="4"/>
    <x v="29"/>
    <s v="Charlotte"/>
    <x v="2"/>
    <n v="53"/>
    <n v="196"/>
    <n v="10388"/>
    <n v="5713.4000000000005"/>
    <n v="0.55000000000000004"/>
    <x v="2"/>
  </r>
  <r>
    <x v="2"/>
    <n v="1185732"/>
    <x v="316"/>
    <x v="4"/>
    <x v="29"/>
    <s v="Charlotte"/>
    <x v="3"/>
    <n v="52"/>
    <n v="203"/>
    <n v="10556"/>
    <n v="5383.56"/>
    <n v="0.51"/>
    <x v="2"/>
  </r>
  <r>
    <x v="2"/>
    <n v="1185732"/>
    <x v="316"/>
    <x v="4"/>
    <x v="29"/>
    <s v="Charlotte"/>
    <x v="4"/>
    <n v="59"/>
    <n v="182"/>
    <n v="10738"/>
    <n v="5261.62"/>
    <n v="0.49"/>
    <x v="2"/>
  </r>
  <r>
    <x v="2"/>
    <n v="1185732"/>
    <x v="316"/>
    <x v="4"/>
    <x v="29"/>
    <s v="Charlotte"/>
    <x v="5"/>
    <n v="64"/>
    <n v="263"/>
    <n v="16832"/>
    <n v="10604.16"/>
    <n v="0.63"/>
    <x v="2"/>
  </r>
  <r>
    <x v="2"/>
    <n v="1185732"/>
    <x v="348"/>
    <x v="4"/>
    <x v="29"/>
    <s v="Charlotte"/>
    <x v="0"/>
    <n v="61"/>
    <n v="308"/>
    <n v="18788"/>
    <n v="9957.6400000000012"/>
    <n v="0.53"/>
    <x v="2"/>
  </r>
  <r>
    <x v="2"/>
    <n v="1185732"/>
    <x v="348"/>
    <x v="4"/>
    <x v="29"/>
    <s v="Charlotte"/>
    <x v="1"/>
    <n v="58"/>
    <n v="200"/>
    <n v="11600"/>
    <n v="5219.9999999999991"/>
    <n v="0.44999999999999996"/>
    <x v="2"/>
  </r>
  <r>
    <x v="2"/>
    <n v="1185732"/>
    <x v="348"/>
    <x v="4"/>
    <x v="29"/>
    <s v="Charlotte"/>
    <x v="2"/>
    <n v="54"/>
    <n v="210"/>
    <n v="11340"/>
    <n v="6010.2000000000007"/>
    <n v="0.53"/>
    <x v="2"/>
  </r>
  <r>
    <x v="2"/>
    <n v="1185732"/>
    <x v="348"/>
    <x v="4"/>
    <x v="29"/>
    <s v="Charlotte"/>
    <x v="3"/>
    <n v="44"/>
    <n v="182"/>
    <n v="8008"/>
    <n v="4244.24"/>
    <n v="0.53"/>
    <x v="2"/>
  </r>
  <r>
    <x v="2"/>
    <n v="1185732"/>
    <x v="348"/>
    <x v="4"/>
    <x v="29"/>
    <s v="Charlotte"/>
    <x v="4"/>
    <n v="53"/>
    <n v="176"/>
    <n v="9328"/>
    <n v="4477.4399999999996"/>
    <n v="0.48"/>
    <x v="2"/>
  </r>
  <r>
    <x v="2"/>
    <n v="1185732"/>
    <x v="348"/>
    <x v="4"/>
    <x v="29"/>
    <s v="Charlotte"/>
    <x v="5"/>
    <n v="54"/>
    <n v="231"/>
    <n v="12474"/>
    <n v="7983.3600000000006"/>
    <n v="0.64"/>
    <x v="2"/>
  </r>
  <r>
    <x v="2"/>
    <n v="1185732"/>
    <x v="378"/>
    <x v="4"/>
    <x v="29"/>
    <s v="Charlotte"/>
    <x v="0"/>
    <n v="53"/>
    <n v="250"/>
    <n v="13250"/>
    <n v="6890"/>
    <n v="0.52"/>
    <x v="2"/>
  </r>
  <r>
    <x v="2"/>
    <n v="1185732"/>
    <x v="378"/>
    <x v="4"/>
    <x v="29"/>
    <s v="Charlotte"/>
    <x v="1"/>
    <n v="49"/>
    <n v="181"/>
    <n v="8869"/>
    <n v="4434.5"/>
    <n v="0.5"/>
    <x v="2"/>
  </r>
  <r>
    <x v="2"/>
    <n v="1185732"/>
    <x v="378"/>
    <x v="4"/>
    <x v="29"/>
    <s v="Charlotte"/>
    <x v="2"/>
    <n v="28"/>
    <n v="175"/>
    <n v="4900"/>
    <n v="2499"/>
    <n v="0.51"/>
    <x v="2"/>
  </r>
  <r>
    <x v="2"/>
    <n v="1185732"/>
    <x v="378"/>
    <x v="4"/>
    <x v="29"/>
    <s v="Charlotte"/>
    <x v="3"/>
    <n v="28"/>
    <n v="150"/>
    <n v="4200"/>
    <n v="2100"/>
    <n v="0.5"/>
    <x v="2"/>
  </r>
  <r>
    <x v="2"/>
    <n v="1185732"/>
    <x v="378"/>
    <x v="4"/>
    <x v="29"/>
    <s v="Charlotte"/>
    <x v="4"/>
    <n v="38"/>
    <n v="156"/>
    <n v="5928"/>
    <n v="2726.8799999999997"/>
    <n v="0.45999999999999996"/>
    <x v="2"/>
  </r>
  <r>
    <x v="2"/>
    <n v="1185732"/>
    <x v="378"/>
    <x v="4"/>
    <x v="29"/>
    <s v="Charlotte"/>
    <x v="5"/>
    <n v="41"/>
    <n v="203"/>
    <n v="8323"/>
    <n v="5077.03"/>
    <n v="0.61"/>
    <x v="2"/>
  </r>
  <r>
    <x v="2"/>
    <n v="1185732"/>
    <x v="410"/>
    <x v="4"/>
    <x v="29"/>
    <s v="Charlotte"/>
    <x v="0"/>
    <n v="42"/>
    <n v="245"/>
    <n v="10290"/>
    <n v="5556.6"/>
    <n v="0.54"/>
    <x v="2"/>
  </r>
  <r>
    <x v="2"/>
    <n v="1185732"/>
    <x v="410"/>
    <x v="4"/>
    <x v="29"/>
    <s v="Charlotte"/>
    <x v="1"/>
    <n v="33"/>
    <n v="196"/>
    <n v="6468"/>
    <n v="2975.2799999999997"/>
    <n v="0.45999999999999996"/>
    <x v="2"/>
  </r>
  <r>
    <x v="2"/>
    <n v="1185732"/>
    <x v="410"/>
    <x v="4"/>
    <x v="29"/>
    <s v="Charlotte"/>
    <x v="2"/>
    <n v="34"/>
    <n v="150"/>
    <n v="5100"/>
    <n v="2601"/>
    <n v="0.51"/>
    <x v="2"/>
  </r>
  <r>
    <x v="2"/>
    <n v="1185732"/>
    <x v="410"/>
    <x v="4"/>
    <x v="29"/>
    <s v="Charlotte"/>
    <x v="3"/>
    <n v="34"/>
    <n v="160"/>
    <n v="5440"/>
    <n v="2937.6000000000004"/>
    <n v="0.54"/>
    <x v="2"/>
  </r>
  <r>
    <x v="2"/>
    <n v="1185732"/>
    <x v="410"/>
    <x v="4"/>
    <x v="29"/>
    <s v="Charlotte"/>
    <x v="4"/>
    <n v="42"/>
    <n v="149"/>
    <n v="6258"/>
    <n v="2941.2599999999998"/>
    <n v="0.47"/>
    <x v="2"/>
  </r>
  <r>
    <x v="2"/>
    <n v="1185732"/>
    <x v="410"/>
    <x v="4"/>
    <x v="29"/>
    <s v="Charlotte"/>
    <x v="5"/>
    <n v="48"/>
    <n v="176"/>
    <n v="8448"/>
    <n v="5322.24"/>
    <n v="0.63"/>
    <x v="2"/>
  </r>
  <r>
    <x v="2"/>
    <n v="1185732"/>
    <x v="440"/>
    <x v="4"/>
    <x v="29"/>
    <s v="Charlotte"/>
    <x v="0"/>
    <n v="44"/>
    <n v="215"/>
    <n v="9460"/>
    <n v="5203"/>
    <n v="0.55000000000000004"/>
    <x v="2"/>
  </r>
  <r>
    <x v="2"/>
    <n v="1185732"/>
    <x v="440"/>
    <x v="4"/>
    <x v="29"/>
    <s v="Charlotte"/>
    <x v="1"/>
    <n v="32"/>
    <n v="195"/>
    <n v="6240"/>
    <n v="2932.7999999999997"/>
    <n v="0.47"/>
    <x v="2"/>
  </r>
  <r>
    <x v="2"/>
    <n v="1185732"/>
    <x v="440"/>
    <x v="4"/>
    <x v="29"/>
    <s v="Charlotte"/>
    <x v="2"/>
    <n v="38"/>
    <n v="167"/>
    <n v="6346"/>
    <n v="3426.84"/>
    <n v="0.54"/>
    <x v="2"/>
  </r>
  <r>
    <x v="2"/>
    <n v="1185732"/>
    <x v="440"/>
    <x v="4"/>
    <x v="29"/>
    <s v="Charlotte"/>
    <x v="3"/>
    <n v="55"/>
    <n v="163"/>
    <n v="8965"/>
    <n v="4572.1499999999996"/>
    <n v="0.51"/>
    <x v="2"/>
  </r>
  <r>
    <x v="2"/>
    <n v="1185732"/>
    <x v="440"/>
    <x v="4"/>
    <x v="29"/>
    <s v="Charlotte"/>
    <x v="4"/>
    <n v="72"/>
    <n v="163"/>
    <n v="11736"/>
    <n v="5750.64"/>
    <n v="0.49"/>
    <x v="2"/>
  </r>
  <r>
    <x v="2"/>
    <n v="1185732"/>
    <x v="440"/>
    <x v="4"/>
    <x v="29"/>
    <s v="Charlotte"/>
    <x v="5"/>
    <n v="72"/>
    <n v="210"/>
    <n v="15120"/>
    <n v="9676.8000000000011"/>
    <n v="0.64"/>
    <x v="2"/>
  </r>
  <r>
    <x v="2"/>
    <n v="1185732"/>
    <x v="469"/>
    <x v="4"/>
    <x v="29"/>
    <s v="Charlotte"/>
    <x v="0"/>
    <n v="64"/>
    <n v="244"/>
    <n v="15616"/>
    <n v="7964.16"/>
    <n v="0.51"/>
    <x v="2"/>
  </r>
  <r>
    <x v="2"/>
    <n v="1185732"/>
    <x v="469"/>
    <x v="4"/>
    <x v="29"/>
    <s v="Charlotte"/>
    <x v="1"/>
    <n v="55"/>
    <n v="202"/>
    <n v="11110"/>
    <n v="4999.4999999999991"/>
    <n v="0.44999999999999996"/>
    <x v="2"/>
  </r>
  <r>
    <x v="5"/>
    <n v="1185732"/>
    <x v="469"/>
    <x v="4"/>
    <x v="29"/>
    <s v="Charlotte"/>
    <x v="2"/>
    <n v="55"/>
    <n v="218"/>
    <n v="11990"/>
    <n v="6114.9000000000005"/>
    <n v="0.51"/>
    <x v="2"/>
  </r>
  <r>
    <x v="5"/>
    <n v="1185732"/>
    <x v="469"/>
    <x v="4"/>
    <x v="29"/>
    <s v="Charlotte"/>
    <x v="3"/>
    <n v="55"/>
    <n v="196"/>
    <n v="10780"/>
    <n v="5821.2000000000007"/>
    <n v="0.54"/>
    <x v="2"/>
  </r>
  <r>
    <x v="5"/>
    <n v="1185732"/>
    <x v="469"/>
    <x v="4"/>
    <x v="29"/>
    <s v="Charlotte"/>
    <x v="4"/>
    <n v="65"/>
    <n v="169"/>
    <n v="10985"/>
    <n v="5382.65"/>
    <n v="0.49"/>
    <x v="2"/>
  </r>
  <r>
    <x v="5"/>
    <n v="1185732"/>
    <x v="469"/>
    <x v="4"/>
    <x v="29"/>
    <s v="Charlotte"/>
    <x v="5"/>
    <n v="69"/>
    <n v="225"/>
    <n v="15525"/>
    <n v="10091.25"/>
    <n v="0.65"/>
    <x v="2"/>
  </r>
  <r>
    <x v="5"/>
    <n v="1185732"/>
    <x v="177"/>
    <x v="4"/>
    <x v="29"/>
    <s v="Charlotte"/>
    <x v="0"/>
    <n v="32"/>
    <n v="194"/>
    <n v="6208"/>
    <n v="3228.1600000000003"/>
    <n v="0.52"/>
    <x v="2"/>
  </r>
  <r>
    <x v="5"/>
    <n v="1185732"/>
    <x v="177"/>
    <x v="4"/>
    <x v="29"/>
    <s v="Charlotte"/>
    <x v="1"/>
    <n v="33"/>
    <n v="150"/>
    <n v="4950"/>
    <n v="2475"/>
    <n v="0.5"/>
    <x v="2"/>
  </r>
  <r>
    <x v="5"/>
    <n v="1185732"/>
    <x v="177"/>
    <x v="4"/>
    <x v="29"/>
    <s v="Charlotte"/>
    <x v="2"/>
    <n v="24"/>
    <n v="167"/>
    <n v="4008"/>
    <n v="2164.3200000000002"/>
    <n v="0.54"/>
    <x v="2"/>
  </r>
  <r>
    <x v="5"/>
    <n v="1185732"/>
    <x v="177"/>
    <x v="4"/>
    <x v="29"/>
    <s v="Charlotte"/>
    <x v="3"/>
    <n v="29"/>
    <n v="123"/>
    <n v="3567"/>
    <n v="1854.8400000000001"/>
    <n v="0.52"/>
    <x v="2"/>
  </r>
  <r>
    <x v="5"/>
    <n v="1185732"/>
    <x v="177"/>
    <x v="4"/>
    <x v="29"/>
    <s v="Charlotte"/>
    <x v="4"/>
    <n v="44"/>
    <n v="128"/>
    <n v="5632"/>
    <n v="2816"/>
    <n v="0.5"/>
    <x v="2"/>
  </r>
  <r>
    <x v="5"/>
    <n v="1185732"/>
    <x v="177"/>
    <x v="4"/>
    <x v="29"/>
    <s v="Charlotte"/>
    <x v="5"/>
    <n v="32"/>
    <n v="173"/>
    <n v="5536"/>
    <n v="3598.4"/>
    <n v="0.65"/>
    <x v="2"/>
  </r>
  <r>
    <x v="5"/>
    <n v="1185732"/>
    <x v="206"/>
    <x v="4"/>
    <x v="29"/>
    <s v="Charlotte"/>
    <x v="0"/>
    <n v="32"/>
    <n v="231"/>
    <n v="7392"/>
    <n v="3696"/>
    <n v="0.5"/>
    <x v="2"/>
  </r>
  <r>
    <x v="5"/>
    <n v="1185732"/>
    <x v="206"/>
    <x v="4"/>
    <x v="29"/>
    <s v="Charlotte"/>
    <x v="1"/>
    <n v="33"/>
    <n v="143"/>
    <n v="4719"/>
    <n v="2359.5"/>
    <n v="0.5"/>
    <x v="2"/>
  </r>
  <r>
    <x v="5"/>
    <n v="1185732"/>
    <x v="206"/>
    <x v="4"/>
    <x v="29"/>
    <s v="Charlotte"/>
    <x v="2"/>
    <n v="23"/>
    <n v="158"/>
    <n v="3634"/>
    <n v="1817"/>
    <n v="0.5"/>
    <x v="2"/>
  </r>
  <r>
    <x v="5"/>
    <n v="1185732"/>
    <x v="206"/>
    <x v="3"/>
    <x v="30"/>
    <s v="Columbus"/>
    <x v="3"/>
    <n v="29"/>
    <n v="101"/>
    <n v="2929"/>
    <n v="1464.5"/>
    <n v="0.5"/>
    <x v="2"/>
  </r>
  <r>
    <x v="5"/>
    <n v="1185732"/>
    <x v="206"/>
    <x v="3"/>
    <x v="30"/>
    <s v="Columbus"/>
    <x v="4"/>
    <n v="41"/>
    <n v="122"/>
    <n v="5002"/>
    <n v="2300.9199999999996"/>
    <n v="0.45999999999999996"/>
    <x v="2"/>
  </r>
  <r>
    <x v="5"/>
    <n v="1185732"/>
    <x v="206"/>
    <x v="3"/>
    <x v="30"/>
    <s v="Columbus"/>
    <x v="5"/>
    <n v="29"/>
    <n v="143"/>
    <n v="4147"/>
    <n v="2529.67"/>
    <n v="0.61"/>
    <x v="2"/>
  </r>
  <r>
    <x v="5"/>
    <n v="1185732"/>
    <x v="214"/>
    <x v="3"/>
    <x v="30"/>
    <s v="Columbus"/>
    <x v="0"/>
    <n v="27"/>
    <n v="231"/>
    <n v="6237"/>
    <n v="3243.2400000000002"/>
    <n v="0.52"/>
    <x v="2"/>
  </r>
  <r>
    <x v="5"/>
    <n v="1185732"/>
    <x v="214"/>
    <x v="3"/>
    <x v="30"/>
    <s v="Columbus"/>
    <x v="1"/>
    <n v="27"/>
    <n v="126"/>
    <n v="3402"/>
    <n v="1530.8999999999999"/>
    <n v="0.44999999999999996"/>
    <x v="2"/>
  </r>
  <r>
    <x v="5"/>
    <n v="1185732"/>
    <x v="214"/>
    <x v="3"/>
    <x v="30"/>
    <s v="Columbus"/>
    <x v="2"/>
    <n v="20"/>
    <n v="124"/>
    <n v="2480"/>
    <n v="1314.4"/>
    <n v="0.53"/>
    <x v="2"/>
  </r>
  <r>
    <x v="5"/>
    <n v="1185732"/>
    <x v="214"/>
    <x v="3"/>
    <x v="30"/>
    <s v="Columbus"/>
    <x v="3"/>
    <n v="24"/>
    <n v="98"/>
    <n v="2352"/>
    <n v="1223.04"/>
    <n v="0.52"/>
    <x v="2"/>
  </r>
  <r>
    <x v="5"/>
    <n v="1185732"/>
    <x v="214"/>
    <x v="3"/>
    <x v="30"/>
    <s v="Columbus"/>
    <x v="4"/>
    <n v="37"/>
    <n v="113"/>
    <n v="4181"/>
    <n v="2048.69"/>
    <n v="0.49"/>
    <x v="2"/>
  </r>
  <r>
    <x v="5"/>
    <n v="1185732"/>
    <x v="214"/>
    <x v="3"/>
    <x v="30"/>
    <s v="Columbus"/>
    <x v="5"/>
    <n v="28"/>
    <n v="128"/>
    <n v="3584"/>
    <n v="2186.2399999999998"/>
    <n v="0.61"/>
    <x v="2"/>
  </r>
  <r>
    <x v="5"/>
    <n v="1185732"/>
    <x v="233"/>
    <x v="3"/>
    <x v="30"/>
    <s v="Columbus"/>
    <x v="0"/>
    <n v="28"/>
    <n v="218"/>
    <n v="6104"/>
    <n v="3357.2000000000003"/>
    <n v="0.55000000000000004"/>
    <x v="2"/>
  </r>
  <r>
    <x v="5"/>
    <n v="1185732"/>
    <x v="233"/>
    <x v="3"/>
    <x v="30"/>
    <s v="Columbus"/>
    <x v="1"/>
    <n v="28"/>
    <n v="111"/>
    <n v="3108"/>
    <n v="1522.92"/>
    <n v="0.49"/>
    <x v="2"/>
  </r>
  <r>
    <x v="5"/>
    <n v="1185732"/>
    <x v="233"/>
    <x v="3"/>
    <x v="30"/>
    <s v="Columbus"/>
    <x v="2"/>
    <n v="19"/>
    <n v="106"/>
    <n v="2014"/>
    <n v="1067.42"/>
    <n v="0.53"/>
    <x v="2"/>
  </r>
  <r>
    <x v="5"/>
    <n v="1185732"/>
    <x v="233"/>
    <x v="3"/>
    <x v="30"/>
    <s v="Columbus"/>
    <x v="3"/>
    <n v="24"/>
    <n v="102"/>
    <n v="2448"/>
    <n v="1224"/>
    <n v="0.5"/>
    <x v="2"/>
  </r>
  <r>
    <x v="5"/>
    <n v="1185732"/>
    <x v="233"/>
    <x v="3"/>
    <x v="30"/>
    <s v="Columbus"/>
    <x v="4"/>
    <n v="42"/>
    <n v="101"/>
    <n v="4242"/>
    <n v="1993.7399999999998"/>
    <n v="0.47"/>
    <x v="2"/>
  </r>
  <r>
    <x v="5"/>
    <n v="1185732"/>
    <x v="233"/>
    <x v="3"/>
    <x v="30"/>
    <s v="Columbus"/>
    <x v="5"/>
    <n v="34"/>
    <n v="137"/>
    <n v="4658"/>
    <n v="3027.7000000000003"/>
    <n v="0.65"/>
    <x v="2"/>
  </r>
  <r>
    <x v="5"/>
    <n v="1185732"/>
    <x v="262"/>
    <x v="3"/>
    <x v="30"/>
    <s v="Columbus"/>
    <x v="0"/>
    <n v="42"/>
    <n v="207"/>
    <n v="8694"/>
    <n v="4347"/>
    <n v="0.5"/>
    <x v="2"/>
  </r>
  <r>
    <x v="5"/>
    <n v="1185732"/>
    <x v="262"/>
    <x v="3"/>
    <x v="30"/>
    <s v="Columbus"/>
    <x v="1"/>
    <n v="44"/>
    <n v="135"/>
    <n v="5940"/>
    <n v="2910.6"/>
    <n v="0.49"/>
    <x v="2"/>
  </r>
  <r>
    <x v="5"/>
    <n v="1185732"/>
    <x v="262"/>
    <x v="3"/>
    <x v="30"/>
    <s v="Columbus"/>
    <x v="2"/>
    <n v="39"/>
    <n v="143"/>
    <n v="5577"/>
    <n v="2844.27"/>
    <n v="0.51"/>
    <x v="2"/>
  </r>
  <r>
    <x v="5"/>
    <n v="1185732"/>
    <x v="262"/>
    <x v="3"/>
    <x v="30"/>
    <s v="Columbus"/>
    <x v="3"/>
    <n v="38"/>
    <n v="123"/>
    <n v="4674"/>
    <n v="2570.7000000000003"/>
    <n v="0.55000000000000004"/>
    <x v="2"/>
  </r>
  <r>
    <x v="5"/>
    <n v="1185732"/>
    <x v="262"/>
    <x v="3"/>
    <x v="30"/>
    <s v="Columbus"/>
    <x v="4"/>
    <n v="49"/>
    <n v="126"/>
    <n v="6174"/>
    <n v="2840.04"/>
    <n v="0.45999999999999996"/>
    <x v="2"/>
  </r>
  <r>
    <x v="5"/>
    <n v="1185732"/>
    <x v="262"/>
    <x v="3"/>
    <x v="30"/>
    <s v="Columbus"/>
    <x v="5"/>
    <n v="53"/>
    <n v="143"/>
    <n v="7579"/>
    <n v="4850.5600000000004"/>
    <n v="0.64"/>
    <x v="2"/>
  </r>
  <r>
    <x v="5"/>
    <n v="1185732"/>
    <x v="295"/>
    <x v="3"/>
    <x v="30"/>
    <s v="Columbus"/>
    <x v="0"/>
    <n v="49"/>
    <n v="232"/>
    <n v="11368"/>
    <n v="6025.04"/>
    <n v="0.53"/>
    <x v="2"/>
  </r>
  <r>
    <x v="5"/>
    <n v="1185732"/>
    <x v="295"/>
    <x v="3"/>
    <x v="30"/>
    <s v="Columbus"/>
    <x v="1"/>
    <n v="41"/>
    <n v="138"/>
    <n v="5658"/>
    <n v="2602.6799999999998"/>
    <n v="0.45999999999999996"/>
    <x v="2"/>
  </r>
  <r>
    <x v="5"/>
    <n v="1185732"/>
    <x v="295"/>
    <x v="3"/>
    <x v="30"/>
    <s v="Columbus"/>
    <x v="2"/>
    <n v="49"/>
    <n v="142"/>
    <n v="6958"/>
    <n v="3757.32"/>
    <n v="0.54"/>
    <x v="2"/>
  </r>
  <r>
    <x v="5"/>
    <n v="1185732"/>
    <x v="295"/>
    <x v="3"/>
    <x v="30"/>
    <s v="Columbus"/>
    <x v="3"/>
    <n v="49"/>
    <n v="140"/>
    <n v="6860"/>
    <n v="3498.6"/>
    <n v="0.51"/>
    <x v="2"/>
  </r>
  <r>
    <x v="5"/>
    <n v="1185732"/>
    <x v="295"/>
    <x v="3"/>
    <x v="30"/>
    <s v="Columbus"/>
    <x v="4"/>
    <n v="62"/>
    <n v="150"/>
    <n v="9300"/>
    <n v="4371"/>
    <n v="0.47"/>
    <x v="2"/>
  </r>
  <r>
    <x v="5"/>
    <n v="1185732"/>
    <x v="295"/>
    <x v="3"/>
    <x v="30"/>
    <s v="Columbus"/>
    <x v="5"/>
    <n v="64"/>
    <n v="196"/>
    <n v="12544"/>
    <n v="7777.28"/>
    <n v="0.62"/>
    <x v="2"/>
  </r>
  <r>
    <x v="5"/>
    <n v="1185732"/>
    <x v="323"/>
    <x v="3"/>
    <x v="30"/>
    <s v="Columbus"/>
    <x v="0"/>
    <n v="63"/>
    <n v="252"/>
    <n v="15876"/>
    <n v="8255.52"/>
    <n v="0.52"/>
    <x v="2"/>
  </r>
  <r>
    <x v="5"/>
    <n v="1185732"/>
    <x v="323"/>
    <x v="3"/>
    <x v="30"/>
    <s v="Columbus"/>
    <x v="1"/>
    <n v="56"/>
    <n v="195"/>
    <n v="10920"/>
    <n v="5132.3999999999996"/>
    <n v="0.47"/>
    <x v="2"/>
  </r>
  <r>
    <x v="5"/>
    <n v="1185732"/>
    <x v="323"/>
    <x v="3"/>
    <x v="30"/>
    <s v="Columbus"/>
    <x v="2"/>
    <n v="51"/>
    <n v="173"/>
    <n v="8823"/>
    <n v="4499.7300000000005"/>
    <n v="0.51"/>
    <x v="2"/>
  </r>
  <r>
    <x v="5"/>
    <n v="1185732"/>
    <x v="323"/>
    <x v="3"/>
    <x v="30"/>
    <s v="Columbus"/>
    <x v="3"/>
    <n v="53"/>
    <n v="152"/>
    <n v="8056"/>
    <n v="4350.2400000000007"/>
    <n v="0.54"/>
    <x v="2"/>
  </r>
  <r>
    <x v="5"/>
    <n v="1185732"/>
    <x v="323"/>
    <x v="3"/>
    <x v="30"/>
    <s v="Columbus"/>
    <x v="4"/>
    <n v="59"/>
    <n v="154"/>
    <n v="9086"/>
    <n v="4179.5599999999995"/>
    <n v="0.45999999999999996"/>
    <x v="2"/>
  </r>
  <r>
    <x v="5"/>
    <n v="1185732"/>
    <x v="323"/>
    <x v="3"/>
    <x v="30"/>
    <s v="Columbus"/>
    <x v="5"/>
    <n v="69"/>
    <n v="181"/>
    <n v="12489"/>
    <n v="7868.07"/>
    <n v="0.63"/>
    <x v="2"/>
  </r>
  <r>
    <x v="5"/>
    <n v="1185732"/>
    <x v="355"/>
    <x v="3"/>
    <x v="30"/>
    <s v="Columbus"/>
    <x v="0"/>
    <n v="61"/>
    <n v="228"/>
    <n v="13908"/>
    <n v="6954"/>
    <n v="0.5"/>
    <x v="2"/>
  </r>
  <r>
    <x v="5"/>
    <n v="1185732"/>
    <x v="355"/>
    <x v="3"/>
    <x v="30"/>
    <s v="Columbus"/>
    <x v="1"/>
    <n v="58"/>
    <n v="195"/>
    <n v="11310"/>
    <n v="5202.5999999999995"/>
    <n v="0.45999999999999996"/>
    <x v="2"/>
  </r>
  <r>
    <x v="5"/>
    <n v="1185732"/>
    <x v="355"/>
    <x v="3"/>
    <x v="30"/>
    <s v="Columbus"/>
    <x v="2"/>
    <n v="53"/>
    <n v="150"/>
    <n v="7950"/>
    <n v="4054.5"/>
    <n v="0.51"/>
    <x v="2"/>
  </r>
  <r>
    <x v="5"/>
    <n v="1185732"/>
    <x v="355"/>
    <x v="3"/>
    <x v="30"/>
    <s v="Columbus"/>
    <x v="3"/>
    <n v="41"/>
    <n v="158"/>
    <n v="6478"/>
    <n v="3303.78"/>
    <n v="0.51"/>
    <x v="2"/>
  </r>
  <r>
    <x v="5"/>
    <n v="1185732"/>
    <x v="355"/>
    <x v="3"/>
    <x v="30"/>
    <s v="Columbus"/>
    <x v="4"/>
    <n v="50"/>
    <n v="135"/>
    <n v="6750"/>
    <n v="3307.5"/>
    <n v="0.49"/>
    <x v="2"/>
  </r>
  <r>
    <x v="5"/>
    <n v="1185732"/>
    <x v="355"/>
    <x v="3"/>
    <x v="30"/>
    <s v="Columbus"/>
    <x v="5"/>
    <n v="54"/>
    <n v="169"/>
    <n v="9126"/>
    <n v="5566.86"/>
    <n v="0.61"/>
    <x v="2"/>
  </r>
  <r>
    <x v="5"/>
    <n v="1185732"/>
    <x v="385"/>
    <x v="3"/>
    <x v="30"/>
    <s v="Columbus"/>
    <x v="0"/>
    <n v="50"/>
    <n v="225"/>
    <n v="11250"/>
    <n v="6075"/>
    <n v="0.54"/>
    <x v="2"/>
  </r>
  <r>
    <x v="5"/>
    <n v="1185732"/>
    <x v="385"/>
    <x v="3"/>
    <x v="30"/>
    <s v="Columbus"/>
    <x v="1"/>
    <n v="47"/>
    <n v="173"/>
    <n v="8131"/>
    <n v="3821.5699999999997"/>
    <n v="0.47"/>
    <x v="2"/>
  </r>
  <r>
    <x v="5"/>
    <n v="1185732"/>
    <x v="385"/>
    <x v="3"/>
    <x v="30"/>
    <s v="Columbus"/>
    <x v="2"/>
    <n v="23"/>
    <n v="138"/>
    <n v="3174"/>
    <n v="1745.7"/>
    <n v="0.55000000000000004"/>
    <x v="2"/>
  </r>
  <r>
    <x v="5"/>
    <n v="1185732"/>
    <x v="385"/>
    <x v="3"/>
    <x v="30"/>
    <s v="Columbus"/>
    <x v="3"/>
    <n v="24"/>
    <n v="113"/>
    <n v="2712"/>
    <n v="1383.1200000000001"/>
    <n v="0.51"/>
    <x v="2"/>
  </r>
  <r>
    <x v="5"/>
    <n v="1185732"/>
    <x v="385"/>
    <x v="3"/>
    <x v="30"/>
    <s v="Columbus"/>
    <x v="4"/>
    <n v="32"/>
    <n v="122"/>
    <n v="3904"/>
    <n v="1873.9199999999998"/>
    <n v="0.48"/>
    <x v="2"/>
  </r>
  <r>
    <x v="5"/>
    <n v="1185732"/>
    <x v="385"/>
    <x v="3"/>
    <x v="30"/>
    <s v="Columbus"/>
    <x v="5"/>
    <n v="37"/>
    <n v="138"/>
    <n v="5106"/>
    <n v="3165.72"/>
    <n v="0.62"/>
    <x v="2"/>
  </r>
  <r>
    <x v="5"/>
    <n v="1185732"/>
    <x v="417"/>
    <x v="3"/>
    <x v="30"/>
    <s v="Columbus"/>
    <x v="0"/>
    <n v="36"/>
    <n v="210"/>
    <n v="7560"/>
    <n v="3931.2000000000003"/>
    <n v="0.52"/>
    <x v="2"/>
  </r>
  <r>
    <x v="5"/>
    <n v="1185732"/>
    <x v="417"/>
    <x v="3"/>
    <x v="30"/>
    <s v="Columbus"/>
    <x v="1"/>
    <n v="29"/>
    <n v="138"/>
    <n v="4002"/>
    <n v="1880.9399999999998"/>
    <n v="0.47"/>
    <x v="2"/>
  </r>
  <r>
    <x v="5"/>
    <n v="1185732"/>
    <x v="417"/>
    <x v="3"/>
    <x v="30"/>
    <s v="Columbus"/>
    <x v="2"/>
    <n v="27"/>
    <n v="106"/>
    <n v="2862"/>
    <n v="1516.8600000000001"/>
    <n v="0.53"/>
    <x v="2"/>
  </r>
  <r>
    <x v="5"/>
    <n v="1185732"/>
    <x v="417"/>
    <x v="3"/>
    <x v="30"/>
    <s v="Columbus"/>
    <x v="3"/>
    <n v="29"/>
    <n v="112"/>
    <n v="3248"/>
    <n v="1656.48"/>
    <n v="0.51"/>
    <x v="2"/>
  </r>
  <r>
    <x v="5"/>
    <n v="1185732"/>
    <x v="417"/>
    <x v="3"/>
    <x v="30"/>
    <s v="Columbus"/>
    <x v="4"/>
    <n v="37"/>
    <n v="116"/>
    <n v="4292"/>
    <n v="1974.32"/>
    <n v="0.45999999999999996"/>
    <x v="2"/>
  </r>
  <r>
    <x v="5"/>
    <n v="1185732"/>
    <x v="417"/>
    <x v="3"/>
    <x v="30"/>
    <s v="Columbus"/>
    <x v="5"/>
    <n v="38"/>
    <n v="147"/>
    <n v="5586"/>
    <n v="3519.18"/>
    <n v="0.63"/>
    <x v="2"/>
  </r>
  <r>
    <x v="5"/>
    <n v="1185732"/>
    <x v="447"/>
    <x v="3"/>
    <x v="30"/>
    <s v="Columbus"/>
    <x v="0"/>
    <n v="34"/>
    <n v="169"/>
    <n v="5746"/>
    <n v="2987.92"/>
    <n v="0.52"/>
    <x v="2"/>
  </r>
  <r>
    <x v="5"/>
    <n v="1185732"/>
    <x v="447"/>
    <x v="3"/>
    <x v="30"/>
    <s v="Columbus"/>
    <x v="1"/>
    <n v="24"/>
    <n v="140"/>
    <n v="3360"/>
    <n v="1511.9999999999998"/>
    <n v="0.44999999999999996"/>
    <x v="2"/>
  </r>
  <r>
    <x v="5"/>
    <n v="1185732"/>
    <x v="447"/>
    <x v="3"/>
    <x v="30"/>
    <s v="Columbus"/>
    <x v="2"/>
    <n v="32"/>
    <n v="116"/>
    <n v="3712"/>
    <n v="1856"/>
    <n v="0.5"/>
    <x v="2"/>
  </r>
  <r>
    <x v="5"/>
    <n v="1185732"/>
    <x v="447"/>
    <x v="3"/>
    <x v="30"/>
    <s v="Columbus"/>
    <x v="3"/>
    <n v="59"/>
    <n v="135"/>
    <n v="7965"/>
    <n v="3982.5"/>
    <n v="0.5"/>
    <x v="2"/>
  </r>
  <r>
    <x v="5"/>
    <n v="1185732"/>
    <x v="447"/>
    <x v="3"/>
    <x v="30"/>
    <s v="Columbus"/>
    <x v="4"/>
    <n v="76"/>
    <n v="138"/>
    <n v="10488"/>
    <n v="5139.12"/>
    <n v="0.49"/>
    <x v="2"/>
  </r>
  <r>
    <x v="5"/>
    <n v="1185732"/>
    <x v="447"/>
    <x v="3"/>
    <x v="30"/>
    <s v="Columbus"/>
    <x v="5"/>
    <n v="74"/>
    <n v="167"/>
    <n v="12358"/>
    <n v="7909.12"/>
    <n v="0.64"/>
    <x v="2"/>
  </r>
  <r>
    <x v="5"/>
    <n v="1185732"/>
    <x v="476"/>
    <x v="3"/>
    <x v="30"/>
    <s v="Columbus"/>
    <x v="0"/>
    <n v="70"/>
    <n v="231"/>
    <n v="16170"/>
    <n v="8085"/>
    <n v="0.5"/>
    <x v="2"/>
  </r>
  <r>
    <x v="5"/>
    <n v="1185732"/>
    <x v="476"/>
    <x v="3"/>
    <x v="30"/>
    <s v="Columbus"/>
    <x v="1"/>
    <n v="60"/>
    <n v="181"/>
    <n v="10860"/>
    <n v="5104.2"/>
    <n v="0.47"/>
    <x v="2"/>
  </r>
  <r>
    <x v="3"/>
    <n v="1185732"/>
    <x v="476"/>
    <x v="3"/>
    <x v="30"/>
    <s v="Columbus"/>
    <x v="2"/>
    <n v="59"/>
    <n v="161"/>
    <n v="9499"/>
    <n v="4939.4800000000005"/>
    <n v="0.52"/>
    <x v="2"/>
  </r>
  <r>
    <x v="3"/>
    <n v="1185732"/>
    <x v="476"/>
    <x v="3"/>
    <x v="30"/>
    <s v="Columbus"/>
    <x v="3"/>
    <n v="63"/>
    <n v="147"/>
    <n v="9261"/>
    <n v="4630.5"/>
    <n v="0.5"/>
    <x v="2"/>
  </r>
  <r>
    <x v="3"/>
    <n v="1185732"/>
    <x v="476"/>
    <x v="3"/>
    <x v="30"/>
    <s v="Columbus"/>
    <x v="4"/>
    <n v="68"/>
    <n v="142"/>
    <n v="9656"/>
    <n v="4731.4399999999996"/>
    <n v="0.49"/>
    <x v="2"/>
  </r>
  <r>
    <x v="3"/>
    <n v="1185732"/>
    <x v="476"/>
    <x v="3"/>
    <x v="30"/>
    <s v="Columbus"/>
    <x v="5"/>
    <n v="74"/>
    <n v="156"/>
    <n v="11544"/>
    <n v="6926.4"/>
    <n v="0.6"/>
    <x v="2"/>
  </r>
  <r>
    <x v="5"/>
    <n v="1185732"/>
    <x v="186"/>
    <x v="3"/>
    <x v="30"/>
    <s v="Columbus"/>
    <x v="0"/>
    <n v="37"/>
    <n v="135"/>
    <n v="4995"/>
    <n v="2697.3"/>
    <n v="0.54"/>
    <x v="2"/>
  </r>
  <r>
    <x v="5"/>
    <n v="1185732"/>
    <x v="186"/>
    <x v="3"/>
    <x v="30"/>
    <s v="Columbus"/>
    <x v="1"/>
    <n v="38"/>
    <n v="78"/>
    <n v="2964"/>
    <n v="1393.08"/>
    <n v="0.47"/>
    <x v="2"/>
  </r>
  <r>
    <x v="5"/>
    <n v="1185732"/>
    <x v="186"/>
    <x v="3"/>
    <x v="30"/>
    <s v="Columbus"/>
    <x v="2"/>
    <n v="28"/>
    <n v="75"/>
    <n v="2100"/>
    <n v="1092"/>
    <n v="0.52"/>
    <x v="2"/>
  </r>
  <r>
    <x v="5"/>
    <n v="1185732"/>
    <x v="186"/>
    <x v="3"/>
    <x v="30"/>
    <s v="Columbus"/>
    <x v="3"/>
    <n v="34"/>
    <n v="42"/>
    <n v="1428"/>
    <n v="714"/>
    <n v="0.5"/>
    <x v="2"/>
  </r>
  <r>
    <x v="5"/>
    <n v="1185732"/>
    <x v="186"/>
    <x v="3"/>
    <x v="30"/>
    <s v="Columbus"/>
    <x v="4"/>
    <n v="46"/>
    <n v="52"/>
    <n v="2392"/>
    <n v="1124.24"/>
    <n v="0.47"/>
    <x v="2"/>
  </r>
  <r>
    <x v="5"/>
    <n v="1185732"/>
    <x v="186"/>
    <x v="3"/>
    <x v="30"/>
    <s v="Columbus"/>
    <x v="5"/>
    <n v="37"/>
    <n v="81"/>
    <n v="2997"/>
    <n v="1618.38"/>
    <n v="0.54"/>
    <x v="2"/>
  </r>
  <r>
    <x v="5"/>
    <n v="1185732"/>
    <x v="696"/>
    <x v="3"/>
    <x v="30"/>
    <s v="Columbus"/>
    <x v="0"/>
    <n v="38"/>
    <n v="138"/>
    <n v="5244"/>
    <n v="2779.32"/>
    <n v="0.53"/>
    <x v="2"/>
  </r>
  <r>
    <x v="5"/>
    <n v="1185732"/>
    <x v="696"/>
    <x v="3"/>
    <x v="30"/>
    <s v="Columbus"/>
    <x v="1"/>
    <n v="38"/>
    <n v="58"/>
    <n v="2204"/>
    <n v="1013.8399999999999"/>
    <n v="0.45999999999999996"/>
    <x v="2"/>
  </r>
  <r>
    <x v="5"/>
    <n v="1185732"/>
    <x v="696"/>
    <x v="3"/>
    <x v="30"/>
    <s v="Columbus"/>
    <x v="2"/>
    <n v="29"/>
    <n v="63"/>
    <n v="1827"/>
    <n v="968.31000000000006"/>
    <n v="0.53"/>
    <x v="2"/>
  </r>
  <r>
    <x v="5"/>
    <n v="1185732"/>
    <x v="696"/>
    <x v="4"/>
    <x v="31"/>
    <s v="Louisville"/>
    <x v="3"/>
    <n v="34"/>
    <n v="34"/>
    <n v="1156"/>
    <n v="624.24"/>
    <n v="0.54"/>
    <x v="2"/>
  </r>
  <r>
    <x v="5"/>
    <n v="1185732"/>
    <x v="696"/>
    <x v="4"/>
    <x v="31"/>
    <s v="Louisville"/>
    <x v="4"/>
    <n v="48"/>
    <n v="54"/>
    <n v="2592"/>
    <n v="1218.24"/>
    <n v="0.47"/>
    <x v="2"/>
  </r>
  <r>
    <x v="5"/>
    <n v="1185732"/>
    <x v="696"/>
    <x v="4"/>
    <x v="31"/>
    <s v="Louisville"/>
    <x v="5"/>
    <n v="39"/>
    <n v="78"/>
    <n v="3042"/>
    <n v="1551.42"/>
    <n v="0.51"/>
    <x v="2"/>
  </r>
  <r>
    <x v="5"/>
    <n v="1185732"/>
    <x v="226"/>
    <x v="4"/>
    <x v="31"/>
    <s v="Louisville"/>
    <x v="0"/>
    <n v="41"/>
    <n v="156"/>
    <n v="6396"/>
    <n v="3261.96"/>
    <n v="0.51"/>
    <x v="2"/>
  </r>
  <r>
    <x v="5"/>
    <n v="1185732"/>
    <x v="226"/>
    <x v="4"/>
    <x v="31"/>
    <s v="Louisville"/>
    <x v="1"/>
    <n v="41"/>
    <n v="59"/>
    <n v="2419"/>
    <n v="1185.31"/>
    <n v="0.49"/>
    <x v="2"/>
  </r>
  <r>
    <x v="5"/>
    <n v="1185732"/>
    <x v="226"/>
    <x v="4"/>
    <x v="31"/>
    <s v="Louisville"/>
    <x v="2"/>
    <n v="34"/>
    <n v="73"/>
    <n v="2482"/>
    <n v="1241"/>
    <n v="0.5"/>
    <x v="2"/>
  </r>
  <r>
    <x v="5"/>
    <n v="1185732"/>
    <x v="226"/>
    <x v="4"/>
    <x v="31"/>
    <s v="Louisville"/>
    <x v="3"/>
    <n v="36"/>
    <n v="27"/>
    <n v="972"/>
    <n v="505.44"/>
    <n v="0.52"/>
    <x v="2"/>
  </r>
  <r>
    <x v="5"/>
    <n v="1185732"/>
    <x v="226"/>
    <x v="4"/>
    <x v="31"/>
    <s v="Louisville"/>
    <x v="4"/>
    <n v="52"/>
    <n v="44"/>
    <n v="2288"/>
    <n v="1052.48"/>
    <n v="0.45999999999999996"/>
    <x v="2"/>
  </r>
  <r>
    <x v="5"/>
    <n v="1185732"/>
    <x v="226"/>
    <x v="4"/>
    <x v="31"/>
    <s v="Louisville"/>
    <x v="5"/>
    <n v="42"/>
    <n v="65"/>
    <n v="2730"/>
    <n v="1392.3"/>
    <n v="0.51"/>
    <x v="2"/>
  </r>
  <r>
    <x v="5"/>
    <n v="1185732"/>
    <x v="245"/>
    <x v="4"/>
    <x v="31"/>
    <s v="Louisville"/>
    <x v="0"/>
    <n v="41"/>
    <n v="119"/>
    <n v="4879"/>
    <n v="2683.4500000000003"/>
    <n v="0.55000000000000004"/>
    <x v="2"/>
  </r>
  <r>
    <x v="5"/>
    <n v="1185732"/>
    <x v="245"/>
    <x v="4"/>
    <x v="31"/>
    <s v="Louisville"/>
    <x v="1"/>
    <n v="41"/>
    <n v="49"/>
    <n v="2009"/>
    <n v="964.31999999999994"/>
    <n v="0.48"/>
    <x v="2"/>
  </r>
  <r>
    <x v="5"/>
    <n v="1185732"/>
    <x v="245"/>
    <x v="4"/>
    <x v="31"/>
    <s v="Louisville"/>
    <x v="2"/>
    <n v="38"/>
    <n v="49"/>
    <n v="1862"/>
    <n v="1024.1000000000001"/>
    <n v="0.55000000000000004"/>
    <x v="2"/>
  </r>
  <r>
    <x v="5"/>
    <n v="1185732"/>
    <x v="245"/>
    <x v="4"/>
    <x v="31"/>
    <s v="Louisville"/>
    <x v="3"/>
    <n v="42"/>
    <n v="29"/>
    <n v="1218"/>
    <n v="609"/>
    <n v="0.5"/>
    <x v="2"/>
  </r>
  <r>
    <x v="5"/>
    <n v="1185732"/>
    <x v="245"/>
    <x v="4"/>
    <x v="31"/>
    <s v="Louisville"/>
    <x v="4"/>
    <n v="47"/>
    <n v="35"/>
    <n v="1645"/>
    <n v="806.05"/>
    <n v="0.49"/>
    <x v="2"/>
  </r>
  <r>
    <x v="5"/>
    <n v="1185732"/>
    <x v="245"/>
    <x v="4"/>
    <x v="31"/>
    <s v="Louisville"/>
    <x v="5"/>
    <n v="36"/>
    <n v="75"/>
    <n v="2700"/>
    <n v="1350"/>
    <n v="0.5"/>
    <x v="2"/>
  </r>
  <r>
    <x v="5"/>
    <n v="1185732"/>
    <x v="276"/>
    <x v="4"/>
    <x v="31"/>
    <s v="Louisville"/>
    <x v="0"/>
    <n v="49"/>
    <n v="156"/>
    <n v="7644"/>
    <n v="3898.44"/>
    <n v="0.51"/>
    <x v="2"/>
  </r>
  <r>
    <x v="5"/>
    <n v="1185732"/>
    <x v="276"/>
    <x v="4"/>
    <x v="31"/>
    <s v="Louisville"/>
    <x v="1"/>
    <n v="42"/>
    <n v="68"/>
    <n v="2856"/>
    <n v="1428"/>
    <n v="0.5"/>
    <x v="2"/>
  </r>
  <r>
    <x v="5"/>
    <n v="1185732"/>
    <x v="276"/>
    <x v="4"/>
    <x v="31"/>
    <s v="Louisville"/>
    <x v="2"/>
    <n v="38"/>
    <n v="58"/>
    <n v="2204"/>
    <n v="1146.08"/>
    <n v="0.52"/>
    <x v="2"/>
  </r>
  <r>
    <x v="5"/>
    <n v="1185732"/>
    <x v="276"/>
    <x v="4"/>
    <x v="31"/>
    <s v="Louisville"/>
    <x v="3"/>
    <n v="38"/>
    <n v="38"/>
    <n v="1444"/>
    <n v="779.7600000000001"/>
    <n v="0.54"/>
    <x v="2"/>
  </r>
  <r>
    <x v="5"/>
    <n v="1185732"/>
    <x v="276"/>
    <x v="4"/>
    <x v="31"/>
    <s v="Louisville"/>
    <x v="4"/>
    <n v="46"/>
    <n v="42"/>
    <n v="1932"/>
    <n v="888.71999999999991"/>
    <n v="0.45999999999999996"/>
    <x v="2"/>
  </r>
  <r>
    <x v="5"/>
    <n v="1185732"/>
    <x v="276"/>
    <x v="4"/>
    <x v="31"/>
    <s v="Louisville"/>
    <x v="5"/>
    <n v="51"/>
    <n v="83"/>
    <n v="4233"/>
    <n v="2158.83"/>
    <n v="0.51"/>
    <x v="2"/>
  </r>
  <r>
    <x v="5"/>
    <n v="1185732"/>
    <x v="306"/>
    <x v="4"/>
    <x v="31"/>
    <s v="Louisville"/>
    <x v="0"/>
    <n v="36"/>
    <n v="142"/>
    <n v="5112"/>
    <n v="2556"/>
    <n v="0.5"/>
    <x v="2"/>
  </r>
  <r>
    <x v="5"/>
    <n v="1185732"/>
    <x v="306"/>
    <x v="4"/>
    <x v="31"/>
    <s v="Louisville"/>
    <x v="1"/>
    <n v="33"/>
    <n v="77"/>
    <n v="2541"/>
    <n v="1245.0899999999999"/>
    <n v="0.49"/>
    <x v="2"/>
  </r>
  <r>
    <x v="5"/>
    <n v="1185732"/>
    <x v="306"/>
    <x v="4"/>
    <x v="31"/>
    <s v="Louisville"/>
    <x v="2"/>
    <n v="28"/>
    <n v="56"/>
    <n v="1568"/>
    <n v="862.40000000000009"/>
    <n v="0.55000000000000004"/>
    <x v="2"/>
  </r>
  <r>
    <x v="5"/>
    <n v="1185732"/>
    <x v="306"/>
    <x v="4"/>
    <x v="31"/>
    <s v="Louisville"/>
    <x v="3"/>
    <n v="29"/>
    <n v="52"/>
    <n v="1508"/>
    <n v="829.40000000000009"/>
    <n v="0.55000000000000004"/>
    <x v="2"/>
  </r>
  <r>
    <x v="5"/>
    <n v="1185732"/>
    <x v="306"/>
    <x v="4"/>
    <x v="31"/>
    <s v="Louisville"/>
    <x v="4"/>
    <n v="49"/>
    <n v="54"/>
    <n v="2646"/>
    <n v="1296.54"/>
    <n v="0.49"/>
    <x v="2"/>
  </r>
  <r>
    <x v="5"/>
    <n v="1185732"/>
    <x v="306"/>
    <x v="4"/>
    <x v="31"/>
    <s v="Louisville"/>
    <x v="5"/>
    <n v="52"/>
    <n v="101"/>
    <n v="5252"/>
    <n v="2731.04"/>
    <n v="0.52"/>
    <x v="2"/>
  </r>
  <r>
    <x v="5"/>
    <n v="1185732"/>
    <x v="335"/>
    <x v="4"/>
    <x v="31"/>
    <s v="Louisville"/>
    <x v="0"/>
    <n v="47"/>
    <n v="168"/>
    <n v="7896"/>
    <n v="4342.8"/>
    <n v="0.55000000000000004"/>
    <x v="2"/>
  </r>
  <r>
    <x v="5"/>
    <n v="1185732"/>
    <x v="335"/>
    <x v="4"/>
    <x v="31"/>
    <s v="Louisville"/>
    <x v="1"/>
    <n v="44"/>
    <n v="95"/>
    <n v="4180"/>
    <n v="2048.1999999999998"/>
    <n v="0.49"/>
    <x v="2"/>
  </r>
  <r>
    <x v="5"/>
    <n v="1185732"/>
    <x v="335"/>
    <x v="4"/>
    <x v="31"/>
    <s v="Louisville"/>
    <x v="2"/>
    <n v="38"/>
    <n v="69"/>
    <n v="2622"/>
    <n v="1363.44"/>
    <n v="0.52"/>
    <x v="2"/>
  </r>
  <r>
    <x v="5"/>
    <n v="1185732"/>
    <x v="335"/>
    <x v="4"/>
    <x v="31"/>
    <s v="Louisville"/>
    <x v="3"/>
    <n v="37"/>
    <n v="63"/>
    <n v="2331"/>
    <n v="1258.74"/>
    <n v="0.54"/>
    <x v="2"/>
  </r>
  <r>
    <x v="5"/>
    <n v="1185732"/>
    <x v="335"/>
    <x v="4"/>
    <x v="31"/>
    <s v="Louisville"/>
    <x v="4"/>
    <n v="46"/>
    <n v="75"/>
    <n v="3450"/>
    <n v="1586.9999999999998"/>
    <n v="0.45999999999999996"/>
    <x v="2"/>
  </r>
  <r>
    <x v="5"/>
    <n v="1185732"/>
    <x v="335"/>
    <x v="4"/>
    <x v="31"/>
    <s v="Louisville"/>
    <x v="5"/>
    <n v="50"/>
    <n v="115"/>
    <n v="5750"/>
    <n v="3105"/>
    <n v="0.54"/>
    <x v="2"/>
  </r>
  <r>
    <x v="5"/>
    <n v="1185732"/>
    <x v="367"/>
    <x v="4"/>
    <x v="31"/>
    <s v="Louisville"/>
    <x v="0"/>
    <n v="46"/>
    <n v="167"/>
    <n v="7682"/>
    <n v="4148.2800000000007"/>
    <n v="0.54"/>
    <x v="2"/>
  </r>
  <r>
    <x v="5"/>
    <n v="1185732"/>
    <x v="367"/>
    <x v="4"/>
    <x v="31"/>
    <s v="Louisville"/>
    <x v="1"/>
    <n v="41"/>
    <n v="91"/>
    <n v="3731"/>
    <n v="1753.57"/>
    <n v="0.47"/>
    <x v="2"/>
  </r>
  <r>
    <x v="5"/>
    <n v="1185732"/>
    <x v="367"/>
    <x v="4"/>
    <x v="31"/>
    <s v="Louisville"/>
    <x v="2"/>
    <n v="36"/>
    <n v="80"/>
    <n v="2880"/>
    <n v="1555.2"/>
    <n v="0.54"/>
    <x v="2"/>
  </r>
  <r>
    <x v="5"/>
    <n v="1185732"/>
    <x v="367"/>
    <x v="4"/>
    <x v="31"/>
    <s v="Louisville"/>
    <x v="3"/>
    <n v="38"/>
    <n v="75"/>
    <n v="2850"/>
    <n v="1425"/>
    <n v="0.5"/>
    <x v="2"/>
  </r>
  <r>
    <x v="5"/>
    <n v="1185732"/>
    <x v="367"/>
    <x v="4"/>
    <x v="31"/>
    <s v="Louisville"/>
    <x v="4"/>
    <n v="49"/>
    <n v="65"/>
    <n v="3185"/>
    <n v="1560.6499999999999"/>
    <n v="0.49"/>
    <x v="2"/>
  </r>
  <r>
    <x v="5"/>
    <n v="1185732"/>
    <x v="367"/>
    <x v="4"/>
    <x v="31"/>
    <s v="Louisville"/>
    <x v="5"/>
    <n v="51"/>
    <n v="120"/>
    <n v="6120"/>
    <n v="3304.8"/>
    <n v="0.54"/>
    <x v="2"/>
  </r>
  <r>
    <x v="5"/>
    <n v="1185732"/>
    <x v="399"/>
    <x v="4"/>
    <x v="31"/>
    <s v="Louisville"/>
    <x v="0"/>
    <n v="48"/>
    <n v="137"/>
    <n v="6576"/>
    <n v="3485.28"/>
    <n v="0.53"/>
    <x v="2"/>
  </r>
  <r>
    <x v="5"/>
    <n v="1185732"/>
    <x v="399"/>
    <x v="4"/>
    <x v="31"/>
    <s v="Louisville"/>
    <x v="1"/>
    <n v="44"/>
    <n v="94"/>
    <n v="4136"/>
    <n v="2026.6399999999999"/>
    <n v="0.49"/>
    <x v="2"/>
  </r>
  <r>
    <x v="5"/>
    <n v="1185732"/>
    <x v="399"/>
    <x v="4"/>
    <x v="31"/>
    <s v="Louisville"/>
    <x v="2"/>
    <n v="33"/>
    <n v="65"/>
    <n v="2145"/>
    <n v="1136.8500000000001"/>
    <n v="0.53"/>
    <x v="2"/>
  </r>
  <r>
    <x v="5"/>
    <n v="1185732"/>
    <x v="399"/>
    <x v="4"/>
    <x v="31"/>
    <s v="Louisville"/>
    <x v="3"/>
    <n v="32"/>
    <n v="54"/>
    <n v="1728"/>
    <n v="881.28"/>
    <n v="0.51"/>
    <x v="2"/>
  </r>
  <r>
    <x v="5"/>
    <n v="1185732"/>
    <x v="399"/>
    <x v="4"/>
    <x v="31"/>
    <s v="Louisville"/>
    <x v="4"/>
    <n v="43"/>
    <n v="58"/>
    <n v="2494"/>
    <n v="1172.1799999999998"/>
    <n v="0.47"/>
    <x v="2"/>
  </r>
  <r>
    <x v="5"/>
    <n v="1185732"/>
    <x v="399"/>
    <x v="4"/>
    <x v="31"/>
    <s v="Louisville"/>
    <x v="5"/>
    <n v="49"/>
    <n v="74"/>
    <n v="3626"/>
    <n v="1885.52"/>
    <n v="0.52"/>
    <x v="2"/>
  </r>
  <r>
    <x v="5"/>
    <n v="1185732"/>
    <x v="428"/>
    <x v="4"/>
    <x v="31"/>
    <s v="Louisville"/>
    <x v="0"/>
    <n v="53"/>
    <n v="126"/>
    <n v="6678"/>
    <n v="3672.9"/>
    <n v="0.55000000000000004"/>
    <x v="2"/>
  </r>
  <r>
    <x v="5"/>
    <n v="1185732"/>
    <x v="428"/>
    <x v="4"/>
    <x v="31"/>
    <s v="Louisville"/>
    <x v="1"/>
    <n v="41"/>
    <n v="83"/>
    <n v="3403"/>
    <n v="1701.5"/>
    <n v="0.5"/>
    <x v="2"/>
  </r>
  <r>
    <x v="5"/>
    <n v="1185732"/>
    <x v="428"/>
    <x v="4"/>
    <x v="31"/>
    <s v="Louisville"/>
    <x v="2"/>
    <n v="43"/>
    <n v="47"/>
    <n v="2021"/>
    <n v="1091.3400000000001"/>
    <n v="0.54"/>
    <x v="2"/>
  </r>
  <r>
    <x v="5"/>
    <n v="1185732"/>
    <x v="428"/>
    <x v="4"/>
    <x v="31"/>
    <s v="Louisville"/>
    <x v="3"/>
    <n v="41"/>
    <n v="42"/>
    <n v="1722"/>
    <n v="895.44"/>
    <n v="0.52"/>
    <x v="2"/>
  </r>
  <r>
    <x v="5"/>
    <n v="1185732"/>
    <x v="428"/>
    <x v="4"/>
    <x v="31"/>
    <s v="Louisville"/>
    <x v="4"/>
    <n v="53"/>
    <n v="41"/>
    <n v="2173"/>
    <n v="1064.77"/>
    <n v="0.49"/>
    <x v="2"/>
  </r>
  <r>
    <x v="5"/>
    <n v="1185732"/>
    <x v="428"/>
    <x v="4"/>
    <x v="31"/>
    <s v="Louisville"/>
    <x v="5"/>
    <n v="53"/>
    <n v="83"/>
    <n v="4399"/>
    <n v="2199.5"/>
    <n v="0.5"/>
    <x v="2"/>
  </r>
  <r>
    <x v="5"/>
    <n v="1185732"/>
    <x v="459"/>
    <x v="4"/>
    <x v="31"/>
    <s v="Louisville"/>
    <x v="0"/>
    <n v="48"/>
    <n v="123"/>
    <n v="5904"/>
    <n v="3070.08"/>
    <n v="0.52"/>
    <x v="2"/>
  </r>
  <r>
    <x v="5"/>
    <n v="1185732"/>
    <x v="459"/>
    <x v="4"/>
    <x v="31"/>
    <s v="Louisville"/>
    <x v="1"/>
    <n v="39"/>
    <n v="72"/>
    <n v="2808"/>
    <n v="1319.76"/>
    <n v="0.47"/>
    <x v="2"/>
  </r>
  <r>
    <x v="5"/>
    <n v="1185732"/>
    <x v="459"/>
    <x v="4"/>
    <x v="31"/>
    <s v="Louisville"/>
    <x v="2"/>
    <n v="41"/>
    <n v="57"/>
    <n v="2337"/>
    <n v="1191.8700000000001"/>
    <n v="0.51"/>
    <x v="2"/>
  </r>
  <r>
    <x v="0"/>
    <n v="1185732"/>
    <x v="459"/>
    <x v="4"/>
    <x v="31"/>
    <s v="Louisville"/>
    <x v="3"/>
    <n v="52"/>
    <n v="52"/>
    <n v="2704"/>
    <n v="1352"/>
    <n v="0.5"/>
    <x v="2"/>
  </r>
  <r>
    <x v="0"/>
    <n v="1185732"/>
    <x v="459"/>
    <x v="4"/>
    <x v="31"/>
    <s v="Louisville"/>
    <x v="4"/>
    <n v="59"/>
    <n v="53"/>
    <n v="3127"/>
    <n v="1500.96"/>
    <n v="0.48"/>
    <x v="2"/>
  </r>
  <r>
    <x v="0"/>
    <n v="1185732"/>
    <x v="459"/>
    <x v="4"/>
    <x v="31"/>
    <s v="Louisville"/>
    <x v="5"/>
    <n v="66"/>
    <n v="80"/>
    <n v="5280"/>
    <n v="2851.2000000000003"/>
    <n v="0.54"/>
    <x v="2"/>
  </r>
  <r>
    <x v="0"/>
    <n v="1185732"/>
    <x v="488"/>
    <x v="4"/>
    <x v="31"/>
    <s v="Louisville"/>
    <x v="0"/>
    <n v="59"/>
    <n v="158"/>
    <n v="9322"/>
    <n v="5127.1000000000004"/>
    <n v="0.55000000000000004"/>
    <x v="2"/>
  </r>
  <r>
    <x v="0"/>
    <n v="1185732"/>
    <x v="488"/>
    <x v="4"/>
    <x v="31"/>
    <s v="Louisville"/>
    <x v="1"/>
    <n v="52"/>
    <n v="98"/>
    <n v="5096"/>
    <n v="2446.08"/>
    <n v="0.48"/>
    <x v="2"/>
  </r>
  <r>
    <x v="0"/>
    <n v="1185732"/>
    <x v="488"/>
    <x v="4"/>
    <x v="31"/>
    <s v="Louisville"/>
    <x v="2"/>
    <n v="51"/>
    <n v="74"/>
    <n v="3774"/>
    <n v="2075.7000000000003"/>
    <n v="0.55000000000000004"/>
    <x v="2"/>
  </r>
  <r>
    <x v="0"/>
    <n v="1185732"/>
    <x v="488"/>
    <x v="4"/>
    <x v="31"/>
    <s v="Louisville"/>
    <x v="3"/>
    <n v="49"/>
    <n v="68"/>
    <n v="3332"/>
    <n v="1765.96"/>
    <n v="0.53"/>
    <x v="2"/>
  </r>
  <r>
    <x v="0"/>
    <n v="1185732"/>
    <x v="488"/>
    <x v="4"/>
    <x v="31"/>
    <s v="Louisville"/>
    <x v="4"/>
    <n v="54"/>
    <n v="68"/>
    <n v="3672"/>
    <n v="1725.84"/>
    <n v="0.47"/>
    <x v="2"/>
  </r>
  <r>
    <x v="0"/>
    <n v="1185732"/>
    <x v="488"/>
    <x v="4"/>
    <x v="31"/>
    <s v="Louisville"/>
    <x v="5"/>
    <n v="64"/>
    <n v="98"/>
    <n v="6272"/>
    <n v="3324.1600000000003"/>
    <n v="0.53"/>
    <x v="2"/>
  </r>
  <r>
    <x v="0"/>
    <n v="1185732"/>
    <x v="184"/>
    <x v="4"/>
    <x v="31"/>
    <s v="Louisville"/>
    <x v="0"/>
    <n v="29"/>
    <n v="189"/>
    <n v="5481"/>
    <n v="2959.7400000000002"/>
    <n v="0.54"/>
    <x v="2"/>
  </r>
  <r>
    <x v="0"/>
    <n v="1185732"/>
    <x v="184"/>
    <x v="4"/>
    <x v="31"/>
    <s v="Louisville"/>
    <x v="1"/>
    <n v="29"/>
    <n v="142"/>
    <n v="4118"/>
    <n v="1853.1"/>
    <n v="0.44999999999999996"/>
    <x v="2"/>
  </r>
  <r>
    <x v="0"/>
    <n v="1185732"/>
    <x v="184"/>
    <x v="4"/>
    <x v="31"/>
    <s v="Louisville"/>
    <x v="2"/>
    <n v="18"/>
    <n v="158"/>
    <n v="2844"/>
    <n v="1564.2"/>
    <n v="0.55000000000000004"/>
    <x v="2"/>
  </r>
  <r>
    <x v="0"/>
    <n v="1185732"/>
    <x v="184"/>
    <x v="4"/>
    <x v="31"/>
    <s v="Louisville"/>
    <x v="3"/>
    <n v="23"/>
    <n v="101"/>
    <n v="2323"/>
    <n v="1231.19"/>
    <n v="0.53"/>
    <x v="2"/>
  </r>
  <r>
    <x v="0"/>
    <n v="1185732"/>
    <x v="184"/>
    <x v="4"/>
    <x v="31"/>
    <s v="Louisville"/>
    <x v="4"/>
    <n v="38"/>
    <n v="115"/>
    <n v="4370"/>
    <n v="2097.6"/>
    <n v="0.48"/>
    <x v="2"/>
  </r>
  <r>
    <x v="0"/>
    <n v="1185732"/>
    <x v="184"/>
    <x v="4"/>
    <x v="31"/>
    <s v="Louisville"/>
    <x v="5"/>
    <n v="29"/>
    <n v="158"/>
    <n v="4582"/>
    <n v="2840.84"/>
    <n v="0.62"/>
    <x v="2"/>
  </r>
  <r>
    <x v="0"/>
    <n v="1185732"/>
    <x v="213"/>
    <x v="4"/>
    <x v="31"/>
    <s v="Louisville"/>
    <x v="0"/>
    <n v="28"/>
    <n v="225"/>
    <n v="6300"/>
    <n v="3276"/>
    <n v="0.52"/>
    <x v="2"/>
  </r>
  <r>
    <x v="0"/>
    <n v="1185732"/>
    <x v="213"/>
    <x v="4"/>
    <x v="31"/>
    <s v="Louisville"/>
    <x v="1"/>
    <n v="27"/>
    <n v="106"/>
    <n v="2862"/>
    <n v="1373.76"/>
    <n v="0.48"/>
    <x v="2"/>
  </r>
  <r>
    <x v="0"/>
    <n v="1185732"/>
    <x v="213"/>
    <x v="4"/>
    <x v="31"/>
    <s v="Louisville"/>
    <x v="2"/>
    <n v="18"/>
    <n v="124"/>
    <n v="2232"/>
    <n v="1227.6000000000001"/>
    <n v="0.55000000000000004"/>
    <x v="2"/>
  </r>
  <r>
    <x v="0"/>
    <n v="1185732"/>
    <x v="213"/>
    <x v="1"/>
    <x v="32"/>
    <s v="Jackson"/>
    <x v="3"/>
    <n v="25"/>
    <n v="91"/>
    <n v="2275"/>
    <n v="1137.5"/>
    <n v="0.5"/>
    <x v="2"/>
  </r>
  <r>
    <x v="0"/>
    <n v="1185732"/>
    <x v="213"/>
    <x v="1"/>
    <x v="32"/>
    <s v="Jackson"/>
    <x v="4"/>
    <n v="39"/>
    <n v="108"/>
    <n v="4212"/>
    <n v="1937.5199999999998"/>
    <n v="0.45999999999999996"/>
    <x v="2"/>
  </r>
  <r>
    <x v="0"/>
    <n v="1185732"/>
    <x v="213"/>
    <x v="1"/>
    <x v="32"/>
    <s v="Jackson"/>
    <x v="5"/>
    <n v="24"/>
    <n v="125"/>
    <n v="3000"/>
    <n v="1800"/>
    <n v="0.6"/>
    <x v="2"/>
  </r>
  <r>
    <x v="0"/>
    <n v="1185732"/>
    <x v="221"/>
    <x v="1"/>
    <x v="32"/>
    <s v="Jackson"/>
    <x v="0"/>
    <n v="23"/>
    <n v="187"/>
    <n v="4301"/>
    <n v="2365.5500000000002"/>
    <n v="0.55000000000000004"/>
    <x v="2"/>
  </r>
  <r>
    <x v="0"/>
    <n v="1185732"/>
    <x v="221"/>
    <x v="1"/>
    <x v="32"/>
    <s v="Jackson"/>
    <x v="1"/>
    <n v="24"/>
    <n v="100"/>
    <n v="2400"/>
    <n v="1128"/>
    <n v="0.47"/>
    <x v="2"/>
  </r>
  <r>
    <x v="0"/>
    <n v="1185732"/>
    <x v="221"/>
    <x v="1"/>
    <x v="32"/>
    <s v="Jackson"/>
    <x v="2"/>
    <n v="14"/>
    <n v="128"/>
    <n v="1792"/>
    <n v="949.76"/>
    <n v="0.53"/>
    <x v="2"/>
  </r>
  <r>
    <x v="0"/>
    <n v="1185732"/>
    <x v="221"/>
    <x v="1"/>
    <x v="32"/>
    <s v="Jackson"/>
    <x v="3"/>
    <n v="19"/>
    <n v="80"/>
    <n v="1520"/>
    <n v="790.4"/>
    <n v="0.52"/>
    <x v="2"/>
  </r>
  <r>
    <x v="0"/>
    <n v="1185732"/>
    <x v="221"/>
    <x v="1"/>
    <x v="32"/>
    <s v="Jackson"/>
    <x v="4"/>
    <n v="32"/>
    <n v="81"/>
    <n v="2592"/>
    <n v="1192.32"/>
    <n v="0.45999999999999996"/>
    <x v="2"/>
  </r>
  <r>
    <x v="0"/>
    <n v="1185732"/>
    <x v="221"/>
    <x v="1"/>
    <x v="32"/>
    <s v="Jackson"/>
    <x v="5"/>
    <n v="24"/>
    <n v="123"/>
    <n v="2952"/>
    <n v="1830.24"/>
    <n v="0.62"/>
    <x v="2"/>
  </r>
  <r>
    <x v="0"/>
    <n v="1185732"/>
    <x v="240"/>
    <x v="1"/>
    <x v="32"/>
    <s v="Jackson"/>
    <x v="0"/>
    <n v="23"/>
    <n v="169"/>
    <n v="3887"/>
    <n v="2098.98"/>
    <n v="0.54"/>
    <x v="2"/>
  </r>
  <r>
    <x v="0"/>
    <n v="1185732"/>
    <x v="240"/>
    <x v="1"/>
    <x v="32"/>
    <s v="Jackson"/>
    <x v="1"/>
    <n v="23"/>
    <n v="109"/>
    <n v="2507"/>
    <n v="1253.5"/>
    <n v="0.5"/>
    <x v="2"/>
  </r>
  <r>
    <x v="0"/>
    <n v="1185732"/>
    <x v="240"/>
    <x v="1"/>
    <x v="32"/>
    <s v="Jackson"/>
    <x v="2"/>
    <n v="14"/>
    <n v="101"/>
    <n v="1414"/>
    <n v="777.7"/>
    <n v="0.55000000000000004"/>
    <x v="2"/>
  </r>
  <r>
    <x v="0"/>
    <n v="1185732"/>
    <x v="240"/>
    <x v="1"/>
    <x v="32"/>
    <s v="Jackson"/>
    <x v="3"/>
    <n v="19"/>
    <n v="75"/>
    <n v="1425"/>
    <n v="741"/>
    <n v="0.52"/>
    <x v="2"/>
  </r>
  <r>
    <x v="0"/>
    <n v="1185732"/>
    <x v="240"/>
    <x v="1"/>
    <x v="32"/>
    <s v="Jackson"/>
    <x v="4"/>
    <n v="38"/>
    <n v="81"/>
    <n v="3078"/>
    <n v="1477.44"/>
    <n v="0.48"/>
    <x v="2"/>
  </r>
  <r>
    <x v="0"/>
    <n v="1185732"/>
    <x v="240"/>
    <x v="1"/>
    <x v="32"/>
    <s v="Jackson"/>
    <x v="5"/>
    <n v="28"/>
    <n v="124"/>
    <n v="3472"/>
    <n v="2117.92"/>
    <n v="0.61"/>
    <x v="2"/>
  </r>
  <r>
    <x v="0"/>
    <n v="1185732"/>
    <x v="269"/>
    <x v="1"/>
    <x v="32"/>
    <s v="Jackson"/>
    <x v="0"/>
    <n v="39"/>
    <n v="194"/>
    <n v="7566"/>
    <n v="4161.3"/>
    <n v="0.55000000000000004"/>
    <x v="2"/>
  </r>
  <r>
    <x v="0"/>
    <n v="1185732"/>
    <x v="269"/>
    <x v="1"/>
    <x v="32"/>
    <s v="Jackson"/>
    <x v="1"/>
    <n v="37"/>
    <n v="131"/>
    <n v="4847"/>
    <n v="2181.1499999999996"/>
    <n v="0.44999999999999996"/>
    <x v="2"/>
  </r>
  <r>
    <x v="0"/>
    <n v="1185732"/>
    <x v="269"/>
    <x v="1"/>
    <x v="32"/>
    <s v="Jackson"/>
    <x v="2"/>
    <n v="33"/>
    <n v="119"/>
    <n v="3927"/>
    <n v="2120.58"/>
    <n v="0.54"/>
    <x v="2"/>
  </r>
  <r>
    <x v="0"/>
    <n v="1185732"/>
    <x v="269"/>
    <x v="1"/>
    <x v="32"/>
    <s v="Jackson"/>
    <x v="3"/>
    <n v="33"/>
    <n v="101"/>
    <n v="3333"/>
    <n v="1699.83"/>
    <n v="0.51"/>
    <x v="2"/>
  </r>
  <r>
    <x v="0"/>
    <n v="1185732"/>
    <x v="269"/>
    <x v="1"/>
    <x v="32"/>
    <s v="Jackson"/>
    <x v="4"/>
    <n v="41"/>
    <n v="116"/>
    <n v="4756"/>
    <n v="2235.3199999999997"/>
    <n v="0.47"/>
    <x v="2"/>
  </r>
  <r>
    <x v="0"/>
    <n v="1185732"/>
    <x v="269"/>
    <x v="1"/>
    <x v="32"/>
    <s v="Jackson"/>
    <x v="5"/>
    <n v="47"/>
    <n v="140"/>
    <n v="6580"/>
    <n v="4211.2"/>
    <n v="0.64"/>
    <x v="2"/>
  </r>
  <r>
    <x v="0"/>
    <n v="1185732"/>
    <x v="302"/>
    <x v="1"/>
    <x v="32"/>
    <s v="Jackson"/>
    <x v="0"/>
    <n v="44"/>
    <n v="210"/>
    <n v="9240"/>
    <n v="4804.8"/>
    <n v="0.52"/>
    <x v="2"/>
  </r>
  <r>
    <x v="0"/>
    <n v="1185732"/>
    <x v="302"/>
    <x v="1"/>
    <x v="32"/>
    <s v="Jackson"/>
    <x v="1"/>
    <n v="37"/>
    <n v="125"/>
    <n v="4625"/>
    <n v="2173.75"/>
    <n v="0.47"/>
    <x v="2"/>
  </r>
  <r>
    <x v="0"/>
    <n v="1185732"/>
    <x v="302"/>
    <x v="1"/>
    <x v="32"/>
    <s v="Jackson"/>
    <x v="2"/>
    <n v="41"/>
    <n v="143"/>
    <n v="5863"/>
    <n v="3224.65"/>
    <n v="0.55000000000000004"/>
    <x v="2"/>
  </r>
  <r>
    <x v="0"/>
    <n v="1185732"/>
    <x v="302"/>
    <x v="1"/>
    <x v="32"/>
    <s v="Jackson"/>
    <x v="3"/>
    <n v="43"/>
    <n v="117"/>
    <n v="5031"/>
    <n v="2515.5"/>
    <n v="0.5"/>
    <x v="2"/>
  </r>
  <r>
    <x v="0"/>
    <n v="1185732"/>
    <x v="302"/>
    <x v="1"/>
    <x v="32"/>
    <s v="Jackson"/>
    <x v="4"/>
    <n v="57"/>
    <n v="135"/>
    <n v="7695"/>
    <n v="3462.7499999999995"/>
    <n v="0.44999999999999996"/>
    <x v="2"/>
  </r>
  <r>
    <x v="0"/>
    <n v="1185732"/>
    <x v="302"/>
    <x v="1"/>
    <x v="32"/>
    <s v="Jackson"/>
    <x v="5"/>
    <n v="60"/>
    <n v="188"/>
    <n v="11280"/>
    <n v="7106.4"/>
    <n v="0.63"/>
    <x v="2"/>
  </r>
  <r>
    <x v="0"/>
    <n v="1185732"/>
    <x v="330"/>
    <x v="1"/>
    <x v="32"/>
    <s v="Jackson"/>
    <x v="0"/>
    <n v="58"/>
    <n v="221"/>
    <n v="12818"/>
    <n v="6537.18"/>
    <n v="0.51"/>
    <x v="2"/>
  </r>
  <r>
    <x v="1"/>
    <n v="1185732"/>
    <x v="330"/>
    <x v="1"/>
    <x v="32"/>
    <s v="Jackson"/>
    <x v="1"/>
    <n v="53"/>
    <n v="156"/>
    <n v="8268"/>
    <n v="3720.5999999999995"/>
    <n v="0.44999999999999996"/>
    <x v="2"/>
  </r>
  <r>
    <x v="1"/>
    <n v="1185732"/>
    <x v="330"/>
    <x v="1"/>
    <x v="32"/>
    <s v="Jackson"/>
    <x v="2"/>
    <n v="48"/>
    <n v="142"/>
    <n v="6816"/>
    <n v="3408"/>
    <n v="0.5"/>
    <x v="2"/>
  </r>
  <r>
    <x v="1"/>
    <n v="1185732"/>
    <x v="330"/>
    <x v="1"/>
    <x v="32"/>
    <s v="Jackson"/>
    <x v="3"/>
    <n v="48"/>
    <n v="124"/>
    <n v="5952"/>
    <n v="3154.56"/>
    <n v="0.53"/>
    <x v="2"/>
  </r>
  <r>
    <x v="1"/>
    <n v="1185732"/>
    <x v="330"/>
    <x v="1"/>
    <x v="32"/>
    <s v="Jackson"/>
    <x v="4"/>
    <n v="59"/>
    <n v="150"/>
    <n v="8850"/>
    <n v="4248"/>
    <n v="0.48"/>
    <x v="2"/>
  </r>
  <r>
    <x v="1"/>
    <n v="1185732"/>
    <x v="330"/>
    <x v="1"/>
    <x v="32"/>
    <s v="Jackson"/>
    <x v="5"/>
    <n v="61"/>
    <n v="176"/>
    <n v="10736"/>
    <n v="6548.96"/>
    <n v="0.61"/>
    <x v="2"/>
  </r>
  <r>
    <x v="1"/>
    <n v="1185732"/>
    <x v="362"/>
    <x v="1"/>
    <x v="32"/>
    <s v="Jackson"/>
    <x v="0"/>
    <n v="56"/>
    <n v="215"/>
    <n v="12040"/>
    <n v="6501.6"/>
    <n v="0.54"/>
    <x v="2"/>
  </r>
  <r>
    <x v="1"/>
    <n v="1185732"/>
    <x v="362"/>
    <x v="1"/>
    <x v="32"/>
    <s v="Jackson"/>
    <x v="1"/>
    <n v="50"/>
    <n v="168"/>
    <n v="8400"/>
    <n v="4032"/>
    <n v="0.48"/>
    <x v="2"/>
  </r>
  <r>
    <x v="1"/>
    <n v="1185732"/>
    <x v="362"/>
    <x v="1"/>
    <x v="32"/>
    <s v="Jackson"/>
    <x v="2"/>
    <n v="48"/>
    <n v="147"/>
    <n v="7056"/>
    <n v="3669.1200000000003"/>
    <n v="0.52"/>
    <x v="2"/>
  </r>
  <r>
    <x v="1"/>
    <n v="1185732"/>
    <x v="362"/>
    <x v="1"/>
    <x v="32"/>
    <s v="Jackson"/>
    <x v="3"/>
    <n v="39"/>
    <n v="128"/>
    <n v="4992"/>
    <n v="2595.84"/>
    <n v="0.52"/>
    <x v="2"/>
  </r>
  <r>
    <x v="1"/>
    <n v="1185732"/>
    <x v="362"/>
    <x v="1"/>
    <x v="32"/>
    <s v="Jackson"/>
    <x v="4"/>
    <n v="46"/>
    <n v="122"/>
    <n v="5612"/>
    <n v="2525.3999999999996"/>
    <n v="0.44999999999999996"/>
    <x v="2"/>
  </r>
  <r>
    <x v="1"/>
    <n v="1185732"/>
    <x v="362"/>
    <x v="1"/>
    <x v="32"/>
    <s v="Jackson"/>
    <x v="5"/>
    <n v="53"/>
    <n v="169"/>
    <n v="8957"/>
    <n v="5822.05"/>
    <n v="0.65"/>
    <x v="2"/>
  </r>
  <r>
    <x v="1"/>
    <n v="1185732"/>
    <x v="392"/>
    <x v="1"/>
    <x v="32"/>
    <s v="Jackson"/>
    <x v="0"/>
    <n v="47"/>
    <n v="203"/>
    <n v="9541"/>
    <n v="5152.1400000000003"/>
    <n v="0.54"/>
    <x v="2"/>
  </r>
  <r>
    <x v="1"/>
    <n v="1185732"/>
    <x v="392"/>
    <x v="1"/>
    <x v="32"/>
    <s v="Jackson"/>
    <x v="1"/>
    <n v="42"/>
    <n v="147"/>
    <n v="6174"/>
    <n v="2778.2999999999997"/>
    <n v="0.44999999999999996"/>
    <x v="2"/>
  </r>
  <r>
    <x v="1"/>
    <n v="1185732"/>
    <x v="392"/>
    <x v="1"/>
    <x v="32"/>
    <s v="Jackson"/>
    <x v="2"/>
    <n v="19"/>
    <n v="123"/>
    <n v="2337"/>
    <n v="1168.5"/>
    <n v="0.5"/>
    <x v="2"/>
  </r>
  <r>
    <x v="1"/>
    <n v="1185732"/>
    <x v="392"/>
    <x v="1"/>
    <x v="32"/>
    <s v="Jackson"/>
    <x v="3"/>
    <n v="19"/>
    <n v="100"/>
    <n v="1900"/>
    <n v="1045"/>
    <n v="0.55000000000000004"/>
    <x v="2"/>
  </r>
  <r>
    <x v="1"/>
    <n v="1185732"/>
    <x v="392"/>
    <x v="1"/>
    <x v="32"/>
    <s v="Jackson"/>
    <x v="4"/>
    <n v="29"/>
    <n v="108"/>
    <n v="3132"/>
    <n v="1503.36"/>
    <n v="0.48"/>
    <x v="2"/>
  </r>
  <r>
    <x v="1"/>
    <n v="1185732"/>
    <x v="392"/>
    <x v="1"/>
    <x v="32"/>
    <s v="Jackson"/>
    <x v="5"/>
    <n v="32"/>
    <n v="130"/>
    <n v="4160"/>
    <n v="2579.1999999999998"/>
    <n v="0.62"/>
    <x v="2"/>
  </r>
  <r>
    <x v="1"/>
    <n v="1185732"/>
    <x v="424"/>
    <x v="1"/>
    <x v="32"/>
    <s v="Jackson"/>
    <x v="0"/>
    <n v="32"/>
    <n v="176"/>
    <n v="5632"/>
    <n v="3041.28"/>
    <n v="0.54"/>
    <x v="2"/>
  </r>
  <r>
    <x v="1"/>
    <n v="1185732"/>
    <x v="424"/>
    <x v="1"/>
    <x v="32"/>
    <s v="Jackson"/>
    <x v="1"/>
    <n v="25"/>
    <n v="145"/>
    <n v="3625"/>
    <n v="1631.2499999999998"/>
    <n v="0.44999999999999996"/>
    <x v="2"/>
  </r>
  <r>
    <x v="1"/>
    <n v="1185732"/>
    <x v="424"/>
    <x v="1"/>
    <x v="32"/>
    <s v="Jackson"/>
    <x v="2"/>
    <n v="24"/>
    <n v="98"/>
    <n v="2352"/>
    <n v="1270.0800000000002"/>
    <n v="0.54"/>
    <x v="2"/>
  </r>
  <r>
    <x v="1"/>
    <n v="1185732"/>
    <x v="424"/>
    <x v="1"/>
    <x v="32"/>
    <s v="Jackson"/>
    <x v="3"/>
    <n v="23"/>
    <n v="105"/>
    <n v="2415"/>
    <n v="1207.5"/>
    <n v="0.5"/>
    <x v="2"/>
  </r>
  <r>
    <x v="1"/>
    <n v="1185732"/>
    <x v="424"/>
    <x v="1"/>
    <x v="32"/>
    <s v="Jackson"/>
    <x v="4"/>
    <n v="32"/>
    <n v="98"/>
    <n v="3136"/>
    <n v="1568"/>
    <n v="0.5"/>
    <x v="2"/>
  </r>
  <r>
    <x v="2"/>
    <n v="1185732"/>
    <x v="424"/>
    <x v="1"/>
    <x v="32"/>
    <s v="Jackson"/>
    <x v="5"/>
    <n v="33"/>
    <n v="124"/>
    <n v="4092"/>
    <n v="2618.88"/>
    <n v="0.64"/>
    <x v="2"/>
  </r>
  <r>
    <x v="2"/>
    <n v="1185732"/>
    <x v="454"/>
    <x v="1"/>
    <x v="32"/>
    <s v="Jackson"/>
    <x v="0"/>
    <n v="28"/>
    <n v="163"/>
    <n v="4564"/>
    <n v="2464.56"/>
    <n v="0.54"/>
    <x v="2"/>
  </r>
  <r>
    <x v="2"/>
    <n v="1185732"/>
    <x v="454"/>
    <x v="1"/>
    <x v="32"/>
    <s v="Jackson"/>
    <x v="1"/>
    <n v="18"/>
    <n v="117"/>
    <n v="2106"/>
    <n v="947.69999999999993"/>
    <n v="0.44999999999999996"/>
    <x v="2"/>
  </r>
  <r>
    <x v="2"/>
    <n v="1185732"/>
    <x v="454"/>
    <x v="1"/>
    <x v="32"/>
    <s v="Jackson"/>
    <x v="2"/>
    <n v="28"/>
    <n v="111"/>
    <n v="3108"/>
    <n v="1678.3200000000002"/>
    <n v="0.54"/>
    <x v="2"/>
  </r>
  <r>
    <x v="2"/>
    <n v="1185732"/>
    <x v="454"/>
    <x v="1"/>
    <x v="32"/>
    <s v="Jackson"/>
    <x v="3"/>
    <n v="54"/>
    <n v="117"/>
    <n v="6318"/>
    <n v="3348.54"/>
    <n v="0.53"/>
    <x v="2"/>
  </r>
  <r>
    <x v="2"/>
    <n v="1185732"/>
    <x v="454"/>
    <x v="1"/>
    <x v="32"/>
    <s v="Jackson"/>
    <x v="4"/>
    <n v="71"/>
    <n v="123"/>
    <n v="8733"/>
    <n v="3929.8499999999995"/>
    <n v="0.44999999999999996"/>
    <x v="2"/>
  </r>
  <r>
    <x v="2"/>
    <n v="1185732"/>
    <x v="454"/>
    <x v="1"/>
    <x v="32"/>
    <s v="Jackson"/>
    <x v="5"/>
    <n v="68"/>
    <n v="158"/>
    <n v="10744"/>
    <n v="6553.84"/>
    <n v="0.61"/>
    <x v="2"/>
  </r>
  <r>
    <x v="2"/>
    <n v="1185732"/>
    <x v="483"/>
    <x v="1"/>
    <x v="32"/>
    <s v="Jackson"/>
    <x v="0"/>
    <n v="68"/>
    <n v="194"/>
    <n v="13192"/>
    <n v="6991.76"/>
    <n v="0.53"/>
    <x v="2"/>
  </r>
  <r>
    <x v="2"/>
    <n v="1185732"/>
    <x v="483"/>
    <x v="1"/>
    <x v="32"/>
    <s v="Jackson"/>
    <x v="1"/>
    <n v="58"/>
    <n v="155"/>
    <n v="8990"/>
    <n v="4405.1000000000004"/>
    <n v="0.49"/>
    <x v="2"/>
  </r>
  <r>
    <x v="2"/>
    <n v="1185732"/>
    <x v="483"/>
    <x v="1"/>
    <x v="32"/>
    <s v="Jackson"/>
    <x v="2"/>
    <n v="59"/>
    <n v="137"/>
    <n v="8083"/>
    <n v="4364.8200000000006"/>
    <n v="0.54"/>
    <x v="2"/>
  </r>
  <r>
    <x v="2"/>
    <n v="1185732"/>
    <x v="483"/>
    <x v="1"/>
    <x v="32"/>
    <s v="Jackson"/>
    <x v="3"/>
    <n v="56"/>
    <n v="133"/>
    <n v="7448"/>
    <n v="3872.96"/>
    <n v="0.52"/>
    <x v="2"/>
  </r>
  <r>
    <x v="2"/>
    <n v="1185732"/>
    <x v="483"/>
    <x v="1"/>
    <x v="32"/>
    <s v="Jackson"/>
    <x v="4"/>
    <n v="65"/>
    <n v="124"/>
    <n v="8060"/>
    <n v="4030"/>
    <n v="0.5"/>
    <x v="2"/>
  </r>
  <r>
    <x v="2"/>
    <n v="1185732"/>
    <x v="483"/>
    <x v="1"/>
    <x v="32"/>
    <s v="Jackson"/>
    <x v="5"/>
    <n v="71"/>
    <n v="144"/>
    <n v="10224"/>
    <n v="6236.6399999999994"/>
    <n v="0.61"/>
    <x v="2"/>
  </r>
  <r>
    <x v="2"/>
    <n v="1197831"/>
    <x v="187"/>
    <x v="1"/>
    <x v="32"/>
    <s v="Jackson"/>
    <x v="0"/>
    <n v="24"/>
    <n v="176"/>
    <n v="4224"/>
    <n v="2154.2400000000002"/>
    <n v="0.51"/>
    <x v="2"/>
  </r>
  <r>
    <x v="2"/>
    <n v="1197831"/>
    <x v="187"/>
    <x v="1"/>
    <x v="32"/>
    <s v="Jackson"/>
    <x v="1"/>
    <n v="25"/>
    <n v="131"/>
    <n v="3275"/>
    <n v="1473.7499999999998"/>
    <n v="0.44999999999999996"/>
    <x v="2"/>
  </r>
  <r>
    <x v="2"/>
    <n v="1197831"/>
    <x v="187"/>
    <x v="1"/>
    <x v="32"/>
    <s v="Jackson"/>
    <x v="2"/>
    <n v="14"/>
    <n v="117"/>
    <n v="1638"/>
    <n v="835.38"/>
    <n v="0.51"/>
    <x v="2"/>
  </r>
  <r>
    <x v="2"/>
    <n v="1197831"/>
    <x v="187"/>
    <x v="1"/>
    <x v="32"/>
    <s v="Jackson"/>
    <x v="3"/>
    <n v="19"/>
    <n v="78"/>
    <n v="1482"/>
    <n v="785.46"/>
    <n v="0.53"/>
    <x v="2"/>
  </r>
  <r>
    <x v="2"/>
    <n v="1197831"/>
    <x v="187"/>
    <x v="1"/>
    <x v="32"/>
    <s v="Jackson"/>
    <x v="4"/>
    <n v="34"/>
    <n v="95"/>
    <n v="3230"/>
    <n v="1550.3999999999999"/>
    <n v="0.48"/>
    <x v="2"/>
  </r>
  <r>
    <x v="2"/>
    <n v="1197831"/>
    <x v="187"/>
    <x v="1"/>
    <x v="32"/>
    <s v="Jackson"/>
    <x v="5"/>
    <n v="23"/>
    <n v="122"/>
    <n v="2806"/>
    <n v="1459.1200000000001"/>
    <n v="0.52"/>
    <x v="2"/>
  </r>
  <r>
    <x v="2"/>
    <n v="1197831"/>
    <x v="695"/>
    <x v="1"/>
    <x v="32"/>
    <s v="Jackson"/>
    <x v="0"/>
    <n v="24"/>
    <n v="189"/>
    <n v="4536"/>
    <n v="2313.36"/>
    <n v="0.51"/>
    <x v="2"/>
  </r>
  <r>
    <x v="2"/>
    <n v="1197831"/>
    <x v="695"/>
    <x v="1"/>
    <x v="32"/>
    <s v="Jackson"/>
    <x v="1"/>
    <n v="24"/>
    <n v="105"/>
    <n v="2520"/>
    <n v="1134"/>
    <n v="0.44999999999999996"/>
    <x v="2"/>
  </r>
  <r>
    <x v="2"/>
    <n v="1197831"/>
    <x v="695"/>
    <x v="1"/>
    <x v="32"/>
    <s v="Jackson"/>
    <x v="2"/>
    <n v="14"/>
    <n v="120"/>
    <n v="1680"/>
    <n v="840"/>
    <n v="0.5"/>
    <x v="2"/>
  </r>
  <r>
    <x v="1"/>
    <n v="1197831"/>
    <x v="695"/>
    <x v="1"/>
    <x v="33"/>
    <s v="Little Rock"/>
    <x v="3"/>
    <n v="18"/>
    <n v="70"/>
    <n v="1260"/>
    <n v="630"/>
    <n v="0.5"/>
    <x v="2"/>
  </r>
  <r>
    <x v="1"/>
    <n v="1197831"/>
    <x v="695"/>
    <x v="1"/>
    <x v="33"/>
    <s v="Little Rock"/>
    <x v="4"/>
    <n v="34"/>
    <n v="98"/>
    <n v="3332"/>
    <n v="1499.3999999999999"/>
    <n v="0.44999999999999996"/>
    <x v="2"/>
  </r>
  <r>
    <x v="1"/>
    <n v="1197831"/>
    <x v="695"/>
    <x v="1"/>
    <x v="33"/>
    <s v="Little Rock"/>
    <x v="5"/>
    <n v="19"/>
    <n v="115"/>
    <n v="2185"/>
    <n v="1179.9000000000001"/>
    <n v="0.54"/>
    <x v="2"/>
  </r>
  <r>
    <x v="1"/>
    <n v="1197831"/>
    <x v="224"/>
    <x v="1"/>
    <x v="33"/>
    <s v="Little Rock"/>
    <x v="0"/>
    <n v="18"/>
    <n v="181"/>
    <n v="3258"/>
    <n v="1726.74"/>
    <n v="0.53"/>
    <x v="2"/>
  </r>
  <r>
    <x v="1"/>
    <n v="1197831"/>
    <x v="224"/>
    <x v="1"/>
    <x v="33"/>
    <s v="Little Rock"/>
    <x v="1"/>
    <n v="20"/>
    <n v="98"/>
    <n v="1960"/>
    <n v="881.99999999999989"/>
    <n v="0.44999999999999996"/>
    <x v="2"/>
  </r>
  <r>
    <x v="1"/>
    <n v="1197831"/>
    <x v="224"/>
    <x v="1"/>
    <x v="33"/>
    <s v="Little Rock"/>
    <x v="2"/>
    <n v="10"/>
    <n v="88"/>
    <n v="880"/>
    <n v="475.20000000000005"/>
    <n v="0.54"/>
    <x v="2"/>
  </r>
  <r>
    <x v="1"/>
    <n v="1197831"/>
    <x v="224"/>
    <x v="1"/>
    <x v="33"/>
    <s v="Little Rock"/>
    <x v="3"/>
    <n v="19"/>
    <n v="60"/>
    <n v="1140"/>
    <n v="592.80000000000007"/>
    <n v="0.52"/>
    <x v="2"/>
  </r>
  <r>
    <x v="1"/>
    <n v="1197831"/>
    <x v="224"/>
    <x v="1"/>
    <x v="33"/>
    <s v="Little Rock"/>
    <x v="4"/>
    <n v="32"/>
    <n v="65"/>
    <n v="2080"/>
    <n v="956.8"/>
    <n v="0.45999999999999996"/>
    <x v="2"/>
  </r>
  <r>
    <x v="1"/>
    <n v="1197831"/>
    <x v="224"/>
    <x v="1"/>
    <x v="33"/>
    <s v="Little Rock"/>
    <x v="5"/>
    <n v="24"/>
    <n v="102"/>
    <n v="2448"/>
    <n v="1248.48"/>
    <n v="0.51"/>
    <x v="2"/>
  </r>
  <r>
    <x v="1"/>
    <n v="1197831"/>
    <x v="243"/>
    <x v="1"/>
    <x v="33"/>
    <s v="Little Rock"/>
    <x v="0"/>
    <n v="23"/>
    <n v="174"/>
    <n v="4002"/>
    <n v="2161.08"/>
    <n v="0.54"/>
    <x v="2"/>
  </r>
  <r>
    <x v="1"/>
    <n v="1197831"/>
    <x v="243"/>
    <x v="1"/>
    <x v="33"/>
    <s v="Little Rock"/>
    <x v="1"/>
    <n v="24"/>
    <n v="81"/>
    <n v="1944"/>
    <n v="952.56"/>
    <n v="0.49"/>
    <x v="2"/>
  </r>
  <r>
    <x v="1"/>
    <n v="1197831"/>
    <x v="243"/>
    <x v="1"/>
    <x v="33"/>
    <s v="Little Rock"/>
    <x v="2"/>
    <n v="14"/>
    <n v="75"/>
    <n v="1050"/>
    <n v="546"/>
    <n v="0.52"/>
    <x v="2"/>
  </r>
  <r>
    <x v="1"/>
    <n v="1197831"/>
    <x v="243"/>
    <x v="1"/>
    <x v="33"/>
    <s v="Little Rock"/>
    <x v="3"/>
    <n v="20"/>
    <n v="63"/>
    <n v="1260"/>
    <n v="667.80000000000007"/>
    <n v="0.53"/>
    <x v="2"/>
  </r>
  <r>
    <x v="1"/>
    <n v="1197831"/>
    <x v="243"/>
    <x v="1"/>
    <x v="33"/>
    <s v="Little Rock"/>
    <x v="4"/>
    <n v="37"/>
    <n v="73"/>
    <n v="2701"/>
    <n v="1296.48"/>
    <n v="0.48"/>
    <x v="2"/>
  </r>
  <r>
    <x v="1"/>
    <n v="1197831"/>
    <x v="243"/>
    <x v="1"/>
    <x v="33"/>
    <s v="Little Rock"/>
    <x v="5"/>
    <n v="28"/>
    <n v="116"/>
    <n v="3248"/>
    <n v="1656.48"/>
    <n v="0.51"/>
    <x v="2"/>
  </r>
  <r>
    <x v="1"/>
    <n v="1197831"/>
    <x v="272"/>
    <x v="1"/>
    <x v="33"/>
    <s v="Little Rock"/>
    <x v="0"/>
    <n v="39"/>
    <n v="181"/>
    <n v="7059"/>
    <n v="3811.86"/>
    <n v="0.54"/>
    <x v="2"/>
  </r>
  <r>
    <x v="1"/>
    <n v="1197831"/>
    <x v="272"/>
    <x v="1"/>
    <x v="33"/>
    <s v="Little Rock"/>
    <x v="1"/>
    <n v="38"/>
    <n v="113"/>
    <n v="4294"/>
    <n v="2147"/>
    <n v="0.5"/>
    <x v="2"/>
  </r>
  <r>
    <x v="1"/>
    <n v="1197831"/>
    <x v="272"/>
    <x v="1"/>
    <x v="33"/>
    <s v="Little Rock"/>
    <x v="2"/>
    <n v="34"/>
    <n v="91"/>
    <n v="3094"/>
    <n v="1701.7"/>
    <n v="0.55000000000000004"/>
    <x v="2"/>
  </r>
  <r>
    <x v="1"/>
    <n v="1197831"/>
    <x v="272"/>
    <x v="1"/>
    <x v="33"/>
    <s v="Little Rock"/>
    <x v="3"/>
    <n v="34"/>
    <n v="78"/>
    <n v="2652"/>
    <n v="1405.5600000000002"/>
    <n v="0.53"/>
    <x v="2"/>
  </r>
  <r>
    <x v="1"/>
    <n v="1197831"/>
    <x v="272"/>
    <x v="1"/>
    <x v="33"/>
    <s v="Little Rock"/>
    <x v="4"/>
    <n v="42"/>
    <n v="85"/>
    <n v="3570"/>
    <n v="1677.8999999999999"/>
    <n v="0.47"/>
    <x v="2"/>
  </r>
  <r>
    <x v="1"/>
    <n v="1197831"/>
    <x v="272"/>
    <x v="1"/>
    <x v="33"/>
    <s v="Little Rock"/>
    <x v="5"/>
    <n v="44"/>
    <n v="111"/>
    <n v="4884"/>
    <n v="2686.2000000000003"/>
    <n v="0.55000000000000004"/>
    <x v="2"/>
  </r>
  <r>
    <x v="1"/>
    <n v="1197831"/>
    <x v="305"/>
    <x v="1"/>
    <x v="33"/>
    <s v="Little Rock"/>
    <x v="0"/>
    <n v="36"/>
    <n v="203"/>
    <n v="7308"/>
    <n v="3654"/>
    <n v="0.5"/>
    <x v="2"/>
  </r>
  <r>
    <x v="1"/>
    <n v="1197831"/>
    <x v="305"/>
    <x v="1"/>
    <x v="33"/>
    <s v="Little Rock"/>
    <x v="1"/>
    <n v="32"/>
    <n v="106"/>
    <n v="3392"/>
    <n v="1662.08"/>
    <n v="0.49"/>
    <x v="2"/>
  </r>
  <r>
    <x v="1"/>
    <n v="1197831"/>
    <x v="305"/>
    <x v="1"/>
    <x v="33"/>
    <s v="Little Rock"/>
    <x v="2"/>
    <n v="38"/>
    <n v="104"/>
    <n v="3952"/>
    <n v="2134.08"/>
    <n v="0.54"/>
    <x v="2"/>
  </r>
  <r>
    <x v="1"/>
    <n v="1197831"/>
    <x v="305"/>
    <x v="1"/>
    <x v="33"/>
    <s v="Little Rock"/>
    <x v="3"/>
    <n v="37"/>
    <n v="98"/>
    <n v="3626"/>
    <n v="1885.52"/>
    <n v="0.52"/>
    <x v="2"/>
  </r>
  <r>
    <x v="1"/>
    <n v="1197831"/>
    <x v="305"/>
    <x v="1"/>
    <x v="33"/>
    <s v="Little Rock"/>
    <x v="4"/>
    <n v="54"/>
    <n v="98"/>
    <n v="5292"/>
    <n v="2540.16"/>
    <n v="0.48"/>
    <x v="2"/>
  </r>
  <r>
    <x v="1"/>
    <n v="1197831"/>
    <x v="305"/>
    <x v="1"/>
    <x v="33"/>
    <s v="Little Rock"/>
    <x v="5"/>
    <n v="54"/>
    <n v="160"/>
    <n v="8640"/>
    <n v="4665.6000000000004"/>
    <n v="0.54"/>
    <x v="2"/>
  </r>
  <r>
    <x v="1"/>
    <n v="1197831"/>
    <x v="333"/>
    <x v="1"/>
    <x v="33"/>
    <s v="Little Rock"/>
    <x v="0"/>
    <n v="50"/>
    <n v="233"/>
    <n v="11650"/>
    <n v="5825"/>
    <n v="0.5"/>
    <x v="2"/>
  </r>
  <r>
    <x v="1"/>
    <n v="1197831"/>
    <x v="333"/>
    <x v="1"/>
    <x v="33"/>
    <s v="Little Rock"/>
    <x v="1"/>
    <n v="47"/>
    <n v="147"/>
    <n v="6909"/>
    <n v="3109.0499999999997"/>
    <n v="0.44999999999999996"/>
    <x v="2"/>
  </r>
  <r>
    <x v="1"/>
    <n v="1197831"/>
    <x v="333"/>
    <x v="1"/>
    <x v="33"/>
    <s v="Little Rock"/>
    <x v="2"/>
    <n v="43"/>
    <n v="126"/>
    <n v="5418"/>
    <n v="2763.18"/>
    <n v="0.51"/>
    <x v="2"/>
  </r>
  <r>
    <x v="1"/>
    <n v="1197831"/>
    <x v="333"/>
    <x v="1"/>
    <x v="33"/>
    <s v="Little Rock"/>
    <x v="3"/>
    <n v="41"/>
    <n v="116"/>
    <n v="4756"/>
    <n v="2568.2400000000002"/>
    <n v="0.54"/>
    <x v="2"/>
  </r>
  <r>
    <x v="1"/>
    <n v="1197831"/>
    <x v="333"/>
    <x v="1"/>
    <x v="33"/>
    <s v="Little Rock"/>
    <x v="4"/>
    <n v="55"/>
    <n v="119"/>
    <n v="6545"/>
    <n v="3207.0499999999997"/>
    <n v="0.49"/>
    <x v="2"/>
  </r>
  <r>
    <x v="1"/>
    <n v="1197831"/>
    <x v="333"/>
    <x v="1"/>
    <x v="33"/>
    <s v="Little Rock"/>
    <x v="5"/>
    <n v="63"/>
    <n v="150"/>
    <n v="9450"/>
    <n v="5103"/>
    <n v="0.54"/>
    <x v="2"/>
  </r>
  <r>
    <x v="1"/>
    <n v="1197831"/>
    <x v="365"/>
    <x v="1"/>
    <x v="33"/>
    <s v="Little Rock"/>
    <x v="0"/>
    <n v="55"/>
    <n v="210"/>
    <n v="11550"/>
    <n v="6237"/>
    <n v="0.54"/>
    <x v="2"/>
  </r>
  <r>
    <x v="1"/>
    <n v="1197831"/>
    <x v="365"/>
    <x v="1"/>
    <x v="33"/>
    <s v="Little Rock"/>
    <x v="1"/>
    <n v="50"/>
    <n v="152"/>
    <n v="7600"/>
    <n v="3648"/>
    <n v="0.48"/>
    <x v="2"/>
  </r>
  <r>
    <x v="1"/>
    <n v="1197831"/>
    <x v="365"/>
    <x v="1"/>
    <x v="33"/>
    <s v="Little Rock"/>
    <x v="2"/>
    <n v="47"/>
    <n v="126"/>
    <n v="5922"/>
    <n v="3079.44"/>
    <n v="0.52"/>
    <x v="2"/>
  </r>
  <r>
    <x v="1"/>
    <n v="1197831"/>
    <x v="365"/>
    <x v="1"/>
    <x v="33"/>
    <s v="Little Rock"/>
    <x v="3"/>
    <n v="39"/>
    <n v="104"/>
    <n v="4056"/>
    <n v="2028"/>
    <n v="0.5"/>
    <x v="2"/>
  </r>
  <r>
    <x v="1"/>
    <n v="1197831"/>
    <x v="365"/>
    <x v="1"/>
    <x v="33"/>
    <s v="Little Rock"/>
    <x v="4"/>
    <n v="48"/>
    <n v="113"/>
    <n v="5424"/>
    <n v="2657.7599999999998"/>
    <n v="0.49"/>
    <x v="2"/>
  </r>
  <r>
    <x v="1"/>
    <n v="1197831"/>
    <x v="365"/>
    <x v="1"/>
    <x v="33"/>
    <s v="Little Rock"/>
    <x v="5"/>
    <n v="50"/>
    <n v="143"/>
    <n v="7150"/>
    <n v="3718"/>
    <n v="0.52"/>
    <x v="2"/>
  </r>
  <r>
    <x v="1"/>
    <n v="1197831"/>
    <x v="395"/>
    <x v="1"/>
    <x v="33"/>
    <s v="Little Rock"/>
    <x v="0"/>
    <n v="48"/>
    <n v="182"/>
    <n v="8736"/>
    <n v="4542.72"/>
    <n v="0.52"/>
    <x v="2"/>
  </r>
  <r>
    <x v="1"/>
    <n v="1197831"/>
    <x v="395"/>
    <x v="1"/>
    <x v="33"/>
    <s v="Little Rock"/>
    <x v="1"/>
    <n v="39"/>
    <n v="126"/>
    <n v="4914"/>
    <n v="2358.7199999999998"/>
    <n v="0.48"/>
    <x v="2"/>
  </r>
  <r>
    <x v="1"/>
    <n v="1197831"/>
    <x v="395"/>
    <x v="1"/>
    <x v="33"/>
    <s v="Little Rock"/>
    <x v="2"/>
    <n v="14"/>
    <n v="88"/>
    <n v="1232"/>
    <n v="640.64"/>
    <n v="0.52"/>
    <x v="2"/>
  </r>
  <r>
    <x v="1"/>
    <n v="1197831"/>
    <x v="395"/>
    <x v="1"/>
    <x v="33"/>
    <s v="Little Rock"/>
    <x v="3"/>
    <n v="14"/>
    <n v="88"/>
    <n v="1232"/>
    <n v="640.64"/>
    <n v="0.52"/>
    <x v="2"/>
  </r>
  <r>
    <x v="1"/>
    <n v="1197831"/>
    <x v="395"/>
    <x v="1"/>
    <x v="33"/>
    <s v="Little Rock"/>
    <x v="4"/>
    <n v="23"/>
    <n v="94"/>
    <n v="2162"/>
    <n v="1081"/>
    <n v="0.5"/>
    <x v="2"/>
  </r>
  <r>
    <x v="1"/>
    <n v="1197831"/>
    <x v="395"/>
    <x v="1"/>
    <x v="33"/>
    <s v="Little Rock"/>
    <x v="5"/>
    <n v="29"/>
    <n v="119"/>
    <n v="3451"/>
    <n v="1863.5400000000002"/>
    <n v="0.54"/>
    <x v="2"/>
  </r>
  <r>
    <x v="1"/>
    <n v="1197831"/>
    <x v="427"/>
    <x v="1"/>
    <x v="33"/>
    <s v="Little Rock"/>
    <x v="0"/>
    <n v="27"/>
    <n v="150"/>
    <n v="4050"/>
    <n v="2025"/>
    <n v="0.5"/>
    <x v="2"/>
  </r>
  <r>
    <x v="1"/>
    <n v="1197831"/>
    <x v="427"/>
    <x v="1"/>
    <x v="33"/>
    <s v="Little Rock"/>
    <x v="1"/>
    <n v="19"/>
    <n v="106"/>
    <n v="2014"/>
    <n v="906.3"/>
    <n v="0.44999999999999996"/>
    <x v="2"/>
  </r>
  <r>
    <x v="1"/>
    <n v="1197831"/>
    <x v="427"/>
    <x v="1"/>
    <x v="33"/>
    <s v="Little Rock"/>
    <x v="2"/>
    <n v="19"/>
    <n v="78"/>
    <n v="1482"/>
    <n v="741"/>
    <n v="0.5"/>
    <x v="2"/>
  </r>
  <r>
    <x v="1"/>
    <n v="1197831"/>
    <x v="427"/>
    <x v="1"/>
    <x v="33"/>
    <s v="Little Rock"/>
    <x v="3"/>
    <n v="19"/>
    <n v="72"/>
    <n v="1368"/>
    <n v="725.04000000000008"/>
    <n v="0.53"/>
    <x v="2"/>
  </r>
  <r>
    <x v="1"/>
    <n v="1197831"/>
    <x v="427"/>
    <x v="1"/>
    <x v="33"/>
    <s v="Little Rock"/>
    <x v="4"/>
    <n v="27"/>
    <n v="83"/>
    <n v="2241"/>
    <n v="1053.27"/>
    <n v="0.47"/>
    <x v="2"/>
  </r>
  <r>
    <x v="3"/>
    <n v="1197831"/>
    <x v="427"/>
    <x v="1"/>
    <x v="33"/>
    <s v="Little Rock"/>
    <x v="5"/>
    <n v="29"/>
    <n v="104"/>
    <n v="3016"/>
    <n v="1598.48"/>
    <n v="0.53"/>
    <x v="2"/>
  </r>
  <r>
    <x v="3"/>
    <n v="1197831"/>
    <x v="457"/>
    <x v="1"/>
    <x v="33"/>
    <s v="Little Rock"/>
    <x v="0"/>
    <n v="24"/>
    <n v="143"/>
    <n v="3432"/>
    <n v="1716"/>
    <n v="0.5"/>
    <x v="2"/>
  </r>
  <r>
    <x v="3"/>
    <n v="1197831"/>
    <x v="457"/>
    <x v="1"/>
    <x v="33"/>
    <s v="Little Rock"/>
    <x v="1"/>
    <n v="14"/>
    <n v="94"/>
    <n v="1316"/>
    <n v="658"/>
    <n v="0.5"/>
    <x v="2"/>
  </r>
  <r>
    <x v="3"/>
    <n v="1197831"/>
    <x v="457"/>
    <x v="1"/>
    <x v="33"/>
    <s v="Little Rock"/>
    <x v="2"/>
    <n v="23"/>
    <n v="90"/>
    <n v="2070"/>
    <n v="1055.7"/>
    <n v="0.51"/>
    <x v="2"/>
  </r>
  <r>
    <x v="3"/>
    <n v="1197831"/>
    <x v="457"/>
    <x v="1"/>
    <x v="33"/>
    <s v="Little Rock"/>
    <x v="3"/>
    <n v="51"/>
    <n v="109"/>
    <n v="5559"/>
    <n v="2779.5"/>
    <n v="0.5"/>
    <x v="2"/>
  </r>
  <r>
    <x v="3"/>
    <n v="1197831"/>
    <x v="457"/>
    <x v="1"/>
    <x v="33"/>
    <s v="Little Rock"/>
    <x v="4"/>
    <n v="69"/>
    <n v="91"/>
    <n v="6279"/>
    <n v="2951.1299999999997"/>
    <n v="0.47"/>
    <x v="2"/>
  </r>
  <r>
    <x v="3"/>
    <n v="1197831"/>
    <x v="457"/>
    <x v="1"/>
    <x v="33"/>
    <s v="Little Rock"/>
    <x v="5"/>
    <n v="73"/>
    <n v="117"/>
    <n v="8541"/>
    <n v="4526.7300000000005"/>
    <n v="0.53"/>
    <x v="2"/>
  </r>
  <r>
    <x v="3"/>
    <n v="1197831"/>
    <x v="486"/>
    <x v="1"/>
    <x v="33"/>
    <s v="Little Rock"/>
    <x v="0"/>
    <n v="67"/>
    <n v="203"/>
    <n v="13601"/>
    <n v="7480.55"/>
    <n v="0.55000000000000004"/>
    <x v="2"/>
  </r>
  <r>
    <x v="3"/>
    <n v="1197831"/>
    <x v="486"/>
    <x v="1"/>
    <x v="33"/>
    <s v="Little Rock"/>
    <x v="1"/>
    <n v="54"/>
    <n v="140"/>
    <n v="7560"/>
    <n v="3553.2"/>
    <n v="0.47"/>
    <x v="2"/>
  </r>
  <r>
    <x v="3"/>
    <n v="1197831"/>
    <x v="486"/>
    <x v="1"/>
    <x v="33"/>
    <s v="Little Rock"/>
    <x v="2"/>
    <n v="55"/>
    <n v="126"/>
    <n v="6930"/>
    <n v="3742.2000000000003"/>
    <n v="0.54"/>
    <x v="2"/>
  </r>
  <r>
    <x v="3"/>
    <n v="1197831"/>
    <x v="486"/>
    <x v="1"/>
    <x v="33"/>
    <s v="Little Rock"/>
    <x v="3"/>
    <n v="57"/>
    <n v="120"/>
    <n v="6840"/>
    <n v="3488.4"/>
    <n v="0.51"/>
    <x v="2"/>
  </r>
  <r>
    <x v="3"/>
    <n v="1197831"/>
    <x v="486"/>
    <x v="1"/>
    <x v="33"/>
    <s v="Little Rock"/>
    <x v="4"/>
    <n v="64"/>
    <n v="112"/>
    <n v="7168"/>
    <n v="3512.3199999999997"/>
    <n v="0.49"/>
    <x v="2"/>
  </r>
  <r>
    <x v="3"/>
    <n v="1197831"/>
    <x v="486"/>
    <x v="1"/>
    <x v="33"/>
    <s v="Little Rock"/>
    <x v="5"/>
    <n v="70"/>
    <n v="150"/>
    <n v="10500"/>
    <n v="5355"/>
    <n v="0.51"/>
    <x v="2"/>
  </r>
  <r>
    <x v="3"/>
    <n v="1197831"/>
    <x v="187"/>
    <x v="1"/>
    <x v="33"/>
    <s v="Little Rock"/>
    <x v="0"/>
    <n v="24"/>
    <n v="167"/>
    <n v="4008"/>
    <n v="2124.2400000000002"/>
    <n v="0.53"/>
    <x v="2"/>
  </r>
  <r>
    <x v="3"/>
    <n v="1197831"/>
    <x v="187"/>
    <x v="1"/>
    <x v="33"/>
    <s v="Little Rock"/>
    <x v="1"/>
    <n v="25"/>
    <n v="109"/>
    <n v="2725"/>
    <n v="1226.2499999999998"/>
    <n v="0.44999999999999996"/>
    <x v="2"/>
  </r>
  <r>
    <x v="3"/>
    <n v="1197831"/>
    <x v="187"/>
    <x v="1"/>
    <x v="33"/>
    <s v="Little Rock"/>
    <x v="2"/>
    <n v="15"/>
    <n v="98"/>
    <n v="1470"/>
    <n v="808.50000000000011"/>
    <n v="0.55000000000000004"/>
    <x v="2"/>
  </r>
  <r>
    <x v="3"/>
    <n v="1197831"/>
    <x v="187"/>
    <x v="1"/>
    <x v="33"/>
    <s v="Little Rock"/>
    <x v="3"/>
    <n v="18"/>
    <n v="65"/>
    <n v="1170"/>
    <n v="643.5"/>
    <n v="0.55000000000000004"/>
    <x v="2"/>
  </r>
  <r>
    <x v="3"/>
    <n v="1197831"/>
    <x v="187"/>
    <x v="1"/>
    <x v="33"/>
    <s v="Little Rock"/>
    <x v="4"/>
    <n v="33"/>
    <n v="80"/>
    <n v="2640"/>
    <n v="1320"/>
    <n v="0.5"/>
    <x v="2"/>
  </r>
  <r>
    <x v="3"/>
    <n v="1197831"/>
    <x v="187"/>
    <x v="1"/>
    <x v="33"/>
    <s v="Little Rock"/>
    <x v="5"/>
    <n v="23"/>
    <n v="101"/>
    <n v="2323"/>
    <n v="1207.96"/>
    <n v="0.52"/>
    <x v="2"/>
  </r>
  <r>
    <x v="3"/>
    <n v="1197831"/>
    <x v="695"/>
    <x v="1"/>
    <x v="33"/>
    <s v="Little Rock"/>
    <x v="0"/>
    <n v="24"/>
    <n v="169"/>
    <n v="4056"/>
    <n v="2109.12"/>
    <n v="0.52"/>
    <x v="2"/>
  </r>
  <r>
    <x v="3"/>
    <n v="1197831"/>
    <x v="695"/>
    <x v="1"/>
    <x v="33"/>
    <s v="Little Rock"/>
    <x v="1"/>
    <n v="23"/>
    <n v="80"/>
    <n v="1840"/>
    <n v="846.4"/>
    <n v="0.45999999999999996"/>
    <x v="2"/>
  </r>
  <r>
    <x v="3"/>
    <n v="1197831"/>
    <x v="695"/>
    <x v="1"/>
    <x v="33"/>
    <s v="Little Rock"/>
    <x v="2"/>
    <n v="15"/>
    <n v="91"/>
    <n v="1365"/>
    <n v="682.5"/>
    <n v="0.5"/>
    <x v="2"/>
  </r>
  <r>
    <x v="3"/>
    <n v="1197831"/>
    <x v="695"/>
    <x v="1"/>
    <x v="34"/>
    <s v="Oklahoma City"/>
    <x v="3"/>
    <n v="19"/>
    <n v="49"/>
    <n v="931"/>
    <n v="474.81"/>
    <n v="0.51"/>
    <x v="2"/>
  </r>
  <r>
    <x v="3"/>
    <n v="1197831"/>
    <x v="695"/>
    <x v="1"/>
    <x v="34"/>
    <s v="Oklahoma City"/>
    <x v="4"/>
    <n v="34"/>
    <n v="75"/>
    <n v="2550"/>
    <n v="1198.5"/>
    <n v="0.47"/>
    <x v="2"/>
  </r>
  <r>
    <x v="3"/>
    <n v="1197831"/>
    <x v="695"/>
    <x v="1"/>
    <x v="34"/>
    <s v="Oklahoma City"/>
    <x v="5"/>
    <n v="18"/>
    <n v="98"/>
    <n v="1764"/>
    <n v="899.64"/>
    <n v="0.51"/>
    <x v="2"/>
  </r>
  <r>
    <x v="3"/>
    <n v="1197831"/>
    <x v="224"/>
    <x v="1"/>
    <x v="34"/>
    <s v="Oklahoma City"/>
    <x v="0"/>
    <n v="19"/>
    <n v="154"/>
    <n v="2926"/>
    <n v="1463"/>
    <n v="0.5"/>
    <x v="2"/>
  </r>
  <r>
    <x v="3"/>
    <n v="1197831"/>
    <x v="224"/>
    <x v="1"/>
    <x v="34"/>
    <s v="Oklahoma City"/>
    <x v="1"/>
    <n v="19"/>
    <n v="73"/>
    <n v="1387"/>
    <n v="665.76"/>
    <n v="0.48"/>
    <x v="2"/>
  </r>
  <r>
    <x v="3"/>
    <n v="1197831"/>
    <x v="224"/>
    <x v="1"/>
    <x v="34"/>
    <s v="Oklahoma City"/>
    <x v="2"/>
    <n v="9"/>
    <n v="80"/>
    <n v="720"/>
    <n v="360"/>
    <n v="0.5"/>
    <x v="2"/>
  </r>
  <r>
    <x v="3"/>
    <n v="1197831"/>
    <x v="224"/>
    <x v="1"/>
    <x v="34"/>
    <s v="Oklahoma City"/>
    <x v="3"/>
    <n v="20"/>
    <n v="34"/>
    <n v="680"/>
    <n v="340"/>
    <n v="0.5"/>
    <x v="2"/>
  </r>
  <r>
    <x v="3"/>
    <n v="1197831"/>
    <x v="224"/>
    <x v="1"/>
    <x v="34"/>
    <s v="Oklahoma City"/>
    <x v="4"/>
    <n v="34"/>
    <n v="49"/>
    <n v="1666"/>
    <n v="783.02"/>
    <n v="0.47"/>
    <x v="2"/>
  </r>
  <r>
    <x v="3"/>
    <n v="1197831"/>
    <x v="224"/>
    <x v="1"/>
    <x v="34"/>
    <s v="Oklahoma City"/>
    <x v="5"/>
    <n v="23"/>
    <n v="69"/>
    <n v="1587"/>
    <n v="856.98"/>
    <n v="0.54"/>
    <x v="2"/>
  </r>
  <r>
    <x v="3"/>
    <n v="1197831"/>
    <x v="243"/>
    <x v="1"/>
    <x v="34"/>
    <s v="Oklahoma City"/>
    <x v="0"/>
    <n v="24"/>
    <n v="152"/>
    <n v="3648"/>
    <n v="1933.44"/>
    <n v="0.53"/>
    <x v="2"/>
  </r>
  <r>
    <x v="3"/>
    <n v="1197831"/>
    <x v="243"/>
    <x v="1"/>
    <x v="34"/>
    <s v="Oklahoma City"/>
    <x v="1"/>
    <n v="23"/>
    <n v="65"/>
    <n v="1495"/>
    <n v="717.6"/>
    <n v="0.48"/>
    <x v="2"/>
  </r>
  <r>
    <x v="3"/>
    <n v="1197831"/>
    <x v="243"/>
    <x v="1"/>
    <x v="34"/>
    <s v="Oklahoma City"/>
    <x v="2"/>
    <n v="14"/>
    <n v="68"/>
    <n v="952"/>
    <n v="504.56"/>
    <n v="0.53"/>
    <x v="2"/>
  </r>
  <r>
    <x v="3"/>
    <n v="1197831"/>
    <x v="243"/>
    <x v="1"/>
    <x v="34"/>
    <s v="Oklahoma City"/>
    <x v="3"/>
    <n v="18"/>
    <n v="45"/>
    <n v="810"/>
    <n v="429.3"/>
    <n v="0.53"/>
    <x v="2"/>
  </r>
  <r>
    <x v="3"/>
    <n v="1197831"/>
    <x v="243"/>
    <x v="1"/>
    <x v="34"/>
    <s v="Oklahoma City"/>
    <x v="4"/>
    <n v="38"/>
    <n v="53"/>
    <n v="2014"/>
    <n v="1007"/>
    <n v="0.5"/>
    <x v="2"/>
  </r>
  <r>
    <x v="3"/>
    <n v="1197831"/>
    <x v="243"/>
    <x v="1"/>
    <x v="34"/>
    <s v="Oklahoma City"/>
    <x v="5"/>
    <n v="28"/>
    <n v="94"/>
    <n v="2632"/>
    <n v="1447.6000000000001"/>
    <n v="0.55000000000000004"/>
    <x v="2"/>
  </r>
  <r>
    <x v="3"/>
    <n v="1197831"/>
    <x v="272"/>
    <x v="1"/>
    <x v="34"/>
    <s v="Oklahoma City"/>
    <x v="0"/>
    <n v="36"/>
    <n v="167"/>
    <n v="6012"/>
    <n v="3246.48"/>
    <n v="0.54"/>
    <x v="2"/>
  </r>
  <r>
    <x v="3"/>
    <n v="1197831"/>
    <x v="272"/>
    <x v="1"/>
    <x v="34"/>
    <s v="Oklahoma City"/>
    <x v="1"/>
    <n v="39"/>
    <n v="87"/>
    <n v="3393"/>
    <n v="1526.85"/>
    <n v="0.44999999999999996"/>
    <x v="2"/>
  </r>
  <r>
    <x v="3"/>
    <n v="1197831"/>
    <x v="272"/>
    <x v="1"/>
    <x v="34"/>
    <s v="Oklahoma City"/>
    <x v="2"/>
    <n v="34"/>
    <n v="72"/>
    <n v="2448"/>
    <n v="1272.96"/>
    <n v="0.52"/>
    <x v="2"/>
  </r>
  <r>
    <x v="3"/>
    <n v="1197831"/>
    <x v="272"/>
    <x v="1"/>
    <x v="34"/>
    <s v="Oklahoma City"/>
    <x v="3"/>
    <n v="34"/>
    <n v="59"/>
    <n v="2006"/>
    <n v="1103.3000000000002"/>
    <n v="0.55000000000000004"/>
    <x v="2"/>
  </r>
  <r>
    <x v="3"/>
    <n v="1197831"/>
    <x v="272"/>
    <x v="1"/>
    <x v="34"/>
    <s v="Oklahoma City"/>
    <x v="4"/>
    <n v="43"/>
    <n v="75"/>
    <n v="3225"/>
    <n v="1451.2499999999998"/>
    <n v="0.44999999999999996"/>
    <x v="2"/>
  </r>
  <r>
    <x v="3"/>
    <n v="1197831"/>
    <x v="272"/>
    <x v="1"/>
    <x v="34"/>
    <s v="Oklahoma City"/>
    <x v="5"/>
    <n v="42"/>
    <n v="98"/>
    <n v="4116"/>
    <n v="2140.3200000000002"/>
    <n v="0.52"/>
    <x v="2"/>
  </r>
  <r>
    <x v="3"/>
    <n v="1197831"/>
    <x v="305"/>
    <x v="1"/>
    <x v="34"/>
    <s v="Oklahoma City"/>
    <x v="0"/>
    <n v="38"/>
    <n v="156"/>
    <n v="5928"/>
    <n v="3023.28"/>
    <n v="0.51"/>
    <x v="2"/>
  </r>
  <r>
    <x v="3"/>
    <n v="1197831"/>
    <x v="305"/>
    <x v="1"/>
    <x v="34"/>
    <s v="Oklahoma City"/>
    <x v="1"/>
    <n v="33"/>
    <n v="88"/>
    <n v="2904"/>
    <n v="1306.8"/>
    <n v="0.44999999999999996"/>
    <x v="2"/>
  </r>
  <r>
    <x v="3"/>
    <n v="1197831"/>
    <x v="305"/>
    <x v="1"/>
    <x v="34"/>
    <s v="Oklahoma City"/>
    <x v="2"/>
    <n v="36"/>
    <n v="88"/>
    <n v="3168"/>
    <n v="1647.3600000000001"/>
    <n v="0.52"/>
    <x v="2"/>
  </r>
  <r>
    <x v="3"/>
    <n v="1197831"/>
    <x v="305"/>
    <x v="1"/>
    <x v="34"/>
    <s v="Oklahoma City"/>
    <x v="3"/>
    <n v="38"/>
    <n v="87"/>
    <n v="3306"/>
    <n v="1653"/>
    <n v="0.5"/>
    <x v="2"/>
  </r>
  <r>
    <x v="3"/>
    <n v="1197831"/>
    <x v="305"/>
    <x v="1"/>
    <x v="34"/>
    <s v="Oklahoma City"/>
    <x v="4"/>
    <n v="51"/>
    <n v="87"/>
    <n v="4437"/>
    <n v="2085.39"/>
    <n v="0.47"/>
    <x v="2"/>
  </r>
  <r>
    <x v="3"/>
    <n v="1197831"/>
    <x v="305"/>
    <x v="1"/>
    <x v="34"/>
    <s v="Oklahoma City"/>
    <x v="5"/>
    <n v="55"/>
    <n v="124"/>
    <n v="6820"/>
    <n v="3478.2000000000003"/>
    <n v="0.51"/>
    <x v="2"/>
  </r>
  <r>
    <x v="3"/>
    <n v="1197831"/>
    <x v="333"/>
    <x v="1"/>
    <x v="34"/>
    <s v="Oklahoma City"/>
    <x v="0"/>
    <n v="50"/>
    <n v="182"/>
    <n v="9100"/>
    <n v="4732"/>
    <n v="0.52"/>
    <x v="2"/>
  </r>
  <r>
    <x v="3"/>
    <n v="1197831"/>
    <x v="333"/>
    <x v="1"/>
    <x v="34"/>
    <s v="Oklahoma City"/>
    <x v="1"/>
    <n v="45"/>
    <n v="117"/>
    <n v="5265"/>
    <n v="2632.5"/>
    <n v="0.5"/>
    <x v="2"/>
  </r>
  <r>
    <x v="3"/>
    <n v="1197831"/>
    <x v="333"/>
    <x v="1"/>
    <x v="34"/>
    <s v="Oklahoma City"/>
    <x v="2"/>
    <n v="44"/>
    <n v="94"/>
    <n v="4136"/>
    <n v="2233.44"/>
    <n v="0.54"/>
    <x v="2"/>
  </r>
  <r>
    <x v="3"/>
    <n v="1197831"/>
    <x v="333"/>
    <x v="1"/>
    <x v="34"/>
    <s v="Oklahoma City"/>
    <x v="3"/>
    <n v="41"/>
    <n v="85"/>
    <n v="3485"/>
    <n v="1847.0500000000002"/>
    <n v="0.53"/>
    <x v="2"/>
  </r>
  <r>
    <x v="3"/>
    <n v="1197831"/>
    <x v="333"/>
    <x v="1"/>
    <x v="34"/>
    <s v="Oklahoma City"/>
    <x v="4"/>
    <n v="59"/>
    <n v="98"/>
    <n v="5782"/>
    <n v="2659.72"/>
    <n v="0.45999999999999996"/>
    <x v="2"/>
  </r>
  <r>
    <x v="3"/>
    <n v="1197831"/>
    <x v="333"/>
    <x v="1"/>
    <x v="34"/>
    <s v="Oklahoma City"/>
    <x v="5"/>
    <n v="61"/>
    <n v="142"/>
    <n v="8662"/>
    <n v="4677.4800000000005"/>
    <n v="0.54"/>
    <x v="2"/>
  </r>
  <r>
    <x v="3"/>
    <n v="1197831"/>
    <x v="365"/>
    <x v="1"/>
    <x v="34"/>
    <s v="Oklahoma City"/>
    <x v="0"/>
    <n v="56"/>
    <n v="189"/>
    <n v="10584"/>
    <n v="5397.84"/>
    <n v="0.51"/>
    <x v="2"/>
  </r>
  <r>
    <x v="3"/>
    <n v="1197831"/>
    <x v="365"/>
    <x v="1"/>
    <x v="34"/>
    <s v="Oklahoma City"/>
    <x v="1"/>
    <n v="51"/>
    <n v="113"/>
    <n v="5763"/>
    <n v="2708.6099999999997"/>
    <n v="0.47"/>
    <x v="2"/>
  </r>
  <r>
    <x v="3"/>
    <n v="1197831"/>
    <x v="365"/>
    <x v="1"/>
    <x v="34"/>
    <s v="Oklahoma City"/>
    <x v="2"/>
    <n v="47"/>
    <n v="113"/>
    <n v="5311"/>
    <n v="2814.83"/>
    <n v="0.53"/>
    <x v="2"/>
  </r>
  <r>
    <x v="3"/>
    <n v="1197831"/>
    <x v="365"/>
    <x v="1"/>
    <x v="34"/>
    <s v="Oklahoma City"/>
    <x v="3"/>
    <n v="37"/>
    <n v="88"/>
    <n v="3256"/>
    <n v="1693.1200000000001"/>
    <n v="0.52"/>
    <x v="2"/>
  </r>
  <r>
    <x v="3"/>
    <n v="1197831"/>
    <x v="365"/>
    <x v="1"/>
    <x v="34"/>
    <s v="Oklahoma City"/>
    <x v="4"/>
    <n v="47"/>
    <n v="81"/>
    <n v="3807"/>
    <n v="1713.1499999999999"/>
    <n v="0.44999999999999996"/>
    <x v="2"/>
  </r>
  <r>
    <x v="3"/>
    <n v="1197831"/>
    <x v="365"/>
    <x v="1"/>
    <x v="34"/>
    <s v="Oklahoma City"/>
    <x v="5"/>
    <n v="50"/>
    <n v="124"/>
    <n v="6200"/>
    <n v="3224"/>
    <n v="0.52"/>
    <x v="2"/>
  </r>
  <r>
    <x v="3"/>
    <n v="1197831"/>
    <x v="395"/>
    <x v="1"/>
    <x v="34"/>
    <s v="Oklahoma City"/>
    <x v="0"/>
    <n v="49"/>
    <n v="150"/>
    <n v="7350"/>
    <n v="3969.0000000000005"/>
    <n v="0.54"/>
    <x v="2"/>
  </r>
  <r>
    <x v="3"/>
    <n v="1197831"/>
    <x v="395"/>
    <x v="1"/>
    <x v="34"/>
    <s v="Oklahoma City"/>
    <x v="1"/>
    <n v="38"/>
    <n v="98"/>
    <n v="3724"/>
    <n v="1675.7999999999997"/>
    <n v="0.44999999999999996"/>
    <x v="2"/>
  </r>
  <r>
    <x v="3"/>
    <n v="1197831"/>
    <x v="395"/>
    <x v="1"/>
    <x v="34"/>
    <s v="Oklahoma City"/>
    <x v="2"/>
    <n v="14"/>
    <n v="69"/>
    <n v="966"/>
    <n v="492.66"/>
    <n v="0.51"/>
    <x v="2"/>
  </r>
  <r>
    <x v="3"/>
    <n v="1197831"/>
    <x v="395"/>
    <x v="1"/>
    <x v="34"/>
    <s v="Oklahoma City"/>
    <x v="3"/>
    <n v="14"/>
    <n v="63"/>
    <n v="882"/>
    <n v="449.82"/>
    <n v="0.51"/>
    <x v="2"/>
  </r>
  <r>
    <x v="3"/>
    <n v="1197831"/>
    <x v="395"/>
    <x v="1"/>
    <x v="34"/>
    <s v="Oklahoma City"/>
    <x v="4"/>
    <n v="23"/>
    <n v="68"/>
    <n v="1564"/>
    <n v="703.8"/>
    <n v="0.44999999999999996"/>
    <x v="2"/>
  </r>
  <r>
    <x v="3"/>
    <n v="1197831"/>
    <x v="395"/>
    <x v="1"/>
    <x v="34"/>
    <s v="Oklahoma City"/>
    <x v="5"/>
    <n v="28"/>
    <n v="91"/>
    <n v="2548"/>
    <n v="1324.96"/>
    <n v="0.52"/>
    <x v="2"/>
  </r>
  <r>
    <x v="3"/>
    <n v="1197831"/>
    <x v="427"/>
    <x v="1"/>
    <x v="34"/>
    <s v="Oklahoma City"/>
    <x v="0"/>
    <n v="29"/>
    <n v="137"/>
    <n v="3973"/>
    <n v="2145.42"/>
    <n v="0.54"/>
    <x v="2"/>
  </r>
  <r>
    <x v="3"/>
    <n v="1197831"/>
    <x v="427"/>
    <x v="1"/>
    <x v="34"/>
    <s v="Oklahoma City"/>
    <x v="1"/>
    <n v="19"/>
    <n v="88"/>
    <n v="1672"/>
    <n v="769.11999999999989"/>
    <n v="0.45999999999999996"/>
    <x v="2"/>
  </r>
  <r>
    <x v="3"/>
    <n v="1197831"/>
    <x v="427"/>
    <x v="1"/>
    <x v="34"/>
    <s v="Oklahoma City"/>
    <x v="2"/>
    <n v="20"/>
    <n v="56"/>
    <n v="1120"/>
    <n v="571.20000000000005"/>
    <n v="0.51"/>
    <x v="2"/>
  </r>
  <r>
    <x v="3"/>
    <n v="1197831"/>
    <x v="427"/>
    <x v="1"/>
    <x v="34"/>
    <s v="Oklahoma City"/>
    <x v="3"/>
    <n v="18"/>
    <n v="52"/>
    <n v="936"/>
    <n v="486.72"/>
    <n v="0.52"/>
    <x v="2"/>
  </r>
  <r>
    <x v="3"/>
    <n v="1197831"/>
    <x v="427"/>
    <x v="1"/>
    <x v="34"/>
    <s v="Oklahoma City"/>
    <x v="4"/>
    <n v="29"/>
    <n v="50"/>
    <n v="1450"/>
    <n v="696"/>
    <n v="0.48"/>
    <x v="2"/>
  </r>
  <r>
    <x v="4"/>
    <n v="1197831"/>
    <x v="427"/>
    <x v="1"/>
    <x v="34"/>
    <s v="Oklahoma City"/>
    <x v="5"/>
    <n v="29"/>
    <n v="91"/>
    <n v="2639"/>
    <n v="1451.45"/>
    <n v="0.55000000000000004"/>
    <x v="2"/>
  </r>
  <r>
    <x v="4"/>
    <n v="1197831"/>
    <x v="457"/>
    <x v="1"/>
    <x v="34"/>
    <s v="Oklahoma City"/>
    <x v="0"/>
    <n v="23"/>
    <n v="133"/>
    <n v="3059"/>
    <n v="1651.8600000000001"/>
    <n v="0.54"/>
    <x v="2"/>
  </r>
  <r>
    <x v="4"/>
    <n v="1197831"/>
    <x v="457"/>
    <x v="1"/>
    <x v="34"/>
    <s v="Oklahoma City"/>
    <x v="1"/>
    <n v="14"/>
    <n v="78"/>
    <n v="1092"/>
    <n v="513.24"/>
    <n v="0.47"/>
    <x v="2"/>
  </r>
  <r>
    <x v="4"/>
    <n v="1197831"/>
    <x v="457"/>
    <x v="1"/>
    <x v="34"/>
    <s v="Oklahoma City"/>
    <x v="2"/>
    <n v="23"/>
    <n v="74"/>
    <n v="1702"/>
    <n v="919.08"/>
    <n v="0.54"/>
    <x v="2"/>
  </r>
  <r>
    <x v="4"/>
    <n v="1197831"/>
    <x v="457"/>
    <x v="1"/>
    <x v="34"/>
    <s v="Oklahoma City"/>
    <x v="3"/>
    <n v="52"/>
    <n v="75"/>
    <n v="3900"/>
    <n v="2067"/>
    <n v="0.53"/>
    <x v="2"/>
  </r>
  <r>
    <x v="4"/>
    <n v="1197831"/>
    <x v="457"/>
    <x v="1"/>
    <x v="34"/>
    <s v="Oklahoma City"/>
    <x v="4"/>
    <n v="71"/>
    <n v="77"/>
    <n v="5467"/>
    <n v="2678.83"/>
    <n v="0.49"/>
    <x v="2"/>
  </r>
  <r>
    <x v="4"/>
    <n v="1197831"/>
    <x v="457"/>
    <x v="1"/>
    <x v="34"/>
    <s v="Oklahoma City"/>
    <x v="5"/>
    <n v="72"/>
    <n v="105"/>
    <n v="7560"/>
    <n v="3780"/>
    <n v="0.5"/>
    <x v="2"/>
  </r>
  <r>
    <x v="4"/>
    <n v="1197831"/>
    <x v="486"/>
    <x v="1"/>
    <x v="34"/>
    <s v="Oklahoma City"/>
    <x v="0"/>
    <n v="64"/>
    <n v="169"/>
    <n v="10816"/>
    <n v="5948.8"/>
    <n v="0.55000000000000004"/>
    <x v="2"/>
  </r>
  <r>
    <x v="4"/>
    <n v="1197831"/>
    <x v="486"/>
    <x v="1"/>
    <x v="34"/>
    <s v="Oklahoma City"/>
    <x v="1"/>
    <n v="58"/>
    <n v="119"/>
    <n v="6902"/>
    <n v="3105.8999999999996"/>
    <n v="0.44999999999999996"/>
    <x v="2"/>
  </r>
  <r>
    <x v="4"/>
    <n v="1197831"/>
    <x v="486"/>
    <x v="1"/>
    <x v="34"/>
    <s v="Oklahoma City"/>
    <x v="2"/>
    <n v="55"/>
    <n v="101"/>
    <n v="5555"/>
    <n v="2777.5"/>
    <n v="0.5"/>
    <x v="2"/>
  </r>
  <r>
    <x v="4"/>
    <n v="1197831"/>
    <x v="486"/>
    <x v="1"/>
    <x v="34"/>
    <s v="Oklahoma City"/>
    <x v="3"/>
    <n v="54"/>
    <n v="94"/>
    <n v="5076"/>
    <n v="2690.28"/>
    <n v="0.53"/>
    <x v="2"/>
  </r>
  <r>
    <x v="4"/>
    <n v="1197831"/>
    <x v="486"/>
    <x v="1"/>
    <x v="34"/>
    <s v="Oklahoma City"/>
    <x v="4"/>
    <n v="69"/>
    <n v="81"/>
    <n v="5589"/>
    <n v="2682.72"/>
    <n v="0.48"/>
    <x v="2"/>
  </r>
  <r>
    <x v="4"/>
    <n v="1197831"/>
    <x v="486"/>
    <x v="1"/>
    <x v="34"/>
    <s v="Oklahoma City"/>
    <x v="5"/>
    <n v="68"/>
    <n v="123"/>
    <n v="8364"/>
    <n v="4182"/>
    <n v="0.5"/>
    <x v="2"/>
  </r>
  <r>
    <x v="4"/>
    <n v="1197831"/>
    <x v="180"/>
    <x v="1"/>
    <x v="34"/>
    <s v="Oklahoma City"/>
    <x v="0"/>
    <n v="23"/>
    <n v="149"/>
    <n v="3427"/>
    <n v="1679.23"/>
    <n v="0.49"/>
    <x v="2"/>
  </r>
  <r>
    <x v="4"/>
    <n v="1197831"/>
    <x v="180"/>
    <x v="1"/>
    <x v="34"/>
    <s v="Oklahoma City"/>
    <x v="1"/>
    <n v="23"/>
    <n v="91"/>
    <n v="2093"/>
    <n v="1025.57"/>
    <n v="0.49"/>
    <x v="2"/>
  </r>
  <r>
    <x v="4"/>
    <n v="1197831"/>
    <x v="180"/>
    <x v="1"/>
    <x v="34"/>
    <s v="Oklahoma City"/>
    <x v="2"/>
    <n v="14"/>
    <n v="88"/>
    <n v="1232"/>
    <n v="591.36"/>
    <n v="0.48"/>
    <x v="2"/>
  </r>
  <r>
    <x v="4"/>
    <n v="1197831"/>
    <x v="180"/>
    <x v="1"/>
    <x v="34"/>
    <s v="Oklahoma City"/>
    <x v="3"/>
    <n v="19"/>
    <n v="56"/>
    <n v="1064"/>
    <n v="521.36"/>
    <n v="0.49"/>
    <x v="2"/>
  </r>
  <r>
    <x v="4"/>
    <n v="1197831"/>
    <x v="180"/>
    <x v="1"/>
    <x v="34"/>
    <s v="Oklahoma City"/>
    <x v="4"/>
    <n v="33"/>
    <n v="65"/>
    <n v="2145"/>
    <n v="1029.5999999999999"/>
    <n v="0.48"/>
    <x v="2"/>
  </r>
  <r>
    <x v="4"/>
    <n v="1197831"/>
    <x v="180"/>
    <x v="1"/>
    <x v="34"/>
    <s v="Oklahoma City"/>
    <x v="5"/>
    <n v="23"/>
    <n v="102"/>
    <n v="2346"/>
    <n v="1173"/>
    <n v="0.5"/>
    <x v="2"/>
  </r>
  <r>
    <x v="4"/>
    <n v="1197831"/>
    <x v="209"/>
    <x v="1"/>
    <x v="34"/>
    <s v="Oklahoma City"/>
    <x v="0"/>
    <n v="23"/>
    <n v="162"/>
    <n v="3726"/>
    <n v="1751.2199999999998"/>
    <n v="0.47"/>
    <x v="2"/>
  </r>
  <r>
    <x v="4"/>
    <n v="1197831"/>
    <x v="209"/>
    <x v="1"/>
    <x v="34"/>
    <s v="Oklahoma City"/>
    <x v="1"/>
    <n v="23"/>
    <n v="65"/>
    <n v="1495"/>
    <n v="747.5"/>
    <n v="0.5"/>
    <x v="2"/>
  </r>
  <r>
    <x v="4"/>
    <n v="1197831"/>
    <x v="209"/>
    <x v="1"/>
    <x v="34"/>
    <s v="Oklahoma City"/>
    <x v="2"/>
    <n v="14"/>
    <n v="75"/>
    <n v="1050"/>
    <n v="514.5"/>
    <n v="0.49"/>
    <x v="2"/>
  </r>
  <r>
    <x v="4"/>
    <n v="1197831"/>
    <x v="209"/>
    <x v="3"/>
    <x v="35"/>
    <s v="Wichita"/>
    <x v="3"/>
    <n v="20"/>
    <n v="42"/>
    <n v="840"/>
    <n v="377.99999999999994"/>
    <n v="0.44999999999999996"/>
    <x v="2"/>
  </r>
  <r>
    <x v="4"/>
    <n v="1197831"/>
    <x v="209"/>
    <x v="3"/>
    <x v="35"/>
    <s v="Wichita"/>
    <x v="4"/>
    <n v="32"/>
    <n v="68"/>
    <n v="2176"/>
    <n v="1044.48"/>
    <n v="0.48"/>
    <x v="2"/>
  </r>
  <r>
    <x v="4"/>
    <n v="1197831"/>
    <x v="209"/>
    <x v="3"/>
    <x v="35"/>
    <s v="Wichita"/>
    <x v="5"/>
    <n v="18"/>
    <n v="98"/>
    <n v="1764"/>
    <n v="864.36"/>
    <n v="0.49"/>
    <x v="2"/>
  </r>
  <r>
    <x v="4"/>
    <n v="1197831"/>
    <x v="217"/>
    <x v="3"/>
    <x v="35"/>
    <s v="Wichita"/>
    <x v="0"/>
    <n v="20"/>
    <n v="153"/>
    <n v="3060"/>
    <n v="1499.3999999999999"/>
    <n v="0.49"/>
    <x v="2"/>
  </r>
  <r>
    <x v="4"/>
    <n v="1197831"/>
    <x v="217"/>
    <x v="3"/>
    <x v="35"/>
    <s v="Wichita"/>
    <x v="1"/>
    <n v="19"/>
    <n v="59"/>
    <n v="1121"/>
    <n v="526.87"/>
    <n v="0.47"/>
    <x v="2"/>
  </r>
  <r>
    <x v="4"/>
    <n v="1197831"/>
    <x v="217"/>
    <x v="3"/>
    <x v="35"/>
    <s v="Wichita"/>
    <x v="2"/>
    <n v="9"/>
    <n v="75"/>
    <n v="675"/>
    <n v="310.5"/>
    <n v="0.45999999999999996"/>
    <x v="2"/>
  </r>
  <r>
    <x v="4"/>
    <n v="1197831"/>
    <x v="217"/>
    <x v="3"/>
    <x v="35"/>
    <s v="Wichita"/>
    <x v="3"/>
    <n v="20"/>
    <n v="26"/>
    <n v="520"/>
    <n v="249.6"/>
    <n v="0.48"/>
    <x v="2"/>
  </r>
  <r>
    <x v="4"/>
    <n v="1197831"/>
    <x v="217"/>
    <x v="3"/>
    <x v="35"/>
    <s v="Wichita"/>
    <x v="4"/>
    <n v="32"/>
    <n v="41"/>
    <n v="1312"/>
    <n v="603.52"/>
    <n v="0.45999999999999996"/>
    <x v="2"/>
  </r>
  <r>
    <x v="4"/>
    <n v="1197831"/>
    <x v="217"/>
    <x v="3"/>
    <x v="35"/>
    <s v="Wichita"/>
    <x v="5"/>
    <n v="23"/>
    <n v="65"/>
    <n v="1495"/>
    <n v="747.5"/>
    <n v="0.5"/>
    <x v="2"/>
  </r>
  <r>
    <x v="4"/>
    <n v="1197831"/>
    <x v="236"/>
    <x v="3"/>
    <x v="35"/>
    <s v="Wichita"/>
    <x v="0"/>
    <n v="24"/>
    <n v="150"/>
    <n v="3600"/>
    <n v="1619.9999999999998"/>
    <n v="0.44999999999999996"/>
    <x v="2"/>
  </r>
  <r>
    <x v="4"/>
    <n v="1197831"/>
    <x v="236"/>
    <x v="3"/>
    <x v="35"/>
    <s v="Wichita"/>
    <x v="1"/>
    <n v="25"/>
    <n v="58"/>
    <n v="1450"/>
    <n v="696"/>
    <n v="0.48"/>
    <x v="2"/>
  </r>
  <r>
    <x v="4"/>
    <n v="1197831"/>
    <x v="236"/>
    <x v="3"/>
    <x v="35"/>
    <s v="Wichita"/>
    <x v="2"/>
    <n v="14"/>
    <n v="60"/>
    <n v="840"/>
    <n v="420"/>
    <n v="0.5"/>
    <x v="2"/>
  </r>
  <r>
    <x v="4"/>
    <n v="1197831"/>
    <x v="236"/>
    <x v="3"/>
    <x v="35"/>
    <s v="Wichita"/>
    <x v="3"/>
    <n v="19"/>
    <n v="35"/>
    <n v="665"/>
    <n v="299.24999999999994"/>
    <n v="0.44999999999999996"/>
    <x v="2"/>
  </r>
  <r>
    <x v="4"/>
    <n v="1197831"/>
    <x v="236"/>
    <x v="3"/>
    <x v="35"/>
    <s v="Wichita"/>
    <x v="4"/>
    <n v="39"/>
    <n v="38"/>
    <n v="1482"/>
    <n v="726.18"/>
    <n v="0.49"/>
    <x v="2"/>
  </r>
  <r>
    <x v="4"/>
    <n v="1197831"/>
    <x v="236"/>
    <x v="3"/>
    <x v="35"/>
    <s v="Wichita"/>
    <x v="5"/>
    <n v="29"/>
    <n v="81"/>
    <n v="2349"/>
    <n v="1151.01"/>
    <n v="0.49"/>
    <x v="2"/>
  </r>
  <r>
    <x v="4"/>
    <n v="1197831"/>
    <x v="265"/>
    <x v="3"/>
    <x v="35"/>
    <s v="Wichita"/>
    <x v="0"/>
    <n v="36"/>
    <n v="143"/>
    <n v="5148"/>
    <n v="2316.6"/>
    <n v="0.44999999999999996"/>
    <x v="2"/>
  </r>
  <r>
    <x v="4"/>
    <n v="1197831"/>
    <x v="265"/>
    <x v="3"/>
    <x v="35"/>
    <s v="Wichita"/>
    <x v="1"/>
    <n v="39"/>
    <n v="77"/>
    <n v="3003"/>
    <n v="1441.44"/>
    <n v="0.48"/>
    <x v="2"/>
  </r>
  <r>
    <x v="4"/>
    <n v="1197831"/>
    <x v="265"/>
    <x v="3"/>
    <x v="35"/>
    <s v="Wichita"/>
    <x v="2"/>
    <n v="32"/>
    <n v="65"/>
    <n v="2080"/>
    <n v="1019.1999999999999"/>
    <n v="0.49"/>
    <x v="2"/>
  </r>
  <r>
    <x v="4"/>
    <n v="1197831"/>
    <x v="265"/>
    <x v="3"/>
    <x v="35"/>
    <s v="Wichita"/>
    <x v="3"/>
    <n v="32"/>
    <n v="58"/>
    <n v="1856"/>
    <n v="928"/>
    <n v="0.5"/>
    <x v="2"/>
  </r>
  <r>
    <x v="4"/>
    <n v="1197831"/>
    <x v="265"/>
    <x v="3"/>
    <x v="35"/>
    <s v="Wichita"/>
    <x v="4"/>
    <n v="43"/>
    <n v="56"/>
    <n v="2408"/>
    <n v="1204"/>
    <n v="0.5"/>
    <x v="2"/>
  </r>
  <r>
    <x v="4"/>
    <n v="1197831"/>
    <x v="265"/>
    <x v="3"/>
    <x v="35"/>
    <s v="Wichita"/>
    <x v="5"/>
    <n v="42"/>
    <n v="94"/>
    <n v="3948"/>
    <n v="1776.6"/>
    <n v="0.44999999999999996"/>
    <x v="2"/>
  </r>
  <r>
    <x v="4"/>
    <n v="1197831"/>
    <x v="298"/>
    <x v="3"/>
    <x v="35"/>
    <s v="Wichita"/>
    <x v="0"/>
    <n v="37"/>
    <n v="144"/>
    <n v="5328"/>
    <n v="2664"/>
    <n v="0.5"/>
    <x v="2"/>
  </r>
  <r>
    <x v="4"/>
    <n v="1197831"/>
    <x v="298"/>
    <x v="3"/>
    <x v="35"/>
    <s v="Wichita"/>
    <x v="1"/>
    <n v="32"/>
    <n v="94"/>
    <n v="3008"/>
    <n v="1443.84"/>
    <n v="0.48"/>
    <x v="2"/>
  </r>
  <r>
    <x v="4"/>
    <n v="1197831"/>
    <x v="298"/>
    <x v="3"/>
    <x v="35"/>
    <s v="Wichita"/>
    <x v="2"/>
    <n v="37"/>
    <n v="81"/>
    <n v="2997"/>
    <n v="1378.62"/>
    <n v="0.45999999999999996"/>
    <x v="2"/>
  </r>
  <r>
    <x v="4"/>
    <n v="1197831"/>
    <x v="298"/>
    <x v="3"/>
    <x v="35"/>
    <s v="Wichita"/>
    <x v="3"/>
    <n v="38"/>
    <n v="80"/>
    <n v="3040"/>
    <n v="1367.9999999999998"/>
    <n v="0.44999999999999996"/>
    <x v="2"/>
  </r>
  <r>
    <x v="4"/>
    <n v="1197831"/>
    <x v="298"/>
    <x v="3"/>
    <x v="35"/>
    <s v="Wichita"/>
    <x v="4"/>
    <n v="54"/>
    <n v="83"/>
    <n v="4482"/>
    <n v="2151.36"/>
    <n v="0.48"/>
    <x v="2"/>
  </r>
  <r>
    <x v="4"/>
    <n v="1197831"/>
    <x v="298"/>
    <x v="3"/>
    <x v="35"/>
    <s v="Wichita"/>
    <x v="5"/>
    <n v="58"/>
    <n v="117"/>
    <n v="6786"/>
    <n v="3325.14"/>
    <n v="0.49"/>
    <x v="2"/>
  </r>
  <r>
    <x v="4"/>
    <n v="1197831"/>
    <x v="326"/>
    <x v="3"/>
    <x v="35"/>
    <s v="Wichita"/>
    <x v="0"/>
    <n v="51"/>
    <n v="182"/>
    <n v="9282"/>
    <n v="4641"/>
    <n v="0.5"/>
    <x v="2"/>
  </r>
  <r>
    <x v="4"/>
    <n v="1197831"/>
    <x v="326"/>
    <x v="3"/>
    <x v="35"/>
    <s v="Wichita"/>
    <x v="1"/>
    <n v="49"/>
    <n v="119"/>
    <n v="5831"/>
    <n v="2915.5"/>
    <n v="0.5"/>
    <x v="2"/>
  </r>
  <r>
    <x v="4"/>
    <n v="1197831"/>
    <x v="326"/>
    <x v="3"/>
    <x v="35"/>
    <s v="Wichita"/>
    <x v="2"/>
    <n v="42"/>
    <n v="102"/>
    <n v="4284"/>
    <n v="1970.6399999999999"/>
    <n v="0.45999999999999996"/>
    <x v="2"/>
  </r>
  <r>
    <x v="4"/>
    <n v="1197831"/>
    <x v="326"/>
    <x v="3"/>
    <x v="35"/>
    <s v="Wichita"/>
    <x v="3"/>
    <n v="43"/>
    <n v="75"/>
    <n v="3225"/>
    <n v="1580.25"/>
    <n v="0.49"/>
    <x v="2"/>
  </r>
  <r>
    <x v="4"/>
    <n v="1197831"/>
    <x v="326"/>
    <x v="3"/>
    <x v="35"/>
    <s v="Wichita"/>
    <x v="4"/>
    <n v="56"/>
    <n v="91"/>
    <n v="5096"/>
    <n v="2344.16"/>
    <n v="0.45999999999999996"/>
    <x v="2"/>
  </r>
  <r>
    <x v="4"/>
    <n v="1197831"/>
    <x v="326"/>
    <x v="3"/>
    <x v="35"/>
    <s v="Wichita"/>
    <x v="5"/>
    <n v="60"/>
    <n v="140"/>
    <n v="8400"/>
    <n v="4116"/>
    <n v="0.49"/>
    <x v="2"/>
  </r>
  <r>
    <x v="4"/>
    <n v="1197831"/>
    <x v="358"/>
    <x v="3"/>
    <x v="35"/>
    <s v="Wichita"/>
    <x v="0"/>
    <n v="56"/>
    <n v="189"/>
    <n v="10584"/>
    <n v="5292"/>
    <n v="0.5"/>
    <x v="2"/>
  </r>
  <r>
    <x v="4"/>
    <n v="1197831"/>
    <x v="358"/>
    <x v="3"/>
    <x v="35"/>
    <s v="Wichita"/>
    <x v="1"/>
    <n v="51"/>
    <n v="111"/>
    <n v="5661"/>
    <n v="2547.4499999999998"/>
    <n v="0.44999999999999996"/>
    <x v="2"/>
  </r>
  <r>
    <x v="4"/>
    <n v="1197831"/>
    <x v="358"/>
    <x v="3"/>
    <x v="35"/>
    <s v="Wichita"/>
    <x v="2"/>
    <n v="47"/>
    <n v="102"/>
    <n v="4794"/>
    <n v="2397"/>
    <n v="0.5"/>
    <x v="2"/>
  </r>
  <r>
    <x v="4"/>
    <n v="1197831"/>
    <x v="358"/>
    <x v="3"/>
    <x v="35"/>
    <s v="Wichita"/>
    <x v="3"/>
    <n v="37"/>
    <n v="90"/>
    <n v="3330"/>
    <n v="1631.7"/>
    <n v="0.49"/>
    <x v="2"/>
  </r>
  <r>
    <x v="4"/>
    <n v="1197831"/>
    <x v="358"/>
    <x v="3"/>
    <x v="35"/>
    <s v="Wichita"/>
    <x v="4"/>
    <n v="47"/>
    <n v="69"/>
    <n v="3243"/>
    <n v="1621.5"/>
    <n v="0.5"/>
    <x v="2"/>
  </r>
  <r>
    <x v="4"/>
    <n v="1197831"/>
    <x v="358"/>
    <x v="3"/>
    <x v="35"/>
    <s v="Wichita"/>
    <x v="5"/>
    <n v="52"/>
    <n v="113"/>
    <n v="5876"/>
    <n v="2938"/>
    <n v="0.5"/>
    <x v="2"/>
  </r>
  <r>
    <x v="4"/>
    <n v="1197831"/>
    <x v="388"/>
    <x v="3"/>
    <x v="35"/>
    <s v="Wichita"/>
    <x v="0"/>
    <n v="47"/>
    <n v="165"/>
    <n v="7755"/>
    <n v="3877.5"/>
    <n v="0.5"/>
    <x v="2"/>
  </r>
  <r>
    <x v="4"/>
    <n v="1197831"/>
    <x v="388"/>
    <x v="3"/>
    <x v="35"/>
    <s v="Wichita"/>
    <x v="1"/>
    <n v="38"/>
    <n v="91"/>
    <n v="3458"/>
    <n v="1556.1"/>
    <n v="0.44999999999999996"/>
    <x v="2"/>
  </r>
  <r>
    <x v="4"/>
    <n v="1197831"/>
    <x v="388"/>
    <x v="3"/>
    <x v="35"/>
    <s v="Wichita"/>
    <x v="2"/>
    <n v="15"/>
    <n v="75"/>
    <n v="1125"/>
    <n v="528.75"/>
    <n v="0.47"/>
    <x v="2"/>
  </r>
  <r>
    <x v="4"/>
    <n v="1197831"/>
    <x v="388"/>
    <x v="3"/>
    <x v="35"/>
    <s v="Wichita"/>
    <x v="3"/>
    <n v="14"/>
    <n v="65"/>
    <n v="910"/>
    <n v="427.7"/>
    <n v="0.47"/>
    <x v="2"/>
  </r>
  <r>
    <x v="4"/>
    <n v="1197831"/>
    <x v="388"/>
    <x v="3"/>
    <x v="35"/>
    <s v="Wichita"/>
    <x v="4"/>
    <n v="24"/>
    <n v="61"/>
    <n v="1464"/>
    <n v="717.36"/>
    <n v="0.49"/>
    <x v="2"/>
  </r>
  <r>
    <x v="4"/>
    <n v="1197831"/>
    <x v="388"/>
    <x v="3"/>
    <x v="35"/>
    <s v="Wichita"/>
    <x v="5"/>
    <n v="29"/>
    <n v="94"/>
    <n v="2726"/>
    <n v="1335.74"/>
    <n v="0.49"/>
    <x v="2"/>
  </r>
  <r>
    <x v="4"/>
    <n v="1197831"/>
    <x v="420"/>
    <x v="3"/>
    <x v="35"/>
    <s v="Wichita"/>
    <x v="0"/>
    <n v="29"/>
    <n v="145"/>
    <n v="4205"/>
    <n v="1934.3"/>
    <n v="0.45999999999999996"/>
    <x v="2"/>
  </r>
  <r>
    <x v="4"/>
    <n v="1197831"/>
    <x v="420"/>
    <x v="3"/>
    <x v="35"/>
    <s v="Wichita"/>
    <x v="1"/>
    <n v="19"/>
    <n v="85"/>
    <n v="1615"/>
    <n v="742.9"/>
    <n v="0.45999999999999996"/>
    <x v="2"/>
  </r>
  <r>
    <x v="4"/>
    <n v="1197831"/>
    <x v="420"/>
    <x v="3"/>
    <x v="35"/>
    <s v="Wichita"/>
    <x v="2"/>
    <n v="19"/>
    <n v="60"/>
    <n v="1140"/>
    <n v="535.79999999999995"/>
    <n v="0.47"/>
    <x v="2"/>
  </r>
  <r>
    <x v="4"/>
    <n v="1197831"/>
    <x v="420"/>
    <x v="3"/>
    <x v="35"/>
    <s v="Wichita"/>
    <x v="3"/>
    <n v="19"/>
    <n v="47"/>
    <n v="893"/>
    <n v="428.64"/>
    <n v="0.48"/>
    <x v="2"/>
  </r>
  <r>
    <x v="4"/>
    <n v="1197831"/>
    <x v="420"/>
    <x v="3"/>
    <x v="35"/>
    <s v="Wichita"/>
    <x v="4"/>
    <n v="29"/>
    <n v="46"/>
    <n v="1334"/>
    <n v="653.66"/>
    <n v="0.49"/>
    <x v="2"/>
  </r>
  <r>
    <x v="0"/>
    <n v="1197831"/>
    <x v="420"/>
    <x v="3"/>
    <x v="35"/>
    <s v="Wichita"/>
    <x v="5"/>
    <n v="28"/>
    <n v="90"/>
    <n v="2520"/>
    <n v="1209.5999999999999"/>
    <n v="0.48"/>
    <x v="2"/>
  </r>
  <r>
    <x v="0"/>
    <n v="1197831"/>
    <x v="450"/>
    <x v="3"/>
    <x v="35"/>
    <s v="Wichita"/>
    <x v="0"/>
    <n v="23"/>
    <n v="122"/>
    <n v="2806"/>
    <n v="1318.82"/>
    <n v="0.47"/>
    <x v="2"/>
  </r>
  <r>
    <x v="0"/>
    <n v="1197831"/>
    <x v="450"/>
    <x v="3"/>
    <x v="35"/>
    <s v="Wichita"/>
    <x v="1"/>
    <n v="14"/>
    <n v="72"/>
    <n v="1008"/>
    <n v="504"/>
    <n v="0.5"/>
    <x v="2"/>
  </r>
  <r>
    <x v="0"/>
    <n v="1197831"/>
    <x v="450"/>
    <x v="3"/>
    <x v="35"/>
    <s v="Wichita"/>
    <x v="2"/>
    <n v="23"/>
    <n v="55"/>
    <n v="1265"/>
    <n v="632.5"/>
    <n v="0.5"/>
    <x v="2"/>
  </r>
  <r>
    <x v="0"/>
    <n v="1197831"/>
    <x v="450"/>
    <x v="3"/>
    <x v="35"/>
    <s v="Wichita"/>
    <x v="3"/>
    <n v="54"/>
    <n v="83"/>
    <n v="4482"/>
    <n v="2151.36"/>
    <n v="0.48"/>
    <x v="2"/>
  </r>
  <r>
    <x v="0"/>
    <n v="1197831"/>
    <x v="450"/>
    <x v="3"/>
    <x v="35"/>
    <s v="Wichita"/>
    <x v="4"/>
    <n v="68"/>
    <n v="70"/>
    <n v="4760"/>
    <n v="2189.6"/>
    <n v="0.45999999999999996"/>
    <x v="2"/>
  </r>
  <r>
    <x v="0"/>
    <n v="1197831"/>
    <x v="450"/>
    <x v="3"/>
    <x v="35"/>
    <s v="Wichita"/>
    <x v="5"/>
    <n v="73"/>
    <n v="88"/>
    <n v="6424"/>
    <n v="2955.04"/>
    <n v="0.45999999999999996"/>
    <x v="2"/>
  </r>
  <r>
    <x v="0"/>
    <n v="1197831"/>
    <x v="479"/>
    <x v="3"/>
    <x v="35"/>
    <s v="Wichita"/>
    <x v="0"/>
    <n v="66"/>
    <n v="150"/>
    <n v="9900"/>
    <n v="4950"/>
    <n v="0.5"/>
    <x v="2"/>
  </r>
  <r>
    <x v="0"/>
    <n v="1197831"/>
    <x v="479"/>
    <x v="3"/>
    <x v="35"/>
    <s v="Wichita"/>
    <x v="1"/>
    <n v="59"/>
    <n v="120"/>
    <n v="7080"/>
    <n v="3540"/>
    <n v="0.5"/>
    <x v="2"/>
  </r>
  <r>
    <x v="0"/>
    <n v="1197831"/>
    <x v="479"/>
    <x v="3"/>
    <x v="35"/>
    <s v="Wichita"/>
    <x v="2"/>
    <n v="58"/>
    <n v="95"/>
    <n v="5510"/>
    <n v="2534.6"/>
    <n v="0.45999999999999996"/>
    <x v="2"/>
  </r>
  <r>
    <x v="0"/>
    <n v="1197831"/>
    <x v="479"/>
    <x v="3"/>
    <x v="35"/>
    <s v="Wichita"/>
    <x v="3"/>
    <n v="59"/>
    <n v="90"/>
    <n v="5310"/>
    <n v="2389.4999999999995"/>
    <n v="0.44999999999999996"/>
    <x v="2"/>
  </r>
  <r>
    <x v="0"/>
    <n v="1197831"/>
    <x v="479"/>
    <x v="3"/>
    <x v="35"/>
    <s v="Wichita"/>
    <x v="4"/>
    <n v="64"/>
    <n v="81"/>
    <n v="5184"/>
    <n v="2592"/>
    <n v="0.5"/>
    <x v="2"/>
  </r>
  <r>
    <x v="0"/>
    <n v="1197831"/>
    <x v="479"/>
    <x v="3"/>
    <x v="35"/>
    <s v="Wichita"/>
    <x v="5"/>
    <n v="68"/>
    <n v="112"/>
    <n v="7616"/>
    <n v="3503.3599999999997"/>
    <n v="0.45999999999999996"/>
    <x v="2"/>
  </r>
  <r>
    <x v="0"/>
    <n v="1185732"/>
    <x v="176"/>
    <x v="3"/>
    <x v="35"/>
    <s v="Wichita"/>
    <x v="0"/>
    <n v="38"/>
    <n v="138"/>
    <n v="5244"/>
    <n v="2569.56"/>
    <n v="0.49"/>
    <x v="2"/>
  </r>
  <r>
    <x v="0"/>
    <n v="1185732"/>
    <x v="176"/>
    <x v="3"/>
    <x v="35"/>
    <s v="Wichita"/>
    <x v="1"/>
    <n v="37"/>
    <n v="80"/>
    <n v="2960"/>
    <n v="1184"/>
    <n v="0.4"/>
    <x v="2"/>
  </r>
  <r>
    <x v="0"/>
    <n v="1185732"/>
    <x v="176"/>
    <x v="3"/>
    <x v="35"/>
    <s v="Wichita"/>
    <x v="2"/>
    <n v="27"/>
    <n v="83"/>
    <n v="2241"/>
    <n v="986.04"/>
    <n v="0.44"/>
    <x v="2"/>
  </r>
  <r>
    <x v="0"/>
    <n v="1185732"/>
    <x v="176"/>
    <x v="3"/>
    <x v="35"/>
    <s v="Wichita"/>
    <x v="3"/>
    <n v="34"/>
    <n v="36"/>
    <n v="1224"/>
    <n v="489.6"/>
    <n v="0.4"/>
    <x v="2"/>
  </r>
  <r>
    <x v="0"/>
    <n v="1185732"/>
    <x v="176"/>
    <x v="3"/>
    <x v="35"/>
    <s v="Wichita"/>
    <x v="4"/>
    <n v="48"/>
    <n v="44"/>
    <n v="2112"/>
    <n v="992.64"/>
    <n v="0.47"/>
    <x v="2"/>
  </r>
  <r>
    <x v="0"/>
    <n v="1185732"/>
    <x v="176"/>
    <x v="3"/>
    <x v="35"/>
    <s v="Wichita"/>
    <x v="5"/>
    <n v="37"/>
    <n v="72"/>
    <n v="2664"/>
    <n v="1465.2"/>
    <n v="0.55000000000000004"/>
    <x v="2"/>
  </r>
  <r>
    <x v="0"/>
    <n v="1185732"/>
    <x v="207"/>
    <x v="3"/>
    <x v="35"/>
    <s v="Wichita"/>
    <x v="0"/>
    <n v="37"/>
    <n v="158"/>
    <n v="5846"/>
    <n v="2923"/>
    <n v="0.5"/>
    <x v="2"/>
  </r>
  <r>
    <x v="0"/>
    <n v="1185732"/>
    <x v="207"/>
    <x v="3"/>
    <x v="35"/>
    <s v="Wichita"/>
    <x v="1"/>
    <n v="39"/>
    <n v="47"/>
    <n v="1833"/>
    <n v="806.52"/>
    <n v="0.44"/>
    <x v="2"/>
  </r>
  <r>
    <x v="0"/>
    <n v="1185732"/>
    <x v="207"/>
    <x v="3"/>
    <x v="35"/>
    <s v="Wichita"/>
    <x v="2"/>
    <n v="29"/>
    <n v="59"/>
    <n v="1711"/>
    <n v="735.73"/>
    <n v="0.43"/>
    <x v="2"/>
  </r>
  <r>
    <x v="0"/>
    <n v="1185732"/>
    <x v="207"/>
    <x v="3"/>
    <x v="36"/>
    <s v="Sioux Falls"/>
    <x v="3"/>
    <n v="33"/>
    <n v="25"/>
    <n v="825"/>
    <n v="363"/>
    <n v="0.44"/>
    <x v="2"/>
  </r>
  <r>
    <x v="0"/>
    <n v="1185732"/>
    <x v="207"/>
    <x v="3"/>
    <x v="36"/>
    <s v="Sioux Falls"/>
    <x v="4"/>
    <n v="48"/>
    <n v="46"/>
    <n v="2208"/>
    <n v="993.59999999999991"/>
    <n v="0.44999999999999996"/>
    <x v="2"/>
  </r>
  <r>
    <x v="0"/>
    <n v="1185732"/>
    <x v="207"/>
    <x v="3"/>
    <x v="36"/>
    <s v="Sioux Falls"/>
    <x v="5"/>
    <n v="32"/>
    <n v="80"/>
    <n v="2560"/>
    <n v="1408"/>
    <n v="0.55000000000000004"/>
    <x v="2"/>
  </r>
  <r>
    <x v="0"/>
    <n v="1185732"/>
    <x v="216"/>
    <x v="3"/>
    <x v="36"/>
    <s v="Sioux Falls"/>
    <x v="0"/>
    <n v="39"/>
    <n v="124"/>
    <n v="4836"/>
    <n v="2369.64"/>
    <n v="0.49"/>
    <x v="2"/>
  </r>
  <r>
    <x v="0"/>
    <n v="1185732"/>
    <x v="216"/>
    <x v="3"/>
    <x v="36"/>
    <s v="Sioux Falls"/>
    <x v="1"/>
    <n v="37"/>
    <n v="50"/>
    <n v="1850"/>
    <n v="777"/>
    <n v="0.42"/>
    <x v="2"/>
  </r>
  <r>
    <x v="0"/>
    <n v="1185732"/>
    <x v="216"/>
    <x v="3"/>
    <x v="36"/>
    <s v="Sioux Falls"/>
    <x v="2"/>
    <n v="27"/>
    <n v="59"/>
    <n v="1593"/>
    <n v="669.06"/>
    <n v="0.42"/>
    <x v="2"/>
  </r>
  <r>
    <x v="0"/>
    <n v="1185732"/>
    <x v="216"/>
    <x v="3"/>
    <x v="36"/>
    <s v="Sioux Falls"/>
    <x v="3"/>
    <n v="33"/>
    <n v="23"/>
    <n v="759"/>
    <n v="333.96"/>
    <n v="0.44"/>
    <x v="2"/>
  </r>
  <r>
    <x v="0"/>
    <n v="1185732"/>
    <x v="216"/>
    <x v="3"/>
    <x v="36"/>
    <s v="Sioux Falls"/>
    <x v="4"/>
    <n v="47"/>
    <n v="31"/>
    <n v="1457"/>
    <n v="728.5"/>
    <n v="0.5"/>
    <x v="2"/>
  </r>
  <r>
    <x v="0"/>
    <n v="1185732"/>
    <x v="216"/>
    <x v="3"/>
    <x v="36"/>
    <s v="Sioux Falls"/>
    <x v="5"/>
    <n v="37"/>
    <n v="59"/>
    <n v="2183"/>
    <n v="1156.99"/>
    <n v="0.53"/>
    <x v="2"/>
  </r>
  <r>
    <x v="0"/>
    <n v="1185732"/>
    <x v="235"/>
    <x v="3"/>
    <x v="36"/>
    <s v="Sioux Falls"/>
    <x v="0"/>
    <n v="38"/>
    <n v="113"/>
    <n v="4294"/>
    <n v="1975.2399999999998"/>
    <n v="0.45999999999999996"/>
    <x v="2"/>
  </r>
  <r>
    <x v="0"/>
    <n v="1185732"/>
    <x v="235"/>
    <x v="3"/>
    <x v="36"/>
    <s v="Sioux Falls"/>
    <x v="1"/>
    <n v="39"/>
    <n v="42"/>
    <n v="1638"/>
    <n v="671.57999999999993"/>
    <n v="0.41"/>
    <x v="2"/>
  </r>
  <r>
    <x v="0"/>
    <n v="1185732"/>
    <x v="235"/>
    <x v="3"/>
    <x v="36"/>
    <s v="Sioux Falls"/>
    <x v="2"/>
    <n v="29"/>
    <n v="45"/>
    <n v="1305"/>
    <n v="522"/>
    <n v="0.4"/>
    <x v="2"/>
  </r>
  <r>
    <x v="0"/>
    <n v="1185732"/>
    <x v="235"/>
    <x v="3"/>
    <x v="36"/>
    <s v="Sioux Falls"/>
    <x v="3"/>
    <n v="34"/>
    <n v="20"/>
    <n v="680"/>
    <n v="292.39999999999998"/>
    <n v="0.43"/>
    <x v="2"/>
  </r>
  <r>
    <x v="0"/>
    <n v="1185732"/>
    <x v="235"/>
    <x v="3"/>
    <x v="36"/>
    <s v="Sioux Falls"/>
    <x v="4"/>
    <n v="56"/>
    <n v="29"/>
    <n v="1624"/>
    <n v="747.04"/>
    <n v="0.45999999999999996"/>
    <x v="2"/>
  </r>
  <r>
    <x v="0"/>
    <n v="1185732"/>
    <x v="235"/>
    <x v="3"/>
    <x v="36"/>
    <s v="Sioux Falls"/>
    <x v="5"/>
    <n v="48"/>
    <n v="61"/>
    <n v="2928"/>
    <n v="1551.8400000000001"/>
    <n v="0.53"/>
    <x v="2"/>
  </r>
  <r>
    <x v="0"/>
    <n v="1185732"/>
    <x v="266"/>
    <x v="3"/>
    <x v="36"/>
    <s v="Sioux Falls"/>
    <x v="0"/>
    <n v="58"/>
    <n v="139"/>
    <n v="8062"/>
    <n v="3789.14"/>
    <n v="0.47"/>
    <x v="2"/>
  </r>
  <r>
    <x v="0"/>
    <n v="1185732"/>
    <x v="266"/>
    <x v="3"/>
    <x v="36"/>
    <s v="Sioux Falls"/>
    <x v="1"/>
    <n v="45"/>
    <n v="60"/>
    <n v="2700"/>
    <n v="1214.9999999999998"/>
    <n v="0.44999999999999996"/>
    <x v="2"/>
  </r>
  <r>
    <x v="0"/>
    <n v="1185732"/>
    <x v="266"/>
    <x v="3"/>
    <x v="36"/>
    <s v="Sioux Falls"/>
    <x v="2"/>
    <n v="43"/>
    <n v="46"/>
    <n v="1978"/>
    <n v="830.76"/>
    <n v="0.42"/>
    <x v="2"/>
  </r>
  <r>
    <x v="0"/>
    <n v="1185732"/>
    <x v="266"/>
    <x v="3"/>
    <x v="36"/>
    <s v="Sioux Falls"/>
    <x v="3"/>
    <n v="43"/>
    <n v="26"/>
    <n v="1118"/>
    <n v="503.09999999999997"/>
    <n v="0.44999999999999996"/>
    <x v="2"/>
  </r>
  <r>
    <x v="0"/>
    <n v="1185732"/>
    <x v="266"/>
    <x v="3"/>
    <x v="36"/>
    <s v="Sioux Falls"/>
    <x v="4"/>
    <n v="51"/>
    <n v="38"/>
    <n v="1938"/>
    <n v="969"/>
    <n v="0.5"/>
    <x v="2"/>
  </r>
  <r>
    <x v="0"/>
    <n v="1185732"/>
    <x v="266"/>
    <x v="3"/>
    <x v="36"/>
    <s v="Sioux Falls"/>
    <x v="5"/>
    <n v="58"/>
    <n v="68"/>
    <n v="3944"/>
    <n v="2011.44"/>
    <n v="0.51"/>
    <x v="2"/>
  </r>
  <r>
    <x v="0"/>
    <n v="1185732"/>
    <x v="296"/>
    <x v="3"/>
    <x v="36"/>
    <s v="Sioux Falls"/>
    <x v="0"/>
    <n v="41"/>
    <n v="135"/>
    <n v="5535"/>
    <n v="2546.1"/>
    <n v="0.45999999999999996"/>
    <x v="2"/>
  </r>
  <r>
    <x v="0"/>
    <n v="1185732"/>
    <x v="296"/>
    <x v="3"/>
    <x v="36"/>
    <s v="Sioux Falls"/>
    <x v="1"/>
    <n v="39"/>
    <n v="70"/>
    <n v="2730"/>
    <n v="1092"/>
    <n v="0.4"/>
    <x v="2"/>
  </r>
  <r>
    <x v="0"/>
    <n v="1185732"/>
    <x v="296"/>
    <x v="3"/>
    <x v="36"/>
    <s v="Sioux Falls"/>
    <x v="2"/>
    <n v="32"/>
    <n v="54"/>
    <n v="1728"/>
    <n v="743.04"/>
    <n v="0.43"/>
    <x v="2"/>
  </r>
  <r>
    <x v="0"/>
    <n v="1185732"/>
    <x v="296"/>
    <x v="3"/>
    <x v="36"/>
    <s v="Sioux Falls"/>
    <x v="3"/>
    <n v="32"/>
    <n v="49"/>
    <n v="1568"/>
    <n v="705.59999999999991"/>
    <n v="0.44999999999999996"/>
    <x v="2"/>
  </r>
  <r>
    <x v="0"/>
    <n v="1185732"/>
    <x v="296"/>
    <x v="3"/>
    <x v="36"/>
    <s v="Sioux Falls"/>
    <x v="4"/>
    <n v="41"/>
    <n v="51"/>
    <n v="2091"/>
    <n v="940.94999999999993"/>
    <n v="0.44999999999999996"/>
    <x v="2"/>
  </r>
  <r>
    <x v="0"/>
    <n v="1185732"/>
    <x v="296"/>
    <x v="3"/>
    <x v="36"/>
    <s v="Sioux Falls"/>
    <x v="5"/>
    <n v="50"/>
    <n v="94"/>
    <n v="4700"/>
    <n v="2491"/>
    <n v="0.53"/>
    <x v="2"/>
  </r>
  <r>
    <x v="0"/>
    <n v="1185732"/>
    <x v="325"/>
    <x v="3"/>
    <x v="36"/>
    <s v="Sioux Falls"/>
    <x v="0"/>
    <n v="47"/>
    <n v="154"/>
    <n v="7238"/>
    <n v="3329.4799999999996"/>
    <n v="0.45999999999999996"/>
    <x v="2"/>
  </r>
  <r>
    <x v="0"/>
    <n v="1185732"/>
    <x v="325"/>
    <x v="3"/>
    <x v="36"/>
    <s v="Sioux Falls"/>
    <x v="1"/>
    <n v="44"/>
    <n v="81"/>
    <n v="3564"/>
    <n v="1603.8"/>
    <n v="0.44999999999999996"/>
    <x v="2"/>
  </r>
  <r>
    <x v="0"/>
    <n v="1185732"/>
    <x v="325"/>
    <x v="3"/>
    <x v="36"/>
    <s v="Sioux Falls"/>
    <x v="2"/>
    <n v="37"/>
    <n v="61"/>
    <n v="2257"/>
    <n v="947.93999999999994"/>
    <n v="0.42"/>
    <x v="2"/>
  </r>
  <r>
    <x v="0"/>
    <n v="1185732"/>
    <x v="325"/>
    <x v="3"/>
    <x v="36"/>
    <s v="Sioux Falls"/>
    <x v="3"/>
    <n v="38"/>
    <n v="44"/>
    <n v="1672"/>
    <n v="718.96"/>
    <n v="0.43"/>
    <x v="2"/>
  </r>
  <r>
    <x v="0"/>
    <n v="1185732"/>
    <x v="325"/>
    <x v="3"/>
    <x v="36"/>
    <s v="Sioux Falls"/>
    <x v="4"/>
    <n v="49"/>
    <n v="52"/>
    <n v="2548"/>
    <n v="1172.08"/>
    <n v="0.45999999999999996"/>
    <x v="2"/>
  </r>
  <r>
    <x v="0"/>
    <n v="1185732"/>
    <x v="325"/>
    <x v="3"/>
    <x v="36"/>
    <s v="Sioux Falls"/>
    <x v="5"/>
    <n v="53"/>
    <n v="94"/>
    <n v="4982"/>
    <n v="2640.46"/>
    <n v="0.53"/>
    <x v="2"/>
  </r>
  <r>
    <x v="0"/>
    <n v="1185732"/>
    <x v="357"/>
    <x v="3"/>
    <x v="36"/>
    <s v="Sioux Falls"/>
    <x v="0"/>
    <n v="49"/>
    <n v="131"/>
    <n v="6419"/>
    <n v="3081.12"/>
    <n v="0.48"/>
    <x v="2"/>
  </r>
  <r>
    <x v="0"/>
    <n v="1185732"/>
    <x v="357"/>
    <x v="3"/>
    <x v="36"/>
    <s v="Sioux Falls"/>
    <x v="1"/>
    <n v="42"/>
    <n v="78"/>
    <n v="3276"/>
    <n v="1474.1999999999998"/>
    <n v="0.44999999999999996"/>
    <x v="2"/>
  </r>
  <r>
    <x v="0"/>
    <n v="1185732"/>
    <x v="357"/>
    <x v="3"/>
    <x v="36"/>
    <s v="Sioux Falls"/>
    <x v="2"/>
    <n v="36"/>
    <n v="65"/>
    <n v="2340"/>
    <n v="936"/>
    <n v="0.4"/>
    <x v="2"/>
  </r>
  <r>
    <x v="0"/>
    <n v="1185732"/>
    <x v="357"/>
    <x v="3"/>
    <x v="36"/>
    <s v="Sioux Falls"/>
    <x v="3"/>
    <n v="38"/>
    <n v="58"/>
    <n v="2204"/>
    <n v="947.72"/>
    <n v="0.43"/>
    <x v="2"/>
  </r>
  <r>
    <x v="0"/>
    <n v="1185732"/>
    <x v="357"/>
    <x v="3"/>
    <x v="36"/>
    <s v="Sioux Falls"/>
    <x v="4"/>
    <n v="47"/>
    <n v="46"/>
    <n v="2162"/>
    <n v="994.51999999999987"/>
    <n v="0.45999999999999996"/>
    <x v="2"/>
  </r>
  <r>
    <x v="0"/>
    <n v="1185732"/>
    <x v="357"/>
    <x v="3"/>
    <x v="36"/>
    <s v="Sioux Falls"/>
    <x v="5"/>
    <n v="53"/>
    <n v="88"/>
    <n v="4664"/>
    <n v="2332"/>
    <n v="0.5"/>
    <x v="2"/>
  </r>
  <r>
    <x v="0"/>
    <n v="1185732"/>
    <x v="389"/>
    <x v="3"/>
    <x v="36"/>
    <s v="Sioux Falls"/>
    <x v="0"/>
    <n v="42"/>
    <n v="138"/>
    <n v="5796"/>
    <n v="2608.1999999999998"/>
    <n v="0.44999999999999996"/>
    <x v="2"/>
  </r>
  <r>
    <x v="0"/>
    <n v="1185732"/>
    <x v="389"/>
    <x v="3"/>
    <x v="36"/>
    <s v="Sioux Falls"/>
    <x v="1"/>
    <n v="39"/>
    <n v="80"/>
    <n v="3120"/>
    <n v="1248"/>
    <n v="0.4"/>
    <x v="2"/>
  </r>
  <r>
    <x v="0"/>
    <n v="1185732"/>
    <x v="389"/>
    <x v="3"/>
    <x v="36"/>
    <s v="Sioux Falls"/>
    <x v="2"/>
    <n v="32"/>
    <n v="53"/>
    <n v="1696"/>
    <n v="678.40000000000009"/>
    <n v="0.4"/>
    <x v="2"/>
  </r>
  <r>
    <x v="0"/>
    <n v="1185732"/>
    <x v="389"/>
    <x v="3"/>
    <x v="36"/>
    <s v="Sioux Falls"/>
    <x v="3"/>
    <n v="34"/>
    <n v="39"/>
    <n v="1326"/>
    <n v="530.4"/>
    <n v="0.4"/>
    <x v="2"/>
  </r>
  <r>
    <x v="0"/>
    <n v="1185732"/>
    <x v="389"/>
    <x v="3"/>
    <x v="36"/>
    <s v="Sioux Falls"/>
    <x v="4"/>
    <n v="41"/>
    <n v="42"/>
    <n v="1722"/>
    <n v="861"/>
    <n v="0.5"/>
    <x v="2"/>
  </r>
  <r>
    <x v="0"/>
    <n v="1185732"/>
    <x v="389"/>
    <x v="3"/>
    <x v="36"/>
    <s v="Sioux Falls"/>
    <x v="5"/>
    <n v="46"/>
    <n v="65"/>
    <n v="2990"/>
    <n v="1495"/>
    <n v="0.5"/>
    <x v="2"/>
  </r>
  <r>
    <x v="0"/>
    <n v="1185732"/>
    <x v="418"/>
    <x v="3"/>
    <x v="36"/>
    <s v="Sioux Falls"/>
    <x v="0"/>
    <n v="54"/>
    <n v="104"/>
    <n v="5616"/>
    <n v="2583.3599999999997"/>
    <n v="0.45999999999999996"/>
    <x v="2"/>
  </r>
  <r>
    <x v="0"/>
    <n v="1185732"/>
    <x v="418"/>
    <x v="3"/>
    <x v="36"/>
    <s v="Sioux Falls"/>
    <x v="1"/>
    <n v="41"/>
    <n v="75"/>
    <n v="3075"/>
    <n v="1291.5"/>
    <n v="0.42"/>
    <x v="2"/>
  </r>
  <r>
    <x v="0"/>
    <n v="1185732"/>
    <x v="418"/>
    <x v="3"/>
    <x v="36"/>
    <s v="Sioux Falls"/>
    <x v="2"/>
    <n v="43"/>
    <n v="42"/>
    <n v="1806"/>
    <n v="722.40000000000009"/>
    <n v="0.4"/>
    <x v="2"/>
  </r>
  <r>
    <x v="0"/>
    <n v="1185732"/>
    <x v="418"/>
    <x v="3"/>
    <x v="36"/>
    <s v="Sioux Falls"/>
    <x v="3"/>
    <n v="43"/>
    <n v="36"/>
    <n v="1548"/>
    <n v="696.59999999999991"/>
    <n v="0.44999999999999996"/>
    <x v="2"/>
  </r>
  <r>
    <x v="0"/>
    <n v="1185732"/>
    <x v="418"/>
    <x v="3"/>
    <x v="36"/>
    <s v="Sioux Falls"/>
    <x v="4"/>
    <n v="54"/>
    <n v="38"/>
    <n v="2052"/>
    <n v="964.43999999999994"/>
    <n v="0.47"/>
    <x v="2"/>
  </r>
  <r>
    <x v="2"/>
    <n v="1185732"/>
    <x v="418"/>
    <x v="3"/>
    <x v="36"/>
    <s v="Sioux Falls"/>
    <x v="5"/>
    <n v="55"/>
    <n v="70"/>
    <n v="3850"/>
    <n v="2117.5"/>
    <n v="0.55000000000000004"/>
    <x v="2"/>
  </r>
  <r>
    <x v="2"/>
    <n v="1185732"/>
    <x v="449"/>
    <x v="3"/>
    <x v="36"/>
    <s v="Sioux Falls"/>
    <x v="0"/>
    <n v="53"/>
    <n v="104"/>
    <n v="5512"/>
    <n v="2700.88"/>
    <n v="0.49"/>
    <x v="2"/>
  </r>
  <r>
    <x v="2"/>
    <n v="1185732"/>
    <x v="449"/>
    <x v="3"/>
    <x v="36"/>
    <s v="Sioux Falls"/>
    <x v="1"/>
    <n v="41"/>
    <n v="63"/>
    <n v="2583"/>
    <n v="1059.03"/>
    <n v="0.41"/>
    <x v="2"/>
  </r>
  <r>
    <x v="2"/>
    <n v="1185732"/>
    <x v="449"/>
    <x v="3"/>
    <x v="36"/>
    <s v="Sioux Falls"/>
    <x v="2"/>
    <n v="43"/>
    <n v="57"/>
    <n v="2451"/>
    <n v="1078.44"/>
    <n v="0.44"/>
    <x v="2"/>
  </r>
  <r>
    <x v="2"/>
    <n v="1185732"/>
    <x v="449"/>
    <x v="3"/>
    <x v="36"/>
    <s v="Sioux Falls"/>
    <x v="3"/>
    <n v="43"/>
    <n v="44"/>
    <n v="1892"/>
    <n v="832.48"/>
    <n v="0.44"/>
    <x v="2"/>
  </r>
  <r>
    <x v="2"/>
    <n v="1185732"/>
    <x v="449"/>
    <x v="3"/>
    <x v="36"/>
    <s v="Sioux Falls"/>
    <x v="4"/>
    <n v="59"/>
    <n v="45"/>
    <n v="2655"/>
    <n v="1221.3"/>
    <n v="0.45999999999999996"/>
    <x v="2"/>
  </r>
  <r>
    <x v="2"/>
    <n v="1185732"/>
    <x v="449"/>
    <x v="3"/>
    <x v="36"/>
    <s v="Sioux Falls"/>
    <x v="5"/>
    <n v="61"/>
    <n v="65"/>
    <n v="3965"/>
    <n v="1982.5"/>
    <n v="0.5"/>
    <x v="2"/>
  </r>
  <r>
    <x v="2"/>
    <n v="1185732"/>
    <x v="478"/>
    <x v="3"/>
    <x v="36"/>
    <s v="Sioux Falls"/>
    <x v="0"/>
    <n v="58"/>
    <n v="140"/>
    <n v="8120"/>
    <n v="3735.2"/>
    <n v="0.45999999999999996"/>
    <x v="2"/>
  </r>
  <r>
    <x v="2"/>
    <n v="1185732"/>
    <x v="478"/>
    <x v="3"/>
    <x v="36"/>
    <s v="Sioux Falls"/>
    <x v="1"/>
    <n v="45"/>
    <n v="75"/>
    <n v="3375"/>
    <n v="1451.25"/>
    <n v="0.43"/>
    <x v="2"/>
  </r>
  <r>
    <x v="2"/>
    <n v="1185732"/>
    <x v="478"/>
    <x v="3"/>
    <x v="36"/>
    <s v="Sioux Falls"/>
    <x v="2"/>
    <n v="45"/>
    <n v="73"/>
    <n v="3285"/>
    <n v="1379.7"/>
    <n v="0.42"/>
    <x v="2"/>
  </r>
  <r>
    <x v="2"/>
    <n v="1185732"/>
    <x v="478"/>
    <x v="3"/>
    <x v="36"/>
    <s v="Sioux Falls"/>
    <x v="3"/>
    <n v="45"/>
    <n v="50"/>
    <n v="2250"/>
    <n v="1012.4999999999999"/>
    <n v="0.44999999999999996"/>
    <x v="2"/>
  </r>
  <r>
    <x v="2"/>
    <n v="1185732"/>
    <x v="478"/>
    <x v="3"/>
    <x v="36"/>
    <s v="Sioux Falls"/>
    <x v="4"/>
    <n v="56"/>
    <n v="50"/>
    <n v="2800"/>
    <n v="1259.9999999999998"/>
    <n v="0.44999999999999996"/>
    <x v="2"/>
  </r>
  <r>
    <x v="2"/>
    <n v="1185732"/>
    <x v="478"/>
    <x v="3"/>
    <x v="36"/>
    <s v="Sioux Falls"/>
    <x v="5"/>
    <n v="64"/>
    <n v="75"/>
    <n v="4800"/>
    <n v="2496"/>
    <n v="0.52"/>
    <x v="2"/>
  </r>
  <r>
    <x v="2"/>
    <n v="1185732"/>
    <x v="173"/>
    <x v="3"/>
    <x v="36"/>
    <s v="Sioux Falls"/>
    <x v="0"/>
    <n v="33"/>
    <n v="128"/>
    <n v="4224"/>
    <n v="1900.7999999999997"/>
    <n v="0.44999999999999996"/>
    <x v="2"/>
  </r>
  <r>
    <x v="2"/>
    <n v="1185732"/>
    <x v="173"/>
    <x v="3"/>
    <x v="36"/>
    <s v="Sioux Falls"/>
    <x v="1"/>
    <n v="32"/>
    <n v="74"/>
    <n v="2368"/>
    <n v="1041.92"/>
    <n v="0.44"/>
    <x v="2"/>
  </r>
  <r>
    <x v="2"/>
    <n v="1185732"/>
    <x v="173"/>
    <x v="3"/>
    <x v="36"/>
    <s v="Sioux Falls"/>
    <x v="2"/>
    <n v="25"/>
    <n v="74"/>
    <n v="1850"/>
    <n v="740"/>
    <n v="0.4"/>
    <x v="2"/>
  </r>
  <r>
    <x v="2"/>
    <n v="1185732"/>
    <x v="173"/>
    <x v="3"/>
    <x v="36"/>
    <s v="Sioux Falls"/>
    <x v="3"/>
    <n v="28"/>
    <n v="33"/>
    <n v="924"/>
    <n v="415.79999999999995"/>
    <n v="0.44999999999999996"/>
    <x v="2"/>
  </r>
  <r>
    <x v="2"/>
    <n v="1185732"/>
    <x v="173"/>
    <x v="3"/>
    <x v="36"/>
    <s v="Sioux Falls"/>
    <x v="4"/>
    <n v="43"/>
    <n v="49"/>
    <n v="2107"/>
    <n v="1032.43"/>
    <n v="0.49"/>
    <x v="2"/>
  </r>
  <r>
    <x v="2"/>
    <n v="1185732"/>
    <x v="173"/>
    <x v="3"/>
    <x v="36"/>
    <s v="Sioux Falls"/>
    <x v="5"/>
    <n v="33"/>
    <n v="72"/>
    <n v="2376"/>
    <n v="1211.76"/>
    <n v="0.51"/>
    <x v="2"/>
  </r>
  <r>
    <x v="2"/>
    <n v="1185732"/>
    <x v="204"/>
    <x v="3"/>
    <x v="36"/>
    <s v="Sioux Falls"/>
    <x v="0"/>
    <n v="34"/>
    <n v="152"/>
    <n v="5168"/>
    <n v="2325.6"/>
    <n v="0.44999999999999996"/>
    <x v="2"/>
  </r>
  <r>
    <x v="2"/>
    <n v="1185732"/>
    <x v="204"/>
    <x v="3"/>
    <x v="36"/>
    <s v="Sioux Falls"/>
    <x v="1"/>
    <n v="34"/>
    <n v="51"/>
    <n v="1734"/>
    <n v="745.62"/>
    <n v="0.43"/>
    <x v="2"/>
  </r>
  <r>
    <x v="2"/>
    <n v="1185732"/>
    <x v="204"/>
    <x v="3"/>
    <x v="36"/>
    <s v="Sioux Falls"/>
    <x v="2"/>
    <n v="24"/>
    <n v="68"/>
    <n v="1632"/>
    <n v="685.43999999999994"/>
    <n v="0.42"/>
    <x v="2"/>
  </r>
  <r>
    <x v="2"/>
    <n v="1185732"/>
    <x v="204"/>
    <x v="3"/>
    <x v="37"/>
    <s v="Fargo"/>
    <x v="3"/>
    <n v="29"/>
    <n v="30"/>
    <n v="870"/>
    <n v="391.49999999999994"/>
    <n v="0.44999999999999996"/>
    <x v="2"/>
  </r>
  <r>
    <x v="2"/>
    <n v="1185732"/>
    <x v="204"/>
    <x v="3"/>
    <x v="37"/>
    <s v="Fargo"/>
    <x v="4"/>
    <n v="42"/>
    <n v="51"/>
    <n v="2142"/>
    <n v="1049.58"/>
    <n v="0.49"/>
    <x v="2"/>
  </r>
  <r>
    <x v="2"/>
    <n v="1185732"/>
    <x v="204"/>
    <x v="3"/>
    <x v="37"/>
    <s v="Fargo"/>
    <x v="5"/>
    <n v="23"/>
    <n v="69"/>
    <n v="1587"/>
    <n v="809.37"/>
    <n v="0.51"/>
    <x v="2"/>
  </r>
  <r>
    <x v="2"/>
    <n v="1185732"/>
    <x v="710"/>
    <x v="3"/>
    <x v="37"/>
    <s v="Fargo"/>
    <x v="0"/>
    <n v="29"/>
    <n v="134"/>
    <n v="3886"/>
    <n v="1826.4199999999998"/>
    <n v="0.47"/>
    <x v="2"/>
  </r>
  <r>
    <x v="2"/>
    <n v="1185732"/>
    <x v="710"/>
    <x v="3"/>
    <x v="37"/>
    <s v="Fargo"/>
    <x v="1"/>
    <n v="27"/>
    <n v="58"/>
    <n v="1566"/>
    <n v="657.72"/>
    <n v="0.42"/>
    <x v="2"/>
  </r>
  <r>
    <x v="2"/>
    <n v="1185732"/>
    <x v="710"/>
    <x v="3"/>
    <x v="37"/>
    <s v="Fargo"/>
    <x v="2"/>
    <n v="19"/>
    <n v="56"/>
    <n v="1064"/>
    <n v="446.88"/>
    <n v="0.42"/>
    <x v="2"/>
  </r>
  <r>
    <x v="2"/>
    <n v="1185732"/>
    <x v="710"/>
    <x v="3"/>
    <x v="37"/>
    <s v="Fargo"/>
    <x v="3"/>
    <n v="25"/>
    <n v="22"/>
    <n v="550"/>
    <n v="231"/>
    <n v="0.42"/>
    <x v="2"/>
  </r>
  <r>
    <x v="2"/>
    <n v="1185732"/>
    <x v="710"/>
    <x v="3"/>
    <x v="37"/>
    <s v="Fargo"/>
    <x v="4"/>
    <n v="36"/>
    <n v="36"/>
    <n v="1296"/>
    <n v="648"/>
    <n v="0.5"/>
    <x v="2"/>
  </r>
  <r>
    <x v="2"/>
    <n v="1185732"/>
    <x v="710"/>
    <x v="3"/>
    <x v="37"/>
    <s v="Fargo"/>
    <x v="5"/>
    <n v="28"/>
    <n v="63"/>
    <n v="1764"/>
    <n v="917.28000000000009"/>
    <n v="0.52"/>
    <x v="2"/>
  </r>
  <r>
    <x v="2"/>
    <n v="1185732"/>
    <x v="232"/>
    <x v="3"/>
    <x v="37"/>
    <s v="Fargo"/>
    <x v="0"/>
    <n v="28"/>
    <n v="113"/>
    <n v="3164"/>
    <n v="1550.36"/>
    <n v="0.49"/>
    <x v="2"/>
  </r>
  <r>
    <x v="2"/>
    <n v="1185732"/>
    <x v="232"/>
    <x v="3"/>
    <x v="37"/>
    <s v="Fargo"/>
    <x v="1"/>
    <n v="28"/>
    <n v="44"/>
    <n v="1232"/>
    <n v="529.76"/>
    <n v="0.43"/>
    <x v="2"/>
  </r>
  <r>
    <x v="2"/>
    <n v="1185732"/>
    <x v="232"/>
    <x v="3"/>
    <x v="37"/>
    <s v="Fargo"/>
    <x v="2"/>
    <n v="19"/>
    <n v="41"/>
    <n v="779"/>
    <n v="327.18"/>
    <n v="0.42"/>
    <x v="2"/>
  </r>
  <r>
    <x v="2"/>
    <n v="1185732"/>
    <x v="232"/>
    <x v="3"/>
    <x v="37"/>
    <s v="Fargo"/>
    <x v="3"/>
    <n v="24"/>
    <n v="22"/>
    <n v="528"/>
    <n v="227.04"/>
    <n v="0.43"/>
    <x v="2"/>
  </r>
  <r>
    <x v="2"/>
    <n v="1185732"/>
    <x v="232"/>
    <x v="3"/>
    <x v="37"/>
    <s v="Fargo"/>
    <x v="4"/>
    <n v="58"/>
    <n v="30"/>
    <n v="1740"/>
    <n v="835.19999999999993"/>
    <n v="0.48"/>
    <x v="2"/>
  </r>
  <r>
    <x v="2"/>
    <n v="1185732"/>
    <x v="232"/>
    <x v="3"/>
    <x v="37"/>
    <s v="Fargo"/>
    <x v="5"/>
    <n v="49"/>
    <n v="68"/>
    <n v="3332"/>
    <n v="1765.96"/>
    <n v="0.53"/>
    <x v="2"/>
  </r>
  <r>
    <x v="2"/>
    <n v="1185732"/>
    <x v="263"/>
    <x v="3"/>
    <x v="37"/>
    <s v="Fargo"/>
    <x v="0"/>
    <n v="55"/>
    <n v="129"/>
    <n v="7095"/>
    <n v="3405.6"/>
    <n v="0.48"/>
    <x v="2"/>
  </r>
  <r>
    <x v="2"/>
    <n v="1185732"/>
    <x v="263"/>
    <x v="3"/>
    <x v="37"/>
    <s v="Fargo"/>
    <x v="1"/>
    <n v="41"/>
    <n v="54"/>
    <n v="2214"/>
    <n v="974.16"/>
    <n v="0.44"/>
    <x v="2"/>
  </r>
  <r>
    <x v="2"/>
    <n v="1185732"/>
    <x v="263"/>
    <x v="3"/>
    <x v="37"/>
    <s v="Fargo"/>
    <x v="2"/>
    <n v="37"/>
    <n v="51"/>
    <n v="1887"/>
    <n v="811.41"/>
    <n v="0.43"/>
    <x v="2"/>
  </r>
  <r>
    <x v="2"/>
    <n v="1185732"/>
    <x v="263"/>
    <x v="3"/>
    <x v="37"/>
    <s v="Fargo"/>
    <x v="3"/>
    <n v="36"/>
    <n v="26"/>
    <n v="936"/>
    <n v="411.84"/>
    <n v="0.44"/>
    <x v="2"/>
  </r>
  <r>
    <x v="2"/>
    <n v="1185732"/>
    <x v="263"/>
    <x v="3"/>
    <x v="37"/>
    <s v="Fargo"/>
    <x v="4"/>
    <n v="46"/>
    <n v="31"/>
    <n v="1426"/>
    <n v="684.48"/>
    <n v="0.48"/>
    <x v="2"/>
  </r>
  <r>
    <x v="2"/>
    <n v="1185732"/>
    <x v="263"/>
    <x v="3"/>
    <x v="37"/>
    <s v="Fargo"/>
    <x v="5"/>
    <n v="52"/>
    <n v="75"/>
    <n v="3900"/>
    <n v="1989"/>
    <n v="0.51"/>
    <x v="2"/>
  </r>
  <r>
    <x v="2"/>
    <n v="1185732"/>
    <x v="293"/>
    <x v="3"/>
    <x v="37"/>
    <s v="Fargo"/>
    <x v="0"/>
    <n v="36"/>
    <n v="125"/>
    <n v="4500"/>
    <n v="2024.9999999999998"/>
    <n v="0.44999999999999996"/>
    <x v="2"/>
  </r>
  <r>
    <x v="2"/>
    <n v="1185732"/>
    <x v="293"/>
    <x v="3"/>
    <x v="37"/>
    <s v="Fargo"/>
    <x v="1"/>
    <n v="32"/>
    <n v="65"/>
    <n v="2080"/>
    <n v="894.4"/>
    <n v="0.43"/>
    <x v="2"/>
  </r>
  <r>
    <x v="2"/>
    <n v="1185732"/>
    <x v="293"/>
    <x v="3"/>
    <x v="37"/>
    <s v="Fargo"/>
    <x v="2"/>
    <n v="27"/>
    <n v="60"/>
    <n v="1620"/>
    <n v="648"/>
    <n v="0.4"/>
    <x v="2"/>
  </r>
  <r>
    <x v="2"/>
    <n v="1185732"/>
    <x v="293"/>
    <x v="3"/>
    <x v="37"/>
    <s v="Fargo"/>
    <x v="3"/>
    <n v="29"/>
    <n v="51"/>
    <n v="1479"/>
    <n v="621.17999999999995"/>
    <n v="0.42"/>
    <x v="2"/>
  </r>
  <r>
    <x v="2"/>
    <n v="1185732"/>
    <x v="293"/>
    <x v="3"/>
    <x v="37"/>
    <s v="Fargo"/>
    <x v="4"/>
    <n v="38"/>
    <n v="47"/>
    <n v="1786"/>
    <n v="821.56"/>
    <n v="0.45999999999999996"/>
    <x v="2"/>
  </r>
  <r>
    <x v="2"/>
    <n v="1185732"/>
    <x v="293"/>
    <x v="3"/>
    <x v="37"/>
    <s v="Fargo"/>
    <x v="5"/>
    <n v="51"/>
    <n v="91"/>
    <n v="4641"/>
    <n v="2506.1400000000003"/>
    <n v="0.54"/>
    <x v="2"/>
  </r>
  <r>
    <x v="2"/>
    <n v="1185732"/>
    <x v="322"/>
    <x v="3"/>
    <x v="37"/>
    <s v="Fargo"/>
    <x v="0"/>
    <n v="48"/>
    <n v="160"/>
    <n v="7680"/>
    <n v="3763.2"/>
    <n v="0.49"/>
    <x v="2"/>
  </r>
  <r>
    <x v="2"/>
    <n v="1185732"/>
    <x v="322"/>
    <x v="3"/>
    <x v="37"/>
    <s v="Fargo"/>
    <x v="1"/>
    <n v="44"/>
    <n v="84"/>
    <n v="3696"/>
    <n v="1589.28"/>
    <n v="0.43"/>
    <x v="2"/>
  </r>
  <r>
    <x v="2"/>
    <n v="1185732"/>
    <x v="322"/>
    <x v="3"/>
    <x v="37"/>
    <s v="Fargo"/>
    <x v="2"/>
    <n v="37"/>
    <n v="59"/>
    <n v="2183"/>
    <n v="873.2"/>
    <n v="0.4"/>
    <x v="2"/>
  </r>
  <r>
    <x v="2"/>
    <n v="1185732"/>
    <x v="322"/>
    <x v="3"/>
    <x v="37"/>
    <s v="Fargo"/>
    <x v="3"/>
    <n v="38"/>
    <n v="53"/>
    <n v="2014"/>
    <n v="866.02"/>
    <n v="0.43"/>
    <x v="2"/>
  </r>
  <r>
    <x v="2"/>
    <n v="1185732"/>
    <x v="322"/>
    <x v="3"/>
    <x v="37"/>
    <s v="Fargo"/>
    <x v="4"/>
    <n v="49"/>
    <n v="60"/>
    <n v="2940"/>
    <n v="1352.3999999999999"/>
    <n v="0.45999999999999996"/>
    <x v="2"/>
  </r>
  <r>
    <x v="2"/>
    <n v="1185732"/>
    <x v="322"/>
    <x v="3"/>
    <x v="37"/>
    <s v="Fargo"/>
    <x v="5"/>
    <n v="54"/>
    <n v="98"/>
    <n v="5292"/>
    <n v="2857.6800000000003"/>
    <n v="0.54"/>
    <x v="2"/>
  </r>
  <r>
    <x v="2"/>
    <n v="1185732"/>
    <x v="354"/>
    <x v="3"/>
    <x v="37"/>
    <s v="Fargo"/>
    <x v="0"/>
    <n v="46"/>
    <n v="147"/>
    <n v="6762"/>
    <n v="3313.38"/>
    <n v="0.49"/>
    <x v="2"/>
  </r>
  <r>
    <x v="2"/>
    <n v="1185732"/>
    <x v="354"/>
    <x v="3"/>
    <x v="37"/>
    <s v="Fargo"/>
    <x v="1"/>
    <n v="42"/>
    <n v="90"/>
    <n v="3780"/>
    <n v="1512"/>
    <n v="0.4"/>
    <x v="2"/>
  </r>
  <r>
    <x v="2"/>
    <n v="1185732"/>
    <x v="354"/>
    <x v="3"/>
    <x v="37"/>
    <s v="Fargo"/>
    <x v="2"/>
    <n v="37"/>
    <n v="63"/>
    <n v="2331"/>
    <n v="955.70999999999992"/>
    <n v="0.41"/>
    <x v="2"/>
  </r>
  <r>
    <x v="2"/>
    <n v="1185732"/>
    <x v="354"/>
    <x v="3"/>
    <x v="37"/>
    <s v="Fargo"/>
    <x v="3"/>
    <n v="38"/>
    <n v="52"/>
    <n v="1976"/>
    <n v="810.16"/>
    <n v="0.41"/>
    <x v="2"/>
  </r>
  <r>
    <x v="2"/>
    <n v="1185732"/>
    <x v="354"/>
    <x v="3"/>
    <x v="37"/>
    <s v="Fargo"/>
    <x v="4"/>
    <n v="46"/>
    <n v="44"/>
    <n v="2024"/>
    <n v="931.04"/>
    <n v="0.45999999999999996"/>
    <x v="2"/>
  </r>
  <r>
    <x v="2"/>
    <n v="1185732"/>
    <x v="354"/>
    <x v="3"/>
    <x v="37"/>
    <s v="Fargo"/>
    <x v="5"/>
    <n v="54"/>
    <n v="95"/>
    <n v="5130"/>
    <n v="2718.9"/>
    <n v="0.53"/>
    <x v="2"/>
  </r>
  <r>
    <x v="2"/>
    <n v="1185732"/>
    <x v="386"/>
    <x v="3"/>
    <x v="37"/>
    <s v="Fargo"/>
    <x v="0"/>
    <n v="36"/>
    <n v="133"/>
    <n v="4788"/>
    <n v="2394"/>
    <n v="0.5"/>
    <x v="2"/>
  </r>
  <r>
    <x v="2"/>
    <n v="1185732"/>
    <x v="386"/>
    <x v="3"/>
    <x v="37"/>
    <s v="Fargo"/>
    <x v="1"/>
    <n v="34"/>
    <n v="72"/>
    <n v="2448"/>
    <n v="1052.6399999999999"/>
    <n v="0.43"/>
    <x v="2"/>
  </r>
  <r>
    <x v="2"/>
    <n v="1185732"/>
    <x v="386"/>
    <x v="3"/>
    <x v="37"/>
    <s v="Fargo"/>
    <x v="2"/>
    <n v="27"/>
    <n v="51"/>
    <n v="1377"/>
    <n v="605.88"/>
    <n v="0.44"/>
    <x v="2"/>
  </r>
  <r>
    <x v="2"/>
    <n v="1185732"/>
    <x v="386"/>
    <x v="3"/>
    <x v="37"/>
    <s v="Fargo"/>
    <x v="3"/>
    <n v="28"/>
    <n v="44"/>
    <n v="1232"/>
    <n v="505.11999999999995"/>
    <n v="0.41"/>
    <x v="2"/>
  </r>
  <r>
    <x v="2"/>
    <n v="1185732"/>
    <x v="386"/>
    <x v="3"/>
    <x v="37"/>
    <s v="Fargo"/>
    <x v="4"/>
    <n v="36"/>
    <n v="42"/>
    <n v="1512"/>
    <n v="740.88"/>
    <n v="0.49"/>
    <x v="2"/>
  </r>
  <r>
    <x v="2"/>
    <n v="1185732"/>
    <x v="386"/>
    <x v="3"/>
    <x v="37"/>
    <s v="Fargo"/>
    <x v="5"/>
    <n v="44"/>
    <n v="63"/>
    <n v="2772"/>
    <n v="1524.6000000000001"/>
    <n v="0.55000000000000004"/>
    <x v="2"/>
  </r>
  <r>
    <x v="2"/>
    <n v="1185732"/>
    <x v="415"/>
    <x v="3"/>
    <x v="37"/>
    <s v="Fargo"/>
    <x v="0"/>
    <n v="49"/>
    <n v="116"/>
    <n v="5684"/>
    <n v="2671.48"/>
    <n v="0.47"/>
    <x v="2"/>
  </r>
  <r>
    <x v="2"/>
    <n v="1185732"/>
    <x v="415"/>
    <x v="3"/>
    <x v="37"/>
    <s v="Fargo"/>
    <x v="1"/>
    <n v="36"/>
    <n v="73"/>
    <n v="2628"/>
    <n v="1077.48"/>
    <n v="0.41"/>
    <x v="2"/>
  </r>
  <r>
    <x v="2"/>
    <n v="1185732"/>
    <x v="415"/>
    <x v="3"/>
    <x v="37"/>
    <s v="Fargo"/>
    <x v="2"/>
    <n v="39"/>
    <n v="39"/>
    <n v="1521"/>
    <n v="669.24"/>
    <n v="0.44"/>
    <x v="2"/>
  </r>
  <r>
    <x v="2"/>
    <n v="1185732"/>
    <x v="415"/>
    <x v="3"/>
    <x v="37"/>
    <s v="Fargo"/>
    <x v="3"/>
    <n v="38"/>
    <n v="33"/>
    <n v="1254"/>
    <n v="501.6"/>
    <n v="0.4"/>
    <x v="2"/>
  </r>
  <r>
    <x v="2"/>
    <n v="1185732"/>
    <x v="415"/>
    <x v="3"/>
    <x v="37"/>
    <s v="Fargo"/>
    <x v="4"/>
    <n v="45"/>
    <n v="34"/>
    <n v="1530"/>
    <n v="719.09999999999991"/>
    <n v="0.47"/>
    <x v="2"/>
  </r>
  <r>
    <x v="0"/>
    <n v="1185732"/>
    <x v="415"/>
    <x v="3"/>
    <x v="37"/>
    <s v="Fargo"/>
    <x v="5"/>
    <n v="53"/>
    <n v="73"/>
    <n v="3869"/>
    <n v="2050.5700000000002"/>
    <n v="0.53"/>
    <x v="2"/>
  </r>
  <r>
    <x v="0"/>
    <n v="1185732"/>
    <x v="446"/>
    <x v="3"/>
    <x v="37"/>
    <s v="Fargo"/>
    <x v="0"/>
    <n v="49"/>
    <n v="120"/>
    <n v="5880"/>
    <n v="2940"/>
    <n v="0.5"/>
    <x v="2"/>
  </r>
  <r>
    <x v="0"/>
    <n v="1185732"/>
    <x v="446"/>
    <x v="3"/>
    <x v="37"/>
    <s v="Fargo"/>
    <x v="1"/>
    <n v="36"/>
    <n v="73"/>
    <n v="2628"/>
    <n v="1182.5999999999999"/>
    <n v="0.44999999999999996"/>
    <x v="2"/>
  </r>
  <r>
    <x v="0"/>
    <n v="1185732"/>
    <x v="446"/>
    <x v="3"/>
    <x v="37"/>
    <s v="Fargo"/>
    <x v="2"/>
    <n v="39"/>
    <n v="53"/>
    <n v="2067"/>
    <n v="909.48"/>
    <n v="0.44"/>
    <x v="2"/>
  </r>
  <r>
    <x v="0"/>
    <n v="1185732"/>
    <x v="446"/>
    <x v="3"/>
    <x v="37"/>
    <s v="Fargo"/>
    <x v="3"/>
    <n v="39"/>
    <n v="47"/>
    <n v="1833"/>
    <n v="788.18999999999994"/>
    <n v="0.43"/>
    <x v="2"/>
  </r>
  <r>
    <x v="0"/>
    <n v="1185732"/>
    <x v="446"/>
    <x v="3"/>
    <x v="37"/>
    <s v="Fargo"/>
    <x v="4"/>
    <n v="55"/>
    <n v="44"/>
    <n v="2420"/>
    <n v="1089"/>
    <n v="0.44999999999999996"/>
    <x v="2"/>
  </r>
  <r>
    <x v="0"/>
    <n v="1185732"/>
    <x v="446"/>
    <x v="3"/>
    <x v="37"/>
    <s v="Fargo"/>
    <x v="5"/>
    <n v="60"/>
    <n v="65"/>
    <n v="3900"/>
    <n v="1989"/>
    <n v="0.51"/>
    <x v="2"/>
  </r>
  <r>
    <x v="0"/>
    <n v="1185732"/>
    <x v="475"/>
    <x v="3"/>
    <x v="37"/>
    <s v="Fargo"/>
    <x v="0"/>
    <n v="55"/>
    <n v="150"/>
    <n v="8250"/>
    <n v="3794.9999999999995"/>
    <n v="0.45999999999999996"/>
    <x v="2"/>
  </r>
  <r>
    <x v="0"/>
    <n v="1185732"/>
    <x v="475"/>
    <x v="3"/>
    <x v="37"/>
    <s v="Fargo"/>
    <x v="1"/>
    <n v="46"/>
    <n v="75"/>
    <n v="3450"/>
    <n v="1552.4999999999998"/>
    <n v="0.44999999999999996"/>
    <x v="2"/>
  </r>
  <r>
    <x v="0"/>
    <n v="1185732"/>
    <x v="475"/>
    <x v="3"/>
    <x v="37"/>
    <s v="Fargo"/>
    <x v="2"/>
    <n v="48"/>
    <n v="73"/>
    <n v="3504"/>
    <n v="1576.8"/>
    <n v="0.44999999999999996"/>
    <x v="2"/>
  </r>
  <r>
    <x v="0"/>
    <n v="1185732"/>
    <x v="475"/>
    <x v="3"/>
    <x v="37"/>
    <s v="Fargo"/>
    <x v="3"/>
    <n v="47"/>
    <n v="54"/>
    <n v="2538"/>
    <n v="1040.58"/>
    <n v="0.41"/>
    <x v="2"/>
  </r>
  <r>
    <x v="0"/>
    <n v="1185732"/>
    <x v="475"/>
    <x v="3"/>
    <x v="37"/>
    <s v="Fargo"/>
    <x v="4"/>
    <n v="58"/>
    <n v="54"/>
    <n v="3132"/>
    <n v="1409.3999999999999"/>
    <n v="0.44999999999999996"/>
    <x v="2"/>
  </r>
  <r>
    <x v="0"/>
    <n v="1185732"/>
    <x v="475"/>
    <x v="3"/>
    <x v="37"/>
    <s v="Fargo"/>
    <x v="5"/>
    <n v="63"/>
    <n v="78"/>
    <n v="4914"/>
    <n v="2604.42"/>
    <n v="0.53"/>
    <x v="2"/>
  </r>
  <r>
    <x v="0"/>
    <n v="1185732"/>
    <x v="170"/>
    <x v="3"/>
    <x v="37"/>
    <s v="Fargo"/>
    <x v="0"/>
    <n v="27"/>
    <n v="113"/>
    <n v="3051"/>
    <n v="1372.9499999999998"/>
    <n v="0.44999999999999996"/>
    <x v="2"/>
  </r>
  <r>
    <x v="0"/>
    <n v="1185732"/>
    <x v="170"/>
    <x v="3"/>
    <x v="37"/>
    <s v="Fargo"/>
    <x v="1"/>
    <n v="29"/>
    <n v="70"/>
    <n v="2030"/>
    <n v="933.8"/>
    <n v="0.45999999999999996"/>
    <x v="2"/>
  </r>
  <r>
    <x v="0"/>
    <n v="1185732"/>
    <x v="170"/>
    <x v="3"/>
    <x v="37"/>
    <s v="Fargo"/>
    <x v="2"/>
    <n v="19"/>
    <n v="68"/>
    <n v="1292"/>
    <n v="581.4"/>
    <n v="0.44999999999999996"/>
    <x v="2"/>
  </r>
  <r>
    <x v="0"/>
    <n v="1185732"/>
    <x v="170"/>
    <x v="3"/>
    <x v="37"/>
    <s v="Fargo"/>
    <x v="3"/>
    <n v="24"/>
    <n v="26"/>
    <n v="624"/>
    <n v="280.79999999999995"/>
    <n v="0.44999999999999996"/>
    <x v="2"/>
  </r>
  <r>
    <x v="0"/>
    <n v="1185732"/>
    <x v="170"/>
    <x v="3"/>
    <x v="37"/>
    <s v="Fargo"/>
    <x v="4"/>
    <n v="38"/>
    <n v="42"/>
    <n v="1596"/>
    <n v="1005.48"/>
    <n v="0.63"/>
    <x v="2"/>
  </r>
  <r>
    <x v="0"/>
    <n v="1185732"/>
    <x v="170"/>
    <x v="3"/>
    <x v="37"/>
    <s v="Fargo"/>
    <x v="5"/>
    <n v="28"/>
    <n v="75"/>
    <n v="2100"/>
    <n v="1092"/>
    <n v="0.52"/>
    <x v="2"/>
  </r>
  <r>
    <x v="0"/>
    <n v="1185732"/>
    <x v="201"/>
    <x v="3"/>
    <x v="37"/>
    <s v="Fargo"/>
    <x v="0"/>
    <n v="28"/>
    <n v="145"/>
    <n v="4060"/>
    <n v="1786.4"/>
    <n v="0.44"/>
    <x v="2"/>
  </r>
  <r>
    <x v="0"/>
    <n v="1185732"/>
    <x v="201"/>
    <x v="3"/>
    <x v="37"/>
    <s v="Fargo"/>
    <x v="1"/>
    <n v="28"/>
    <n v="45"/>
    <n v="1260"/>
    <n v="579.59999999999991"/>
    <n v="0.45999999999999996"/>
    <x v="2"/>
  </r>
  <r>
    <x v="0"/>
    <n v="1185732"/>
    <x v="201"/>
    <x v="3"/>
    <x v="37"/>
    <s v="Fargo"/>
    <x v="2"/>
    <n v="19"/>
    <n v="56"/>
    <n v="1064"/>
    <n v="436.23999999999995"/>
    <n v="0.41"/>
    <x v="2"/>
  </r>
  <r>
    <x v="0"/>
    <n v="1185732"/>
    <x v="201"/>
    <x v="3"/>
    <x v="38"/>
    <s v="Des Moines"/>
    <x v="3"/>
    <n v="25"/>
    <n v="23"/>
    <n v="575"/>
    <n v="253"/>
    <n v="0.44"/>
    <x v="2"/>
  </r>
  <r>
    <x v="0"/>
    <n v="1185732"/>
    <x v="201"/>
    <x v="3"/>
    <x v="38"/>
    <s v="Des Moines"/>
    <x v="4"/>
    <n v="38"/>
    <n v="38"/>
    <n v="1444"/>
    <n v="938.6"/>
    <n v="0.65"/>
    <x v="2"/>
  </r>
  <r>
    <x v="0"/>
    <n v="1185732"/>
    <x v="201"/>
    <x v="3"/>
    <x v="38"/>
    <s v="Des Moines"/>
    <x v="5"/>
    <n v="14"/>
    <n v="68"/>
    <n v="952"/>
    <n v="514.08000000000004"/>
    <n v="0.54"/>
    <x v="2"/>
  </r>
  <r>
    <x v="0"/>
    <n v="1185732"/>
    <x v="707"/>
    <x v="3"/>
    <x v="38"/>
    <s v="Des Moines"/>
    <x v="0"/>
    <n v="19"/>
    <n v="136"/>
    <n v="2584"/>
    <n v="1033.6000000000001"/>
    <n v="0.4"/>
    <x v="2"/>
  </r>
  <r>
    <x v="0"/>
    <n v="1185732"/>
    <x v="707"/>
    <x v="3"/>
    <x v="38"/>
    <s v="Des Moines"/>
    <x v="1"/>
    <n v="19"/>
    <n v="47"/>
    <n v="893"/>
    <n v="401.84999999999997"/>
    <n v="0.44999999999999996"/>
    <x v="2"/>
  </r>
  <r>
    <x v="0"/>
    <n v="1185732"/>
    <x v="707"/>
    <x v="3"/>
    <x v="38"/>
    <s v="Des Moines"/>
    <x v="2"/>
    <n v="9"/>
    <n v="65"/>
    <n v="585"/>
    <n v="234"/>
    <n v="0.4"/>
    <x v="2"/>
  </r>
  <r>
    <x v="0"/>
    <n v="1185732"/>
    <x v="707"/>
    <x v="3"/>
    <x v="38"/>
    <s v="Des Moines"/>
    <x v="3"/>
    <n v="14"/>
    <n v="28"/>
    <n v="392"/>
    <n v="164.64"/>
    <n v="0.42"/>
    <x v="2"/>
  </r>
  <r>
    <x v="0"/>
    <n v="1185732"/>
    <x v="707"/>
    <x v="3"/>
    <x v="38"/>
    <s v="Des Moines"/>
    <x v="4"/>
    <n v="28"/>
    <n v="39"/>
    <n v="1092"/>
    <n v="698.88"/>
    <n v="0.64"/>
    <x v="2"/>
  </r>
  <r>
    <x v="0"/>
    <n v="1185732"/>
    <x v="707"/>
    <x v="3"/>
    <x v="38"/>
    <s v="Des Moines"/>
    <x v="5"/>
    <n v="20"/>
    <n v="68"/>
    <n v="1360"/>
    <n v="720.80000000000007"/>
    <n v="0.53"/>
    <x v="2"/>
  </r>
  <r>
    <x v="0"/>
    <n v="1185732"/>
    <x v="229"/>
    <x v="3"/>
    <x v="38"/>
    <s v="Des Moines"/>
    <x v="0"/>
    <n v="20"/>
    <n v="124"/>
    <n v="2480"/>
    <n v="1116"/>
    <n v="0.44999999999999996"/>
    <x v="2"/>
  </r>
  <r>
    <x v="0"/>
    <n v="1185732"/>
    <x v="229"/>
    <x v="3"/>
    <x v="38"/>
    <s v="Des Moines"/>
    <x v="1"/>
    <n v="18"/>
    <n v="49"/>
    <n v="882"/>
    <n v="432.18"/>
    <n v="0.49"/>
    <x v="2"/>
  </r>
  <r>
    <x v="0"/>
    <n v="1185732"/>
    <x v="229"/>
    <x v="3"/>
    <x v="38"/>
    <s v="Des Moines"/>
    <x v="2"/>
    <n v="10"/>
    <n v="53"/>
    <n v="530"/>
    <n v="233.2"/>
    <n v="0.44"/>
    <x v="2"/>
  </r>
  <r>
    <x v="0"/>
    <n v="1185732"/>
    <x v="229"/>
    <x v="3"/>
    <x v="38"/>
    <s v="Des Moines"/>
    <x v="3"/>
    <n v="15"/>
    <n v="28"/>
    <n v="420"/>
    <n v="188.99999999999997"/>
    <n v="0.44999999999999996"/>
    <x v="2"/>
  </r>
  <r>
    <x v="0"/>
    <n v="1185732"/>
    <x v="229"/>
    <x v="3"/>
    <x v="38"/>
    <s v="Des Moines"/>
    <x v="4"/>
    <n v="55"/>
    <n v="34"/>
    <n v="1870"/>
    <n v="1140.7"/>
    <n v="0.61"/>
    <x v="2"/>
  </r>
  <r>
    <x v="0"/>
    <n v="1185732"/>
    <x v="229"/>
    <x v="3"/>
    <x v="38"/>
    <s v="Des Moines"/>
    <x v="5"/>
    <n v="46"/>
    <n v="63"/>
    <n v="2898"/>
    <n v="1506.96"/>
    <n v="0.52"/>
    <x v="2"/>
  </r>
  <r>
    <x v="0"/>
    <n v="1185732"/>
    <x v="260"/>
    <x v="3"/>
    <x v="38"/>
    <s v="Des Moines"/>
    <x v="0"/>
    <n v="57"/>
    <n v="146"/>
    <n v="8322"/>
    <n v="3495.24"/>
    <n v="0.42"/>
    <x v="2"/>
  </r>
  <r>
    <x v="0"/>
    <n v="1185732"/>
    <x v="260"/>
    <x v="3"/>
    <x v="38"/>
    <s v="Des Moines"/>
    <x v="1"/>
    <n v="37"/>
    <n v="63"/>
    <n v="2331"/>
    <n v="1072.26"/>
    <n v="0.45999999999999996"/>
    <x v="2"/>
  </r>
  <r>
    <x v="0"/>
    <n v="1185732"/>
    <x v="260"/>
    <x v="3"/>
    <x v="38"/>
    <s v="Des Moines"/>
    <x v="2"/>
    <n v="33"/>
    <n v="54"/>
    <n v="1782"/>
    <n v="730.62"/>
    <n v="0.41"/>
    <x v="2"/>
  </r>
  <r>
    <x v="0"/>
    <n v="1185732"/>
    <x v="260"/>
    <x v="3"/>
    <x v="38"/>
    <s v="Des Moines"/>
    <x v="3"/>
    <n v="33"/>
    <n v="34"/>
    <n v="1122"/>
    <n v="493.68"/>
    <n v="0.44"/>
    <x v="2"/>
  </r>
  <r>
    <x v="0"/>
    <n v="1185732"/>
    <x v="260"/>
    <x v="3"/>
    <x v="38"/>
    <s v="Des Moines"/>
    <x v="4"/>
    <n v="43"/>
    <n v="42"/>
    <n v="1806"/>
    <n v="1173.9000000000001"/>
    <n v="0.65"/>
    <x v="2"/>
  </r>
  <r>
    <x v="0"/>
    <n v="1185732"/>
    <x v="260"/>
    <x v="3"/>
    <x v="38"/>
    <s v="Des Moines"/>
    <x v="5"/>
    <n v="46"/>
    <n v="69"/>
    <n v="3174"/>
    <n v="1650.48"/>
    <n v="0.52"/>
    <x v="2"/>
  </r>
  <r>
    <x v="0"/>
    <n v="1185732"/>
    <x v="290"/>
    <x v="3"/>
    <x v="38"/>
    <s v="Des Moines"/>
    <x v="0"/>
    <n v="32"/>
    <n v="137"/>
    <n v="4384"/>
    <n v="1841.28"/>
    <n v="0.42"/>
    <x v="2"/>
  </r>
  <r>
    <x v="0"/>
    <n v="1185732"/>
    <x v="290"/>
    <x v="3"/>
    <x v="38"/>
    <s v="Des Moines"/>
    <x v="1"/>
    <n v="28"/>
    <n v="77"/>
    <n v="2156"/>
    <n v="1034.8799999999999"/>
    <n v="0.48"/>
    <x v="2"/>
  </r>
  <r>
    <x v="0"/>
    <n v="1185732"/>
    <x v="290"/>
    <x v="3"/>
    <x v="38"/>
    <s v="Des Moines"/>
    <x v="2"/>
    <n v="23"/>
    <n v="50"/>
    <n v="1150"/>
    <n v="517.5"/>
    <n v="0.44999999999999996"/>
    <x v="2"/>
  </r>
  <r>
    <x v="0"/>
    <n v="1185732"/>
    <x v="290"/>
    <x v="3"/>
    <x v="38"/>
    <s v="Des Moines"/>
    <x v="3"/>
    <n v="24"/>
    <n v="44"/>
    <n v="1056"/>
    <n v="464.64"/>
    <n v="0.44"/>
    <x v="2"/>
  </r>
  <r>
    <x v="0"/>
    <n v="1185732"/>
    <x v="290"/>
    <x v="3"/>
    <x v="38"/>
    <s v="Des Moines"/>
    <x v="4"/>
    <n v="34"/>
    <n v="44"/>
    <n v="1496"/>
    <n v="957.44"/>
    <n v="0.64"/>
    <x v="2"/>
  </r>
  <r>
    <x v="0"/>
    <n v="1185732"/>
    <x v="290"/>
    <x v="3"/>
    <x v="38"/>
    <s v="Des Moines"/>
    <x v="5"/>
    <n v="51"/>
    <n v="85"/>
    <n v="4335"/>
    <n v="2297.5500000000002"/>
    <n v="0.53"/>
    <x v="2"/>
  </r>
  <r>
    <x v="0"/>
    <n v="1185732"/>
    <x v="319"/>
    <x v="3"/>
    <x v="38"/>
    <s v="Des Moines"/>
    <x v="0"/>
    <n v="49"/>
    <n v="138"/>
    <n v="6762"/>
    <n v="2975.28"/>
    <n v="0.44"/>
    <x v="2"/>
  </r>
  <r>
    <x v="0"/>
    <n v="1185732"/>
    <x v="319"/>
    <x v="3"/>
    <x v="38"/>
    <s v="Des Moines"/>
    <x v="1"/>
    <n v="44"/>
    <n v="87"/>
    <n v="3828"/>
    <n v="1875.72"/>
    <n v="0.49"/>
    <x v="2"/>
  </r>
  <r>
    <x v="0"/>
    <n v="1185732"/>
    <x v="319"/>
    <x v="3"/>
    <x v="38"/>
    <s v="Des Moines"/>
    <x v="2"/>
    <n v="36"/>
    <n v="68"/>
    <n v="2448"/>
    <n v="1077.1200000000001"/>
    <n v="0.44"/>
    <x v="2"/>
  </r>
  <r>
    <x v="0"/>
    <n v="1185732"/>
    <x v="319"/>
    <x v="3"/>
    <x v="38"/>
    <s v="Des Moines"/>
    <x v="3"/>
    <n v="37"/>
    <n v="47"/>
    <n v="1739"/>
    <n v="712.99"/>
    <n v="0.41"/>
    <x v="2"/>
  </r>
  <r>
    <x v="0"/>
    <n v="1185732"/>
    <x v="319"/>
    <x v="3"/>
    <x v="38"/>
    <s v="Des Moines"/>
    <x v="4"/>
    <n v="46"/>
    <n v="60"/>
    <n v="2760"/>
    <n v="1656"/>
    <n v="0.6"/>
    <x v="2"/>
  </r>
  <r>
    <x v="0"/>
    <n v="1185732"/>
    <x v="319"/>
    <x v="3"/>
    <x v="38"/>
    <s v="Des Moines"/>
    <x v="5"/>
    <n v="51"/>
    <n v="94"/>
    <n v="4794"/>
    <n v="2397"/>
    <n v="0.5"/>
    <x v="2"/>
  </r>
  <r>
    <x v="0"/>
    <n v="1185732"/>
    <x v="351"/>
    <x v="3"/>
    <x v="38"/>
    <s v="Des Moines"/>
    <x v="0"/>
    <n v="49"/>
    <n v="131"/>
    <n v="6419"/>
    <n v="2695.98"/>
    <n v="0.42"/>
    <x v="2"/>
  </r>
  <r>
    <x v="0"/>
    <n v="1185732"/>
    <x v="351"/>
    <x v="3"/>
    <x v="38"/>
    <s v="Des Moines"/>
    <x v="1"/>
    <n v="42"/>
    <n v="78"/>
    <n v="3276"/>
    <n v="1506.9599999999998"/>
    <n v="0.45999999999999996"/>
    <x v="2"/>
  </r>
  <r>
    <x v="0"/>
    <n v="1185732"/>
    <x v="351"/>
    <x v="3"/>
    <x v="38"/>
    <s v="Des Moines"/>
    <x v="2"/>
    <n v="39"/>
    <n v="61"/>
    <n v="2379"/>
    <n v="1022.97"/>
    <n v="0.43"/>
    <x v="2"/>
  </r>
  <r>
    <x v="0"/>
    <n v="1185732"/>
    <x v="351"/>
    <x v="3"/>
    <x v="38"/>
    <s v="Des Moines"/>
    <x v="3"/>
    <n v="37"/>
    <n v="54"/>
    <n v="1998"/>
    <n v="819.18"/>
    <n v="0.41"/>
    <x v="2"/>
  </r>
  <r>
    <x v="0"/>
    <n v="1185732"/>
    <x v="351"/>
    <x v="3"/>
    <x v="38"/>
    <s v="Des Moines"/>
    <x v="4"/>
    <n v="48"/>
    <n v="51"/>
    <n v="2448"/>
    <n v="1468.8"/>
    <n v="0.6"/>
    <x v="2"/>
  </r>
  <r>
    <x v="0"/>
    <n v="1185732"/>
    <x v="351"/>
    <x v="3"/>
    <x v="38"/>
    <s v="Des Moines"/>
    <x v="5"/>
    <n v="53"/>
    <n v="98"/>
    <n v="5194"/>
    <n v="2856.7000000000003"/>
    <n v="0.55000000000000004"/>
    <x v="2"/>
  </r>
  <r>
    <x v="0"/>
    <n v="1185732"/>
    <x v="383"/>
    <x v="3"/>
    <x v="38"/>
    <s v="Des Moines"/>
    <x v="0"/>
    <n v="34"/>
    <n v="133"/>
    <n v="4522"/>
    <n v="1808.8000000000002"/>
    <n v="0.4"/>
    <x v="2"/>
  </r>
  <r>
    <x v="0"/>
    <n v="1185732"/>
    <x v="383"/>
    <x v="3"/>
    <x v="38"/>
    <s v="Des Moines"/>
    <x v="1"/>
    <n v="27"/>
    <n v="77"/>
    <n v="2079"/>
    <n v="977.13"/>
    <n v="0.47"/>
    <x v="2"/>
  </r>
  <r>
    <x v="0"/>
    <n v="1185732"/>
    <x v="383"/>
    <x v="3"/>
    <x v="38"/>
    <s v="Des Moines"/>
    <x v="2"/>
    <n v="24"/>
    <n v="49"/>
    <n v="1176"/>
    <n v="470.40000000000003"/>
    <n v="0.4"/>
    <x v="2"/>
  </r>
  <r>
    <x v="0"/>
    <n v="1185732"/>
    <x v="383"/>
    <x v="3"/>
    <x v="38"/>
    <s v="Des Moines"/>
    <x v="3"/>
    <n v="23"/>
    <n v="38"/>
    <n v="874"/>
    <n v="393.29999999999995"/>
    <n v="0.44999999999999996"/>
    <x v="2"/>
  </r>
  <r>
    <x v="0"/>
    <n v="1185732"/>
    <x v="383"/>
    <x v="3"/>
    <x v="38"/>
    <s v="Des Moines"/>
    <x v="4"/>
    <n v="34"/>
    <n v="45"/>
    <n v="1530"/>
    <n v="933.3"/>
    <n v="0.61"/>
    <x v="2"/>
  </r>
  <r>
    <x v="0"/>
    <n v="1185732"/>
    <x v="383"/>
    <x v="3"/>
    <x v="38"/>
    <s v="Des Moines"/>
    <x v="5"/>
    <n v="36"/>
    <n v="61"/>
    <n v="2196"/>
    <n v="1098"/>
    <n v="0.5"/>
    <x v="2"/>
  </r>
  <r>
    <x v="0"/>
    <n v="1185732"/>
    <x v="412"/>
    <x v="3"/>
    <x v="38"/>
    <s v="Des Moines"/>
    <x v="0"/>
    <n v="43"/>
    <n v="112"/>
    <n v="4816"/>
    <n v="1974.56"/>
    <n v="0.41"/>
    <x v="2"/>
  </r>
  <r>
    <x v="0"/>
    <n v="1185732"/>
    <x v="412"/>
    <x v="3"/>
    <x v="38"/>
    <s v="Des Moines"/>
    <x v="1"/>
    <n v="32"/>
    <n v="75"/>
    <n v="2400"/>
    <n v="1104"/>
    <n v="0.45999999999999996"/>
    <x v="2"/>
  </r>
  <r>
    <x v="0"/>
    <n v="1185732"/>
    <x v="412"/>
    <x v="3"/>
    <x v="38"/>
    <s v="Des Moines"/>
    <x v="2"/>
    <n v="34"/>
    <n v="39"/>
    <n v="1326"/>
    <n v="543.66"/>
    <n v="0.41"/>
    <x v="2"/>
  </r>
  <r>
    <x v="0"/>
    <n v="1185732"/>
    <x v="412"/>
    <x v="3"/>
    <x v="38"/>
    <s v="Des Moines"/>
    <x v="3"/>
    <n v="34"/>
    <n v="31"/>
    <n v="1054"/>
    <n v="442.68"/>
    <n v="0.42"/>
    <x v="2"/>
  </r>
  <r>
    <x v="0"/>
    <n v="1185732"/>
    <x v="412"/>
    <x v="3"/>
    <x v="38"/>
    <s v="Des Moines"/>
    <x v="4"/>
    <n v="42"/>
    <n v="38"/>
    <n v="1596"/>
    <n v="1021.44"/>
    <n v="0.64"/>
    <x v="2"/>
  </r>
  <r>
    <x v="3"/>
    <n v="1185732"/>
    <x v="412"/>
    <x v="3"/>
    <x v="38"/>
    <s v="Des Moines"/>
    <x v="5"/>
    <n v="49"/>
    <n v="73"/>
    <n v="3577"/>
    <n v="1895.8100000000002"/>
    <n v="0.53"/>
    <x v="2"/>
  </r>
  <r>
    <x v="3"/>
    <n v="1185732"/>
    <x v="443"/>
    <x v="3"/>
    <x v="38"/>
    <s v="Des Moines"/>
    <x v="0"/>
    <n v="41"/>
    <n v="112"/>
    <n v="4592"/>
    <n v="2020.48"/>
    <n v="0.44"/>
    <x v="2"/>
  </r>
  <r>
    <x v="3"/>
    <n v="1185732"/>
    <x v="443"/>
    <x v="3"/>
    <x v="38"/>
    <s v="Des Moines"/>
    <x v="1"/>
    <n v="32"/>
    <n v="72"/>
    <n v="2304"/>
    <n v="1128.96"/>
    <n v="0.49"/>
    <x v="2"/>
  </r>
  <r>
    <x v="3"/>
    <n v="1185732"/>
    <x v="443"/>
    <x v="3"/>
    <x v="38"/>
    <s v="Des Moines"/>
    <x v="2"/>
    <n v="32"/>
    <n v="57"/>
    <n v="1824"/>
    <n v="802.56000000000006"/>
    <n v="0.44"/>
    <x v="2"/>
  </r>
  <r>
    <x v="3"/>
    <n v="1185732"/>
    <x v="443"/>
    <x v="3"/>
    <x v="38"/>
    <s v="Des Moines"/>
    <x v="3"/>
    <n v="34"/>
    <n v="52"/>
    <n v="1768"/>
    <n v="724.88"/>
    <n v="0.41"/>
    <x v="2"/>
  </r>
  <r>
    <x v="3"/>
    <n v="1185732"/>
    <x v="443"/>
    <x v="3"/>
    <x v="38"/>
    <s v="Des Moines"/>
    <x v="4"/>
    <n v="55"/>
    <n v="49"/>
    <n v="2695"/>
    <n v="1617"/>
    <n v="0.6"/>
    <x v="2"/>
  </r>
  <r>
    <x v="3"/>
    <n v="1185732"/>
    <x v="443"/>
    <x v="3"/>
    <x v="38"/>
    <s v="Des Moines"/>
    <x v="5"/>
    <n v="59"/>
    <n v="72"/>
    <n v="4248"/>
    <n v="2208.96"/>
    <n v="0.52"/>
    <x v="2"/>
  </r>
  <r>
    <x v="3"/>
    <n v="1185732"/>
    <x v="472"/>
    <x v="3"/>
    <x v="38"/>
    <s v="Des Moines"/>
    <x v="0"/>
    <n v="54"/>
    <n v="147"/>
    <n v="7938"/>
    <n v="3333.96"/>
    <n v="0.42"/>
    <x v="2"/>
  </r>
  <r>
    <x v="3"/>
    <n v="1185732"/>
    <x v="472"/>
    <x v="3"/>
    <x v="38"/>
    <s v="Des Moines"/>
    <x v="1"/>
    <n v="47"/>
    <n v="91"/>
    <n v="4277"/>
    <n v="2010.1899999999998"/>
    <n v="0.47"/>
    <x v="2"/>
  </r>
  <r>
    <x v="3"/>
    <n v="1185732"/>
    <x v="472"/>
    <x v="3"/>
    <x v="38"/>
    <s v="Des Moines"/>
    <x v="2"/>
    <n v="47"/>
    <n v="83"/>
    <n v="3901"/>
    <n v="1638.4199999999998"/>
    <n v="0.42"/>
    <x v="2"/>
  </r>
  <r>
    <x v="3"/>
    <n v="1185732"/>
    <x v="472"/>
    <x v="3"/>
    <x v="38"/>
    <s v="Des Moines"/>
    <x v="3"/>
    <n v="49"/>
    <n v="61"/>
    <n v="2989"/>
    <n v="1285.27"/>
    <n v="0.43"/>
    <x v="2"/>
  </r>
  <r>
    <x v="3"/>
    <n v="1185732"/>
    <x v="472"/>
    <x v="3"/>
    <x v="38"/>
    <s v="Des Moines"/>
    <x v="4"/>
    <n v="59"/>
    <n v="59"/>
    <n v="3481"/>
    <n v="2123.41"/>
    <n v="0.61"/>
    <x v="2"/>
  </r>
  <r>
    <x v="3"/>
    <n v="1185732"/>
    <x v="472"/>
    <x v="3"/>
    <x v="38"/>
    <s v="Des Moines"/>
    <x v="5"/>
    <n v="59"/>
    <n v="88"/>
    <n v="5192"/>
    <n v="2855.6000000000004"/>
    <n v="0.55000000000000004"/>
    <x v="2"/>
  </r>
  <r>
    <x v="3"/>
    <n v="1185732"/>
    <x v="167"/>
    <x v="3"/>
    <x v="38"/>
    <s v="Des Moines"/>
    <x v="0"/>
    <n v="28"/>
    <n v="126"/>
    <n v="3528"/>
    <n v="1587.6"/>
    <n v="0.44999999999999996"/>
    <x v="2"/>
  </r>
  <r>
    <x v="3"/>
    <n v="1185732"/>
    <x v="167"/>
    <x v="3"/>
    <x v="38"/>
    <s v="Des Moines"/>
    <x v="1"/>
    <n v="29"/>
    <n v="70"/>
    <n v="2030"/>
    <n v="933.8"/>
    <n v="0.45999999999999996"/>
    <x v="2"/>
  </r>
  <r>
    <x v="3"/>
    <n v="1185732"/>
    <x v="167"/>
    <x v="3"/>
    <x v="38"/>
    <s v="Des Moines"/>
    <x v="2"/>
    <n v="18"/>
    <n v="65"/>
    <n v="1170"/>
    <n v="479.7"/>
    <n v="0.41"/>
    <x v="2"/>
  </r>
  <r>
    <x v="3"/>
    <n v="1185732"/>
    <x v="167"/>
    <x v="3"/>
    <x v="38"/>
    <s v="Des Moines"/>
    <x v="3"/>
    <n v="23"/>
    <n v="29"/>
    <n v="667"/>
    <n v="300.14999999999998"/>
    <n v="0.44999999999999996"/>
    <x v="2"/>
  </r>
  <r>
    <x v="3"/>
    <n v="1185732"/>
    <x v="167"/>
    <x v="3"/>
    <x v="38"/>
    <s v="Des Moines"/>
    <x v="4"/>
    <n v="38"/>
    <n v="45"/>
    <n v="1710"/>
    <n v="1060.2"/>
    <n v="0.62"/>
    <x v="2"/>
  </r>
  <r>
    <x v="3"/>
    <n v="1185732"/>
    <x v="167"/>
    <x v="3"/>
    <x v="38"/>
    <s v="Des Moines"/>
    <x v="5"/>
    <n v="28"/>
    <n v="73"/>
    <n v="2044"/>
    <n v="1124.2"/>
    <n v="0.55000000000000004"/>
    <x v="2"/>
  </r>
  <r>
    <x v="3"/>
    <n v="1185732"/>
    <x v="198"/>
    <x v="3"/>
    <x v="38"/>
    <s v="Des Moines"/>
    <x v="0"/>
    <n v="29"/>
    <n v="140"/>
    <n v="4060"/>
    <n v="1664.6"/>
    <n v="0.41"/>
    <x v="2"/>
  </r>
  <r>
    <x v="3"/>
    <n v="1185732"/>
    <x v="198"/>
    <x v="3"/>
    <x v="38"/>
    <s v="Des Moines"/>
    <x v="1"/>
    <n v="29"/>
    <n v="39"/>
    <n v="1131"/>
    <n v="554.18999999999994"/>
    <n v="0.49"/>
    <x v="2"/>
  </r>
  <r>
    <x v="3"/>
    <n v="1185732"/>
    <x v="198"/>
    <x v="3"/>
    <x v="38"/>
    <s v="Des Moines"/>
    <x v="2"/>
    <n v="20"/>
    <n v="60"/>
    <n v="1200"/>
    <n v="516"/>
    <n v="0.43"/>
    <x v="2"/>
  </r>
  <r>
    <x v="3"/>
    <n v="1185732"/>
    <x v="198"/>
    <x v="3"/>
    <x v="39"/>
    <s v="Milwaukee"/>
    <x v="3"/>
    <n v="23"/>
    <n v="20"/>
    <n v="460"/>
    <n v="197.79999999999998"/>
    <n v="0.43"/>
    <x v="2"/>
  </r>
  <r>
    <x v="3"/>
    <n v="1185732"/>
    <x v="198"/>
    <x v="3"/>
    <x v="39"/>
    <s v="Milwaukee"/>
    <x v="4"/>
    <n v="38"/>
    <n v="38"/>
    <n v="1444"/>
    <n v="880.84"/>
    <n v="0.61"/>
    <x v="2"/>
  </r>
  <r>
    <x v="3"/>
    <n v="1185732"/>
    <x v="198"/>
    <x v="3"/>
    <x v="39"/>
    <s v="Milwaukee"/>
    <x v="5"/>
    <n v="14"/>
    <n v="65"/>
    <n v="910"/>
    <n v="464.1"/>
    <n v="0.51"/>
    <x v="2"/>
  </r>
  <r>
    <x v="3"/>
    <n v="1185732"/>
    <x v="704"/>
    <x v="3"/>
    <x v="39"/>
    <s v="Milwaukee"/>
    <x v="0"/>
    <n v="19"/>
    <n v="141"/>
    <n v="2679"/>
    <n v="1098.3899999999999"/>
    <n v="0.41"/>
    <x v="2"/>
  </r>
  <r>
    <x v="3"/>
    <n v="1185732"/>
    <x v="704"/>
    <x v="3"/>
    <x v="39"/>
    <s v="Milwaukee"/>
    <x v="1"/>
    <n v="19"/>
    <n v="44"/>
    <n v="836"/>
    <n v="418"/>
    <n v="0.5"/>
    <x v="2"/>
  </r>
  <r>
    <x v="3"/>
    <n v="1185732"/>
    <x v="704"/>
    <x v="3"/>
    <x v="39"/>
    <s v="Milwaukee"/>
    <x v="2"/>
    <n v="9"/>
    <n v="59"/>
    <n v="531"/>
    <n v="233.64000000000001"/>
    <n v="0.44"/>
    <x v="2"/>
  </r>
  <r>
    <x v="3"/>
    <n v="1185732"/>
    <x v="704"/>
    <x v="3"/>
    <x v="39"/>
    <s v="Milwaukee"/>
    <x v="3"/>
    <n v="14"/>
    <n v="20"/>
    <n v="280"/>
    <n v="114.8"/>
    <n v="0.41"/>
    <x v="2"/>
  </r>
  <r>
    <x v="3"/>
    <n v="1185732"/>
    <x v="704"/>
    <x v="3"/>
    <x v="39"/>
    <s v="Milwaukee"/>
    <x v="4"/>
    <n v="29"/>
    <n v="34"/>
    <n v="986"/>
    <n v="601.46"/>
    <n v="0.61"/>
    <x v="2"/>
  </r>
  <r>
    <x v="3"/>
    <n v="1185732"/>
    <x v="704"/>
    <x v="3"/>
    <x v="39"/>
    <s v="Milwaukee"/>
    <x v="5"/>
    <n v="18"/>
    <n v="63"/>
    <n v="1134"/>
    <n v="612.36"/>
    <n v="0.54"/>
    <x v="2"/>
  </r>
  <r>
    <x v="3"/>
    <n v="1185732"/>
    <x v="721"/>
    <x v="3"/>
    <x v="39"/>
    <s v="Milwaukee"/>
    <x v="0"/>
    <n v="18"/>
    <n v="122"/>
    <n v="2196"/>
    <n v="900.3599999999999"/>
    <n v="0.41"/>
    <x v="2"/>
  </r>
  <r>
    <x v="3"/>
    <n v="1185732"/>
    <x v="721"/>
    <x v="3"/>
    <x v="39"/>
    <s v="Milwaukee"/>
    <x v="1"/>
    <n v="20"/>
    <n v="39"/>
    <n v="780"/>
    <n v="358.79999999999995"/>
    <n v="0.45999999999999996"/>
    <x v="2"/>
  </r>
  <r>
    <x v="3"/>
    <n v="1185732"/>
    <x v="721"/>
    <x v="3"/>
    <x v="39"/>
    <s v="Milwaukee"/>
    <x v="2"/>
    <n v="9"/>
    <n v="41"/>
    <n v="369"/>
    <n v="158.66999999999999"/>
    <n v="0.43"/>
    <x v="2"/>
  </r>
  <r>
    <x v="3"/>
    <n v="1185732"/>
    <x v="721"/>
    <x v="3"/>
    <x v="39"/>
    <s v="Milwaukee"/>
    <x v="3"/>
    <n v="15"/>
    <n v="22"/>
    <n v="330"/>
    <n v="135.29999999999998"/>
    <n v="0.41"/>
    <x v="2"/>
  </r>
  <r>
    <x v="3"/>
    <n v="1185732"/>
    <x v="721"/>
    <x v="3"/>
    <x v="39"/>
    <s v="Milwaukee"/>
    <x v="4"/>
    <n v="55"/>
    <n v="26"/>
    <n v="1430"/>
    <n v="886.6"/>
    <n v="0.62"/>
    <x v="2"/>
  </r>
  <r>
    <x v="3"/>
    <n v="1185732"/>
    <x v="721"/>
    <x v="3"/>
    <x v="39"/>
    <s v="Milwaukee"/>
    <x v="5"/>
    <n v="49"/>
    <n v="61"/>
    <n v="2989"/>
    <n v="1643.95"/>
    <n v="0.55000000000000004"/>
    <x v="2"/>
  </r>
  <r>
    <x v="3"/>
    <n v="1185732"/>
    <x v="257"/>
    <x v="3"/>
    <x v="39"/>
    <s v="Milwaukee"/>
    <x v="0"/>
    <n v="58"/>
    <n v="134"/>
    <n v="7772"/>
    <n v="3186.52"/>
    <n v="0.41"/>
    <x v="2"/>
  </r>
  <r>
    <x v="3"/>
    <n v="1185732"/>
    <x v="257"/>
    <x v="3"/>
    <x v="39"/>
    <s v="Milwaukee"/>
    <x v="1"/>
    <n v="39"/>
    <n v="50"/>
    <n v="1950"/>
    <n v="955.5"/>
    <n v="0.49"/>
    <x v="2"/>
  </r>
  <r>
    <x v="3"/>
    <n v="1185732"/>
    <x v="257"/>
    <x v="3"/>
    <x v="39"/>
    <s v="Milwaukee"/>
    <x v="2"/>
    <n v="33"/>
    <n v="49"/>
    <n v="1617"/>
    <n v="727.65"/>
    <n v="0.44999999999999996"/>
    <x v="2"/>
  </r>
  <r>
    <x v="3"/>
    <n v="1185732"/>
    <x v="257"/>
    <x v="3"/>
    <x v="39"/>
    <s v="Milwaukee"/>
    <x v="3"/>
    <n v="32"/>
    <n v="38"/>
    <n v="1216"/>
    <n v="535.04"/>
    <n v="0.44"/>
    <x v="2"/>
  </r>
  <r>
    <x v="3"/>
    <n v="1185732"/>
    <x v="257"/>
    <x v="3"/>
    <x v="39"/>
    <s v="Milwaukee"/>
    <x v="4"/>
    <n v="44"/>
    <n v="53"/>
    <n v="2332"/>
    <n v="1422.52"/>
    <n v="0.61"/>
    <x v="2"/>
  </r>
  <r>
    <x v="3"/>
    <n v="1185732"/>
    <x v="257"/>
    <x v="3"/>
    <x v="39"/>
    <s v="Milwaukee"/>
    <x v="5"/>
    <n v="47"/>
    <n v="90"/>
    <n v="4230"/>
    <n v="2157.3000000000002"/>
    <n v="0.51"/>
    <x v="2"/>
  </r>
  <r>
    <x v="3"/>
    <n v="1185732"/>
    <x v="287"/>
    <x v="3"/>
    <x v="39"/>
    <s v="Milwaukee"/>
    <x v="0"/>
    <n v="32"/>
    <n v="160"/>
    <n v="5120"/>
    <n v="2252.8000000000002"/>
    <n v="0.44"/>
    <x v="2"/>
  </r>
  <r>
    <x v="3"/>
    <n v="1185732"/>
    <x v="287"/>
    <x v="3"/>
    <x v="39"/>
    <s v="Milwaukee"/>
    <x v="1"/>
    <n v="27"/>
    <n v="90"/>
    <n v="2430"/>
    <n v="1190.7"/>
    <n v="0.49"/>
    <x v="2"/>
  </r>
  <r>
    <x v="3"/>
    <n v="1185732"/>
    <x v="287"/>
    <x v="3"/>
    <x v="39"/>
    <s v="Milwaukee"/>
    <x v="2"/>
    <n v="24"/>
    <n v="52"/>
    <n v="1248"/>
    <n v="549.12"/>
    <n v="0.44"/>
    <x v="2"/>
  </r>
  <r>
    <x v="3"/>
    <n v="1185732"/>
    <x v="287"/>
    <x v="3"/>
    <x v="39"/>
    <s v="Milwaukee"/>
    <x v="3"/>
    <n v="24"/>
    <n v="47"/>
    <n v="1128"/>
    <n v="462.47999999999996"/>
    <n v="0.41"/>
    <x v="2"/>
  </r>
  <r>
    <x v="3"/>
    <n v="1185732"/>
    <x v="287"/>
    <x v="3"/>
    <x v="39"/>
    <s v="Milwaukee"/>
    <x v="4"/>
    <n v="34"/>
    <n v="46"/>
    <n v="1564"/>
    <n v="938.4"/>
    <n v="0.6"/>
    <x v="2"/>
  </r>
  <r>
    <x v="3"/>
    <n v="1185732"/>
    <x v="287"/>
    <x v="3"/>
    <x v="39"/>
    <s v="Milwaukee"/>
    <x v="5"/>
    <n v="51"/>
    <n v="98"/>
    <n v="4998"/>
    <n v="2748.9"/>
    <n v="0.55000000000000004"/>
    <x v="2"/>
  </r>
  <r>
    <x v="3"/>
    <n v="1185732"/>
    <x v="316"/>
    <x v="3"/>
    <x v="39"/>
    <s v="Milwaukee"/>
    <x v="0"/>
    <n v="45"/>
    <n v="149"/>
    <n v="6705"/>
    <n v="2816.1"/>
    <n v="0.42"/>
    <x v="2"/>
  </r>
  <r>
    <x v="3"/>
    <n v="1185732"/>
    <x v="316"/>
    <x v="3"/>
    <x v="39"/>
    <s v="Milwaukee"/>
    <x v="1"/>
    <n v="42"/>
    <n v="87"/>
    <n v="3654"/>
    <n v="1790.46"/>
    <n v="0.49"/>
    <x v="2"/>
  </r>
  <r>
    <x v="3"/>
    <n v="1185732"/>
    <x v="316"/>
    <x v="3"/>
    <x v="39"/>
    <s v="Milwaukee"/>
    <x v="2"/>
    <n v="38"/>
    <n v="61"/>
    <n v="2318"/>
    <n v="996.74"/>
    <n v="0.43"/>
    <x v="2"/>
  </r>
  <r>
    <x v="3"/>
    <n v="1185732"/>
    <x v="316"/>
    <x v="3"/>
    <x v="39"/>
    <s v="Milwaukee"/>
    <x v="3"/>
    <n v="38"/>
    <n v="51"/>
    <n v="1938"/>
    <n v="813.95999999999992"/>
    <n v="0.42"/>
    <x v="2"/>
  </r>
  <r>
    <x v="3"/>
    <n v="1185732"/>
    <x v="316"/>
    <x v="3"/>
    <x v="39"/>
    <s v="Milwaukee"/>
    <x v="4"/>
    <n v="48"/>
    <n v="50"/>
    <n v="2400"/>
    <n v="1488"/>
    <n v="0.62"/>
    <x v="2"/>
  </r>
  <r>
    <x v="3"/>
    <n v="1185732"/>
    <x v="316"/>
    <x v="3"/>
    <x v="39"/>
    <s v="Milwaukee"/>
    <x v="5"/>
    <n v="52"/>
    <n v="94"/>
    <n v="4888"/>
    <n v="2639.52"/>
    <n v="0.54"/>
    <x v="2"/>
  </r>
  <r>
    <x v="3"/>
    <n v="1185732"/>
    <x v="348"/>
    <x v="3"/>
    <x v="39"/>
    <s v="Milwaukee"/>
    <x v="0"/>
    <n v="46"/>
    <n v="158"/>
    <n v="7268"/>
    <n v="3052.56"/>
    <n v="0.42"/>
    <x v="2"/>
  </r>
  <r>
    <x v="3"/>
    <n v="1185732"/>
    <x v="348"/>
    <x v="3"/>
    <x v="39"/>
    <s v="Milwaukee"/>
    <x v="1"/>
    <n v="43"/>
    <n v="84"/>
    <n v="3612"/>
    <n v="1697.6399999999999"/>
    <n v="0.47"/>
    <x v="2"/>
  </r>
  <r>
    <x v="3"/>
    <n v="1185732"/>
    <x v="348"/>
    <x v="3"/>
    <x v="39"/>
    <s v="Milwaukee"/>
    <x v="2"/>
    <n v="39"/>
    <n v="56"/>
    <n v="2184"/>
    <n v="873.6"/>
    <n v="0.4"/>
    <x v="2"/>
  </r>
  <r>
    <x v="3"/>
    <n v="1185732"/>
    <x v="348"/>
    <x v="3"/>
    <x v="39"/>
    <s v="Milwaukee"/>
    <x v="3"/>
    <n v="39"/>
    <n v="50"/>
    <n v="1950"/>
    <n v="877.49999999999989"/>
    <n v="0.44999999999999996"/>
    <x v="2"/>
  </r>
  <r>
    <x v="3"/>
    <n v="1185732"/>
    <x v="348"/>
    <x v="3"/>
    <x v="39"/>
    <s v="Milwaukee"/>
    <x v="4"/>
    <n v="48"/>
    <n v="46"/>
    <n v="2208"/>
    <n v="1435.2"/>
    <n v="0.65"/>
    <x v="2"/>
  </r>
  <r>
    <x v="3"/>
    <n v="1185732"/>
    <x v="348"/>
    <x v="3"/>
    <x v="39"/>
    <s v="Milwaukee"/>
    <x v="5"/>
    <n v="52"/>
    <n v="102"/>
    <n v="5304"/>
    <n v="2705.04"/>
    <n v="0.51"/>
    <x v="2"/>
  </r>
  <r>
    <x v="3"/>
    <n v="1185732"/>
    <x v="380"/>
    <x v="3"/>
    <x v="39"/>
    <s v="Milwaukee"/>
    <x v="0"/>
    <n v="33"/>
    <n v="143"/>
    <n v="4719"/>
    <n v="1934.79"/>
    <n v="0.41"/>
    <x v="2"/>
  </r>
  <r>
    <x v="3"/>
    <n v="1185732"/>
    <x v="380"/>
    <x v="3"/>
    <x v="39"/>
    <s v="Milwaukee"/>
    <x v="1"/>
    <n v="29"/>
    <n v="65"/>
    <n v="1885"/>
    <n v="848.24999999999989"/>
    <n v="0.44999999999999996"/>
    <x v="2"/>
  </r>
  <r>
    <x v="3"/>
    <n v="1185732"/>
    <x v="380"/>
    <x v="3"/>
    <x v="39"/>
    <s v="Milwaukee"/>
    <x v="2"/>
    <n v="24"/>
    <n v="44"/>
    <n v="1056"/>
    <n v="475.19999999999993"/>
    <n v="0.44999999999999996"/>
    <x v="2"/>
  </r>
  <r>
    <x v="3"/>
    <n v="1185732"/>
    <x v="380"/>
    <x v="3"/>
    <x v="39"/>
    <s v="Milwaukee"/>
    <x v="3"/>
    <n v="23"/>
    <n v="34"/>
    <n v="782"/>
    <n v="351.9"/>
    <n v="0.44999999999999996"/>
    <x v="2"/>
  </r>
  <r>
    <x v="3"/>
    <n v="1185732"/>
    <x v="380"/>
    <x v="3"/>
    <x v="39"/>
    <s v="Milwaukee"/>
    <x v="4"/>
    <n v="33"/>
    <n v="33"/>
    <n v="1089"/>
    <n v="707.85"/>
    <n v="0.65"/>
    <x v="2"/>
  </r>
  <r>
    <x v="3"/>
    <n v="1185732"/>
    <x v="380"/>
    <x v="3"/>
    <x v="39"/>
    <s v="Milwaukee"/>
    <x v="5"/>
    <n v="38"/>
    <n v="52"/>
    <n v="1976"/>
    <n v="988"/>
    <n v="0.5"/>
    <x v="2"/>
  </r>
  <r>
    <x v="3"/>
    <n v="1185732"/>
    <x v="409"/>
    <x v="3"/>
    <x v="39"/>
    <s v="Milwaukee"/>
    <x v="0"/>
    <n v="43"/>
    <n v="113"/>
    <n v="4859"/>
    <n v="2040.78"/>
    <n v="0.42"/>
    <x v="2"/>
  </r>
  <r>
    <x v="3"/>
    <n v="1185732"/>
    <x v="409"/>
    <x v="3"/>
    <x v="39"/>
    <s v="Milwaukee"/>
    <x v="1"/>
    <n v="33"/>
    <n v="68"/>
    <n v="2244"/>
    <n v="1077.1199999999999"/>
    <n v="0.48"/>
    <x v="2"/>
  </r>
  <r>
    <x v="3"/>
    <n v="1185732"/>
    <x v="409"/>
    <x v="3"/>
    <x v="39"/>
    <s v="Milwaukee"/>
    <x v="2"/>
    <n v="34"/>
    <n v="33"/>
    <n v="1122"/>
    <n v="482.46"/>
    <n v="0.43"/>
    <x v="2"/>
  </r>
  <r>
    <x v="3"/>
    <n v="1185732"/>
    <x v="409"/>
    <x v="3"/>
    <x v="39"/>
    <s v="Milwaukee"/>
    <x v="3"/>
    <n v="32"/>
    <n v="33"/>
    <n v="1056"/>
    <n v="432.96"/>
    <n v="0.41"/>
    <x v="2"/>
  </r>
  <r>
    <x v="3"/>
    <n v="1185732"/>
    <x v="409"/>
    <x v="3"/>
    <x v="39"/>
    <s v="Milwaukee"/>
    <x v="4"/>
    <n v="44"/>
    <n v="33"/>
    <n v="1452"/>
    <n v="914.76"/>
    <n v="0.63"/>
    <x v="2"/>
  </r>
  <r>
    <x v="3"/>
    <n v="1185732"/>
    <x v="409"/>
    <x v="3"/>
    <x v="39"/>
    <s v="Milwaukee"/>
    <x v="5"/>
    <n v="46"/>
    <n v="65"/>
    <n v="2990"/>
    <n v="1524.9"/>
    <n v="0.51"/>
    <x v="2"/>
  </r>
  <r>
    <x v="3"/>
    <n v="1185732"/>
    <x v="440"/>
    <x v="3"/>
    <x v="39"/>
    <s v="Milwaukee"/>
    <x v="0"/>
    <n v="41"/>
    <n v="104"/>
    <n v="4264"/>
    <n v="1833.52"/>
    <n v="0.43"/>
    <x v="2"/>
  </r>
  <r>
    <x v="3"/>
    <n v="1185732"/>
    <x v="440"/>
    <x v="3"/>
    <x v="39"/>
    <s v="Milwaukee"/>
    <x v="1"/>
    <n v="32"/>
    <n v="78"/>
    <n v="2496"/>
    <n v="1173.1199999999999"/>
    <n v="0.47"/>
    <x v="2"/>
  </r>
  <r>
    <x v="3"/>
    <n v="1185732"/>
    <x v="440"/>
    <x v="3"/>
    <x v="39"/>
    <s v="Milwaukee"/>
    <x v="2"/>
    <n v="33"/>
    <n v="69"/>
    <n v="2277"/>
    <n v="956.33999999999992"/>
    <n v="0.42"/>
    <x v="2"/>
  </r>
  <r>
    <x v="3"/>
    <n v="1185732"/>
    <x v="440"/>
    <x v="3"/>
    <x v="39"/>
    <s v="Milwaukee"/>
    <x v="3"/>
    <n v="33"/>
    <n v="65"/>
    <n v="2145"/>
    <n v="965.24999999999989"/>
    <n v="0.44999999999999996"/>
    <x v="2"/>
  </r>
  <r>
    <x v="3"/>
    <n v="1185732"/>
    <x v="440"/>
    <x v="3"/>
    <x v="39"/>
    <s v="Milwaukee"/>
    <x v="4"/>
    <n v="58"/>
    <n v="56"/>
    <n v="3248"/>
    <n v="2013.76"/>
    <n v="0.62"/>
    <x v="2"/>
  </r>
  <r>
    <x v="3"/>
    <n v="1185732"/>
    <x v="440"/>
    <x v="3"/>
    <x v="39"/>
    <s v="Milwaukee"/>
    <x v="5"/>
    <n v="61"/>
    <n v="75"/>
    <n v="4575"/>
    <n v="2333.25"/>
    <n v="0.51"/>
    <x v="2"/>
  </r>
  <r>
    <x v="3"/>
    <n v="1185732"/>
    <x v="469"/>
    <x v="3"/>
    <x v="39"/>
    <s v="Milwaukee"/>
    <x v="0"/>
    <n v="58"/>
    <n v="138"/>
    <n v="8004"/>
    <n v="3281.64"/>
    <n v="0.41"/>
    <x v="2"/>
  </r>
  <r>
    <x v="3"/>
    <n v="1185732"/>
    <x v="469"/>
    <x v="3"/>
    <x v="39"/>
    <s v="Milwaukee"/>
    <x v="1"/>
    <n v="49"/>
    <n v="102"/>
    <n v="4998"/>
    <n v="2349.06"/>
    <n v="0.47"/>
    <x v="2"/>
  </r>
  <r>
    <x v="3"/>
    <n v="1185732"/>
    <x v="469"/>
    <x v="3"/>
    <x v="39"/>
    <s v="Milwaukee"/>
    <x v="2"/>
    <n v="45"/>
    <n v="87"/>
    <n v="3915"/>
    <n v="1722.6"/>
    <n v="0.44"/>
    <x v="2"/>
  </r>
  <r>
    <x v="3"/>
    <n v="1185732"/>
    <x v="469"/>
    <x v="3"/>
    <x v="39"/>
    <s v="Milwaukee"/>
    <x v="3"/>
    <n v="48"/>
    <n v="73"/>
    <n v="3504"/>
    <n v="1576.8"/>
    <n v="0.44999999999999996"/>
    <x v="2"/>
  </r>
  <r>
    <x v="3"/>
    <n v="1185732"/>
    <x v="469"/>
    <x v="3"/>
    <x v="39"/>
    <s v="Milwaukee"/>
    <x v="4"/>
    <n v="57"/>
    <n v="73"/>
    <n v="4161"/>
    <n v="2496.6"/>
    <n v="0.6"/>
    <x v="2"/>
  </r>
  <r>
    <x v="3"/>
    <n v="1185732"/>
    <x v="469"/>
    <x v="3"/>
    <x v="39"/>
    <s v="Milwaukee"/>
    <x v="5"/>
    <n v="59"/>
    <n v="88"/>
    <n v="5192"/>
    <n v="2699.84"/>
    <n v="0.52"/>
    <x v="2"/>
  </r>
  <r>
    <x v="3"/>
    <n v="1185732"/>
    <x v="174"/>
    <x v="3"/>
    <x v="39"/>
    <s v="Milwaukee"/>
    <x v="0"/>
    <n v="32"/>
    <n v="140"/>
    <n v="4480"/>
    <n v="2329.6"/>
    <n v="0.52"/>
    <x v="2"/>
  </r>
  <r>
    <x v="3"/>
    <n v="1185732"/>
    <x v="174"/>
    <x v="3"/>
    <x v="39"/>
    <s v="Milwaukee"/>
    <x v="1"/>
    <n v="32"/>
    <n v="78"/>
    <n v="2496"/>
    <n v="1272.96"/>
    <n v="0.51"/>
    <x v="2"/>
  </r>
  <r>
    <x v="3"/>
    <n v="1185732"/>
    <x v="174"/>
    <x v="3"/>
    <x v="39"/>
    <s v="Milwaukee"/>
    <x v="2"/>
    <n v="24"/>
    <n v="87"/>
    <n v="2088"/>
    <n v="939.59999999999991"/>
    <n v="0.44999999999999996"/>
    <x v="2"/>
  </r>
  <r>
    <x v="3"/>
    <n v="1185732"/>
    <x v="174"/>
    <x v="3"/>
    <x v="39"/>
    <s v="Milwaukee"/>
    <x v="3"/>
    <n v="28"/>
    <n v="44"/>
    <n v="1232"/>
    <n v="591.36"/>
    <n v="0.48"/>
    <x v="2"/>
  </r>
  <r>
    <x v="3"/>
    <n v="1185732"/>
    <x v="174"/>
    <x v="3"/>
    <x v="39"/>
    <s v="Milwaukee"/>
    <x v="4"/>
    <n v="41"/>
    <n v="58"/>
    <n v="2378"/>
    <n v="1046.32"/>
    <n v="0.44"/>
    <x v="2"/>
  </r>
  <r>
    <x v="3"/>
    <n v="1185732"/>
    <x v="174"/>
    <x v="3"/>
    <x v="39"/>
    <s v="Milwaukee"/>
    <x v="5"/>
    <n v="32"/>
    <n v="84"/>
    <n v="2688"/>
    <n v="1344"/>
    <n v="0.5"/>
    <x v="2"/>
  </r>
  <r>
    <x v="3"/>
    <n v="1185732"/>
    <x v="205"/>
    <x v="3"/>
    <x v="39"/>
    <s v="Milwaukee"/>
    <x v="0"/>
    <n v="34"/>
    <n v="160"/>
    <n v="5440"/>
    <n v="2992.0000000000005"/>
    <n v="0.55000000000000004"/>
    <x v="2"/>
  </r>
  <r>
    <x v="3"/>
    <n v="1185732"/>
    <x v="205"/>
    <x v="3"/>
    <x v="39"/>
    <s v="Milwaukee"/>
    <x v="1"/>
    <n v="34"/>
    <n v="52"/>
    <n v="1768"/>
    <n v="901.68000000000006"/>
    <n v="0.51"/>
    <x v="2"/>
  </r>
  <r>
    <x v="3"/>
    <n v="1185732"/>
    <x v="205"/>
    <x v="3"/>
    <x v="39"/>
    <s v="Milwaukee"/>
    <x v="2"/>
    <n v="24"/>
    <n v="73"/>
    <n v="1752"/>
    <n v="876"/>
    <n v="0.5"/>
    <x v="2"/>
  </r>
  <r>
    <x v="3"/>
    <n v="1185732"/>
    <x v="205"/>
    <x v="3"/>
    <x v="40"/>
    <s v="Indianapolis"/>
    <x v="3"/>
    <n v="29"/>
    <n v="36"/>
    <n v="1044"/>
    <n v="490.67999999999995"/>
    <n v="0.47"/>
    <x v="2"/>
  </r>
  <r>
    <x v="3"/>
    <n v="1185732"/>
    <x v="205"/>
    <x v="3"/>
    <x v="40"/>
    <s v="Indianapolis"/>
    <x v="4"/>
    <n v="41"/>
    <n v="58"/>
    <n v="2378"/>
    <n v="1046.32"/>
    <n v="0.44"/>
    <x v="2"/>
  </r>
  <r>
    <x v="3"/>
    <n v="1185732"/>
    <x v="205"/>
    <x v="3"/>
    <x v="40"/>
    <s v="Indianapolis"/>
    <x v="5"/>
    <n v="19"/>
    <n v="75"/>
    <n v="1425"/>
    <n v="726.75"/>
    <n v="0.51"/>
    <x v="2"/>
  </r>
  <r>
    <x v="3"/>
    <n v="1185732"/>
    <x v="214"/>
    <x v="3"/>
    <x v="40"/>
    <s v="Indianapolis"/>
    <x v="0"/>
    <n v="23"/>
    <n v="151"/>
    <n v="3473"/>
    <n v="1771.23"/>
    <n v="0.51"/>
    <x v="2"/>
  </r>
  <r>
    <x v="3"/>
    <n v="1185732"/>
    <x v="214"/>
    <x v="3"/>
    <x v="40"/>
    <s v="Indianapolis"/>
    <x v="1"/>
    <n v="23"/>
    <n v="61"/>
    <n v="1403"/>
    <n v="771.65000000000009"/>
    <n v="0.55000000000000004"/>
    <x v="2"/>
  </r>
  <r>
    <x v="3"/>
    <n v="1185732"/>
    <x v="214"/>
    <x v="3"/>
    <x v="40"/>
    <s v="Indianapolis"/>
    <x v="2"/>
    <n v="14"/>
    <n v="72"/>
    <n v="1008"/>
    <n v="504"/>
    <n v="0.5"/>
    <x v="2"/>
  </r>
  <r>
    <x v="3"/>
    <n v="1185732"/>
    <x v="214"/>
    <x v="3"/>
    <x v="40"/>
    <s v="Indianapolis"/>
    <x v="3"/>
    <n v="19"/>
    <n v="31"/>
    <n v="589"/>
    <n v="265.04999999999995"/>
    <n v="0.44999999999999996"/>
    <x v="2"/>
  </r>
  <r>
    <x v="3"/>
    <n v="1185732"/>
    <x v="214"/>
    <x v="3"/>
    <x v="40"/>
    <s v="Indianapolis"/>
    <x v="4"/>
    <n v="32"/>
    <n v="44"/>
    <n v="1408"/>
    <n v="605.43999999999994"/>
    <n v="0.43"/>
    <x v="2"/>
  </r>
  <r>
    <x v="3"/>
    <n v="1185732"/>
    <x v="214"/>
    <x v="3"/>
    <x v="40"/>
    <s v="Indianapolis"/>
    <x v="5"/>
    <n v="24"/>
    <n v="74"/>
    <n v="1776"/>
    <n v="923.52"/>
    <n v="0.52"/>
    <x v="2"/>
  </r>
  <r>
    <x v="3"/>
    <n v="1185732"/>
    <x v="233"/>
    <x v="3"/>
    <x v="40"/>
    <s v="Indianapolis"/>
    <x v="0"/>
    <n v="23"/>
    <n v="125"/>
    <n v="2875"/>
    <n v="1581.2500000000002"/>
    <n v="0.55000000000000004"/>
    <x v="2"/>
  </r>
  <r>
    <x v="3"/>
    <n v="1185732"/>
    <x v="233"/>
    <x v="3"/>
    <x v="40"/>
    <s v="Indianapolis"/>
    <x v="1"/>
    <n v="23"/>
    <n v="54"/>
    <n v="1242"/>
    <n v="645.84"/>
    <n v="0.52"/>
    <x v="2"/>
  </r>
  <r>
    <x v="3"/>
    <n v="1185732"/>
    <x v="233"/>
    <x v="3"/>
    <x v="40"/>
    <s v="Indianapolis"/>
    <x v="2"/>
    <n v="14"/>
    <n v="52"/>
    <n v="728"/>
    <n v="364"/>
    <n v="0.5"/>
    <x v="2"/>
  </r>
  <r>
    <x v="3"/>
    <n v="1185732"/>
    <x v="233"/>
    <x v="3"/>
    <x v="40"/>
    <s v="Indianapolis"/>
    <x v="3"/>
    <n v="19"/>
    <n v="36"/>
    <n v="684"/>
    <n v="328.32"/>
    <n v="0.48"/>
    <x v="2"/>
  </r>
  <r>
    <x v="3"/>
    <n v="1185732"/>
    <x v="233"/>
    <x v="3"/>
    <x v="40"/>
    <s v="Indianapolis"/>
    <x v="4"/>
    <n v="61"/>
    <n v="45"/>
    <n v="2745"/>
    <n v="1207.8"/>
    <n v="0.44"/>
    <x v="2"/>
  </r>
  <r>
    <x v="3"/>
    <n v="1185732"/>
    <x v="233"/>
    <x v="3"/>
    <x v="40"/>
    <s v="Indianapolis"/>
    <x v="5"/>
    <n v="47"/>
    <n v="72"/>
    <n v="3384"/>
    <n v="1861.2"/>
    <n v="0.55000000000000004"/>
    <x v="2"/>
  </r>
  <r>
    <x v="3"/>
    <n v="1185732"/>
    <x v="264"/>
    <x v="3"/>
    <x v="40"/>
    <s v="Indianapolis"/>
    <x v="0"/>
    <n v="54"/>
    <n v="164"/>
    <n v="8856"/>
    <n v="4428"/>
    <n v="0.5"/>
    <x v="2"/>
  </r>
  <r>
    <x v="3"/>
    <n v="1185732"/>
    <x v="264"/>
    <x v="3"/>
    <x v="40"/>
    <s v="Indianapolis"/>
    <x v="1"/>
    <n v="37"/>
    <n v="73"/>
    <n v="2701"/>
    <n v="1485.5500000000002"/>
    <n v="0.55000000000000004"/>
    <x v="2"/>
  </r>
  <r>
    <x v="3"/>
    <n v="1185732"/>
    <x v="264"/>
    <x v="3"/>
    <x v="40"/>
    <s v="Indianapolis"/>
    <x v="2"/>
    <n v="34"/>
    <n v="56"/>
    <n v="1904"/>
    <n v="894.88"/>
    <n v="0.47"/>
    <x v="2"/>
  </r>
  <r>
    <x v="3"/>
    <n v="1185732"/>
    <x v="264"/>
    <x v="3"/>
    <x v="40"/>
    <s v="Indianapolis"/>
    <x v="3"/>
    <n v="34"/>
    <n v="49"/>
    <n v="1666"/>
    <n v="816.34"/>
    <n v="0.49"/>
    <x v="2"/>
  </r>
  <r>
    <x v="3"/>
    <n v="1185732"/>
    <x v="264"/>
    <x v="3"/>
    <x v="40"/>
    <s v="Indianapolis"/>
    <x v="4"/>
    <n v="44"/>
    <n v="58"/>
    <n v="2552"/>
    <n v="1148.3999999999999"/>
    <n v="0.44999999999999996"/>
    <x v="2"/>
  </r>
  <r>
    <x v="3"/>
    <n v="1185732"/>
    <x v="264"/>
    <x v="3"/>
    <x v="40"/>
    <s v="Indianapolis"/>
    <x v="5"/>
    <n v="53"/>
    <n v="91"/>
    <n v="4823"/>
    <n v="2507.96"/>
    <n v="0.52"/>
    <x v="2"/>
  </r>
  <r>
    <x v="3"/>
    <n v="1185732"/>
    <x v="294"/>
    <x v="3"/>
    <x v="40"/>
    <s v="Indianapolis"/>
    <x v="0"/>
    <n v="36"/>
    <n v="155"/>
    <n v="5580"/>
    <n v="3069.0000000000005"/>
    <n v="0.55000000000000004"/>
    <x v="2"/>
  </r>
  <r>
    <x v="3"/>
    <n v="1185732"/>
    <x v="294"/>
    <x v="3"/>
    <x v="40"/>
    <s v="Indianapolis"/>
    <x v="1"/>
    <n v="32"/>
    <n v="94"/>
    <n v="3008"/>
    <n v="1594.24"/>
    <n v="0.53"/>
    <x v="2"/>
  </r>
  <r>
    <x v="3"/>
    <n v="1185732"/>
    <x v="294"/>
    <x v="3"/>
    <x v="40"/>
    <s v="Indianapolis"/>
    <x v="2"/>
    <n v="27"/>
    <n v="50"/>
    <n v="1350"/>
    <n v="607.49999999999989"/>
    <n v="0.44999999999999996"/>
    <x v="2"/>
  </r>
  <r>
    <x v="3"/>
    <n v="1185732"/>
    <x v="294"/>
    <x v="3"/>
    <x v="40"/>
    <s v="Indianapolis"/>
    <x v="3"/>
    <n v="29"/>
    <n v="46"/>
    <n v="1334"/>
    <n v="626.98"/>
    <n v="0.47"/>
    <x v="2"/>
  </r>
  <r>
    <x v="3"/>
    <n v="1185732"/>
    <x v="294"/>
    <x v="3"/>
    <x v="40"/>
    <s v="Indianapolis"/>
    <x v="4"/>
    <n v="36"/>
    <n v="53"/>
    <n v="1908"/>
    <n v="858.59999999999991"/>
    <n v="0.44999999999999996"/>
    <x v="2"/>
  </r>
  <r>
    <x v="3"/>
    <n v="1185732"/>
    <x v="294"/>
    <x v="3"/>
    <x v="40"/>
    <s v="Indianapolis"/>
    <x v="5"/>
    <n v="56"/>
    <n v="91"/>
    <n v="5096"/>
    <n v="2598.96"/>
    <n v="0.51"/>
    <x v="2"/>
  </r>
  <r>
    <x v="3"/>
    <n v="1185732"/>
    <x v="323"/>
    <x v="3"/>
    <x v="40"/>
    <s v="Indianapolis"/>
    <x v="0"/>
    <n v="51"/>
    <n v="149"/>
    <n v="7599"/>
    <n v="4027.4700000000003"/>
    <n v="0.53"/>
    <x v="2"/>
  </r>
  <r>
    <x v="3"/>
    <n v="1185732"/>
    <x v="323"/>
    <x v="3"/>
    <x v="40"/>
    <s v="Indianapolis"/>
    <x v="1"/>
    <n v="49"/>
    <n v="84"/>
    <n v="4116"/>
    <n v="2058"/>
    <n v="0.5"/>
    <x v="2"/>
  </r>
  <r>
    <x v="3"/>
    <n v="1185732"/>
    <x v="323"/>
    <x v="3"/>
    <x v="40"/>
    <s v="Indianapolis"/>
    <x v="2"/>
    <n v="42"/>
    <n v="68"/>
    <n v="2856"/>
    <n v="1285.1999999999998"/>
    <n v="0.44999999999999996"/>
    <x v="2"/>
  </r>
  <r>
    <x v="3"/>
    <n v="1185732"/>
    <x v="323"/>
    <x v="3"/>
    <x v="40"/>
    <s v="Indianapolis"/>
    <x v="3"/>
    <n v="42"/>
    <n v="49"/>
    <n v="2058"/>
    <n v="967.26"/>
    <n v="0.47"/>
    <x v="2"/>
  </r>
  <r>
    <x v="3"/>
    <n v="1185732"/>
    <x v="323"/>
    <x v="3"/>
    <x v="40"/>
    <s v="Indianapolis"/>
    <x v="4"/>
    <n v="51"/>
    <n v="50"/>
    <n v="2550"/>
    <n v="1071"/>
    <n v="0.42"/>
    <x v="2"/>
  </r>
  <r>
    <x v="3"/>
    <n v="1185732"/>
    <x v="323"/>
    <x v="3"/>
    <x v="40"/>
    <s v="Indianapolis"/>
    <x v="5"/>
    <n v="54"/>
    <n v="101"/>
    <n v="5454"/>
    <n v="2781.54"/>
    <n v="0.51"/>
    <x v="2"/>
  </r>
  <r>
    <x v="3"/>
    <n v="1185732"/>
    <x v="355"/>
    <x v="3"/>
    <x v="40"/>
    <s v="Indianapolis"/>
    <x v="0"/>
    <n v="47"/>
    <n v="152"/>
    <n v="7144"/>
    <n v="3929.2000000000003"/>
    <n v="0.55000000000000004"/>
    <x v="2"/>
  </r>
  <r>
    <x v="3"/>
    <n v="1185732"/>
    <x v="355"/>
    <x v="3"/>
    <x v="40"/>
    <s v="Indianapolis"/>
    <x v="1"/>
    <n v="41"/>
    <n v="87"/>
    <n v="3567"/>
    <n v="1926.18"/>
    <n v="0.54"/>
    <x v="2"/>
  </r>
  <r>
    <x v="3"/>
    <n v="1185732"/>
    <x v="355"/>
    <x v="3"/>
    <x v="40"/>
    <s v="Indianapolis"/>
    <x v="2"/>
    <n v="37"/>
    <n v="56"/>
    <n v="2072"/>
    <n v="973.83999999999992"/>
    <n v="0.47"/>
    <x v="2"/>
  </r>
  <r>
    <x v="3"/>
    <n v="1185732"/>
    <x v="355"/>
    <x v="3"/>
    <x v="40"/>
    <s v="Indianapolis"/>
    <x v="3"/>
    <n v="38"/>
    <n v="60"/>
    <n v="2280"/>
    <n v="1071.5999999999999"/>
    <n v="0.47"/>
    <x v="2"/>
  </r>
  <r>
    <x v="3"/>
    <n v="1185732"/>
    <x v="355"/>
    <x v="3"/>
    <x v="40"/>
    <s v="Indianapolis"/>
    <x v="4"/>
    <n v="47"/>
    <n v="53"/>
    <n v="2491"/>
    <n v="1120.9499999999998"/>
    <n v="0.44999999999999996"/>
    <x v="2"/>
  </r>
  <r>
    <x v="3"/>
    <n v="1185732"/>
    <x v="355"/>
    <x v="3"/>
    <x v="40"/>
    <s v="Indianapolis"/>
    <x v="5"/>
    <n v="54"/>
    <n v="91"/>
    <n v="4914"/>
    <n v="2604.42"/>
    <n v="0.53"/>
    <x v="2"/>
  </r>
  <r>
    <x v="3"/>
    <n v="1185732"/>
    <x v="387"/>
    <x v="3"/>
    <x v="40"/>
    <s v="Indianapolis"/>
    <x v="0"/>
    <n v="33"/>
    <n v="133"/>
    <n v="4389"/>
    <n v="2370.06"/>
    <n v="0.54"/>
    <x v="2"/>
  </r>
  <r>
    <x v="3"/>
    <n v="1185732"/>
    <x v="387"/>
    <x v="3"/>
    <x v="40"/>
    <s v="Indianapolis"/>
    <x v="1"/>
    <n v="29"/>
    <n v="74"/>
    <n v="2146"/>
    <n v="1073"/>
    <n v="0.5"/>
    <x v="2"/>
  </r>
  <r>
    <x v="3"/>
    <n v="1185732"/>
    <x v="387"/>
    <x v="3"/>
    <x v="40"/>
    <s v="Indianapolis"/>
    <x v="2"/>
    <n v="23"/>
    <n v="49"/>
    <n v="1127"/>
    <n v="529.68999999999994"/>
    <n v="0.47"/>
    <x v="2"/>
  </r>
  <r>
    <x v="3"/>
    <n v="1185732"/>
    <x v="387"/>
    <x v="3"/>
    <x v="40"/>
    <s v="Indianapolis"/>
    <x v="3"/>
    <n v="24"/>
    <n v="41"/>
    <n v="984"/>
    <n v="462.47999999999996"/>
    <n v="0.47"/>
    <x v="2"/>
  </r>
  <r>
    <x v="3"/>
    <n v="1185732"/>
    <x v="387"/>
    <x v="3"/>
    <x v="40"/>
    <s v="Indianapolis"/>
    <x v="4"/>
    <n v="33"/>
    <n v="42"/>
    <n v="1386"/>
    <n v="554.4"/>
    <n v="0.4"/>
    <x v="2"/>
  </r>
  <r>
    <x v="3"/>
    <n v="1185732"/>
    <x v="387"/>
    <x v="3"/>
    <x v="40"/>
    <s v="Indianapolis"/>
    <x v="5"/>
    <n v="36"/>
    <n v="68"/>
    <n v="2448"/>
    <n v="1272.96"/>
    <n v="0.52"/>
    <x v="2"/>
  </r>
  <r>
    <x v="3"/>
    <n v="1185732"/>
    <x v="416"/>
    <x v="3"/>
    <x v="40"/>
    <s v="Indianapolis"/>
    <x v="0"/>
    <n v="41"/>
    <n v="116"/>
    <n v="4756"/>
    <n v="2520.6800000000003"/>
    <n v="0.53"/>
    <x v="2"/>
  </r>
  <r>
    <x v="3"/>
    <n v="1185732"/>
    <x v="416"/>
    <x v="3"/>
    <x v="40"/>
    <s v="Indianapolis"/>
    <x v="1"/>
    <n v="32"/>
    <n v="65"/>
    <n v="2080"/>
    <n v="1144"/>
    <n v="0.55000000000000004"/>
    <x v="2"/>
  </r>
  <r>
    <x v="3"/>
    <n v="1185732"/>
    <x v="416"/>
    <x v="3"/>
    <x v="40"/>
    <s v="Indianapolis"/>
    <x v="2"/>
    <n v="32"/>
    <n v="38"/>
    <n v="1216"/>
    <n v="571.52"/>
    <n v="0.47"/>
    <x v="2"/>
  </r>
  <r>
    <x v="3"/>
    <n v="1185732"/>
    <x v="416"/>
    <x v="3"/>
    <x v="40"/>
    <s v="Indianapolis"/>
    <x v="3"/>
    <n v="33"/>
    <n v="44"/>
    <n v="1452"/>
    <n v="667.92"/>
    <n v="0.45999999999999996"/>
    <x v="2"/>
  </r>
  <r>
    <x v="3"/>
    <n v="1185732"/>
    <x v="416"/>
    <x v="3"/>
    <x v="40"/>
    <s v="Indianapolis"/>
    <x v="4"/>
    <n v="41"/>
    <n v="38"/>
    <n v="1558"/>
    <n v="685.52"/>
    <n v="0.44"/>
    <x v="2"/>
  </r>
  <r>
    <x v="3"/>
    <n v="1185732"/>
    <x v="416"/>
    <x v="3"/>
    <x v="40"/>
    <s v="Indianapolis"/>
    <x v="5"/>
    <n v="48"/>
    <n v="83"/>
    <n v="3984"/>
    <n v="2111.52"/>
    <n v="0.53"/>
    <x v="2"/>
  </r>
  <r>
    <x v="3"/>
    <n v="1185732"/>
    <x v="447"/>
    <x v="3"/>
    <x v="40"/>
    <s v="Indianapolis"/>
    <x v="0"/>
    <n v="41"/>
    <n v="123"/>
    <n v="5043"/>
    <n v="2571.9299999999998"/>
    <n v="0.51"/>
    <x v="2"/>
  </r>
  <r>
    <x v="3"/>
    <n v="1185732"/>
    <x v="447"/>
    <x v="3"/>
    <x v="40"/>
    <s v="Indianapolis"/>
    <x v="1"/>
    <n v="33"/>
    <n v="98"/>
    <n v="3234"/>
    <n v="1778.7"/>
    <n v="0.55000000000000004"/>
    <x v="2"/>
  </r>
  <r>
    <x v="3"/>
    <n v="1185732"/>
    <x v="447"/>
    <x v="3"/>
    <x v="40"/>
    <s v="Indianapolis"/>
    <x v="2"/>
    <n v="32"/>
    <n v="81"/>
    <n v="2592"/>
    <n v="1244.1599999999999"/>
    <n v="0.48"/>
    <x v="2"/>
  </r>
  <r>
    <x v="3"/>
    <n v="1185732"/>
    <x v="447"/>
    <x v="3"/>
    <x v="40"/>
    <s v="Indianapolis"/>
    <x v="3"/>
    <n v="34"/>
    <n v="83"/>
    <n v="2822"/>
    <n v="1411"/>
    <n v="0.5"/>
    <x v="2"/>
  </r>
  <r>
    <x v="3"/>
    <n v="1185732"/>
    <x v="447"/>
    <x v="3"/>
    <x v="40"/>
    <s v="Indianapolis"/>
    <x v="4"/>
    <n v="55"/>
    <n v="75"/>
    <n v="4125"/>
    <n v="1650"/>
    <n v="0.4"/>
    <x v="2"/>
  </r>
  <r>
    <x v="3"/>
    <n v="1185732"/>
    <x v="447"/>
    <x v="3"/>
    <x v="40"/>
    <s v="Indianapolis"/>
    <x v="5"/>
    <n v="61"/>
    <n v="91"/>
    <n v="5551"/>
    <n v="2997.5400000000004"/>
    <n v="0.54"/>
    <x v="2"/>
  </r>
  <r>
    <x v="3"/>
    <n v="1185732"/>
    <x v="476"/>
    <x v="3"/>
    <x v="40"/>
    <s v="Indianapolis"/>
    <x v="0"/>
    <n v="58"/>
    <n v="150"/>
    <n v="8700"/>
    <n v="4437"/>
    <n v="0.51"/>
    <x v="2"/>
  </r>
  <r>
    <x v="3"/>
    <n v="1185732"/>
    <x v="476"/>
    <x v="3"/>
    <x v="40"/>
    <s v="Indianapolis"/>
    <x v="1"/>
    <n v="49"/>
    <n v="108"/>
    <n v="5292"/>
    <n v="2910.6000000000004"/>
    <n v="0.55000000000000004"/>
    <x v="2"/>
  </r>
  <r>
    <x v="3"/>
    <n v="1185732"/>
    <x v="476"/>
    <x v="3"/>
    <x v="40"/>
    <s v="Indianapolis"/>
    <x v="2"/>
    <n v="49"/>
    <n v="105"/>
    <n v="5145"/>
    <n v="2366.6999999999998"/>
    <n v="0.45999999999999996"/>
    <x v="2"/>
  </r>
  <r>
    <x v="3"/>
    <n v="1185732"/>
    <x v="476"/>
    <x v="3"/>
    <x v="40"/>
    <s v="Indianapolis"/>
    <x v="3"/>
    <n v="45"/>
    <n v="87"/>
    <n v="3915"/>
    <n v="1957.5"/>
    <n v="0.5"/>
    <x v="2"/>
  </r>
  <r>
    <x v="3"/>
    <n v="1185732"/>
    <x v="476"/>
    <x v="3"/>
    <x v="40"/>
    <s v="Indianapolis"/>
    <x v="4"/>
    <n v="54"/>
    <n v="84"/>
    <n v="4536"/>
    <n v="1950.48"/>
    <n v="0.43"/>
    <x v="2"/>
  </r>
  <r>
    <x v="3"/>
    <n v="1185732"/>
    <x v="476"/>
    <x v="3"/>
    <x v="40"/>
    <s v="Indianapolis"/>
    <x v="5"/>
    <n v="62"/>
    <n v="120"/>
    <n v="7440"/>
    <n v="3720"/>
    <n v="0.5"/>
    <x v="2"/>
  </r>
  <r>
    <x v="3"/>
    <n v="1185732"/>
    <x v="181"/>
    <x v="3"/>
    <x v="40"/>
    <s v="Indianapolis"/>
    <x v="0"/>
    <n v="32"/>
    <n v="125"/>
    <n v="4000"/>
    <n v="2080"/>
    <n v="0.52"/>
    <x v="2"/>
  </r>
  <r>
    <x v="3"/>
    <n v="1185732"/>
    <x v="181"/>
    <x v="3"/>
    <x v="40"/>
    <s v="Indianapolis"/>
    <x v="1"/>
    <n v="32"/>
    <n v="75"/>
    <n v="2400"/>
    <n v="1320"/>
    <n v="0.55000000000000004"/>
    <x v="2"/>
  </r>
  <r>
    <x v="3"/>
    <n v="1185732"/>
    <x v="181"/>
    <x v="3"/>
    <x v="40"/>
    <s v="Indianapolis"/>
    <x v="2"/>
    <n v="25"/>
    <n v="87"/>
    <n v="2175"/>
    <n v="1196.25"/>
    <n v="0.55000000000000004"/>
    <x v="2"/>
  </r>
  <r>
    <x v="3"/>
    <n v="1185732"/>
    <x v="181"/>
    <x v="3"/>
    <x v="40"/>
    <s v="Indianapolis"/>
    <x v="3"/>
    <n v="29"/>
    <n v="45"/>
    <n v="1305"/>
    <n v="704.7"/>
    <n v="0.54"/>
    <x v="2"/>
  </r>
  <r>
    <x v="3"/>
    <n v="1185732"/>
    <x v="181"/>
    <x v="3"/>
    <x v="40"/>
    <s v="Indianapolis"/>
    <x v="4"/>
    <n v="41"/>
    <n v="54"/>
    <n v="2214"/>
    <n v="1129.1400000000001"/>
    <n v="0.51"/>
    <x v="2"/>
  </r>
  <r>
    <x v="3"/>
    <n v="1185732"/>
    <x v="181"/>
    <x v="3"/>
    <x v="40"/>
    <s v="Indianapolis"/>
    <x v="5"/>
    <n v="34"/>
    <n v="75"/>
    <n v="2550"/>
    <n v="1275"/>
    <n v="0.5"/>
    <x v="2"/>
  </r>
  <r>
    <x v="3"/>
    <n v="1185732"/>
    <x v="212"/>
    <x v="3"/>
    <x v="40"/>
    <s v="Indianapolis"/>
    <x v="0"/>
    <n v="33"/>
    <n v="149"/>
    <n v="4917"/>
    <n v="2655.1800000000003"/>
    <n v="0.54"/>
    <x v="2"/>
  </r>
  <r>
    <x v="3"/>
    <n v="1185732"/>
    <x v="212"/>
    <x v="3"/>
    <x v="40"/>
    <s v="Indianapolis"/>
    <x v="1"/>
    <n v="38"/>
    <n v="50"/>
    <n v="1900"/>
    <n v="1045"/>
    <n v="0.55000000000000004"/>
    <x v="2"/>
  </r>
  <r>
    <x v="3"/>
    <n v="1185732"/>
    <x v="212"/>
    <x v="3"/>
    <x v="40"/>
    <s v="Indianapolis"/>
    <x v="2"/>
    <n v="27"/>
    <n v="75"/>
    <n v="2025"/>
    <n v="1032.75"/>
    <n v="0.51"/>
    <x v="2"/>
  </r>
  <r>
    <x v="3"/>
    <n v="1185732"/>
    <x v="212"/>
    <x v="0"/>
    <x v="41"/>
    <s v="Charleston"/>
    <x v="3"/>
    <n v="34"/>
    <n v="49"/>
    <n v="1666"/>
    <n v="882.98"/>
    <n v="0.53"/>
    <x v="2"/>
  </r>
  <r>
    <x v="3"/>
    <n v="1185732"/>
    <x v="212"/>
    <x v="0"/>
    <x v="41"/>
    <s v="Charleston"/>
    <x v="4"/>
    <n v="48"/>
    <n v="65"/>
    <n v="3120"/>
    <n v="1653.6000000000001"/>
    <n v="0.53"/>
    <x v="2"/>
  </r>
  <r>
    <x v="3"/>
    <n v="1185732"/>
    <x v="212"/>
    <x v="0"/>
    <x v="41"/>
    <s v="Charleston"/>
    <x v="5"/>
    <n v="24"/>
    <n v="105"/>
    <n v="2520"/>
    <n v="1360.8000000000002"/>
    <n v="0.54"/>
    <x v="2"/>
  </r>
  <r>
    <x v="3"/>
    <n v="1185732"/>
    <x v="221"/>
    <x v="0"/>
    <x v="41"/>
    <s v="Charleston"/>
    <x v="0"/>
    <n v="28"/>
    <n v="165"/>
    <n v="4620"/>
    <n v="2356.1999999999998"/>
    <n v="0.51"/>
    <x v="2"/>
  </r>
  <r>
    <x v="3"/>
    <n v="1185732"/>
    <x v="221"/>
    <x v="0"/>
    <x v="41"/>
    <s v="Charleston"/>
    <x v="1"/>
    <n v="27"/>
    <n v="69"/>
    <n v="1863"/>
    <n v="1006.0200000000001"/>
    <n v="0.54"/>
    <x v="2"/>
  </r>
  <r>
    <x v="3"/>
    <n v="1185732"/>
    <x v="221"/>
    <x v="0"/>
    <x v="41"/>
    <s v="Charleston"/>
    <x v="2"/>
    <n v="19"/>
    <n v="91"/>
    <n v="1729"/>
    <n v="933.66000000000008"/>
    <n v="0.54"/>
    <x v="2"/>
  </r>
  <r>
    <x v="3"/>
    <n v="1185732"/>
    <x v="221"/>
    <x v="0"/>
    <x v="41"/>
    <s v="Charleston"/>
    <x v="3"/>
    <n v="23"/>
    <n v="49"/>
    <n v="1127"/>
    <n v="597.31000000000006"/>
    <n v="0.53"/>
    <x v="2"/>
  </r>
  <r>
    <x v="3"/>
    <n v="1185732"/>
    <x v="221"/>
    <x v="0"/>
    <x v="41"/>
    <s v="Charleston"/>
    <x v="4"/>
    <n v="37"/>
    <n v="59"/>
    <n v="2183"/>
    <n v="1091.5"/>
    <n v="0.5"/>
    <x v="2"/>
  </r>
  <r>
    <x v="3"/>
    <n v="1185732"/>
    <x v="221"/>
    <x v="0"/>
    <x v="41"/>
    <s v="Charleston"/>
    <x v="5"/>
    <n v="29"/>
    <n v="81"/>
    <n v="2349"/>
    <n v="1268.46"/>
    <n v="0.54"/>
    <x v="2"/>
  </r>
  <r>
    <x v="3"/>
    <n v="1185732"/>
    <x v="240"/>
    <x v="0"/>
    <x v="41"/>
    <s v="Charleston"/>
    <x v="0"/>
    <n v="27"/>
    <n v="143"/>
    <n v="3861"/>
    <n v="1969.1100000000001"/>
    <n v="0.51"/>
    <x v="2"/>
  </r>
  <r>
    <x v="3"/>
    <n v="1185732"/>
    <x v="240"/>
    <x v="0"/>
    <x v="41"/>
    <s v="Charleston"/>
    <x v="1"/>
    <n v="28"/>
    <n v="75"/>
    <n v="2100"/>
    <n v="1155"/>
    <n v="0.55000000000000004"/>
    <x v="2"/>
  </r>
  <r>
    <x v="3"/>
    <n v="1185732"/>
    <x v="240"/>
    <x v="0"/>
    <x v="41"/>
    <s v="Charleston"/>
    <x v="2"/>
    <n v="19"/>
    <n v="68"/>
    <n v="1292"/>
    <n v="697.68000000000006"/>
    <n v="0.54"/>
    <x v="2"/>
  </r>
  <r>
    <x v="3"/>
    <n v="1185732"/>
    <x v="240"/>
    <x v="0"/>
    <x v="41"/>
    <s v="Charleston"/>
    <x v="3"/>
    <n v="25"/>
    <n v="47"/>
    <n v="1175"/>
    <n v="611"/>
    <n v="0.52"/>
    <x v="2"/>
  </r>
  <r>
    <x v="3"/>
    <n v="1185732"/>
    <x v="240"/>
    <x v="0"/>
    <x v="41"/>
    <s v="Charleston"/>
    <x v="4"/>
    <n v="60"/>
    <n v="56"/>
    <n v="3360"/>
    <n v="1848.0000000000002"/>
    <n v="0.55000000000000004"/>
    <x v="2"/>
  </r>
  <r>
    <x v="3"/>
    <n v="1185732"/>
    <x v="240"/>
    <x v="0"/>
    <x v="41"/>
    <s v="Charleston"/>
    <x v="5"/>
    <n v="47"/>
    <n v="94"/>
    <n v="4418"/>
    <n v="2253.1799999999998"/>
    <n v="0.51"/>
    <x v="2"/>
  </r>
  <r>
    <x v="3"/>
    <n v="1185732"/>
    <x v="271"/>
    <x v="0"/>
    <x v="41"/>
    <s v="Charleston"/>
    <x v="0"/>
    <n v="58"/>
    <n v="179"/>
    <n v="10382"/>
    <n v="5398.64"/>
    <n v="0.52"/>
    <x v="2"/>
  </r>
  <r>
    <x v="3"/>
    <n v="1185732"/>
    <x v="271"/>
    <x v="0"/>
    <x v="41"/>
    <s v="Charleston"/>
    <x v="1"/>
    <n v="37"/>
    <n v="87"/>
    <n v="3219"/>
    <n v="1641.69"/>
    <n v="0.51"/>
    <x v="2"/>
  </r>
  <r>
    <x v="3"/>
    <n v="1185732"/>
    <x v="271"/>
    <x v="0"/>
    <x v="41"/>
    <s v="Charleston"/>
    <x v="2"/>
    <n v="32"/>
    <n v="77"/>
    <n v="2464"/>
    <n v="1355.2"/>
    <n v="0.55000000000000004"/>
    <x v="2"/>
  </r>
  <r>
    <x v="3"/>
    <n v="1185732"/>
    <x v="271"/>
    <x v="0"/>
    <x v="41"/>
    <s v="Charleston"/>
    <x v="3"/>
    <n v="33"/>
    <n v="50"/>
    <n v="1650"/>
    <n v="907.50000000000011"/>
    <n v="0.55000000000000004"/>
    <x v="2"/>
  </r>
  <r>
    <x v="3"/>
    <n v="1185732"/>
    <x v="271"/>
    <x v="0"/>
    <x v="41"/>
    <s v="Charleston"/>
    <x v="4"/>
    <n v="42"/>
    <n v="68"/>
    <n v="2856"/>
    <n v="1542.24"/>
    <n v="0.54"/>
    <x v="2"/>
  </r>
  <r>
    <x v="3"/>
    <n v="1185732"/>
    <x v="271"/>
    <x v="0"/>
    <x v="41"/>
    <s v="Charleston"/>
    <x v="5"/>
    <n v="52"/>
    <n v="95"/>
    <n v="4940"/>
    <n v="2717"/>
    <n v="0.55000000000000004"/>
    <x v="2"/>
  </r>
  <r>
    <x v="3"/>
    <n v="1185732"/>
    <x v="301"/>
    <x v="0"/>
    <x v="41"/>
    <s v="Charleston"/>
    <x v="0"/>
    <n v="43"/>
    <n v="150"/>
    <n v="6450"/>
    <n v="3354"/>
    <n v="0.52"/>
    <x v="2"/>
  </r>
  <r>
    <x v="3"/>
    <n v="1185732"/>
    <x v="301"/>
    <x v="0"/>
    <x v="41"/>
    <s v="Charleston"/>
    <x v="1"/>
    <n v="37"/>
    <n v="119"/>
    <n v="4403"/>
    <n v="2201.5"/>
    <n v="0.5"/>
    <x v="2"/>
  </r>
  <r>
    <x v="3"/>
    <n v="1185732"/>
    <x v="301"/>
    <x v="0"/>
    <x v="41"/>
    <s v="Charleston"/>
    <x v="2"/>
    <n v="33"/>
    <n v="81"/>
    <n v="2673"/>
    <n v="1443.42"/>
    <n v="0.54"/>
    <x v="2"/>
  </r>
  <r>
    <x v="3"/>
    <n v="1185732"/>
    <x v="301"/>
    <x v="0"/>
    <x v="41"/>
    <s v="Charleston"/>
    <x v="3"/>
    <n v="33"/>
    <n v="69"/>
    <n v="2277"/>
    <n v="1184.04"/>
    <n v="0.52"/>
    <x v="2"/>
  </r>
  <r>
    <x v="3"/>
    <n v="1185732"/>
    <x v="301"/>
    <x v="0"/>
    <x v="41"/>
    <s v="Charleston"/>
    <x v="4"/>
    <n v="41"/>
    <n v="74"/>
    <n v="3034"/>
    <n v="1668.7"/>
    <n v="0.55000000000000004"/>
    <x v="2"/>
  </r>
  <r>
    <x v="3"/>
    <n v="1185732"/>
    <x v="301"/>
    <x v="0"/>
    <x v="41"/>
    <s v="Charleston"/>
    <x v="5"/>
    <n v="59"/>
    <n v="115"/>
    <n v="6785"/>
    <n v="3528.2000000000003"/>
    <n v="0.52"/>
    <x v="2"/>
  </r>
  <r>
    <x v="3"/>
    <n v="1185732"/>
    <x v="330"/>
    <x v="0"/>
    <x v="41"/>
    <s v="Charleston"/>
    <x v="0"/>
    <n v="55"/>
    <n v="182"/>
    <n v="10010"/>
    <n v="5205.2"/>
    <n v="0.52"/>
    <x v="2"/>
  </r>
  <r>
    <x v="3"/>
    <n v="1185732"/>
    <x v="330"/>
    <x v="0"/>
    <x v="41"/>
    <s v="Charleston"/>
    <x v="1"/>
    <n v="50"/>
    <n v="116"/>
    <n v="5800"/>
    <n v="3074"/>
    <n v="0.53"/>
    <x v="2"/>
  </r>
  <r>
    <x v="3"/>
    <n v="1185732"/>
    <x v="330"/>
    <x v="0"/>
    <x v="41"/>
    <s v="Charleston"/>
    <x v="2"/>
    <n v="49"/>
    <n v="98"/>
    <n v="4802"/>
    <n v="2545.06"/>
    <n v="0.53"/>
    <x v="2"/>
  </r>
  <r>
    <x v="3"/>
    <n v="1185732"/>
    <x v="330"/>
    <x v="0"/>
    <x v="41"/>
    <s v="Charleston"/>
    <x v="3"/>
    <n v="48"/>
    <n v="77"/>
    <n v="3696"/>
    <n v="1884.96"/>
    <n v="0.51"/>
    <x v="2"/>
  </r>
  <r>
    <x v="3"/>
    <n v="1185732"/>
    <x v="330"/>
    <x v="0"/>
    <x v="41"/>
    <s v="Charleston"/>
    <x v="4"/>
    <n v="54"/>
    <n v="87"/>
    <n v="4698"/>
    <n v="2536.92"/>
    <n v="0.54"/>
    <x v="2"/>
  </r>
  <r>
    <x v="3"/>
    <n v="1185732"/>
    <x v="330"/>
    <x v="0"/>
    <x v="41"/>
    <s v="Charleston"/>
    <x v="5"/>
    <n v="63"/>
    <n v="133"/>
    <n v="8379"/>
    <n v="4524.66"/>
    <n v="0.54"/>
    <x v="2"/>
  </r>
  <r>
    <x v="3"/>
    <n v="1185732"/>
    <x v="362"/>
    <x v="0"/>
    <x v="41"/>
    <s v="Charleston"/>
    <x v="0"/>
    <n v="46"/>
    <n v="131"/>
    <n v="6026"/>
    <n v="3133.52"/>
    <n v="0.52"/>
    <x v="2"/>
  </r>
  <r>
    <x v="3"/>
    <n v="1185732"/>
    <x v="362"/>
    <x v="0"/>
    <x v="41"/>
    <s v="Charleston"/>
    <x v="1"/>
    <n v="42"/>
    <n v="90"/>
    <n v="3780"/>
    <n v="2079"/>
    <n v="0.55000000000000004"/>
    <x v="2"/>
  </r>
  <r>
    <x v="3"/>
    <n v="1185732"/>
    <x v="362"/>
    <x v="0"/>
    <x v="41"/>
    <s v="Charleston"/>
    <x v="2"/>
    <n v="38"/>
    <n v="87"/>
    <n v="3306"/>
    <n v="1719.1200000000001"/>
    <n v="0.52"/>
    <x v="2"/>
  </r>
  <r>
    <x v="3"/>
    <n v="1185732"/>
    <x v="362"/>
    <x v="0"/>
    <x v="41"/>
    <s v="Charleston"/>
    <x v="3"/>
    <n v="36"/>
    <n v="72"/>
    <n v="2592"/>
    <n v="1321.92"/>
    <n v="0.51"/>
    <x v="2"/>
  </r>
  <r>
    <x v="3"/>
    <n v="1185732"/>
    <x v="362"/>
    <x v="0"/>
    <x v="41"/>
    <s v="Charleston"/>
    <x v="4"/>
    <n v="49"/>
    <n v="68"/>
    <n v="3332"/>
    <n v="1799.2800000000002"/>
    <n v="0.54"/>
    <x v="2"/>
  </r>
  <r>
    <x v="3"/>
    <n v="1185732"/>
    <x v="362"/>
    <x v="0"/>
    <x v="41"/>
    <s v="Charleston"/>
    <x v="5"/>
    <n v="54"/>
    <n v="115"/>
    <n v="6210"/>
    <n v="3353.4"/>
    <n v="0.54"/>
    <x v="2"/>
  </r>
  <r>
    <x v="3"/>
    <n v="1185732"/>
    <x v="394"/>
    <x v="0"/>
    <x v="41"/>
    <s v="Charleston"/>
    <x v="0"/>
    <n v="34"/>
    <n v="154"/>
    <n v="5236"/>
    <n v="2670.36"/>
    <n v="0.51"/>
    <x v="2"/>
  </r>
  <r>
    <x v="3"/>
    <n v="1185732"/>
    <x v="394"/>
    <x v="0"/>
    <x v="41"/>
    <s v="Charleston"/>
    <x v="1"/>
    <n v="29"/>
    <n v="91"/>
    <n v="2639"/>
    <n v="1398.67"/>
    <n v="0.53"/>
    <x v="2"/>
  </r>
  <r>
    <x v="3"/>
    <n v="1185732"/>
    <x v="394"/>
    <x v="0"/>
    <x v="41"/>
    <s v="Charleston"/>
    <x v="2"/>
    <n v="24"/>
    <n v="68"/>
    <n v="1632"/>
    <n v="881.28000000000009"/>
    <n v="0.54"/>
    <x v="2"/>
  </r>
  <r>
    <x v="3"/>
    <n v="1185732"/>
    <x v="394"/>
    <x v="0"/>
    <x v="41"/>
    <s v="Charleston"/>
    <x v="3"/>
    <n v="23"/>
    <n v="59"/>
    <n v="1357"/>
    <n v="678.5"/>
    <n v="0.5"/>
    <x v="2"/>
  </r>
  <r>
    <x v="3"/>
    <n v="1185732"/>
    <x v="394"/>
    <x v="0"/>
    <x v="41"/>
    <s v="Charleston"/>
    <x v="4"/>
    <n v="32"/>
    <n v="61"/>
    <n v="1952"/>
    <n v="1015.0400000000001"/>
    <n v="0.52"/>
    <x v="2"/>
  </r>
  <r>
    <x v="3"/>
    <n v="1185732"/>
    <x v="394"/>
    <x v="0"/>
    <x v="41"/>
    <s v="Charleston"/>
    <x v="5"/>
    <n v="36"/>
    <n v="75"/>
    <n v="2700"/>
    <n v="1377"/>
    <n v="0.51"/>
    <x v="2"/>
  </r>
  <r>
    <x v="3"/>
    <n v="1185732"/>
    <x v="423"/>
    <x v="0"/>
    <x v="41"/>
    <s v="Charleston"/>
    <x v="0"/>
    <n v="41"/>
    <n v="115"/>
    <n v="4715"/>
    <n v="2546.1000000000004"/>
    <n v="0.54"/>
    <x v="2"/>
  </r>
  <r>
    <x v="3"/>
    <n v="1185732"/>
    <x v="423"/>
    <x v="0"/>
    <x v="41"/>
    <s v="Charleston"/>
    <x v="1"/>
    <n v="32"/>
    <n v="80"/>
    <n v="2560"/>
    <n v="1331.2"/>
    <n v="0.52"/>
    <x v="2"/>
  </r>
  <r>
    <x v="3"/>
    <n v="1185732"/>
    <x v="423"/>
    <x v="0"/>
    <x v="41"/>
    <s v="Charleston"/>
    <x v="2"/>
    <n v="33"/>
    <n v="44"/>
    <n v="1452"/>
    <n v="769.56000000000006"/>
    <n v="0.53"/>
    <x v="2"/>
  </r>
  <r>
    <x v="3"/>
    <n v="1185732"/>
    <x v="423"/>
    <x v="0"/>
    <x v="41"/>
    <s v="Charleston"/>
    <x v="3"/>
    <n v="32"/>
    <n v="47"/>
    <n v="1504"/>
    <n v="797.12"/>
    <n v="0.53"/>
    <x v="2"/>
  </r>
  <r>
    <x v="3"/>
    <n v="1185732"/>
    <x v="423"/>
    <x v="0"/>
    <x v="41"/>
    <s v="Charleston"/>
    <x v="4"/>
    <n v="41"/>
    <n v="53"/>
    <n v="2173"/>
    <n v="1195.1500000000001"/>
    <n v="0.55000000000000004"/>
    <x v="2"/>
  </r>
  <r>
    <x v="0"/>
    <n v="1185732"/>
    <x v="423"/>
    <x v="0"/>
    <x v="41"/>
    <s v="Charleston"/>
    <x v="5"/>
    <n v="47"/>
    <n v="84"/>
    <n v="3948"/>
    <n v="1974"/>
    <n v="0.5"/>
    <x v="2"/>
  </r>
  <r>
    <x v="0"/>
    <n v="1185732"/>
    <x v="454"/>
    <x v="0"/>
    <x v="41"/>
    <s v="Charleston"/>
    <x v="0"/>
    <n v="44"/>
    <n v="117"/>
    <n v="5148"/>
    <n v="2676.96"/>
    <n v="0.52"/>
    <x v="2"/>
  </r>
  <r>
    <x v="0"/>
    <n v="1185732"/>
    <x v="454"/>
    <x v="0"/>
    <x v="41"/>
    <s v="Charleston"/>
    <x v="1"/>
    <n v="33"/>
    <n v="95"/>
    <n v="3135"/>
    <n v="1661.5500000000002"/>
    <n v="0.53"/>
    <x v="2"/>
  </r>
  <r>
    <x v="0"/>
    <n v="1185732"/>
    <x v="454"/>
    <x v="0"/>
    <x v="41"/>
    <s v="Charleston"/>
    <x v="2"/>
    <n v="32"/>
    <n v="77"/>
    <n v="2464"/>
    <n v="1232"/>
    <n v="0.5"/>
    <x v="2"/>
  </r>
  <r>
    <x v="0"/>
    <n v="1185732"/>
    <x v="454"/>
    <x v="0"/>
    <x v="41"/>
    <s v="Charleston"/>
    <x v="3"/>
    <n v="38"/>
    <n v="91"/>
    <n v="3458"/>
    <n v="1901.9"/>
    <n v="0.55000000000000004"/>
    <x v="2"/>
  </r>
  <r>
    <x v="0"/>
    <n v="1185732"/>
    <x v="454"/>
    <x v="0"/>
    <x v="41"/>
    <s v="Charleston"/>
    <x v="4"/>
    <n v="62"/>
    <n v="78"/>
    <n v="4836"/>
    <n v="2563.08"/>
    <n v="0.53"/>
    <x v="2"/>
  </r>
  <r>
    <x v="0"/>
    <n v="1185732"/>
    <x v="454"/>
    <x v="0"/>
    <x v="41"/>
    <s v="Charleston"/>
    <x v="5"/>
    <n v="64"/>
    <n v="100"/>
    <n v="6400"/>
    <n v="3264"/>
    <n v="0.51"/>
    <x v="2"/>
  </r>
  <r>
    <x v="0"/>
    <n v="1185732"/>
    <x v="483"/>
    <x v="0"/>
    <x v="41"/>
    <s v="Charleston"/>
    <x v="0"/>
    <n v="60"/>
    <n v="176"/>
    <n v="10560"/>
    <n v="5491.2"/>
    <n v="0.52"/>
    <x v="2"/>
  </r>
  <r>
    <x v="0"/>
    <n v="1185732"/>
    <x v="483"/>
    <x v="0"/>
    <x v="41"/>
    <s v="Charleston"/>
    <x v="1"/>
    <n v="52"/>
    <n v="135"/>
    <n v="7020"/>
    <n v="3650.4"/>
    <n v="0.52"/>
    <x v="2"/>
  </r>
  <r>
    <x v="3"/>
    <n v="1185732"/>
    <x v="483"/>
    <x v="0"/>
    <x v="41"/>
    <s v="Charleston"/>
    <x v="2"/>
    <n v="50"/>
    <n v="112"/>
    <n v="5600"/>
    <n v="2968"/>
    <n v="0.53"/>
    <x v="2"/>
  </r>
  <r>
    <x v="0"/>
    <n v="1185732"/>
    <x v="483"/>
    <x v="0"/>
    <x v="41"/>
    <s v="Charleston"/>
    <x v="3"/>
    <n v="53"/>
    <n v="102"/>
    <n v="5406"/>
    <n v="2757.06"/>
    <n v="0.51"/>
    <x v="2"/>
  </r>
  <r>
    <x v="0"/>
    <n v="1185732"/>
    <x v="483"/>
    <x v="0"/>
    <x v="41"/>
    <s v="Charleston"/>
    <x v="4"/>
    <n v="61"/>
    <n v="95"/>
    <n v="5795"/>
    <n v="2897.5"/>
    <n v="0.5"/>
    <x v="2"/>
  </r>
  <r>
    <x v="0"/>
    <n v="1185732"/>
    <x v="483"/>
    <x v="0"/>
    <x v="41"/>
    <s v="Charleston"/>
    <x v="5"/>
    <n v="68"/>
    <n v="122"/>
    <n v="8296"/>
    <n v="4562.8"/>
    <n v="0.55000000000000004"/>
    <x v="2"/>
  </r>
  <r>
    <x v="0"/>
    <n v="1185732"/>
    <x v="188"/>
    <x v="0"/>
    <x v="41"/>
    <s v="Charleston"/>
    <x v="0"/>
    <n v="33"/>
    <n v="106"/>
    <n v="3498"/>
    <n v="1749"/>
    <n v="0.5"/>
    <x v="2"/>
  </r>
  <r>
    <x v="0"/>
    <n v="1185732"/>
    <x v="188"/>
    <x v="0"/>
    <x v="41"/>
    <s v="Charleston"/>
    <x v="1"/>
    <n v="34"/>
    <n v="68"/>
    <n v="2312"/>
    <n v="1086.6399999999999"/>
    <n v="0.47"/>
    <x v="2"/>
  </r>
  <r>
    <x v="0"/>
    <n v="1185732"/>
    <x v="188"/>
    <x v="0"/>
    <x v="41"/>
    <s v="Charleston"/>
    <x v="2"/>
    <n v="24"/>
    <n v="63"/>
    <n v="1512"/>
    <n v="695.52"/>
    <n v="0.45999999999999996"/>
    <x v="2"/>
  </r>
  <r>
    <x v="0"/>
    <n v="1185732"/>
    <x v="188"/>
    <x v="0"/>
    <x v="41"/>
    <s v="Charleston"/>
    <x v="3"/>
    <n v="28"/>
    <n v="20"/>
    <n v="560"/>
    <n v="280"/>
    <n v="0.5"/>
    <x v="2"/>
  </r>
  <r>
    <x v="0"/>
    <n v="1185732"/>
    <x v="188"/>
    <x v="0"/>
    <x v="41"/>
    <s v="Charleston"/>
    <x v="4"/>
    <n v="42"/>
    <n v="33"/>
    <n v="1386"/>
    <n v="595.98"/>
    <n v="0.43"/>
    <x v="2"/>
  </r>
  <r>
    <x v="0"/>
    <n v="1185732"/>
    <x v="188"/>
    <x v="0"/>
    <x v="41"/>
    <s v="Charleston"/>
    <x v="5"/>
    <n v="33"/>
    <n v="59"/>
    <n v="1947"/>
    <n v="778.80000000000007"/>
    <n v="0.4"/>
    <x v="2"/>
  </r>
  <r>
    <x v="0"/>
    <n v="1185732"/>
    <x v="696"/>
    <x v="0"/>
    <x v="41"/>
    <s v="Charleston"/>
    <x v="0"/>
    <n v="32"/>
    <n v="138"/>
    <n v="4416"/>
    <n v="2340.48"/>
    <n v="0.53"/>
    <x v="2"/>
  </r>
  <r>
    <x v="3"/>
    <n v="1185732"/>
    <x v="696"/>
    <x v="0"/>
    <x v="41"/>
    <s v="Charleston"/>
    <x v="1"/>
    <n v="34"/>
    <n v="38"/>
    <n v="1292"/>
    <n v="594.31999999999994"/>
    <n v="0.45999999999999996"/>
    <x v="2"/>
  </r>
  <r>
    <x v="3"/>
    <n v="1185732"/>
    <x v="696"/>
    <x v="0"/>
    <x v="41"/>
    <s v="Charleston"/>
    <x v="2"/>
    <n v="24"/>
    <n v="46"/>
    <n v="1104"/>
    <n v="518.88"/>
    <n v="0.47"/>
    <x v="2"/>
  </r>
  <r>
    <x v="3"/>
    <n v="1185732"/>
    <x v="696"/>
    <x v="0"/>
    <x v="42"/>
    <s v="Baltimore"/>
    <x v="3"/>
    <n v="28"/>
    <n v="14"/>
    <n v="392"/>
    <n v="196"/>
    <n v="0.5"/>
    <x v="2"/>
  </r>
  <r>
    <x v="3"/>
    <n v="1185732"/>
    <x v="696"/>
    <x v="0"/>
    <x v="42"/>
    <s v="Baltimore"/>
    <x v="4"/>
    <n v="41"/>
    <n v="31"/>
    <n v="1271"/>
    <n v="571.94999999999993"/>
    <n v="0.44999999999999996"/>
    <x v="2"/>
  </r>
  <r>
    <x v="3"/>
    <n v="1185732"/>
    <x v="696"/>
    <x v="0"/>
    <x v="42"/>
    <s v="Baltimore"/>
    <x v="5"/>
    <n v="34"/>
    <n v="63"/>
    <n v="2142"/>
    <n v="921.06"/>
    <n v="0.43"/>
    <x v="2"/>
  </r>
  <r>
    <x v="3"/>
    <n v="1185732"/>
    <x v="225"/>
    <x v="0"/>
    <x v="42"/>
    <s v="Baltimore"/>
    <x v="0"/>
    <n v="32"/>
    <n v="125"/>
    <n v="4000"/>
    <n v="2120"/>
    <n v="0.53"/>
    <x v="2"/>
  </r>
  <r>
    <x v="3"/>
    <n v="1185732"/>
    <x v="225"/>
    <x v="0"/>
    <x v="42"/>
    <s v="Baltimore"/>
    <x v="1"/>
    <n v="34"/>
    <n v="39"/>
    <n v="1326"/>
    <n v="623.21999999999991"/>
    <n v="0.47"/>
    <x v="2"/>
  </r>
  <r>
    <x v="3"/>
    <n v="1185732"/>
    <x v="225"/>
    <x v="0"/>
    <x v="42"/>
    <s v="Baltimore"/>
    <x v="2"/>
    <n v="24"/>
    <n v="53"/>
    <n v="1272"/>
    <n v="623.28"/>
    <n v="0.49"/>
    <x v="2"/>
  </r>
  <r>
    <x v="3"/>
    <n v="1185732"/>
    <x v="225"/>
    <x v="0"/>
    <x v="42"/>
    <s v="Baltimore"/>
    <x v="3"/>
    <n v="29"/>
    <n v="7"/>
    <n v="203"/>
    <n v="93.38"/>
    <n v="0.45999999999999996"/>
    <x v="2"/>
  </r>
  <r>
    <x v="3"/>
    <n v="1185732"/>
    <x v="225"/>
    <x v="0"/>
    <x v="42"/>
    <s v="Baltimore"/>
    <x v="4"/>
    <n v="43"/>
    <n v="22"/>
    <n v="946"/>
    <n v="406.78"/>
    <n v="0.43"/>
    <x v="2"/>
  </r>
  <r>
    <x v="3"/>
    <n v="1185732"/>
    <x v="225"/>
    <x v="0"/>
    <x v="42"/>
    <s v="Baltimore"/>
    <x v="5"/>
    <n v="33"/>
    <n v="49"/>
    <n v="1617"/>
    <n v="727.65"/>
    <n v="0.44999999999999996"/>
    <x v="2"/>
  </r>
  <r>
    <x v="3"/>
    <n v="1185732"/>
    <x v="244"/>
    <x v="0"/>
    <x v="42"/>
    <s v="Baltimore"/>
    <x v="0"/>
    <n v="33"/>
    <n v="128"/>
    <n v="4224"/>
    <n v="2154.2400000000002"/>
    <n v="0.51"/>
    <x v="2"/>
  </r>
  <r>
    <x v="3"/>
    <n v="1185732"/>
    <x v="244"/>
    <x v="0"/>
    <x v="42"/>
    <s v="Baltimore"/>
    <x v="1"/>
    <n v="32"/>
    <n v="31"/>
    <n v="992"/>
    <n v="466.23999999999995"/>
    <n v="0.47"/>
    <x v="2"/>
  </r>
  <r>
    <x v="3"/>
    <n v="1185732"/>
    <x v="244"/>
    <x v="0"/>
    <x v="42"/>
    <s v="Baltimore"/>
    <x v="2"/>
    <n v="24"/>
    <n v="33"/>
    <n v="792"/>
    <n v="388.08"/>
    <n v="0.49"/>
    <x v="2"/>
  </r>
  <r>
    <x v="3"/>
    <n v="1185732"/>
    <x v="244"/>
    <x v="0"/>
    <x v="42"/>
    <s v="Baltimore"/>
    <x v="3"/>
    <n v="27"/>
    <n v="13"/>
    <n v="351"/>
    <n v="164.97"/>
    <n v="0.47"/>
    <x v="2"/>
  </r>
  <r>
    <x v="3"/>
    <n v="1185732"/>
    <x v="244"/>
    <x v="0"/>
    <x v="42"/>
    <s v="Baltimore"/>
    <x v="4"/>
    <n v="41"/>
    <n v="15"/>
    <n v="615"/>
    <n v="276.75"/>
    <n v="0.44999999999999996"/>
    <x v="2"/>
  </r>
  <r>
    <x v="3"/>
    <n v="1185732"/>
    <x v="244"/>
    <x v="0"/>
    <x v="42"/>
    <s v="Baltimore"/>
    <x v="5"/>
    <n v="32"/>
    <n v="52"/>
    <n v="1664"/>
    <n v="732.16"/>
    <n v="0.44"/>
    <x v="2"/>
  </r>
  <r>
    <x v="3"/>
    <n v="1185732"/>
    <x v="273"/>
    <x v="0"/>
    <x v="42"/>
    <s v="Baltimore"/>
    <x v="0"/>
    <n v="49"/>
    <n v="118"/>
    <n v="5782"/>
    <n v="3006.6400000000003"/>
    <n v="0.52"/>
    <x v="2"/>
  </r>
  <r>
    <x v="3"/>
    <n v="1185732"/>
    <x v="273"/>
    <x v="0"/>
    <x v="42"/>
    <s v="Baltimore"/>
    <x v="1"/>
    <n v="42"/>
    <n v="47"/>
    <n v="1974"/>
    <n v="908.04"/>
    <n v="0.45999999999999996"/>
    <x v="2"/>
  </r>
  <r>
    <x v="3"/>
    <n v="1185732"/>
    <x v="273"/>
    <x v="0"/>
    <x v="42"/>
    <s v="Baltimore"/>
    <x v="2"/>
    <n v="36"/>
    <n v="38"/>
    <n v="1368"/>
    <n v="656.64"/>
    <n v="0.48"/>
    <x v="2"/>
  </r>
  <r>
    <x v="3"/>
    <n v="1185732"/>
    <x v="273"/>
    <x v="0"/>
    <x v="42"/>
    <s v="Baltimore"/>
    <x v="3"/>
    <n v="37"/>
    <n v="30"/>
    <n v="1110"/>
    <n v="532.79999999999995"/>
    <n v="0.48"/>
    <x v="2"/>
  </r>
  <r>
    <x v="3"/>
    <n v="1185732"/>
    <x v="273"/>
    <x v="0"/>
    <x v="42"/>
    <s v="Baltimore"/>
    <x v="4"/>
    <n v="49"/>
    <n v="36"/>
    <n v="1764"/>
    <n v="740.88"/>
    <n v="0.42"/>
    <x v="2"/>
  </r>
  <r>
    <x v="3"/>
    <n v="1185732"/>
    <x v="273"/>
    <x v="0"/>
    <x v="42"/>
    <s v="Baltimore"/>
    <x v="5"/>
    <n v="52"/>
    <n v="63"/>
    <n v="3276"/>
    <n v="1343.1599999999999"/>
    <n v="0.41"/>
    <x v="2"/>
  </r>
  <r>
    <x v="3"/>
    <n v="1185732"/>
    <x v="306"/>
    <x v="0"/>
    <x v="42"/>
    <s v="Baltimore"/>
    <x v="0"/>
    <n v="47"/>
    <n v="125"/>
    <n v="5875"/>
    <n v="2937.5"/>
    <n v="0.5"/>
    <x v="2"/>
  </r>
  <r>
    <x v="3"/>
    <n v="1185732"/>
    <x v="306"/>
    <x v="0"/>
    <x v="42"/>
    <s v="Baltimore"/>
    <x v="1"/>
    <n v="41"/>
    <n v="75"/>
    <n v="3075"/>
    <n v="1445.25"/>
    <n v="0.47"/>
    <x v="2"/>
  </r>
  <r>
    <x v="0"/>
    <n v="1185732"/>
    <x v="306"/>
    <x v="0"/>
    <x v="42"/>
    <s v="Baltimore"/>
    <x v="2"/>
    <n v="37"/>
    <n v="47"/>
    <n v="1739"/>
    <n v="869.5"/>
    <n v="0.5"/>
    <x v="2"/>
  </r>
  <r>
    <x v="0"/>
    <n v="1185732"/>
    <x v="306"/>
    <x v="0"/>
    <x v="42"/>
    <s v="Baltimore"/>
    <x v="3"/>
    <n v="37"/>
    <n v="44"/>
    <n v="1628"/>
    <n v="814"/>
    <n v="0.5"/>
    <x v="2"/>
  </r>
  <r>
    <x v="0"/>
    <n v="1185732"/>
    <x v="306"/>
    <x v="0"/>
    <x v="42"/>
    <s v="Baltimore"/>
    <x v="4"/>
    <n v="49"/>
    <n v="42"/>
    <n v="2058"/>
    <n v="905.52"/>
    <n v="0.44"/>
    <x v="2"/>
  </r>
  <r>
    <x v="0"/>
    <n v="1185732"/>
    <x v="306"/>
    <x v="0"/>
    <x v="42"/>
    <s v="Baltimore"/>
    <x v="5"/>
    <n v="53"/>
    <n v="84"/>
    <n v="4452"/>
    <n v="2003.3999999999999"/>
    <n v="0.44999999999999996"/>
    <x v="2"/>
  </r>
  <r>
    <x v="0"/>
    <n v="1185732"/>
    <x v="334"/>
    <x v="0"/>
    <x v="42"/>
    <s v="Baltimore"/>
    <x v="0"/>
    <n v="49"/>
    <n v="131"/>
    <n v="6419"/>
    <n v="3337.88"/>
    <n v="0.52"/>
    <x v="2"/>
  </r>
  <r>
    <x v="2"/>
    <n v="1185732"/>
    <x v="334"/>
    <x v="0"/>
    <x v="42"/>
    <s v="Baltimore"/>
    <x v="1"/>
    <n v="42"/>
    <n v="72"/>
    <n v="3024"/>
    <n v="1451.52"/>
    <n v="0.48"/>
    <x v="2"/>
  </r>
  <r>
    <x v="2"/>
    <n v="1185732"/>
    <x v="334"/>
    <x v="0"/>
    <x v="42"/>
    <s v="Baltimore"/>
    <x v="2"/>
    <n v="37"/>
    <n v="60"/>
    <n v="2220"/>
    <n v="1087.8"/>
    <n v="0.49"/>
    <x v="2"/>
  </r>
  <r>
    <x v="2"/>
    <n v="1185732"/>
    <x v="334"/>
    <x v="0"/>
    <x v="42"/>
    <s v="Baltimore"/>
    <x v="3"/>
    <n v="36"/>
    <n v="45"/>
    <n v="1620"/>
    <n v="761.4"/>
    <n v="0.47"/>
    <x v="2"/>
  </r>
  <r>
    <x v="2"/>
    <n v="1185732"/>
    <x v="334"/>
    <x v="0"/>
    <x v="42"/>
    <s v="Baltimore"/>
    <x v="4"/>
    <n v="46"/>
    <n v="51"/>
    <n v="2346"/>
    <n v="1055.6999999999998"/>
    <n v="0.44999999999999996"/>
    <x v="2"/>
  </r>
  <r>
    <x v="2"/>
    <n v="1185732"/>
    <x v="334"/>
    <x v="0"/>
    <x v="42"/>
    <s v="Baltimore"/>
    <x v="5"/>
    <n v="54"/>
    <n v="102"/>
    <n v="5508"/>
    <n v="2313.36"/>
    <n v="0.42"/>
    <x v="2"/>
  </r>
  <r>
    <x v="2"/>
    <n v="1185732"/>
    <x v="366"/>
    <x v="0"/>
    <x v="42"/>
    <s v="Baltimore"/>
    <x v="0"/>
    <n v="48"/>
    <n v="135"/>
    <n v="6480"/>
    <n v="3434.4"/>
    <n v="0.53"/>
    <x v="2"/>
  </r>
  <r>
    <x v="2"/>
    <n v="1185732"/>
    <x v="366"/>
    <x v="0"/>
    <x v="42"/>
    <s v="Baltimore"/>
    <x v="1"/>
    <n v="41"/>
    <n v="83"/>
    <n v="3403"/>
    <n v="1701.5"/>
    <n v="0.5"/>
    <x v="2"/>
  </r>
  <r>
    <x v="2"/>
    <n v="1185732"/>
    <x v="366"/>
    <x v="0"/>
    <x v="42"/>
    <s v="Baltimore"/>
    <x v="2"/>
    <n v="39"/>
    <n v="60"/>
    <n v="2340"/>
    <n v="1170"/>
    <n v="0.5"/>
    <x v="2"/>
  </r>
  <r>
    <x v="2"/>
    <n v="1185732"/>
    <x v="366"/>
    <x v="0"/>
    <x v="42"/>
    <s v="Baltimore"/>
    <x v="3"/>
    <n v="37"/>
    <n v="44"/>
    <n v="1628"/>
    <n v="748.88"/>
    <n v="0.45999999999999996"/>
    <x v="2"/>
  </r>
  <r>
    <x v="2"/>
    <n v="1185732"/>
    <x v="366"/>
    <x v="0"/>
    <x v="42"/>
    <s v="Baltimore"/>
    <x v="4"/>
    <n v="47"/>
    <n v="38"/>
    <n v="1786"/>
    <n v="803.69999999999993"/>
    <n v="0.44999999999999996"/>
    <x v="2"/>
  </r>
  <r>
    <x v="2"/>
    <n v="1185732"/>
    <x v="366"/>
    <x v="0"/>
    <x v="42"/>
    <s v="Baltimore"/>
    <x v="5"/>
    <n v="53"/>
    <n v="81"/>
    <n v="4293"/>
    <n v="1845.99"/>
    <n v="0.43"/>
    <x v="2"/>
  </r>
  <r>
    <x v="2"/>
    <n v="1185732"/>
    <x v="396"/>
    <x v="0"/>
    <x v="42"/>
    <s v="Baltimore"/>
    <x v="0"/>
    <n v="49"/>
    <n v="128"/>
    <n v="6272"/>
    <n v="3198.7200000000003"/>
    <n v="0.51"/>
    <x v="2"/>
  </r>
  <r>
    <x v="2"/>
    <n v="1185732"/>
    <x v="396"/>
    <x v="0"/>
    <x v="42"/>
    <s v="Baltimore"/>
    <x v="1"/>
    <n v="44"/>
    <n v="63"/>
    <n v="2772"/>
    <n v="1247.3999999999999"/>
    <n v="0.44999999999999996"/>
    <x v="2"/>
  </r>
  <r>
    <x v="2"/>
    <n v="1185732"/>
    <x v="396"/>
    <x v="0"/>
    <x v="42"/>
    <s v="Baltimore"/>
    <x v="2"/>
    <n v="38"/>
    <n v="36"/>
    <n v="1368"/>
    <n v="684"/>
    <n v="0.5"/>
    <x v="2"/>
  </r>
  <r>
    <x v="2"/>
    <n v="1185732"/>
    <x v="396"/>
    <x v="0"/>
    <x v="42"/>
    <s v="Baltimore"/>
    <x v="3"/>
    <n v="36"/>
    <n v="25"/>
    <n v="900"/>
    <n v="404.99999999999994"/>
    <n v="0.44999999999999996"/>
    <x v="2"/>
  </r>
  <r>
    <x v="2"/>
    <n v="1185732"/>
    <x v="396"/>
    <x v="0"/>
    <x v="42"/>
    <s v="Baltimore"/>
    <x v="4"/>
    <n v="48"/>
    <n v="30"/>
    <n v="1440"/>
    <n v="619.20000000000005"/>
    <n v="0.43"/>
    <x v="2"/>
  </r>
  <r>
    <x v="2"/>
    <n v="1185732"/>
    <x v="396"/>
    <x v="0"/>
    <x v="42"/>
    <s v="Baltimore"/>
    <x v="5"/>
    <n v="54"/>
    <n v="50"/>
    <n v="2700"/>
    <n v="1080"/>
    <n v="0.4"/>
    <x v="2"/>
  </r>
  <r>
    <x v="2"/>
    <n v="1185732"/>
    <x v="428"/>
    <x v="0"/>
    <x v="42"/>
    <s v="Baltimore"/>
    <x v="0"/>
    <n v="52"/>
    <n v="113"/>
    <n v="5876"/>
    <n v="3173.0400000000004"/>
    <n v="0.54"/>
    <x v="2"/>
  </r>
  <r>
    <x v="2"/>
    <n v="1185732"/>
    <x v="428"/>
    <x v="0"/>
    <x v="42"/>
    <s v="Baltimore"/>
    <x v="1"/>
    <n v="48"/>
    <n v="58"/>
    <n v="2784"/>
    <n v="1280.6399999999999"/>
    <n v="0.45999999999999996"/>
    <x v="2"/>
  </r>
  <r>
    <x v="2"/>
    <n v="1185732"/>
    <x v="428"/>
    <x v="0"/>
    <x v="42"/>
    <s v="Baltimore"/>
    <x v="2"/>
    <n v="49"/>
    <n v="25"/>
    <n v="1225"/>
    <n v="563.5"/>
    <n v="0.45999999999999996"/>
    <x v="2"/>
  </r>
  <r>
    <x v="0"/>
    <n v="1185732"/>
    <x v="428"/>
    <x v="0"/>
    <x v="42"/>
    <s v="Baltimore"/>
    <x v="3"/>
    <n v="49"/>
    <n v="21"/>
    <n v="1029"/>
    <n v="514.5"/>
    <n v="0.5"/>
    <x v="2"/>
  </r>
  <r>
    <x v="0"/>
    <n v="1185732"/>
    <x v="428"/>
    <x v="0"/>
    <x v="42"/>
    <s v="Baltimore"/>
    <x v="4"/>
    <n v="56"/>
    <n v="20"/>
    <n v="1120"/>
    <n v="448"/>
    <n v="0.4"/>
    <x v="2"/>
  </r>
  <r>
    <x v="0"/>
    <n v="1185732"/>
    <x v="428"/>
    <x v="0"/>
    <x v="42"/>
    <s v="Baltimore"/>
    <x v="5"/>
    <n v="60"/>
    <n v="52"/>
    <n v="3120"/>
    <n v="1248"/>
    <n v="0.4"/>
    <x v="2"/>
  </r>
  <r>
    <x v="0"/>
    <n v="1185732"/>
    <x v="458"/>
    <x v="0"/>
    <x v="42"/>
    <s v="Baltimore"/>
    <x v="0"/>
    <n v="58"/>
    <n v="88"/>
    <n v="5104"/>
    <n v="2807.2000000000003"/>
    <n v="0.55000000000000004"/>
    <x v="2"/>
  </r>
  <r>
    <x v="0"/>
    <n v="1185732"/>
    <x v="458"/>
    <x v="0"/>
    <x v="42"/>
    <s v="Baltimore"/>
    <x v="1"/>
    <n v="45"/>
    <n v="51"/>
    <n v="2295"/>
    <n v="1078.6499999999999"/>
    <n v="0.47"/>
    <x v="2"/>
  </r>
  <r>
    <x v="0"/>
    <n v="1185732"/>
    <x v="458"/>
    <x v="0"/>
    <x v="42"/>
    <s v="Baltimore"/>
    <x v="2"/>
    <n v="49"/>
    <n v="48"/>
    <n v="2352"/>
    <n v="1176"/>
    <n v="0.5"/>
    <x v="2"/>
  </r>
  <r>
    <x v="0"/>
    <n v="1185732"/>
    <x v="458"/>
    <x v="0"/>
    <x v="42"/>
    <s v="Baltimore"/>
    <x v="3"/>
    <n v="48"/>
    <n v="41"/>
    <n v="1968"/>
    <n v="905.28"/>
    <n v="0.45999999999999996"/>
    <x v="2"/>
  </r>
  <r>
    <x v="0"/>
    <n v="1185732"/>
    <x v="458"/>
    <x v="0"/>
    <x v="42"/>
    <s v="Baltimore"/>
    <x v="4"/>
    <n v="56"/>
    <n v="31"/>
    <n v="1736"/>
    <n v="763.84"/>
    <n v="0.44"/>
    <x v="2"/>
  </r>
  <r>
    <x v="0"/>
    <n v="1185732"/>
    <x v="458"/>
    <x v="0"/>
    <x v="42"/>
    <s v="Baltimore"/>
    <x v="5"/>
    <n v="62"/>
    <n v="63"/>
    <n v="3906"/>
    <n v="1679.58"/>
    <n v="0.43"/>
    <x v="2"/>
  </r>
  <r>
    <x v="0"/>
    <n v="1185732"/>
    <x v="487"/>
    <x v="0"/>
    <x v="42"/>
    <s v="Baltimore"/>
    <x v="0"/>
    <n v="57"/>
    <n v="122"/>
    <n v="6954"/>
    <n v="3477"/>
    <n v="0.5"/>
    <x v="2"/>
  </r>
  <r>
    <x v="0"/>
    <n v="1185732"/>
    <x v="487"/>
    <x v="0"/>
    <x v="42"/>
    <s v="Baltimore"/>
    <x v="1"/>
    <n v="46"/>
    <n v="65"/>
    <n v="2990"/>
    <n v="1495"/>
    <n v="0.5"/>
    <x v="2"/>
  </r>
  <r>
    <x v="0"/>
    <n v="1185732"/>
    <x v="487"/>
    <x v="0"/>
    <x v="42"/>
    <s v="Baltimore"/>
    <x v="2"/>
    <n v="45"/>
    <n v="65"/>
    <n v="2925"/>
    <n v="1374.75"/>
    <n v="0.47"/>
    <x v="2"/>
  </r>
  <r>
    <x v="0"/>
    <n v="1185732"/>
    <x v="487"/>
    <x v="0"/>
    <x v="42"/>
    <s v="Baltimore"/>
    <x v="3"/>
    <n v="49"/>
    <n v="44"/>
    <n v="2156"/>
    <n v="1013.3199999999999"/>
    <n v="0.47"/>
    <x v="2"/>
  </r>
  <r>
    <x v="0"/>
    <n v="1185732"/>
    <x v="487"/>
    <x v="0"/>
    <x v="42"/>
    <s v="Baltimore"/>
    <x v="4"/>
    <n v="54"/>
    <n v="51"/>
    <n v="2754"/>
    <n v="1129.1399999999999"/>
    <n v="0.41"/>
    <x v="2"/>
  </r>
  <r>
    <x v="0"/>
    <n v="1185732"/>
    <x v="487"/>
    <x v="0"/>
    <x v="42"/>
    <s v="Baltimore"/>
    <x v="5"/>
    <n v="61"/>
    <n v="72"/>
    <n v="4392"/>
    <n v="1844.6399999999999"/>
    <n v="0.42"/>
    <x v="2"/>
  </r>
  <r>
    <x v="0"/>
    <n v="1185732"/>
    <x v="181"/>
    <x v="0"/>
    <x v="42"/>
    <s v="Baltimore"/>
    <x v="0"/>
    <n v="36"/>
    <n v="137"/>
    <n v="4932"/>
    <n v="2219.3999999999996"/>
    <n v="0.44999999999999996"/>
    <x v="2"/>
  </r>
  <r>
    <x v="0"/>
    <n v="1185732"/>
    <x v="181"/>
    <x v="0"/>
    <x v="42"/>
    <s v="Baltimore"/>
    <x v="1"/>
    <n v="38"/>
    <n v="81"/>
    <n v="3078"/>
    <n v="1539"/>
    <n v="0.5"/>
    <x v="2"/>
  </r>
  <r>
    <x v="0"/>
    <n v="1185732"/>
    <x v="181"/>
    <x v="0"/>
    <x v="42"/>
    <s v="Baltimore"/>
    <x v="2"/>
    <n v="29"/>
    <n v="91"/>
    <n v="2639"/>
    <n v="1398.67"/>
    <n v="0.53"/>
    <x v="2"/>
  </r>
  <r>
    <x v="0"/>
    <n v="1185732"/>
    <x v="181"/>
    <x v="0"/>
    <x v="42"/>
    <s v="Baltimore"/>
    <x v="3"/>
    <n v="32"/>
    <n v="47"/>
    <n v="1504"/>
    <n v="827.2"/>
    <n v="0.55000000000000004"/>
    <x v="2"/>
  </r>
  <r>
    <x v="0"/>
    <n v="1185732"/>
    <x v="181"/>
    <x v="0"/>
    <x v="42"/>
    <s v="Baltimore"/>
    <x v="4"/>
    <n v="49"/>
    <n v="59"/>
    <n v="2891"/>
    <n v="1214.22"/>
    <n v="0.42"/>
    <x v="2"/>
  </r>
  <r>
    <x v="0"/>
    <n v="1185732"/>
    <x v="181"/>
    <x v="0"/>
    <x v="42"/>
    <s v="Baltimore"/>
    <x v="5"/>
    <n v="36"/>
    <n v="81"/>
    <n v="2916"/>
    <n v="1487.16"/>
    <n v="0.51"/>
    <x v="2"/>
  </r>
  <r>
    <x v="0"/>
    <n v="1185732"/>
    <x v="210"/>
    <x v="0"/>
    <x v="42"/>
    <s v="Baltimore"/>
    <x v="0"/>
    <n v="39"/>
    <n v="144"/>
    <n v="5616"/>
    <n v="2808"/>
    <n v="0.5"/>
    <x v="2"/>
  </r>
  <r>
    <x v="0"/>
    <n v="1185732"/>
    <x v="210"/>
    <x v="0"/>
    <x v="42"/>
    <s v="Baltimore"/>
    <x v="1"/>
    <n v="37"/>
    <n v="61"/>
    <n v="2257"/>
    <n v="1038.22"/>
    <n v="0.45999999999999996"/>
    <x v="2"/>
  </r>
  <r>
    <x v="0"/>
    <n v="1185732"/>
    <x v="210"/>
    <x v="0"/>
    <x v="42"/>
    <s v="Baltimore"/>
    <x v="2"/>
    <n v="27"/>
    <n v="69"/>
    <n v="1863"/>
    <n v="950.13"/>
    <n v="0.51"/>
    <x v="2"/>
  </r>
  <r>
    <x v="0"/>
    <n v="1185732"/>
    <x v="210"/>
    <x v="0"/>
    <x v="43"/>
    <s v="Wilmington"/>
    <x v="3"/>
    <n v="33"/>
    <n v="45"/>
    <n v="1485"/>
    <n v="816.75000000000011"/>
    <n v="0.55000000000000004"/>
    <x v="2"/>
  </r>
  <r>
    <x v="0"/>
    <n v="1185732"/>
    <x v="210"/>
    <x v="0"/>
    <x v="43"/>
    <s v="Wilmington"/>
    <x v="4"/>
    <n v="45"/>
    <n v="65"/>
    <n v="2925"/>
    <n v="1199.25"/>
    <n v="0.41"/>
    <x v="2"/>
  </r>
  <r>
    <x v="0"/>
    <n v="1185732"/>
    <x v="210"/>
    <x v="0"/>
    <x v="43"/>
    <s v="Wilmington"/>
    <x v="5"/>
    <n v="39"/>
    <n v="98"/>
    <n v="3822"/>
    <n v="2025.66"/>
    <n v="0.53"/>
    <x v="2"/>
  </r>
  <r>
    <x v="0"/>
    <n v="1185732"/>
    <x v="218"/>
    <x v="0"/>
    <x v="43"/>
    <s v="Wilmington"/>
    <x v="0"/>
    <n v="36"/>
    <n v="158"/>
    <n v="5688"/>
    <n v="2616.48"/>
    <n v="0.45999999999999996"/>
    <x v="2"/>
  </r>
  <r>
    <x v="0"/>
    <n v="1185732"/>
    <x v="218"/>
    <x v="0"/>
    <x v="43"/>
    <s v="Wilmington"/>
    <x v="1"/>
    <n v="39"/>
    <n v="68"/>
    <n v="2652"/>
    <n v="1193.3999999999999"/>
    <n v="0.44999999999999996"/>
    <x v="2"/>
  </r>
  <r>
    <x v="0"/>
    <n v="1185732"/>
    <x v="218"/>
    <x v="0"/>
    <x v="43"/>
    <s v="Wilmington"/>
    <x v="2"/>
    <n v="29"/>
    <n v="69"/>
    <n v="2001"/>
    <n v="1080.54"/>
    <n v="0.54"/>
    <x v="2"/>
  </r>
  <r>
    <x v="0"/>
    <n v="1185732"/>
    <x v="218"/>
    <x v="0"/>
    <x v="43"/>
    <s v="Wilmington"/>
    <x v="3"/>
    <n v="32"/>
    <n v="31"/>
    <n v="992"/>
    <n v="525.76"/>
    <n v="0.53"/>
    <x v="2"/>
  </r>
  <r>
    <x v="0"/>
    <n v="1185732"/>
    <x v="218"/>
    <x v="0"/>
    <x v="43"/>
    <s v="Wilmington"/>
    <x v="4"/>
    <n v="46"/>
    <n v="49"/>
    <n v="2254"/>
    <n v="924.14"/>
    <n v="0.41"/>
    <x v="2"/>
  </r>
  <r>
    <x v="0"/>
    <n v="1185732"/>
    <x v="218"/>
    <x v="0"/>
    <x v="43"/>
    <s v="Wilmington"/>
    <x v="5"/>
    <n v="39"/>
    <n v="72"/>
    <n v="2808"/>
    <n v="1404"/>
    <n v="0.5"/>
    <x v="2"/>
  </r>
  <r>
    <x v="0"/>
    <n v="1185732"/>
    <x v="237"/>
    <x v="0"/>
    <x v="43"/>
    <s v="Wilmington"/>
    <x v="0"/>
    <n v="36"/>
    <n v="131"/>
    <n v="4716"/>
    <n v="2358"/>
    <n v="0.5"/>
    <x v="2"/>
  </r>
  <r>
    <x v="0"/>
    <n v="1185732"/>
    <x v="237"/>
    <x v="0"/>
    <x v="43"/>
    <s v="Wilmington"/>
    <x v="1"/>
    <n v="38"/>
    <n v="61"/>
    <n v="2318"/>
    <n v="1089.46"/>
    <n v="0.47"/>
    <x v="2"/>
  </r>
  <r>
    <x v="0"/>
    <n v="1185732"/>
    <x v="237"/>
    <x v="0"/>
    <x v="43"/>
    <s v="Wilmington"/>
    <x v="2"/>
    <n v="27"/>
    <n v="59"/>
    <n v="1593"/>
    <n v="876.15000000000009"/>
    <n v="0.55000000000000004"/>
    <x v="2"/>
  </r>
  <r>
    <x v="0"/>
    <n v="1185732"/>
    <x v="237"/>
    <x v="0"/>
    <x v="43"/>
    <s v="Wilmington"/>
    <x v="3"/>
    <n v="32"/>
    <n v="44"/>
    <n v="1408"/>
    <n v="718.08"/>
    <n v="0.51"/>
    <x v="2"/>
  </r>
  <r>
    <x v="0"/>
    <n v="1185732"/>
    <x v="237"/>
    <x v="0"/>
    <x v="43"/>
    <s v="Wilmington"/>
    <x v="4"/>
    <n v="47"/>
    <n v="45"/>
    <n v="2115"/>
    <n v="951.74999999999989"/>
    <n v="0.44999999999999996"/>
    <x v="2"/>
  </r>
  <r>
    <x v="0"/>
    <n v="1185732"/>
    <x v="237"/>
    <x v="0"/>
    <x v="43"/>
    <s v="Wilmington"/>
    <x v="5"/>
    <n v="38"/>
    <n v="78"/>
    <n v="2964"/>
    <n v="1600.5600000000002"/>
    <n v="0.54"/>
    <x v="2"/>
  </r>
  <r>
    <x v="0"/>
    <n v="1185732"/>
    <x v="266"/>
    <x v="0"/>
    <x v="43"/>
    <s v="Wilmington"/>
    <x v="0"/>
    <n v="51"/>
    <n v="160"/>
    <n v="8160"/>
    <n v="3916.7999999999997"/>
    <n v="0.48"/>
    <x v="2"/>
  </r>
  <r>
    <x v="0"/>
    <n v="1185732"/>
    <x v="266"/>
    <x v="0"/>
    <x v="43"/>
    <s v="Wilmington"/>
    <x v="1"/>
    <n v="47"/>
    <n v="69"/>
    <n v="3243"/>
    <n v="1459.35"/>
    <n v="0.44999999999999996"/>
    <x v="2"/>
  </r>
  <r>
    <x v="0"/>
    <n v="1185732"/>
    <x v="266"/>
    <x v="0"/>
    <x v="43"/>
    <s v="Wilmington"/>
    <x v="2"/>
    <n v="41"/>
    <n v="81"/>
    <n v="3321"/>
    <n v="1726.92"/>
    <n v="0.52"/>
    <x v="2"/>
  </r>
  <r>
    <x v="0"/>
    <n v="1185732"/>
    <x v="266"/>
    <x v="0"/>
    <x v="43"/>
    <s v="Wilmington"/>
    <x v="3"/>
    <n v="41"/>
    <n v="65"/>
    <n v="2665"/>
    <n v="1385.8"/>
    <n v="0.52"/>
    <x v="2"/>
  </r>
  <r>
    <x v="0"/>
    <n v="1185732"/>
    <x v="266"/>
    <x v="0"/>
    <x v="43"/>
    <s v="Wilmington"/>
    <x v="4"/>
    <n v="50"/>
    <n v="74"/>
    <n v="3700"/>
    <n v="1554"/>
    <n v="0.42"/>
    <x v="2"/>
  </r>
  <r>
    <x v="0"/>
    <n v="1185732"/>
    <x v="266"/>
    <x v="0"/>
    <x v="43"/>
    <s v="Wilmington"/>
    <x v="5"/>
    <n v="54"/>
    <n v="104"/>
    <n v="5616"/>
    <n v="3088.8"/>
    <n v="0.55000000000000004"/>
    <x v="2"/>
  </r>
  <r>
    <x v="0"/>
    <n v="1185732"/>
    <x v="299"/>
    <x v="0"/>
    <x v="43"/>
    <s v="Wilmington"/>
    <x v="0"/>
    <n v="51"/>
    <n v="189"/>
    <n v="9639"/>
    <n v="4433.9399999999996"/>
    <n v="0.45999999999999996"/>
    <x v="2"/>
  </r>
  <r>
    <x v="0"/>
    <n v="1185732"/>
    <x v="299"/>
    <x v="0"/>
    <x v="43"/>
    <s v="Wilmington"/>
    <x v="1"/>
    <n v="48"/>
    <n v="120"/>
    <n v="5760"/>
    <n v="2591.9999999999995"/>
    <n v="0.44999999999999996"/>
    <x v="2"/>
  </r>
  <r>
    <x v="0"/>
    <n v="1185732"/>
    <x v="299"/>
    <x v="0"/>
    <x v="43"/>
    <s v="Wilmington"/>
    <x v="2"/>
    <n v="43"/>
    <n v="85"/>
    <n v="3655"/>
    <n v="1937.15"/>
    <n v="0.53"/>
    <x v="2"/>
  </r>
  <r>
    <x v="0"/>
    <n v="1185732"/>
    <x v="299"/>
    <x v="0"/>
    <x v="43"/>
    <s v="Wilmington"/>
    <x v="3"/>
    <n v="41"/>
    <n v="75"/>
    <n v="3075"/>
    <n v="1691.2500000000002"/>
    <n v="0.55000000000000004"/>
    <x v="2"/>
  </r>
  <r>
    <x v="0"/>
    <n v="1185732"/>
    <x v="299"/>
    <x v="0"/>
    <x v="43"/>
    <s v="Wilmington"/>
    <x v="4"/>
    <n v="50"/>
    <n v="75"/>
    <n v="3750"/>
    <n v="1500"/>
    <n v="0.4"/>
    <x v="2"/>
  </r>
  <r>
    <x v="0"/>
    <n v="1185732"/>
    <x v="299"/>
    <x v="0"/>
    <x v="43"/>
    <s v="Wilmington"/>
    <x v="5"/>
    <n v="56"/>
    <n v="135"/>
    <n v="7560"/>
    <n v="4006.8"/>
    <n v="0.53"/>
    <x v="2"/>
  </r>
  <r>
    <x v="0"/>
    <n v="1185732"/>
    <x v="327"/>
    <x v="0"/>
    <x v="43"/>
    <s v="Wilmington"/>
    <x v="0"/>
    <n v="53"/>
    <n v="182"/>
    <n v="9646"/>
    <n v="4823"/>
    <n v="0.5"/>
    <x v="2"/>
  </r>
  <r>
    <x v="0"/>
    <n v="1185732"/>
    <x v="327"/>
    <x v="0"/>
    <x v="43"/>
    <s v="Wilmington"/>
    <x v="1"/>
    <n v="47"/>
    <n v="119"/>
    <n v="5593"/>
    <n v="2516.85"/>
    <n v="0.44999999999999996"/>
    <x v="2"/>
  </r>
  <r>
    <x v="0"/>
    <n v="1185732"/>
    <x v="327"/>
    <x v="0"/>
    <x v="43"/>
    <s v="Wilmington"/>
    <x v="2"/>
    <n v="41"/>
    <n v="102"/>
    <n v="4182"/>
    <n v="2258.2800000000002"/>
    <n v="0.54"/>
    <x v="2"/>
  </r>
  <r>
    <x v="0"/>
    <n v="1185732"/>
    <x v="327"/>
    <x v="0"/>
    <x v="43"/>
    <s v="Wilmington"/>
    <x v="3"/>
    <n v="43"/>
    <n v="90"/>
    <n v="3870"/>
    <n v="2051.1"/>
    <n v="0.53"/>
    <x v="2"/>
  </r>
  <r>
    <x v="0"/>
    <n v="1185732"/>
    <x v="327"/>
    <x v="0"/>
    <x v="43"/>
    <s v="Wilmington"/>
    <x v="4"/>
    <n v="51"/>
    <n v="94"/>
    <n v="4794"/>
    <n v="1965.54"/>
    <n v="0.41"/>
    <x v="2"/>
  </r>
  <r>
    <x v="0"/>
    <n v="1185732"/>
    <x v="327"/>
    <x v="0"/>
    <x v="43"/>
    <s v="Wilmington"/>
    <x v="5"/>
    <n v="55"/>
    <n v="145"/>
    <n v="7975"/>
    <n v="3987.5"/>
    <n v="0.5"/>
    <x v="2"/>
  </r>
  <r>
    <x v="0"/>
    <n v="1185732"/>
    <x v="359"/>
    <x v="0"/>
    <x v="43"/>
    <s v="Wilmington"/>
    <x v="0"/>
    <n v="50"/>
    <n v="163"/>
    <n v="8150"/>
    <n v="3993.5"/>
    <n v="0.49"/>
    <x v="2"/>
  </r>
  <r>
    <x v="0"/>
    <n v="1185732"/>
    <x v="359"/>
    <x v="0"/>
    <x v="43"/>
    <s v="Wilmington"/>
    <x v="1"/>
    <n v="47"/>
    <n v="128"/>
    <n v="6016"/>
    <n v="2767.3599999999997"/>
    <n v="0.45999999999999996"/>
    <x v="2"/>
  </r>
  <r>
    <x v="0"/>
    <n v="1185732"/>
    <x v="359"/>
    <x v="0"/>
    <x v="43"/>
    <s v="Wilmington"/>
    <x v="2"/>
    <n v="42"/>
    <n v="105"/>
    <n v="4410"/>
    <n v="2205"/>
    <n v="0.5"/>
    <x v="2"/>
  </r>
  <r>
    <x v="0"/>
    <n v="1185732"/>
    <x v="359"/>
    <x v="0"/>
    <x v="43"/>
    <s v="Wilmington"/>
    <x v="3"/>
    <n v="41"/>
    <n v="63"/>
    <n v="2583"/>
    <n v="1291.5"/>
    <n v="0.5"/>
    <x v="2"/>
  </r>
  <r>
    <x v="0"/>
    <n v="1185732"/>
    <x v="359"/>
    <x v="0"/>
    <x v="43"/>
    <s v="Wilmington"/>
    <x v="4"/>
    <n v="50"/>
    <n v="63"/>
    <n v="3150"/>
    <n v="1417.4999999999998"/>
    <n v="0.44999999999999996"/>
    <x v="2"/>
  </r>
  <r>
    <x v="0"/>
    <n v="1185732"/>
    <x v="359"/>
    <x v="0"/>
    <x v="43"/>
    <s v="Wilmington"/>
    <x v="5"/>
    <n v="59"/>
    <n v="120"/>
    <n v="7080"/>
    <n v="3681.6"/>
    <n v="0.52"/>
    <x v="2"/>
  </r>
  <r>
    <x v="0"/>
    <n v="1185732"/>
    <x v="389"/>
    <x v="0"/>
    <x v="43"/>
    <s v="Wilmington"/>
    <x v="0"/>
    <n v="50"/>
    <n v="142"/>
    <n v="7100"/>
    <n v="3479"/>
    <n v="0.49"/>
    <x v="2"/>
  </r>
  <r>
    <x v="0"/>
    <n v="1185732"/>
    <x v="389"/>
    <x v="0"/>
    <x v="43"/>
    <s v="Wilmington"/>
    <x v="1"/>
    <n v="47"/>
    <n v="85"/>
    <n v="3995"/>
    <n v="1797.7499999999998"/>
    <n v="0.44999999999999996"/>
    <x v="2"/>
  </r>
  <r>
    <x v="0"/>
    <n v="1185732"/>
    <x v="389"/>
    <x v="0"/>
    <x v="43"/>
    <s v="Wilmington"/>
    <x v="2"/>
    <n v="43"/>
    <n v="61"/>
    <n v="2623"/>
    <n v="1337.73"/>
    <n v="0.51"/>
    <x v="2"/>
  </r>
  <r>
    <x v="0"/>
    <n v="1185732"/>
    <x v="389"/>
    <x v="0"/>
    <x v="43"/>
    <s v="Wilmington"/>
    <x v="3"/>
    <n v="41"/>
    <n v="60"/>
    <n v="2460"/>
    <n v="1254.5999999999999"/>
    <n v="0.51"/>
    <x v="2"/>
  </r>
  <r>
    <x v="0"/>
    <n v="1185732"/>
    <x v="389"/>
    <x v="0"/>
    <x v="43"/>
    <s v="Wilmington"/>
    <x v="4"/>
    <n v="50"/>
    <n v="60"/>
    <n v="3000"/>
    <n v="1320"/>
    <n v="0.44"/>
    <x v="2"/>
  </r>
  <r>
    <x v="0"/>
    <n v="1185732"/>
    <x v="389"/>
    <x v="0"/>
    <x v="43"/>
    <s v="Wilmington"/>
    <x v="5"/>
    <n v="58"/>
    <n v="84"/>
    <n v="4872"/>
    <n v="2630.88"/>
    <n v="0.54"/>
    <x v="2"/>
  </r>
  <r>
    <x v="0"/>
    <n v="1185732"/>
    <x v="421"/>
    <x v="0"/>
    <x v="43"/>
    <s v="Wilmington"/>
    <x v="0"/>
    <n v="56"/>
    <n v="128"/>
    <n v="7168"/>
    <n v="3225.5999999999995"/>
    <n v="0.44999999999999996"/>
    <x v="2"/>
  </r>
  <r>
    <x v="0"/>
    <n v="1185732"/>
    <x v="421"/>
    <x v="0"/>
    <x v="43"/>
    <s v="Wilmington"/>
    <x v="1"/>
    <n v="51"/>
    <n v="90"/>
    <n v="4590"/>
    <n v="2111.3999999999996"/>
    <n v="0.45999999999999996"/>
    <x v="2"/>
  </r>
  <r>
    <x v="0"/>
    <n v="1185732"/>
    <x v="421"/>
    <x v="0"/>
    <x v="43"/>
    <s v="Wilmington"/>
    <x v="2"/>
    <n v="50"/>
    <n v="52"/>
    <n v="2600"/>
    <n v="1430.0000000000002"/>
    <n v="0.55000000000000004"/>
    <x v="2"/>
  </r>
  <r>
    <x v="0"/>
    <n v="1185732"/>
    <x v="421"/>
    <x v="0"/>
    <x v="43"/>
    <s v="Wilmington"/>
    <x v="3"/>
    <n v="52"/>
    <n v="44"/>
    <n v="2288"/>
    <n v="1144"/>
    <n v="0.5"/>
    <x v="2"/>
  </r>
  <r>
    <x v="0"/>
    <n v="1185732"/>
    <x v="421"/>
    <x v="0"/>
    <x v="43"/>
    <s v="Wilmington"/>
    <x v="4"/>
    <n v="62"/>
    <n v="49"/>
    <n v="3038"/>
    <n v="1215.2"/>
    <n v="0.4"/>
    <x v="2"/>
  </r>
  <r>
    <x v="4"/>
    <n v="1185732"/>
    <x v="421"/>
    <x v="0"/>
    <x v="43"/>
    <s v="Wilmington"/>
    <x v="5"/>
    <n v="63"/>
    <n v="78"/>
    <n v="4914"/>
    <n v="2702.7000000000003"/>
    <n v="0.55000000000000004"/>
    <x v="2"/>
  </r>
  <r>
    <x v="4"/>
    <n v="1185732"/>
    <x v="451"/>
    <x v="0"/>
    <x v="43"/>
    <s v="Wilmington"/>
    <x v="0"/>
    <n v="60"/>
    <n v="135"/>
    <n v="8100"/>
    <n v="3807"/>
    <n v="0.47"/>
    <x v="2"/>
  </r>
  <r>
    <x v="4"/>
    <n v="1185732"/>
    <x v="451"/>
    <x v="0"/>
    <x v="43"/>
    <s v="Wilmington"/>
    <x v="1"/>
    <n v="53"/>
    <n v="85"/>
    <n v="4505"/>
    <n v="2072.2999999999997"/>
    <n v="0.45999999999999996"/>
    <x v="2"/>
  </r>
  <r>
    <x v="4"/>
    <n v="1185732"/>
    <x v="451"/>
    <x v="0"/>
    <x v="43"/>
    <s v="Wilmington"/>
    <x v="2"/>
    <n v="52"/>
    <n v="86"/>
    <n v="4472"/>
    <n v="2280.7200000000003"/>
    <n v="0.51"/>
    <x v="2"/>
  </r>
  <r>
    <x v="4"/>
    <n v="1185732"/>
    <x v="451"/>
    <x v="0"/>
    <x v="43"/>
    <s v="Wilmington"/>
    <x v="3"/>
    <n v="51"/>
    <n v="84"/>
    <n v="4284"/>
    <n v="2270.52"/>
    <n v="0.53"/>
    <x v="2"/>
  </r>
  <r>
    <x v="4"/>
    <n v="1185732"/>
    <x v="451"/>
    <x v="0"/>
    <x v="43"/>
    <s v="Wilmington"/>
    <x v="4"/>
    <n v="60"/>
    <n v="72"/>
    <n v="4320"/>
    <n v="1728"/>
    <n v="0.4"/>
    <x v="2"/>
  </r>
  <r>
    <x v="4"/>
    <n v="1185732"/>
    <x v="451"/>
    <x v="0"/>
    <x v="43"/>
    <s v="Wilmington"/>
    <x v="5"/>
    <n v="64"/>
    <n v="98"/>
    <n v="6272"/>
    <n v="3449.6000000000004"/>
    <n v="0.55000000000000004"/>
    <x v="2"/>
  </r>
  <r>
    <x v="4"/>
    <n v="1185732"/>
    <x v="480"/>
    <x v="0"/>
    <x v="43"/>
    <s v="Wilmington"/>
    <x v="0"/>
    <n v="62"/>
    <n v="168"/>
    <n v="10416"/>
    <n v="4895.5199999999995"/>
    <n v="0.47"/>
    <x v="2"/>
  </r>
  <r>
    <x v="4"/>
    <n v="1185732"/>
    <x v="480"/>
    <x v="0"/>
    <x v="43"/>
    <s v="Wilmington"/>
    <x v="1"/>
    <n v="50"/>
    <n v="100"/>
    <n v="5000"/>
    <n v="2400"/>
    <n v="0.48"/>
    <x v="2"/>
  </r>
  <r>
    <x v="4"/>
    <n v="1185732"/>
    <x v="480"/>
    <x v="0"/>
    <x v="43"/>
    <s v="Wilmington"/>
    <x v="2"/>
    <n v="50"/>
    <n v="109"/>
    <n v="5450"/>
    <n v="2943"/>
    <n v="0.54"/>
    <x v="2"/>
  </r>
  <r>
    <x v="4"/>
    <n v="1185732"/>
    <x v="480"/>
    <x v="0"/>
    <x v="43"/>
    <s v="Wilmington"/>
    <x v="3"/>
    <n v="53"/>
    <n v="98"/>
    <n v="5194"/>
    <n v="2804.76"/>
    <n v="0.54"/>
    <x v="2"/>
  </r>
  <r>
    <x v="4"/>
    <n v="1185732"/>
    <x v="480"/>
    <x v="0"/>
    <x v="43"/>
    <s v="Wilmington"/>
    <x v="4"/>
    <n v="61"/>
    <n v="91"/>
    <n v="5551"/>
    <n v="2220.4"/>
    <n v="0.4"/>
    <x v="2"/>
  </r>
  <r>
    <x v="4"/>
    <n v="1185732"/>
    <x v="480"/>
    <x v="0"/>
    <x v="43"/>
    <s v="Wilmington"/>
    <x v="5"/>
    <n v="65"/>
    <n v="123"/>
    <n v="7995"/>
    <n v="3997.5"/>
    <n v="0.5"/>
    <x v="2"/>
  </r>
  <r>
    <x v="4"/>
    <n v="1185732"/>
    <x v="174"/>
    <x v="0"/>
    <x v="43"/>
    <s v="Wilmington"/>
    <x v="0"/>
    <n v="32"/>
    <n v="138"/>
    <n v="4416"/>
    <n v="2208"/>
    <n v="0.5"/>
    <x v="2"/>
  </r>
  <r>
    <x v="4"/>
    <n v="1185732"/>
    <x v="174"/>
    <x v="0"/>
    <x v="43"/>
    <s v="Wilmington"/>
    <x v="1"/>
    <n v="33"/>
    <n v="77"/>
    <n v="2541"/>
    <n v="1194.27"/>
    <n v="0.47"/>
    <x v="2"/>
  </r>
  <r>
    <x v="4"/>
    <n v="1185732"/>
    <x v="174"/>
    <x v="0"/>
    <x v="43"/>
    <s v="Wilmington"/>
    <x v="2"/>
    <n v="24"/>
    <n v="72"/>
    <n v="1728"/>
    <n v="881.28"/>
    <n v="0.51"/>
    <x v="2"/>
  </r>
  <r>
    <x v="4"/>
    <n v="1185732"/>
    <x v="174"/>
    <x v="0"/>
    <x v="43"/>
    <s v="Wilmington"/>
    <x v="3"/>
    <n v="27"/>
    <n v="38"/>
    <n v="1026"/>
    <n v="513"/>
    <n v="0.5"/>
    <x v="2"/>
  </r>
  <r>
    <x v="4"/>
    <n v="1185732"/>
    <x v="174"/>
    <x v="0"/>
    <x v="43"/>
    <s v="Wilmington"/>
    <x v="4"/>
    <n v="41"/>
    <n v="47"/>
    <n v="1927"/>
    <n v="770.80000000000007"/>
    <n v="0.4"/>
    <x v="2"/>
  </r>
  <r>
    <x v="4"/>
    <n v="1185732"/>
    <x v="174"/>
    <x v="0"/>
    <x v="43"/>
    <s v="Wilmington"/>
    <x v="5"/>
    <n v="33"/>
    <n v="69"/>
    <n v="2277"/>
    <n v="1252.3500000000001"/>
    <n v="0.55000000000000004"/>
    <x v="2"/>
  </r>
  <r>
    <x v="4"/>
    <n v="1185732"/>
    <x v="203"/>
    <x v="0"/>
    <x v="43"/>
    <s v="Wilmington"/>
    <x v="0"/>
    <n v="34"/>
    <n v="147"/>
    <n v="4998"/>
    <n v="2399.04"/>
    <n v="0.48"/>
    <x v="2"/>
  </r>
  <r>
    <x v="4"/>
    <n v="1185732"/>
    <x v="203"/>
    <x v="0"/>
    <x v="43"/>
    <s v="Wilmington"/>
    <x v="1"/>
    <n v="32"/>
    <n v="53"/>
    <n v="1696"/>
    <n v="848"/>
    <n v="0.5"/>
    <x v="2"/>
  </r>
  <r>
    <x v="4"/>
    <n v="1185732"/>
    <x v="203"/>
    <x v="0"/>
    <x v="43"/>
    <s v="Wilmington"/>
    <x v="2"/>
    <n v="24"/>
    <n v="63"/>
    <n v="1512"/>
    <n v="771.12"/>
    <n v="0.51"/>
    <x v="2"/>
  </r>
  <r>
    <x v="4"/>
    <n v="1185732"/>
    <x v="203"/>
    <x v="0"/>
    <x v="44"/>
    <s v="Newark"/>
    <x v="3"/>
    <n v="29"/>
    <n v="30"/>
    <n v="870"/>
    <n v="461.1"/>
    <n v="0.53"/>
    <x v="2"/>
  </r>
  <r>
    <x v="4"/>
    <n v="1185732"/>
    <x v="203"/>
    <x v="0"/>
    <x v="44"/>
    <s v="Newark"/>
    <x v="4"/>
    <n v="41"/>
    <n v="47"/>
    <n v="1927"/>
    <n v="770.80000000000007"/>
    <n v="0.4"/>
    <x v="2"/>
  </r>
  <r>
    <x v="4"/>
    <n v="1185732"/>
    <x v="203"/>
    <x v="0"/>
    <x v="44"/>
    <s v="Newark"/>
    <x v="5"/>
    <n v="32"/>
    <n v="74"/>
    <n v="2368"/>
    <n v="1255.04"/>
    <n v="0.53"/>
    <x v="2"/>
  </r>
  <r>
    <x v="4"/>
    <n v="1185732"/>
    <x v="708"/>
    <x v="0"/>
    <x v="44"/>
    <s v="Newark"/>
    <x v="0"/>
    <n v="32"/>
    <n v="144"/>
    <n v="4608"/>
    <n v="2119.6799999999998"/>
    <n v="0.45999999999999996"/>
    <x v="2"/>
  </r>
  <r>
    <x v="4"/>
    <n v="1185732"/>
    <x v="708"/>
    <x v="0"/>
    <x v="44"/>
    <s v="Newark"/>
    <x v="1"/>
    <n v="32"/>
    <n v="58"/>
    <n v="1856"/>
    <n v="909.43999999999994"/>
    <n v="0.49"/>
    <x v="2"/>
  </r>
  <r>
    <x v="4"/>
    <n v="1185732"/>
    <x v="708"/>
    <x v="0"/>
    <x v="44"/>
    <s v="Newark"/>
    <x v="2"/>
    <n v="24"/>
    <n v="59"/>
    <n v="1416"/>
    <n v="750.48"/>
    <n v="0.53"/>
    <x v="2"/>
  </r>
  <r>
    <x v="4"/>
    <n v="1185732"/>
    <x v="708"/>
    <x v="0"/>
    <x v="44"/>
    <s v="Newark"/>
    <x v="3"/>
    <n v="27"/>
    <n v="22"/>
    <n v="594"/>
    <n v="308.88"/>
    <n v="0.52"/>
    <x v="2"/>
  </r>
  <r>
    <x v="4"/>
    <n v="1185732"/>
    <x v="708"/>
    <x v="0"/>
    <x v="44"/>
    <s v="Newark"/>
    <x v="4"/>
    <n v="43"/>
    <n v="34"/>
    <n v="1462"/>
    <n v="657.9"/>
    <n v="0.44999999999999996"/>
    <x v="2"/>
  </r>
  <r>
    <x v="4"/>
    <n v="1185732"/>
    <x v="708"/>
    <x v="0"/>
    <x v="44"/>
    <s v="Newark"/>
    <x v="5"/>
    <n v="32"/>
    <n v="61"/>
    <n v="1952"/>
    <n v="976"/>
    <n v="0.5"/>
    <x v="2"/>
  </r>
  <r>
    <x v="4"/>
    <n v="1185732"/>
    <x v="230"/>
    <x v="0"/>
    <x v="44"/>
    <s v="Newark"/>
    <x v="0"/>
    <n v="34"/>
    <n v="133"/>
    <n v="4522"/>
    <n v="2261"/>
    <n v="0.5"/>
    <x v="2"/>
  </r>
  <r>
    <x v="4"/>
    <n v="1185732"/>
    <x v="230"/>
    <x v="0"/>
    <x v="44"/>
    <s v="Newark"/>
    <x v="1"/>
    <n v="33"/>
    <n v="51"/>
    <n v="1683"/>
    <n v="774.18"/>
    <n v="0.45999999999999996"/>
    <x v="2"/>
  </r>
  <r>
    <x v="4"/>
    <n v="1185732"/>
    <x v="230"/>
    <x v="0"/>
    <x v="44"/>
    <s v="Newark"/>
    <x v="2"/>
    <n v="24"/>
    <n v="51"/>
    <n v="1224"/>
    <n v="612"/>
    <n v="0.5"/>
    <x v="2"/>
  </r>
  <r>
    <x v="4"/>
    <n v="1185732"/>
    <x v="230"/>
    <x v="0"/>
    <x v="44"/>
    <s v="Newark"/>
    <x v="3"/>
    <n v="27"/>
    <n v="27"/>
    <n v="729"/>
    <n v="371.79"/>
    <n v="0.51"/>
    <x v="2"/>
  </r>
  <r>
    <x v="4"/>
    <n v="1185732"/>
    <x v="230"/>
    <x v="0"/>
    <x v="44"/>
    <s v="Newark"/>
    <x v="4"/>
    <n v="44"/>
    <n v="27"/>
    <n v="1188"/>
    <n v="522.72"/>
    <n v="0.44"/>
    <x v="2"/>
  </r>
  <r>
    <x v="4"/>
    <n v="1185732"/>
    <x v="230"/>
    <x v="0"/>
    <x v="44"/>
    <s v="Newark"/>
    <x v="5"/>
    <n v="33"/>
    <n v="68"/>
    <n v="2244"/>
    <n v="1211.76"/>
    <n v="0.54"/>
    <x v="2"/>
  </r>
  <r>
    <x v="4"/>
    <n v="1185732"/>
    <x v="259"/>
    <x v="0"/>
    <x v="44"/>
    <s v="Newark"/>
    <x v="0"/>
    <n v="48"/>
    <n v="130"/>
    <n v="6240"/>
    <n v="2932.7999999999997"/>
    <n v="0.47"/>
    <x v="2"/>
  </r>
  <r>
    <x v="4"/>
    <n v="1185732"/>
    <x v="259"/>
    <x v="0"/>
    <x v="44"/>
    <s v="Newark"/>
    <x v="1"/>
    <n v="41"/>
    <n v="68"/>
    <n v="2788"/>
    <n v="1394"/>
    <n v="0.5"/>
    <x v="2"/>
  </r>
  <r>
    <x v="4"/>
    <n v="1185732"/>
    <x v="259"/>
    <x v="0"/>
    <x v="44"/>
    <s v="Newark"/>
    <x v="2"/>
    <n v="38"/>
    <n v="75"/>
    <n v="2850"/>
    <n v="1425"/>
    <n v="0.5"/>
    <x v="2"/>
  </r>
  <r>
    <x v="4"/>
    <n v="1185732"/>
    <x v="259"/>
    <x v="0"/>
    <x v="44"/>
    <s v="Newark"/>
    <x v="3"/>
    <n v="38"/>
    <n v="56"/>
    <n v="2128"/>
    <n v="1064"/>
    <n v="0.5"/>
    <x v="2"/>
  </r>
  <r>
    <x v="4"/>
    <n v="1185732"/>
    <x v="259"/>
    <x v="0"/>
    <x v="44"/>
    <s v="Newark"/>
    <x v="4"/>
    <n v="47"/>
    <n v="68"/>
    <n v="3196"/>
    <n v="1310.3599999999999"/>
    <n v="0.41"/>
    <x v="2"/>
  </r>
  <r>
    <x v="4"/>
    <n v="1185732"/>
    <x v="259"/>
    <x v="0"/>
    <x v="44"/>
    <s v="Newark"/>
    <x v="5"/>
    <n v="51"/>
    <n v="102"/>
    <n v="5202"/>
    <n v="2705.04"/>
    <n v="0.52"/>
    <x v="2"/>
  </r>
  <r>
    <x v="4"/>
    <n v="1185732"/>
    <x v="292"/>
    <x v="0"/>
    <x v="44"/>
    <s v="Newark"/>
    <x v="0"/>
    <n v="45"/>
    <n v="156"/>
    <n v="7020"/>
    <n v="3229.2"/>
    <n v="0.45999999999999996"/>
    <x v="2"/>
  </r>
  <r>
    <x v="4"/>
    <n v="1185732"/>
    <x v="292"/>
    <x v="0"/>
    <x v="44"/>
    <s v="Newark"/>
    <x v="1"/>
    <n v="44"/>
    <n v="105"/>
    <n v="4620"/>
    <n v="2125.1999999999998"/>
    <n v="0.45999999999999996"/>
    <x v="2"/>
  </r>
  <r>
    <x v="4"/>
    <n v="1185732"/>
    <x v="292"/>
    <x v="0"/>
    <x v="44"/>
    <s v="Newark"/>
    <x v="2"/>
    <n v="38"/>
    <n v="69"/>
    <n v="2622"/>
    <n v="1389.66"/>
    <n v="0.53"/>
    <x v="2"/>
  </r>
  <r>
    <x v="4"/>
    <n v="1185732"/>
    <x v="292"/>
    <x v="0"/>
    <x v="44"/>
    <s v="Newark"/>
    <x v="3"/>
    <n v="39"/>
    <n v="65"/>
    <n v="2535"/>
    <n v="1368.9"/>
    <n v="0.54"/>
    <x v="2"/>
  </r>
  <r>
    <x v="4"/>
    <n v="1185732"/>
    <x v="292"/>
    <x v="0"/>
    <x v="44"/>
    <s v="Newark"/>
    <x v="4"/>
    <n v="46"/>
    <n v="65"/>
    <n v="2990"/>
    <n v="1345.4999999999998"/>
    <n v="0.44999999999999996"/>
    <x v="2"/>
  </r>
  <r>
    <x v="4"/>
    <n v="1185732"/>
    <x v="292"/>
    <x v="0"/>
    <x v="44"/>
    <s v="Newark"/>
    <x v="5"/>
    <n v="50"/>
    <n v="120"/>
    <n v="6000"/>
    <n v="3000"/>
    <n v="0.5"/>
    <x v="2"/>
  </r>
  <r>
    <x v="4"/>
    <n v="1185732"/>
    <x v="320"/>
    <x v="0"/>
    <x v="44"/>
    <s v="Newark"/>
    <x v="0"/>
    <n v="47"/>
    <n v="188"/>
    <n v="8836"/>
    <n v="4152.92"/>
    <n v="0.47"/>
    <x v="2"/>
  </r>
  <r>
    <x v="4"/>
    <n v="1185732"/>
    <x v="320"/>
    <x v="0"/>
    <x v="44"/>
    <s v="Newark"/>
    <x v="1"/>
    <n v="42"/>
    <n v="98"/>
    <n v="4116"/>
    <n v="2058"/>
    <n v="0.5"/>
    <x v="2"/>
  </r>
  <r>
    <x v="4"/>
    <n v="1185732"/>
    <x v="320"/>
    <x v="0"/>
    <x v="44"/>
    <s v="Newark"/>
    <x v="2"/>
    <n v="37"/>
    <n v="81"/>
    <n v="2997"/>
    <n v="1558.44"/>
    <n v="0.52"/>
    <x v="2"/>
  </r>
  <r>
    <x v="4"/>
    <n v="1185732"/>
    <x v="320"/>
    <x v="0"/>
    <x v="44"/>
    <s v="Newark"/>
    <x v="3"/>
    <n v="36"/>
    <n v="63"/>
    <n v="2268"/>
    <n v="1224.72"/>
    <n v="0.54"/>
    <x v="2"/>
  </r>
  <r>
    <x v="4"/>
    <n v="1185732"/>
    <x v="320"/>
    <x v="0"/>
    <x v="44"/>
    <s v="Newark"/>
    <x v="4"/>
    <n v="48"/>
    <n v="74"/>
    <n v="3552"/>
    <n v="1527.36"/>
    <n v="0.43"/>
    <x v="2"/>
  </r>
  <r>
    <x v="4"/>
    <n v="1185732"/>
    <x v="320"/>
    <x v="0"/>
    <x v="44"/>
    <s v="Newark"/>
    <x v="5"/>
    <n v="54"/>
    <n v="131"/>
    <n v="7074"/>
    <n v="3749.2200000000003"/>
    <n v="0.53"/>
    <x v="2"/>
  </r>
  <r>
    <x v="4"/>
    <n v="1185732"/>
    <x v="352"/>
    <x v="0"/>
    <x v="44"/>
    <s v="Newark"/>
    <x v="0"/>
    <n v="47"/>
    <n v="180"/>
    <n v="8460"/>
    <n v="4060.7999999999997"/>
    <n v="0.48"/>
    <x v="2"/>
  </r>
  <r>
    <x v="4"/>
    <n v="1185732"/>
    <x v="352"/>
    <x v="0"/>
    <x v="44"/>
    <s v="Newark"/>
    <x v="1"/>
    <n v="42"/>
    <n v="101"/>
    <n v="4242"/>
    <n v="1993.7399999999998"/>
    <n v="0.47"/>
    <x v="2"/>
  </r>
  <r>
    <x v="4"/>
    <n v="1185732"/>
    <x v="352"/>
    <x v="0"/>
    <x v="44"/>
    <s v="Newark"/>
    <x v="2"/>
    <n v="37"/>
    <n v="75"/>
    <n v="2775"/>
    <n v="1498.5"/>
    <n v="0.54"/>
    <x v="2"/>
  </r>
  <r>
    <x v="4"/>
    <n v="1185732"/>
    <x v="352"/>
    <x v="0"/>
    <x v="44"/>
    <s v="Newark"/>
    <x v="3"/>
    <n v="36"/>
    <n v="52"/>
    <n v="1872"/>
    <n v="954.72"/>
    <n v="0.51"/>
    <x v="2"/>
  </r>
  <r>
    <x v="4"/>
    <n v="1185732"/>
    <x v="352"/>
    <x v="0"/>
    <x v="44"/>
    <s v="Newark"/>
    <x v="4"/>
    <n v="46"/>
    <n v="46"/>
    <n v="2116"/>
    <n v="909.88"/>
    <n v="0.43"/>
    <x v="2"/>
  </r>
  <r>
    <x v="4"/>
    <n v="1185732"/>
    <x v="352"/>
    <x v="0"/>
    <x v="44"/>
    <s v="Newark"/>
    <x v="5"/>
    <n v="52"/>
    <n v="105"/>
    <n v="5460"/>
    <n v="2893.8"/>
    <n v="0.53"/>
    <x v="2"/>
  </r>
  <r>
    <x v="4"/>
    <n v="1185732"/>
    <x v="382"/>
    <x v="0"/>
    <x v="44"/>
    <s v="Newark"/>
    <x v="0"/>
    <n v="46"/>
    <n v="124"/>
    <n v="5704"/>
    <n v="2794.96"/>
    <n v="0.49"/>
    <x v="2"/>
  </r>
  <r>
    <x v="4"/>
    <n v="1185732"/>
    <x v="382"/>
    <x v="0"/>
    <x v="44"/>
    <s v="Newark"/>
    <x v="1"/>
    <n v="41"/>
    <n v="72"/>
    <n v="2952"/>
    <n v="1476"/>
    <n v="0.5"/>
    <x v="2"/>
  </r>
  <r>
    <x v="4"/>
    <n v="1185732"/>
    <x v="382"/>
    <x v="0"/>
    <x v="44"/>
    <s v="Newark"/>
    <x v="2"/>
    <n v="39"/>
    <n v="51"/>
    <n v="1989"/>
    <n v="1054.17"/>
    <n v="0.53"/>
    <x v="2"/>
  </r>
  <r>
    <x v="4"/>
    <n v="1185732"/>
    <x v="382"/>
    <x v="0"/>
    <x v="44"/>
    <s v="Newark"/>
    <x v="3"/>
    <n v="37"/>
    <n v="38"/>
    <n v="1406"/>
    <n v="745.18000000000006"/>
    <n v="0.53"/>
    <x v="2"/>
  </r>
  <r>
    <x v="4"/>
    <n v="1185732"/>
    <x v="382"/>
    <x v="0"/>
    <x v="44"/>
    <s v="Newark"/>
    <x v="4"/>
    <n v="47"/>
    <n v="41"/>
    <n v="1927"/>
    <n v="790.06999999999994"/>
    <n v="0.41"/>
    <x v="2"/>
  </r>
  <r>
    <x v="4"/>
    <n v="1185732"/>
    <x v="382"/>
    <x v="0"/>
    <x v="44"/>
    <s v="Newark"/>
    <x v="5"/>
    <n v="50"/>
    <n v="73"/>
    <n v="3650"/>
    <n v="1934.5"/>
    <n v="0.53"/>
    <x v="2"/>
  </r>
  <r>
    <x v="4"/>
    <n v="1185732"/>
    <x v="414"/>
    <x v="0"/>
    <x v="44"/>
    <s v="Newark"/>
    <x v="0"/>
    <n v="53"/>
    <n v="119"/>
    <n v="6307"/>
    <n v="2901.22"/>
    <n v="0.45999999999999996"/>
    <x v="2"/>
  </r>
  <r>
    <x v="4"/>
    <n v="1185732"/>
    <x v="414"/>
    <x v="0"/>
    <x v="44"/>
    <s v="Newark"/>
    <x v="1"/>
    <n v="48"/>
    <n v="63"/>
    <n v="3024"/>
    <n v="1512"/>
    <n v="0.5"/>
    <x v="2"/>
  </r>
  <r>
    <x v="4"/>
    <n v="1185732"/>
    <x v="414"/>
    <x v="0"/>
    <x v="44"/>
    <s v="Newark"/>
    <x v="2"/>
    <n v="46"/>
    <n v="42"/>
    <n v="1932"/>
    <n v="966"/>
    <n v="0.5"/>
    <x v="2"/>
  </r>
  <r>
    <x v="4"/>
    <n v="1185732"/>
    <x v="414"/>
    <x v="0"/>
    <x v="44"/>
    <s v="Newark"/>
    <x v="3"/>
    <n v="48"/>
    <n v="31"/>
    <n v="1488"/>
    <n v="773.76"/>
    <n v="0.52"/>
    <x v="2"/>
  </r>
  <r>
    <x v="4"/>
    <n v="1185732"/>
    <x v="414"/>
    <x v="0"/>
    <x v="44"/>
    <s v="Newark"/>
    <x v="4"/>
    <n v="58"/>
    <n v="38"/>
    <n v="2204"/>
    <n v="903.64"/>
    <n v="0.41"/>
    <x v="2"/>
  </r>
  <r>
    <x v="2"/>
    <n v="1185732"/>
    <x v="414"/>
    <x v="0"/>
    <x v="44"/>
    <s v="Newark"/>
    <x v="5"/>
    <n v="62"/>
    <n v="68"/>
    <n v="4216"/>
    <n v="2234.48"/>
    <n v="0.53"/>
    <x v="2"/>
  </r>
  <r>
    <x v="2"/>
    <n v="1185732"/>
    <x v="444"/>
    <x v="0"/>
    <x v="44"/>
    <s v="Newark"/>
    <x v="0"/>
    <n v="59"/>
    <n v="108"/>
    <n v="6372"/>
    <n v="3058.56"/>
    <n v="0.48"/>
    <x v="2"/>
  </r>
  <r>
    <x v="2"/>
    <n v="1185732"/>
    <x v="444"/>
    <x v="0"/>
    <x v="44"/>
    <s v="Newark"/>
    <x v="1"/>
    <n v="46"/>
    <n v="80"/>
    <n v="3680"/>
    <n v="1803.2"/>
    <n v="0.49"/>
    <x v="2"/>
  </r>
  <r>
    <x v="2"/>
    <n v="1185732"/>
    <x v="444"/>
    <x v="0"/>
    <x v="44"/>
    <s v="Newark"/>
    <x v="2"/>
    <n v="48"/>
    <n v="68"/>
    <n v="3264"/>
    <n v="1664.64"/>
    <n v="0.51"/>
    <x v="2"/>
  </r>
  <r>
    <x v="2"/>
    <n v="1185732"/>
    <x v="444"/>
    <x v="0"/>
    <x v="44"/>
    <s v="Newark"/>
    <x v="3"/>
    <n v="49"/>
    <n v="65"/>
    <n v="3185"/>
    <n v="1751.7500000000002"/>
    <n v="0.55000000000000004"/>
    <x v="2"/>
  </r>
  <r>
    <x v="2"/>
    <n v="1185732"/>
    <x v="444"/>
    <x v="0"/>
    <x v="44"/>
    <s v="Newark"/>
    <x v="4"/>
    <n v="55"/>
    <n v="59"/>
    <n v="3245"/>
    <n v="1427.8"/>
    <n v="0.44"/>
    <x v="2"/>
  </r>
  <r>
    <x v="2"/>
    <n v="1185732"/>
    <x v="444"/>
    <x v="0"/>
    <x v="44"/>
    <s v="Newark"/>
    <x v="5"/>
    <n v="59"/>
    <n v="91"/>
    <n v="5369"/>
    <n v="2845.57"/>
    <n v="0.53"/>
    <x v="2"/>
  </r>
  <r>
    <x v="2"/>
    <n v="1185732"/>
    <x v="473"/>
    <x v="0"/>
    <x v="44"/>
    <s v="Newark"/>
    <x v="0"/>
    <n v="55"/>
    <n v="149"/>
    <n v="8195"/>
    <n v="3933.6"/>
    <n v="0.48"/>
    <x v="2"/>
  </r>
  <r>
    <x v="2"/>
    <n v="1185732"/>
    <x v="473"/>
    <x v="0"/>
    <x v="44"/>
    <s v="Newark"/>
    <x v="1"/>
    <n v="49"/>
    <n v="105"/>
    <n v="5145"/>
    <n v="2469.6"/>
    <n v="0.48"/>
    <x v="2"/>
  </r>
  <r>
    <x v="2"/>
    <n v="1185732"/>
    <x v="473"/>
    <x v="0"/>
    <x v="44"/>
    <s v="Newark"/>
    <x v="2"/>
    <n v="49"/>
    <n v="91"/>
    <n v="4459"/>
    <n v="2229.5"/>
    <n v="0.5"/>
    <x v="2"/>
  </r>
  <r>
    <x v="2"/>
    <n v="1185732"/>
    <x v="473"/>
    <x v="0"/>
    <x v="44"/>
    <s v="Newark"/>
    <x v="3"/>
    <n v="47"/>
    <n v="83"/>
    <n v="3901"/>
    <n v="1989.51"/>
    <n v="0.51"/>
    <x v="2"/>
  </r>
  <r>
    <x v="2"/>
    <n v="1185732"/>
    <x v="473"/>
    <x v="0"/>
    <x v="44"/>
    <s v="Newark"/>
    <x v="4"/>
    <n v="55"/>
    <n v="83"/>
    <n v="4565"/>
    <n v="2054.25"/>
    <n v="0.44999999999999996"/>
    <x v="2"/>
  </r>
  <r>
    <x v="2"/>
    <n v="1185732"/>
    <x v="473"/>
    <x v="0"/>
    <x v="44"/>
    <s v="Newark"/>
    <x v="5"/>
    <n v="59"/>
    <n v="101"/>
    <n v="5959"/>
    <n v="3217.86"/>
    <n v="0.54"/>
    <x v="2"/>
  </r>
  <r>
    <x v="2"/>
    <n v="1185732"/>
    <x v="171"/>
    <x v="0"/>
    <x v="44"/>
    <s v="Newark"/>
    <x v="0"/>
    <n v="38"/>
    <n v="125"/>
    <n v="4750"/>
    <n v="2422.5"/>
    <n v="0.51"/>
    <x v="2"/>
  </r>
  <r>
    <x v="2"/>
    <n v="1185732"/>
    <x v="171"/>
    <x v="0"/>
    <x v="44"/>
    <s v="Newark"/>
    <x v="1"/>
    <n v="37"/>
    <n v="87"/>
    <n v="3219"/>
    <n v="1673.88"/>
    <n v="0.52"/>
    <x v="2"/>
  </r>
  <r>
    <x v="2"/>
    <n v="1185732"/>
    <x v="171"/>
    <x v="0"/>
    <x v="44"/>
    <s v="Newark"/>
    <x v="2"/>
    <n v="28"/>
    <n v="90"/>
    <n v="2520"/>
    <n v="1008"/>
    <n v="0.4"/>
    <x v="2"/>
  </r>
  <r>
    <x v="2"/>
    <n v="1185732"/>
    <x v="171"/>
    <x v="0"/>
    <x v="44"/>
    <s v="Newark"/>
    <x v="3"/>
    <n v="33"/>
    <n v="42"/>
    <n v="1386"/>
    <n v="609.84"/>
    <n v="0.44"/>
    <x v="2"/>
  </r>
  <r>
    <x v="2"/>
    <n v="1185732"/>
    <x v="171"/>
    <x v="0"/>
    <x v="44"/>
    <s v="Newark"/>
    <x v="4"/>
    <n v="49"/>
    <n v="60"/>
    <n v="2940"/>
    <n v="1205.3999999999999"/>
    <n v="0.41"/>
    <x v="2"/>
  </r>
  <r>
    <x v="2"/>
    <n v="1185732"/>
    <x v="171"/>
    <x v="0"/>
    <x v="44"/>
    <s v="Newark"/>
    <x v="5"/>
    <n v="37"/>
    <n v="81"/>
    <n v="2997"/>
    <n v="1498.5"/>
    <n v="0.5"/>
    <x v="2"/>
  </r>
  <r>
    <x v="2"/>
    <n v="1185732"/>
    <x v="200"/>
    <x v="0"/>
    <x v="44"/>
    <s v="Newark"/>
    <x v="0"/>
    <n v="39"/>
    <n v="149"/>
    <n v="5811"/>
    <n v="2905.5"/>
    <n v="0.5"/>
    <x v="2"/>
  </r>
  <r>
    <x v="2"/>
    <n v="1185732"/>
    <x v="200"/>
    <x v="0"/>
    <x v="44"/>
    <s v="Newark"/>
    <x v="1"/>
    <n v="37"/>
    <n v="54"/>
    <n v="1998"/>
    <n v="999"/>
    <n v="0.5"/>
    <x v="2"/>
  </r>
  <r>
    <x v="2"/>
    <n v="1185732"/>
    <x v="200"/>
    <x v="0"/>
    <x v="44"/>
    <s v="Newark"/>
    <x v="2"/>
    <n v="29"/>
    <n v="65"/>
    <n v="1885"/>
    <n v="848.24999999999989"/>
    <n v="0.44999999999999996"/>
    <x v="2"/>
  </r>
  <r>
    <x v="2"/>
    <n v="1185732"/>
    <x v="200"/>
    <x v="0"/>
    <x v="45"/>
    <s v="Hartford"/>
    <x v="3"/>
    <n v="32"/>
    <n v="34"/>
    <n v="1088"/>
    <n v="478.72"/>
    <n v="0.44"/>
    <x v="2"/>
  </r>
  <r>
    <x v="2"/>
    <n v="1185732"/>
    <x v="200"/>
    <x v="0"/>
    <x v="45"/>
    <s v="Hartford"/>
    <x v="4"/>
    <n v="49"/>
    <n v="60"/>
    <n v="2940"/>
    <n v="1293.5999999999999"/>
    <n v="0.44"/>
    <x v="2"/>
  </r>
  <r>
    <x v="2"/>
    <n v="1185732"/>
    <x v="200"/>
    <x v="0"/>
    <x v="45"/>
    <s v="Hartford"/>
    <x v="5"/>
    <n v="39"/>
    <n v="84"/>
    <n v="3276"/>
    <n v="1474.1999999999998"/>
    <n v="0.44999999999999996"/>
    <x v="2"/>
  </r>
  <r>
    <x v="2"/>
    <n v="1185732"/>
    <x v="705"/>
    <x v="0"/>
    <x v="45"/>
    <s v="Hartford"/>
    <x v="0"/>
    <n v="39"/>
    <n v="130"/>
    <n v="5070"/>
    <n v="2535"/>
    <n v="0.5"/>
    <x v="2"/>
  </r>
  <r>
    <x v="2"/>
    <n v="1185732"/>
    <x v="705"/>
    <x v="0"/>
    <x v="45"/>
    <s v="Hartford"/>
    <x v="1"/>
    <n v="38"/>
    <n v="56"/>
    <n v="2128"/>
    <n v="1149.1200000000001"/>
    <n v="0.54"/>
    <x v="2"/>
  </r>
  <r>
    <x v="2"/>
    <n v="1185732"/>
    <x v="705"/>
    <x v="0"/>
    <x v="45"/>
    <s v="Hartford"/>
    <x v="2"/>
    <n v="29"/>
    <n v="68"/>
    <n v="1972"/>
    <n v="887.39999999999986"/>
    <n v="0.44999999999999996"/>
    <x v="2"/>
  </r>
  <r>
    <x v="2"/>
    <n v="1185732"/>
    <x v="705"/>
    <x v="0"/>
    <x v="45"/>
    <s v="Hartford"/>
    <x v="3"/>
    <n v="32"/>
    <n v="30"/>
    <n v="960"/>
    <n v="403.2"/>
    <n v="0.42"/>
    <x v="2"/>
  </r>
  <r>
    <x v="2"/>
    <n v="1185732"/>
    <x v="705"/>
    <x v="0"/>
    <x v="45"/>
    <s v="Hartford"/>
    <x v="4"/>
    <n v="48"/>
    <n v="39"/>
    <n v="1872"/>
    <n v="748.80000000000007"/>
    <n v="0.4"/>
    <x v="2"/>
  </r>
  <r>
    <x v="2"/>
    <n v="1185732"/>
    <x v="705"/>
    <x v="0"/>
    <x v="45"/>
    <s v="Hartford"/>
    <x v="5"/>
    <n v="38"/>
    <n v="73"/>
    <n v="2774"/>
    <n v="1359.26"/>
    <n v="0.49"/>
    <x v="2"/>
  </r>
  <r>
    <x v="2"/>
    <n v="1185732"/>
    <x v="722"/>
    <x v="0"/>
    <x v="45"/>
    <s v="Hartford"/>
    <x v="0"/>
    <n v="36"/>
    <n v="150"/>
    <n v="5400"/>
    <n v="2700"/>
    <n v="0.5"/>
    <x v="2"/>
  </r>
  <r>
    <x v="2"/>
    <n v="1185732"/>
    <x v="722"/>
    <x v="0"/>
    <x v="45"/>
    <s v="Hartford"/>
    <x v="1"/>
    <n v="38"/>
    <n v="58"/>
    <n v="2204"/>
    <n v="1212.2"/>
    <n v="0.55000000000000004"/>
    <x v="2"/>
  </r>
  <r>
    <x v="2"/>
    <n v="1185732"/>
    <x v="722"/>
    <x v="0"/>
    <x v="45"/>
    <s v="Hartford"/>
    <x v="2"/>
    <n v="29"/>
    <n v="56"/>
    <n v="1624"/>
    <n v="698.31999999999994"/>
    <n v="0.43"/>
    <x v="2"/>
  </r>
  <r>
    <x v="2"/>
    <n v="1185732"/>
    <x v="722"/>
    <x v="0"/>
    <x v="45"/>
    <s v="Hartford"/>
    <x v="3"/>
    <n v="32"/>
    <n v="38"/>
    <n v="1216"/>
    <n v="547.19999999999993"/>
    <n v="0.44999999999999996"/>
    <x v="2"/>
  </r>
  <r>
    <x v="2"/>
    <n v="1185732"/>
    <x v="722"/>
    <x v="0"/>
    <x v="45"/>
    <s v="Hartford"/>
    <x v="4"/>
    <n v="46"/>
    <n v="35"/>
    <n v="1610"/>
    <n v="724.49999999999989"/>
    <n v="0.44999999999999996"/>
    <x v="2"/>
  </r>
  <r>
    <x v="2"/>
    <n v="1185732"/>
    <x v="722"/>
    <x v="0"/>
    <x v="45"/>
    <s v="Hartford"/>
    <x v="5"/>
    <n v="36"/>
    <n v="69"/>
    <n v="2484"/>
    <n v="1242"/>
    <n v="0.5"/>
    <x v="2"/>
  </r>
  <r>
    <x v="2"/>
    <n v="1185732"/>
    <x v="256"/>
    <x v="0"/>
    <x v="45"/>
    <s v="Hartford"/>
    <x v="0"/>
    <n v="54"/>
    <n v="142"/>
    <n v="7668"/>
    <n v="3910.6800000000003"/>
    <n v="0.51"/>
    <x v="2"/>
  </r>
  <r>
    <x v="2"/>
    <n v="1185732"/>
    <x v="256"/>
    <x v="0"/>
    <x v="45"/>
    <s v="Hartford"/>
    <x v="1"/>
    <n v="48"/>
    <n v="73"/>
    <n v="3504"/>
    <n v="1857.1200000000001"/>
    <n v="0.53"/>
    <x v="2"/>
  </r>
  <r>
    <x v="2"/>
    <n v="1185732"/>
    <x v="256"/>
    <x v="0"/>
    <x v="45"/>
    <s v="Hartford"/>
    <x v="2"/>
    <n v="43"/>
    <n v="74"/>
    <n v="3182"/>
    <n v="1272.8000000000002"/>
    <n v="0.4"/>
    <x v="2"/>
  </r>
  <r>
    <x v="2"/>
    <n v="1185732"/>
    <x v="256"/>
    <x v="0"/>
    <x v="45"/>
    <s v="Hartford"/>
    <x v="3"/>
    <n v="44"/>
    <n v="63"/>
    <n v="2772"/>
    <n v="1136.52"/>
    <n v="0.41"/>
    <x v="2"/>
  </r>
  <r>
    <x v="2"/>
    <n v="1185732"/>
    <x v="256"/>
    <x v="0"/>
    <x v="45"/>
    <s v="Hartford"/>
    <x v="4"/>
    <n v="50"/>
    <n v="70"/>
    <n v="3500"/>
    <n v="1540"/>
    <n v="0.44"/>
    <x v="2"/>
  </r>
  <r>
    <x v="2"/>
    <n v="1185732"/>
    <x v="256"/>
    <x v="0"/>
    <x v="45"/>
    <s v="Hartford"/>
    <x v="5"/>
    <n v="55"/>
    <n v="113"/>
    <n v="6215"/>
    <n v="3045.35"/>
    <n v="0.49"/>
    <x v="2"/>
  </r>
  <r>
    <x v="2"/>
    <n v="1185732"/>
    <x v="289"/>
    <x v="0"/>
    <x v="45"/>
    <s v="Hartford"/>
    <x v="0"/>
    <n v="50"/>
    <n v="175"/>
    <n v="8750"/>
    <n v="4812.5"/>
    <n v="0.55000000000000004"/>
    <x v="2"/>
  </r>
  <r>
    <x v="2"/>
    <n v="1185732"/>
    <x v="289"/>
    <x v="0"/>
    <x v="45"/>
    <s v="Hartford"/>
    <x v="1"/>
    <n v="48"/>
    <n v="94"/>
    <n v="4512"/>
    <n v="2256"/>
    <n v="0.5"/>
    <x v="2"/>
  </r>
  <r>
    <x v="2"/>
    <n v="1185732"/>
    <x v="289"/>
    <x v="0"/>
    <x v="45"/>
    <s v="Hartford"/>
    <x v="2"/>
    <n v="42"/>
    <n v="87"/>
    <n v="3654"/>
    <n v="1644.2999999999997"/>
    <n v="0.44999999999999996"/>
    <x v="2"/>
  </r>
  <r>
    <x v="2"/>
    <n v="1185732"/>
    <x v="289"/>
    <x v="0"/>
    <x v="45"/>
    <s v="Hartford"/>
    <x v="3"/>
    <n v="42"/>
    <n v="80"/>
    <n v="3360"/>
    <n v="1411.2"/>
    <n v="0.42"/>
    <x v="2"/>
  </r>
  <r>
    <x v="2"/>
    <n v="1185732"/>
    <x v="289"/>
    <x v="0"/>
    <x v="45"/>
    <s v="Hartford"/>
    <x v="4"/>
    <n v="53"/>
    <n v="74"/>
    <n v="3922"/>
    <n v="1725.68"/>
    <n v="0.44"/>
    <x v="2"/>
  </r>
  <r>
    <x v="2"/>
    <n v="1185732"/>
    <x v="289"/>
    <x v="0"/>
    <x v="45"/>
    <s v="Hartford"/>
    <x v="5"/>
    <n v="56"/>
    <n v="123"/>
    <n v="6888"/>
    <n v="3375.12"/>
    <n v="0.49"/>
    <x v="2"/>
  </r>
  <r>
    <x v="2"/>
    <n v="1185732"/>
    <x v="317"/>
    <x v="0"/>
    <x v="45"/>
    <s v="Hartford"/>
    <x v="0"/>
    <n v="54"/>
    <n v="189"/>
    <n v="10206"/>
    <n v="5511.2400000000007"/>
    <n v="0.54"/>
    <x v="2"/>
  </r>
  <r>
    <x v="2"/>
    <n v="1185732"/>
    <x v="317"/>
    <x v="0"/>
    <x v="45"/>
    <s v="Hartford"/>
    <x v="1"/>
    <n v="48"/>
    <n v="112"/>
    <n v="5376"/>
    <n v="2849.28"/>
    <n v="0.53"/>
    <x v="2"/>
  </r>
  <r>
    <x v="2"/>
    <n v="1185732"/>
    <x v="317"/>
    <x v="0"/>
    <x v="45"/>
    <s v="Hartford"/>
    <x v="2"/>
    <n v="44"/>
    <n v="81"/>
    <n v="3564"/>
    <n v="1568.16"/>
    <n v="0.44"/>
    <x v="2"/>
  </r>
  <r>
    <x v="2"/>
    <n v="1185732"/>
    <x v="317"/>
    <x v="0"/>
    <x v="45"/>
    <s v="Hartford"/>
    <x v="3"/>
    <n v="42"/>
    <n v="80"/>
    <n v="3360"/>
    <n v="1478.4"/>
    <n v="0.44"/>
    <x v="2"/>
  </r>
  <r>
    <x v="2"/>
    <n v="1185732"/>
    <x v="317"/>
    <x v="0"/>
    <x v="45"/>
    <s v="Hartford"/>
    <x v="4"/>
    <n v="53"/>
    <n v="81"/>
    <n v="4293"/>
    <n v="1888.92"/>
    <n v="0.44"/>
    <x v="2"/>
  </r>
  <r>
    <x v="2"/>
    <n v="1185732"/>
    <x v="317"/>
    <x v="0"/>
    <x v="45"/>
    <s v="Hartford"/>
    <x v="5"/>
    <n v="56"/>
    <n v="143"/>
    <n v="8008"/>
    <n v="3843.8399999999997"/>
    <n v="0.48"/>
    <x v="2"/>
  </r>
  <r>
    <x v="2"/>
    <n v="1185732"/>
    <x v="349"/>
    <x v="0"/>
    <x v="45"/>
    <s v="Hartford"/>
    <x v="0"/>
    <n v="51"/>
    <n v="163"/>
    <n v="8313"/>
    <n v="4572.1500000000005"/>
    <n v="0.55000000000000004"/>
    <x v="2"/>
  </r>
  <r>
    <x v="2"/>
    <n v="1185732"/>
    <x v="349"/>
    <x v="0"/>
    <x v="45"/>
    <s v="Hartford"/>
    <x v="1"/>
    <n v="48"/>
    <n v="108"/>
    <n v="5184"/>
    <n v="2851.2000000000003"/>
    <n v="0.55000000000000004"/>
    <x v="2"/>
  </r>
  <r>
    <x v="2"/>
    <n v="1185732"/>
    <x v="349"/>
    <x v="0"/>
    <x v="45"/>
    <s v="Hartford"/>
    <x v="2"/>
    <n v="41"/>
    <n v="85"/>
    <n v="3485"/>
    <n v="1463.7"/>
    <n v="0.42"/>
    <x v="2"/>
  </r>
  <r>
    <x v="2"/>
    <n v="1185732"/>
    <x v="349"/>
    <x v="0"/>
    <x v="45"/>
    <s v="Hartford"/>
    <x v="3"/>
    <n v="41"/>
    <n v="68"/>
    <n v="2788"/>
    <n v="1143.08"/>
    <n v="0.41"/>
    <x v="2"/>
  </r>
  <r>
    <x v="2"/>
    <n v="1185732"/>
    <x v="349"/>
    <x v="0"/>
    <x v="45"/>
    <s v="Hartford"/>
    <x v="4"/>
    <n v="51"/>
    <n v="52"/>
    <n v="2652"/>
    <n v="1166.8800000000001"/>
    <n v="0.44"/>
    <x v="2"/>
  </r>
  <r>
    <x v="2"/>
    <n v="1185732"/>
    <x v="349"/>
    <x v="0"/>
    <x v="45"/>
    <s v="Hartford"/>
    <x v="5"/>
    <n v="55"/>
    <n v="105"/>
    <n v="5775"/>
    <n v="2887.5"/>
    <n v="0.5"/>
    <x v="2"/>
  </r>
  <r>
    <x v="2"/>
    <n v="1185732"/>
    <x v="379"/>
    <x v="0"/>
    <x v="45"/>
    <s v="Hartford"/>
    <x v="0"/>
    <n v="52"/>
    <n v="125"/>
    <n v="6500"/>
    <n v="3510.0000000000005"/>
    <n v="0.54"/>
    <x v="2"/>
  </r>
  <r>
    <x v="2"/>
    <n v="1185732"/>
    <x v="379"/>
    <x v="0"/>
    <x v="45"/>
    <s v="Hartford"/>
    <x v="1"/>
    <n v="47"/>
    <n v="75"/>
    <n v="3525"/>
    <n v="1833"/>
    <n v="0.52"/>
    <x v="2"/>
  </r>
  <r>
    <x v="2"/>
    <n v="1185732"/>
    <x v="379"/>
    <x v="0"/>
    <x v="45"/>
    <s v="Hartford"/>
    <x v="2"/>
    <n v="41"/>
    <n v="60"/>
    <n v="2460"/>
    <n v="1082.4000000000001"/>
    <n v="0.44"/>
    <x v="2"/>
  </r>
  <r>
    <x v="2"/>
    <n v="1185732"/>
    <x v="379"/>
    <x v="0"/>
    <x v="45"/>
    <s v="Hartford"/>
    <x v="3"/>
    <n v="41"/>
    <n v="46"/>
    <n v="1886"/>
    <n v="848.69999999999993"/>
    <n v="0.44999999999999996"/>
    <x v="2"/>
  </r>
  <r>
    <x v="2"/>
    <n v="1185732"/>
    <x v="379"/>
    <x v="0"/>
    <x v="45"/>
    <s v="Hartford"/>
    <x v="4"/>
    <n v="50"/>
    <n v="51"/>
    <n v="2550"/>
    <n v="1071"/>
    <n v="0.42"/>
    <x v="2"/>
  </r>
  <r>
    <x v="2"/>
    <n v="1185732"/>
    <x v="379"/>
    <x v="0"/>
    <x v="45"/>
    <s v="Hartford"/>
    <x v="5"/>
    <n v="54"/>
    <n v="83"/>
    <n v="4482"/>
    <n v="2196.1799999999998"/>
    <n v="0.49"/>
    <x v="2"/>
  </r>
  <r>
    <x v="2"/>
    <n v="1185732"/>
    <x v="411"/>
    <x v="0"/>
    <x v="45"/>
    <s v="Hartford"/>
    <x v="0"/>
    <n v="59"/>
    <n v="113"/>
    <n v="6667"/>
    <n v="3666.8500000000004"/>
    <n v="0.55000000000000004"/>
    <x v="2"/>
  </r>
  <r>
    <x v="2"/>
    <n v="1185732"/>
    <x v="411"/>
    <x v="0"/>
    <x v="45"/>
    <s v="Hartford"/>
    <x v="1"/>
    <n v="52"/>
    <n v="72"/>
    <n v="3744"/>
    <n v="1872"/>
    <n v="0.5"/>
    <x v="2"/>
  </r>
  <r>
    <x v="2"/>
    <n v="1185732"/>
    <x v="411"/>
    <x v="0"/>
    <x v="45"/>
    <s v="Hartford"/>
    <x v="2"/>
    <n v="53"/>
    <n v="49"/>
    <n v="2597"/>
    <n v="1116.71"/>
    <n v="0.43"/>
    <x v="2"/>
  </r>
  <r>
    <x v="2"/>
    <n v="1185732"/>
    <x v="411"/>
    <x v="0"/>
    <x v="45"/>
    <s v="Hartford"/>
    <x v="3"/>
    <n v="50"/>
    <n v="38"/>
    <n v="1900"/>
    <n v="760"/>
    <n v="0.4"/>
    <x v="2"/>
  </r>
  <r>
    <x v="2"/>
    <n v="1185732"/>
    <x v="411"/>
    <x v="0"/>
    <x v="45"/>
    <s v="Hartford"/>
    <x v="4"/>
    <n v="64"/>
    <n v="42"/>
    <n v="2688"/>
    <n v="1128.96"/>
    <n v="0.42"/>
    <x v="2"/>
  </r>
  <r>
    <x v="0"/>
    <n v="1185732"/>
    <x v="411"/>
    <x v="0"/>
    <x v="45"/>
    <s v="Hartford"/>
    <x v="5"/>
    <n v="63"/>
    <n v="74"/>
    <n v="4662"/>
    <n v="2331"/>
    <n v="0.5"/>
    <x v="2"/>
  </r>
  <r>
    <x v="0"/>
    <n v="1185732"/>
    <x v="441"/>
    <x v="0"/>
    <x v="45"/>
    <s v="Hartford"/>
    <x v="0"/>
    <n v="60"/>
    <n v="111"/>
    <n v="6660"/>
    <n v="3330"/>
    <n v="0.5"/>
    <x v="2"/>
  </r>
  <r>
    <x v="0"/>
    <n v="1185732"/>
    <x v="441"/>
    <x v="0"/>
    <x v="45"/>
    <s v="Hartford"/>
    <x v="1"/>
    <n v="51"/>
    <n v="84"/>
    <n v="4284"/>
    <n v="2227.6800000000003"/>
    <n v="0.52"/>
    <x v="2"/>
  </r>
  <r>
    <x v="0"/>
    <n v="1185732"/>
    <x v="441"/>
    <x v="0"/>
    <x v="45"/>
    <s v="Hartford"/>
    <x v="2"/>
    <n v="51"/>
    <n v="80"/>
    <n v="4080"/>
    <n v="1835.9999999999998"/>
    <n v="0.44999999999999996"/>
    <x v="2"/>
  </r>
  <r>
    <x v="0"/>
    <n v="1185732"/>
    <x v="441"/>
    <x v="0"/>
    <x v="45"/>
    <s v="Hartford"/>
    <x v="3"/>
    <n v="50"/>
    <n v="80"/>
    <n v="4000"/>
    <n v="1680"/>
    <n v="0.42"/>
    <x v="2"/>
  </r>
  <r>
    <x v="0"/>
    <n v="1185732"/>
    <x v="441"/>
    <x v="0"/>
    <x v="45"/>
    <s v="Hartford"/>
    <x v="4"/>
    <n v="60"/>
    <n v="68"/>
    <n v="4080"/>
    <n v="1795.2"/>
    <n v="0.44"/>
    <x v="2"/>
  </r>
  <r>
    <x v="0"/>
    <n v="1185732"/>
    <x v="441"/>
    <x v="0"/>
    <x v="45"/>
    <s v="Hartford"/>
    <x v="5"/>
    <n v="67"/>
    <n v="95"/>
    <n v="6365"/>
    <n v="2991.5499999999997"/>
    <n v="0.47"/>
    <x v="2"/>
  </r>
  <r>
    <x v="0"/>
    <n v="1185732"/>
    <x v="470"/>
    <x v="0"/>
    <x v="45"/>
    <s v="Hartford"/>
    <x v="0"/>
    <n v="59"/>
    <n v="150"/>
    <n v="8850"/>
    <n v="4513.5"/>
    <n v="0.51"/>
    <x v="2"/>
  </r>
  <r>
    <x v="0"/>
    <n v="1185732"/>
    <x v="470"/>
    <x v="0"/>
    <x v="45"/>
    <s v="Hartford"/>
    <x v="1"/>
    <n v="51"/>
    <n v="101"/>
    <n v="5151"/>
    <n v="2627.01"/>
    <n v="0.51"/>
    <x v="2"/>
  </r>
  <r>
    <x v="0"/>
    <n v="1185732"/>
    <x v="470"/>
    <x v="0"/>
    <x v="45"/>
    <s v="Hartford"/>
    <x v="2"/>
    <n v="50"/>
    <n v="88"/>
    <n v="4400"/>
    <n v="1979.9999999999998"/>
    <n v="0.44999999999999996"/>
    <x v="2"/>
  </r>
  <r>
    <x v="0"/>
    <n v="1185732"/>
    <x v="470"/>
    <x v="0"/>
    <x v="45"/>
    <s v="Hartford"/>
    <x v="3"/>
    <n v="53"/>
    <n v="87"/>
    <n v="4611"/>
    <n v="1936.62"/>
    <n v="0.42"/>
    <x v="2"/>
  </r>
  <r>
    <x v="0"/>
    <n v="1185732"/>
    <x v="470"/>
    <x v="0"/>
    <x v="45"/>
    <s v="Hartford"/>
    <x v="4"/>
    <n v="60"/>
    <n v="78"/>
    <n v="4680"/>
    <n v="2106"/>
    <n v="0.44999999999999996"/>
    <x v="2"/>
  </r>
  <r>
    <x v="0"/>
    <n v="1185732"/>
    <x v="470"/>
    <x v="0"/>
    <x v="45"/>
    <s v="Hartford"/>
    <x v="5"/>
    <n v="67"/>
    <n v="112"/>
    <n v="7504"/>
    <n v="3451.8399999999997"/>
    <n v="0.45999999999999996"/>
    <x v="2"/>
  </r>
  <r>
    <x v="0"/>
    <n v="1185732"/>
    <x v="174"/>
    <x v="0"/>
    <x v="45"/>
    <s v="Hartford"/>
    <x v="0"/>
    <n v="34"/>
    <n v="115"/>
    <n v="3910"/>
    <n v="1798.6"/>
    <n v="0.45999999999999996"/>
    <x v="2"/>
  </r>
  <r>
    <x v="0"/>
    <n v="1185732"/>
    <x v="174"/>
    <x v="0"/>
    <x v="45"/>
    <s v="Hartford"/>
    <x v="1"/>
    <n v="34"/>
    <n v="63"/>
    <n v="2142"/>
    <n v="963.89999999999986"/>
    <n v="0.44999999999999996"/>
    <x v="2"/>
  </r>
  <r>
    <x v="0"/>
    <n v="1185732"/>
    <x v="174"/>
    <x v="0"/>
    <x v="45"/>
    <s v="Hartford"/>
    <x v="2"/>
    <n v="24"/>
    <n v="63"/>
    <n v="1512"/>
    <n v="831.6"/>
    <n v="0.55000000000000004"/>
    <x v="2"/>
  </r>
  <r>
    <x v="0"/>
    <n v="1185732"/>
    <x v="174"/>
    <x v="0"/>
    <x v="45"/>
    <s v="Hartford"/>
    <x v="3"/>
    <n v="29"/>
    <n v="20"/>
    <n v="580"/>
    <n v="307.40000000000003"/>
    <n v="0.53"/>
    <x v="2"/>
  </r>
  <r>
    <x v="0"/>
    <n v="1185732"/>
    <x v="174"/>
    <x v="0"/>
    <x v="45"/>
    <s v="Hartford"/>
    <x v="4"/>
    <n v="44"/>
    <n v="33"/>
    <n v="1452"/>
    <n v="580.80000000000007"/>
    <n v="0.4"/>
    <x v="2"/>
  </r>
  <r>
    <x v="0"/>
    <n v="1185732"/>
    <x v="174"/>
    <x v="0"/>
    <x v="45"/>
    <s v="Hartford"/>
    <x v="5"/>
    <n v="33"/>
    <n v="63"/>
    <n v="2079"/>
    <n v="1122.6600000000001"/>
    <n v="0.54"/>
    <x v="2"/>
  </r>
  <r>
    <x v="0"/>
    <n v="1185732"/>
    <x v="203"/>
    <x v="0"/>
    <x v="45"/>
    <s v="Hartford"/>
    <x v="0"/>
    <n v="34"/>
    <n v="119"/>
    <n v="4046"/>
    <n v="1982.54"/>
    <n v="0.49"/>
    <x v="2"/>
  </r>
  <r>
    <x v="0"/>
    <n v="1185732"/>
    <x v="203"/>
    <x v="0"/>
    <x v="45"/>
    <s v="Hartford"/>
    <x v="1"/>
    <n v="34"/>
    <n v="36"/>
    <n v="1224"/>
    <n v="575.28"/>
    <n v="0.47"/>
    <x v="2"/>
  </r>
  <r>
    <x v="0"/>
    <n v="1185732"/>
    <x v="203"/>
    <x v="0"/>
    <x v="45"/>
    <s v="Hartford"/>
    <x v="2"/>
    <n v="24"/>
    <n v="49"/>
    <n v="1176"/>
    <n v="588"/>
    <n v="0.5"/>
    <x v="2"/>
  </r>
  <r>
    <x v="0"/>
    <n v="1185732"/>
    <x v="203"/>
    <x v="0"/>
    <x v="46"/>
    <s v="Providence"/>
    <x v="3"/>
    <n v="29"/>
    <n v="13"/>
    <n v="377"/>
    <n v="203.58"/>
    <n v="0.54"/>
    <x v="2"/>
  </r>
  <r>
    <x v="0"/>
    <n v="1185732"/>
    <x v="203"/>
    <x v="0"/>
    <x v="46"/>
    <s v="Providence"/>
    <x v="4"/>
    <n v="41"/>
    <n v="35"/>
    <n v="1435"/>
    <n v="588.34999999999991"/>
    <n v="0.41"/>
    <x v="2"/>
  </r>
  <r>
    <x v="0"/>
    <n v="1185732"/>
    <x v="203"/>
    <x v="0"/>
    <x v="46"/>
    <s v="Providence"/>
    <x v="5"/>
    <n v="33"/>
    <n v="65"/>
    <n v="2145"/>
    <n v="1136.8500000000001"/>
    <n v="0.53"/>
    <x v="2"/>
  </r>
  <r>
    <x v="0"/>
    <n v="1185732"/>
    <x v="708"/>
    <x v="0"/>
    <x v="46"/>
    <s v="Providence"/>
    <x v="0"/>
    <n v="34"/>
    <n v="111"/>
    <n v="3774"/>
    <n v="1887"/>
    <n v="0.5"/>
    <x v="2"/>
  </r>
  <r>
    <x v="0"/>
    <n v="1185732"/>
    <x v="708"/>
    <x v="0"/>
    <x v="46"/>
    <s v="Providence"/>
    <x v="1"/>
    <n v="34"/>
    <n v="44"/>
    <n v="1496"/>
    <n v="673.19999999999993"/>
    <n v="0.44999999999999996"/>
    <x v="2"/>
  </r>
  <r>
    <x v="0"/>
    <n v="1185732"/>
    <x v="708"/>
    <x v="0"/>
    <x v="46"/>
    <s v="Providence"/>
    <x v="2"/>
    <n v="23"/>
    <n v="51"/>
    <n v="1173"/>
    <n v="609.96"/>
    <n v="0.52"/>
    <x v="2"/>
  </r>
  <r>
    <x v="0"/>
    <n v="1185732"/>
    <x v="708"/>
    <x v="0"/>
    <x v="46"/>
    <s v="Providence"/>
    <x v="3"/>
    <n v="29"/>
    <n v="8"/>
    <n v="232"/>
    <n v="116"/>
    <n v="0.5"/>
    <x v="2"/>
  </r>
  <r>
    <x v="0"/>
    <n v="1185732"/>
    <x v="708"/>
    <x v="0"/>
    <x v="46"/>
    <s v="Providence"/>
    <x v="4"/>
    <n v="44"/>
    <n v="20"/>
    <n v="880"/>
    <n v="395.99999999999994"/>
    <n v="0.44999999999999996"/>
    <x v="2"/>
  </r>
  <r>
    <x v="0"/>
    <n v="1185732"/>
    <x v="708"/>
    <x v="0"/>
    <x v="46"/>
    <s v="Providence"/>
    <x v="5"/>
    <n v="32"/>
    <n v="51"/>
    <n v="1632"/>
    <n v="881.28000000000009"/>
    <n v="0.54"/>
    <x v="2"/>
  </r>
  <r>
    <x v="0"/>
    <n v="1185732"/>
    <x v="230"/>
    <x v="0"/>
    <x v="46"/>
    <s v="Providence"/>
    <x v="0"/>
    <n v="32"/>
    <n v="111"/>
    <n v="3552"/>
    <n v="1740.48"/>
    <n v="0.49"/>
    <x v="2"/>
  </r>
  <r>
    <x v="0"/>
    <n v="1185732"/>
    <x v="230"/>
    <x v="0"/>
    <x v="46"/>
    <s v="Providence"/>
    <x v="1"/>
    <n v="32"/>
    <n v="33"/>
    <n v="1056"/>
    <n v="528"/>
    <n v="0.5"/>
    <x v="2"/>
  </r>
  <r>
    <x v="0"/>
    <n v="1185732"/>
    <x v="230"/>
    <x v="0"/>
    <x v="46"/>
    <s v="Providence"/>
    <x v="2"/>
    <n v="24"/>
    <n v="36"/>
    <n v="864"/>
    <n v="449.28000000000003"/>
    <n v="0.52"/>
    <x v="2"/>
  </r>
  <r>
    <x v="0"/>
    <n v="1185732"/>
    <x v="230"/>
    <x v="0"/>
    <x v="46"/>
    <s v="Providence"/>
    <x v="3"/>
    <n v="29"/>
    <n v="13"/>
    <n v="377"/>
    <n v="199.81"/>
    <n v="0.53"/>
    <x v="2"/>
  </r>
  <r>
    <x v="0"/>
    <n v="1185732"/>
    <x v="230"/>
    <x v="0"/>
    <x v="46"/>
    <s v="Providence"/>
    <x v="4"/>
    <n v="44"/>
    <n v="15"/>
    <n v="660"/>
    <n v="264"/>
    <n v="0.4"/>
    <x v="2"/>
  </r>
  <r>
    <x v="0"/>
    <n v="1185732"/>
    <x v="230"/>
    <x v="0"/>
    <x v="46"/>
    <s v="Providence"/>
    <x v="5"/>
    <n v="33"/>
    <n v="50"/>
    <n v="1650"/>
    <n v="858"/>
    <n v="0.52"/>
    <x v="2"/>
  </r>
  <r>
    <x v="0"/>
    <n v="1185732"/>
    <x v="259"/>
    <x v="0"/>
    <x v="46"/>
    <s v="Providence"/>
    <x v="0"/>
    <n v="49"/>
    <n v="122"/>
    <n v="5978"/>
    <n v="2989"/>
    <n v="0.5"/>
    <x v="2"/>
  </r>
  <r>
    <x v="0"/>
    <n v="1185732"/>
    <x v="259"/>
    <x v="0"/>
    <x v="46"/>
    <s v="Providence"/>
    <x v="1"/>
    <n v="43"/>
    <n v="49"/>
    <n v="2107"/>
    <n v="948.14999999999986"/>
    <n v="0.44999999999999996"/>
    <x v="2"/>
  </r>
  <r>
    <x v="0"/>
    <n v="1185732"/>
    <x v="259"/>
    <x v="0"/>
    <x v="46"/>
    <s v="Providence"/>
    <x v="2"/>
    <n v="39"/>
    <n v="60"/>
    <n v="2340"/>
    <n v="1263.6000000000001"/>
    <n v="0.54"/>
    <x v="2"/>
  </r>
  <r>
    <x v="0"/>
    <n v="1185732"/>
    <x v="259"/>
    <x v="0"/>
    <x v="46"/>
    <s v="Providence"/>
    <x v="3"/>
    <n v="39"/>
    <n v="44"/>
    <n v="1716"/>
    <n v="892.32"/>
    <n v="0.52"/>
    <x v="2"/>
  </r>
  <r>
    <x v="0"/>
    <n v="1185732"/>
    <x v="259"/>
    <x v="0"/>
    <x v="46"/>
    <s v="Providence"/>
    <x v="4"/>
    <n v="49"/>
    <n v="46"/>
    <n v="2254"/>
    <n v="901.6"/>
    <n v="0.4"/>
    <x v="2"/>
  </r>
  <r>
    <x v="0"/>
    <n v="1185732"/>
    <x v="259"/>
    <x v="0"/>
    <x v="46"/>
    <s v="Providence"/>
    <x v="5"/>
    <n v="52"/>
    <n v="81"/>
    <n v="4212"/>
    <n v="2232.36"/>
    <n v="0.53"/>
    <x v="2"/>
  </r>
  <r>
    <x v="0"/>
    <n v="1185732"/>
    <x v="292"/>
    <x v="0"/>
    <x v="46"/>
    <s v="Providence"/>
    <x v="0"/>
    <n v="47"/>
    <n v="138"/>
    <n v="6486"/>
    <n v="2918.7"/>
    <n v="0.44999999999999996"/>
    <x v="2"/>
  </r>
  <r>
    <x v="0"/>
    <n v="1185732"/>
    <x v="292"/>
    <x v="0"/>
    <x v="46"/>
    <s v="Providence"/>
    <x v="1"/>
    <n v="41"/>
    <n v="90"/>
    <n v="3690"/>
    <n v="1808.1"/>
    <n v="0.49"/>
    <x v="2"/>
  </r>
  <r>
    <x v="0"/>
    <n v="1185732"/>
    <x v="292"/>
    <x v="0"/>
    <x v="46"/>
    <s v="Providence"/>
    <x v="2"/>
    <n v="39"/>
    <n v="65"/>
    <n v="2535"/>
    <n v="1394.25"/>
    <n v="0.55000000000000004"/>
    <x v="2"/>
  </r>
  <r>
    <x v="0"/>
    <n v="1185732"/>
    <x v="292"/>
    <x v="0"/>
    <x v="46"/>
    <s v="Providence"/>
    <x v="3"/>
    <n v="39"/>
    <n v="60"/>
    <n v="2340"/>
    <n v="1263.6000000000001"/>
    <n v="0.54"/>
    <x v="2"/>
  </r>
  <r>
    <x v="0"/>
    <n v="1185732"/>
    <x v="292"/>
    <x v="0"/>
    <x v="46"/>
    <s v="Providence"/>
    <x v="4"/>
    <n v="48"/>
    <n v="58"/>
    <n v="2784"/>
    <n v="1141.4399999999998"/>
    <n v="0.41"/>
    <x v="2"/>
  </r>
  <r>
    <x v="0"/>
    <n v="1185732"/>
    <x v="292"/>
    <x v="0"/>
    <x v="46"/>
    <s v="Providence"/>
    <x v="5"/>
    <n v="51"/>
    <n v="88"/>
    <n v="4488"/>
    <n v="2288.88"/>
    <n v="0.51"/>
    <x v="2"/>
  </r>
  <r>
    <x v="0"/>
    <n v="1185732"/>
    <x v="320"/>
    <x v="0"/>
    <x v="46"/>
    <s v="Providence"/>
    <x v="0"/>
    <n v="46"/>
    <n v="167"/>
    <n v="7682"/>
    <n v="3456.8999999999996"/>
    <n v="0.44999999999999996"/>
    <x v="2"/>
  </r>
  <r>
    <x v="0"/>
    <n v="1185732"/>
    <x v="320"/>
    <x v="0"/>
    <x v="46"/>
    <s v="Providence"/>
    <x v="1"/>
    <n v="41"/>
    <n v="81"/>
    <n v="3321"/>
    <n v="1660.5"/>
    <n v="0.5"/>
    <x v="2"/>
  </r>
  <r>
    <x v="0"/>
    <n v="1185732"/>
    <x v="320"/>
    <x v="0"/>
    <x v="46"/>
    <s v="Providence"/>
    <x v="2"/>
    <n v="37"/>
    <n v="65"/>
    <n v="2405"/>
    <n v="1250.6000000000001"/>
    <n v="0.52"/>
    <x v="2"/>
  </r>
  <r>
    <x v="0"/>
    <n v="1185732"/>
    <x v="320"/>
    <x v="0"/>
    <x v="46"/>
    <s v="Providence"/>
    <x v="3"/>
    <n v="37"/>
    <n v="58"/>
    <n v="2146"/>
    <n v="1115.92"/>
    <n v="0.52"/>
    <x v="2"/>
  </r>
  <r>
    <x v="0"/>
    <n v="1185732"/>
    <x v="320"/>
    <x v="0"/>
    <x v="46"/>
    <s v="Providence"/>
    <x v="4"/>
    <n v="47"/>
    <n v="63"/>
    <n v="2961"/>
    <n v="1184.4000000000001"/>
    <n v="0.4"/>
    <x v="2"/>
  </r>
  <r>
    <x v="0"/>
    <n v="1185732"/>
    <x v="320"/>
    <x v="0"/>
    <x v="46"/>
    <s v="Providence"/>
    <x v="5"/>
    <n v="50"/>
    <n v="116"/>
    <n v="5800"/>
    <n v="2900"/>
    <n v="0.5"/>
    <x v="2"/>
  </r>
  <r>
    <x v="0"/>
    <n v="1185732"/>
    <x v="352"/>
    <x v="0"/>
    <x v="46"/>
    <s v="Providence"/>
    <x v="0"/>
    <n v="46"/>
    <n v="143"/>
    <n v="6578"/>
    <n v="3157.44"/>
    <n v="0.48"/>
    <x v="2"/>
  </r>
  <r>
    <x v="0"/>
    <n v="1185732"/>
    <x v="352"/>
    <x v="0"/>
    <x v="46"/>
    <s v="Providence"/>
    <x v="1"/>
    <n v="42"/>
    <n v="91"/>
    <n v="3822"/>
    <n v="1796.34"/>
    <n v="0.47"/>
    <x v="2"/>
  </r>
  <r>
    <x v="0"/>
    <n v="1185732"/>
    <x v="352"/>
    <x v="0"/>
    <x v="46"/>
    <s v="Providence"/>
    <x v="2"/>
    <n v="38"/>
    <n v="75"/>
    <n v="2850"/>
    <n v="1567.5000000000002"/>
    <n v="0.55000000000000004"/>
    <x v="2"/>
  </r>
  <r>
    <x v="0"/>
    <n v="1185732"/>
    <x v="352"/>
    <x v="0"/>
    <x v="46"/>
    <s v="Providence"/>
    <x v="3"/>
    <n v="37"/>
    <n v="39"/>
    <n v="1443"/>
    <n v="764.79000000000008"/>
    <n v="0.53"/>
    <x v="2"/>
  </r>
  <r>
    <x v="0"/>
    <n v="1185732"/>
    <x v="352"/>
    <x v="0"/>
    <x v="46"/>
    <s v="Providence"/>
    <x v="4"/>
    <n v="45"/>
    <n v="31"/>
    <n v="1395"/>
    <n v="558"/>
    <n v="0.4"/>
    <x v="2"/>
  </r>
  <r>
    <x v="0"/>
    <n v="1185732"/>
    <x v="352"/>
    <x v="0"/>
    <x v="46"/>
    <s v="Providence"/>
    <x v="5"/>
    <n v="52"/>
    <n v="87"/>
    <n v="4524"/>
    <n v="2442.96"/>
    <n v="0.54"/>
    <x v="2"/>
  </r>
  <r>
    <x v="0"/>
    <n v="1185732"/>
    <x v="382"/>
    <x v="0"/>
    <x v="46"/>
    <s v="Providence"/>
    <x v="0"/>
    <n v="45"/>
    <n v="111"/>
    <n v="4995"/>
    <n v="2247.75"/>
    <n v="0.44999999999999996"/>
    <x v="2"/>
  </r>
  <r>
    <x v="0"/>
    <n v="1185732"/>
    <x v="382"/>
    <x v="0"/>
    <x v="46"/>
    <s v="Providence"/>
    <x v="1"/>
    <n v="43"/>
    <n v="56"/>
    <n v="2408"/>
    <n v="1155.8399999999999"/>
    <n v="0.48"/>
    <x v="2"/>
  </r>
  <r>
    <x v="0"/>
    <n v="1185732"/>
    <x v="382"/>
    <x v="0"/>
    <x v="46"/>
    <s v="Providence"/>
    <x v="2"/>
    <n v="36"/>
    <n v="38"/>
    <n v="1368"/>
    <n v="697.68000000000006"/>
    <n v="0.51"/>
    <x v="2"/>
  </r>
  <r>
    <x v="0"/>
    <n v="1185732"/>
    <x v="382"/>
    <x v="0"/>
    <x v="46"/>
    <s v="Providence"/>
    <x v="3"/>
    <n v="39"/>
    <n v="27"/>
    <n v="1053"/>
    <n v="568.62"/>
    <n v="0.54"/>
    <x v="2"/>
  </r>
  <r>
    <x v="0"/>
    <n v="1185732"/>
    <x v="382"/>
    <x v="0"/>
    <x v="46"/>
    <s v="Providence"/>
    <x v="4"/>
    <n v="47"/>
    <n v="27"/>
    <n v="1269"/>
    <n v="520.29"/>
    <n v="0.41"/>
    <x v="2"/>
  </r>
  <r>
    <x v="0"/>
    <n v="1185732"/>
    <x v="382"/>
    <x v="0"/>
    <x v="46"/>
    <s v="Providence"/>
    <x v="5"/>
    <n v="52"/>
    <n v="58"/>
    <n v="3016"/>
    <n v="1538.16"/>
    <n v="0.51"/>
    <x v="2"/>
  </r>
  <r>
    <x v="0"/>
    <n v="1185732"/>
    <x v="414"/>
    <x v="0"/>
    <x v="46"/>
    <s v="Providence"/>
    <x v="0"/>
    <n v="53"/>
    <n v="94"/>
    <n v="4982"/>
    <n v="2491"/>
    <n v="0.5"/>
    <x v="2"/>
  </r>
  <r>
    <x v="0"/>
    <n v="1185732"/>
    <x v="414"/>
    <x v="0"/>
    <x v="46"/>
    <s v="Providence"/>
    <x v="1"/>
    <n v="46"/>
    <n v="56"/>
    <n v="2576"/>
    <n v="1262.24"/>
    <n v="0.49"/>
    <x v="2"/>
  </r>
  <r>
    <x v="0"/>
    <n v="1185732"/>
    <x v="414"/>
    <x v="0"/>
    <x v="46"/>
    <s v="Providence"/>
    <x v="2"/>
    <n v="45"/>
    <n v="29"/>
    <n v="1305"/>
    <n v="678.6"/>
    <n v="0.52"/>
    <x v="2"/>
  </r>
  <r>
    <x v="0"/>
    <n v="1185732"/>
    <x v="414"/>
    <x v="0"/>
    <x v="46"/>
    <s v="Providence"/>
    <x v="3"/>
    <n v="47"/>
    <n v="23"/>
    <n v="1081"/>
    <n v="540.5"/>
    <n v="0.5"/>
    <x v="2"/>
  </r>
  <r>
    <x v="0"/>
    <n v="1185732"/>
    <x v="414"/>
    <x v="0"/>
    <x v="46"/>
    <s v="Providence"/>
    <x v="4"/>
    <n v="55"/>
    <n v="19"/>
    <n v="1045"/>
    <n v="418"/>
    <n v="0.4"/>
    <x v="2"/>
  </r>
  <r>
    <x v="2"/>
    <n v="1185732"/>
    <x v="414"/>
    <x v="0"/>
    <x v="46"/>
    <s v="Providence"/>
    <x v="5"/>
    <n v="64"/>
    <n v="58"/>
    <n v="3712"/>
    <n v="1893.1200000000001"/>
    <n v="0.51"/>
    <x v="2"/>
  </r>
  <r>
    <x v="2"/>
    <n v="1185732"/>
    <x v="444"/>
    <x v="0"/>
    <x v="46"/>
    <s v="Providence"/>
    <x v="0"/>
    <n v="55"/>
    <n v="95"/>
    <n v="5225"/>
    <n v="2560.25"/>
    <n v="0.49"/>
    <x v="2"/>
  </r>
  <r>
    <x v="2"/>
    <n v="1185732"/>
    <x v="444"/>
    <x v="0"/>
    <x v="46"/>
    <s v="Providence"/>
    <x v="1"/>
    <n v="46"/>
    <n v="63"/>
    <n v="2898"/>
    <n v="1304.0999999999999"/>
    <n v="0.44999999999999996"/>
    <x v="2"/>
  </r>
  <r>
    <x v="2"/>
    <n v="1185732"/>
    <x v="444"/>
    <x v="0"/>
    <x v="46"/>
    <s v="Providence"/>
    <x v="2"/>
    <n v="48"/>
    <n v="64"/>
    <n v="3072"/>
    <n v="1658.88"/>
    <n v="0.54"/>
    <x v="2"/>
  </r>
  <r>
    <x v="2"/>
    <n v="1185732"/>
    <x v="444"/>
    <x v="0"/>
    <x v="46"/>
    <s v="Providence"/>
    <x v="3"/>
    <n v="48"/>
    <n v="58"/>
    <n v="2784"/>
    <n v="1531.2"/>
    <n v="0.55000000000000004"/>
    <x v="2"/>
  </r>
  <r>
    <x v="2"/>
    <n v="1185732"/>
    <x v="444"/>
    <x v="0"/>
    <x v="46"/>
    <s v="Providence"/>
    <x v="4"/>
    <n v="58"/>
    <n v="44"/>
    <n v="2552"/>
    <n v="1122.8800000000001"/>
    <n v="0.44"/>
    <x v="2"/>
  </r>
  <r>
    <x v="2"/>
    <n v="1185732"/>
    <x v="444"/>
    <x v="0"/>
    <x v="46"/>
    <s v="Providence"/>
    <x v="5"/>
    <n v="60"/>
    <n v="77"/>
    <n v="4620"/>
    <n v="2402.4"/>
    <n v="0.52"/>
    <x v="2"/>
  </r>
  <r>
    <x v="2"/>
    <n v="1185732"/>
    <x v="473"/>
    <x v="0"/>
    <x v="46"/>
    <s v="Providence"/>
    <x v="0"/>
    <n v="54"/>
    <n v="135"/>
    <n v="7290"/>
    <n v="3645"/>
    <n v="0.5"/>
    <x v="2"/>
  </r>
  <r>
    <x v="2"/>
    <n v="1185732"/>
    <x v="473"/>
    <x v="0"/>
    <x v="46"/>
    <s v="Providence"/>
    <x v="1"/>
    <n v="45"/>
    <n v="78"/>
    <n v="3510"/>
    <n v="1684.8"/>
    <n v="0.48"/>
    <x v="2"/>
  </r>
  <r>
    <x v="2"/>
    <n v="1185732"/>
    <x v="473"/>
    <x v="0"/>
    <x v="46"/>
    <s v="Providence"/>
    <x v="2"/>
    <n v="47"/>
    <n v="74"/>
    <n v="3478"/>
    <n v="1773.78"/>
    <n v="0.51"/>
    <x v="2"/>
  </r>
  <r>
    <x v="2"/>
    <n v="1185732"/>
    <x v="473"/>
    <x v="0"/>
    <x v="46"/>
    <s v="Providence"/>
    <x v="3"/>
    <n v="48"/>
    <n v="65"/>
    <n v="3120"/>
    <n v="1560"/>
    <n v="0.5"/>
    <x v="2"/>
  </r>
  <r>
    <x v="2"/>
    <n v="1185732"/>
    <x v="473"/>
    <x v="0"/>
    <x v="46"/>
    <s v="Providence"/>
    <x v="4"/>
    <n v="56"/>
    <n v="68"/>
    <n v="3808"/>
    <n v="1637.44"/>
    <n v="0.43"/>
    <x v="2"/>
  </r>
  <r>
    <x v="2"/>
    <n v="1185732"/>
    <x v="473"/>
    <x v="0"/>
    <x v="46"/>
    <s v="Providence"/>
    <x v="5"/>
    <n v="60"/>
    <n v="85"/>
    <n v="5100"/>
    <n v="2805"/>
    <n v="0.55000000000000004"/>
    <x v="2"/>
  </r>
  <r>
    <x v="2"/>
    <n v="1185732"/>
    <x v="181"/>
    <x v="0"/>
    <x v="46"/>
    <s v="Providence"/>
    <x v="0"/>
    <n v="38"/>
    <n v="126"/>
    <n v="4788"/>
    <n v="2058.84"/>
    <n v="0.43"/>
    <x v="2"/>
  </r>
  <r>
    <x v="2"/>
    <n v="1185732"/>
    <x v="181"/>
    <x v="0"/>
    <x v="46"/>
    <s v="Providence"/>
    <x v="1"/>
    <n v="38"/>
    <n v="68"/>
    <n v="2584"/>
    <n v="1136.96"/>
    <n v="0.44"/>
    <x v="2"/>
  </r>
  <r>
    <x v="2"/>
    <n v="1185732"/>
    <x v="181"/>
    <x v="0"/>
    <x v="46"/>
    <s v="Providence"/>
    <x v="2"/>
    <n v="27"/>
    <n v="73"/>
    <n v="1971"/>
    <n v="709.56"/>
    <n v="0.36"/>
    <x v="2"/>
  </r>
  <r>
    <x v="2"/>
    <n v="1185732"/>
    <x v="181"/>
    <x v="0"/>
    <x v="46"/>
    <s v="Providence"/>
    <x v="3"/>
    <n v="34"/>
    <n v="26"/>
    <n v="884"/>
    <n v="335.92"/>
    <n v="0.38"/>
    <x v="2"/>
  </r>
  <r>
    <x v="2"/>
    <n v="1185732"/>
    <x v="181"/>
    <x v="0"/>
    <x v="46"/>
    <s v="Providence"/>
    <x v="4"/>
    <n v="48"/>
    <n v="41"/>
    <n v="1968"/>
    <n v="767.52"/>
    <n v="0.39"/>
    <x v="2"/>
  </r>
  <r>
    <x v="2"/>
    <n v="1185732"/>
    <x v="181"/>
    <x v="0"/>
    <x v="46"/>
    <s v="Providence"/>
    <x v="5"/>
    <n v="38"/>
    <n v="70"/>
    <n v="2660"/>
    <n v="1090.5999999999999"/>
    <n v="0.41"/>
    <x v="2"/>
  </r>
  <r>
    <x v="2"/>
    <n v="1185732"/>
    <x v="210"/>
    <x v="0"/>
    <x v="46"/>
    <s v="Providence"/>
    <x v="0"/>
    <n v="36"/>
    <n v="140"/>
    <n v="5040"/>
    <n v="2066.4"/>
    <n v="0.41"/>
    <x v="2"/>
  </r>
  <r>
    <x v="2"/>
    <n v="1185732"/>
    <x v="210"/>
    <x v="0"/>
    <x v="46"/>
    <s v="Providence"/>
    <x v="1"/>
    <n v="38"/>
    <n v="41"/>
    <n v="1558"/>
    <n v="654.36"/>
    <n v="0.42"/>
    <x v="2"/>
  </r>
  <r>
    <x v="2"/>
    <n v="1185732"/>
    <x v="210"/>
    <x v="0"/>
    <x v="46"/>
    <s v="Providence"/>
    <x v="2"/>
    <n v="29"/>
    <n v="60"/>
    <n v="1740"/>
    <n v="661.2"/>
    <n v="0.38"/>
    <x v="2"/>
  </r>
  <r>
    <x v="2"/>
    <n v="1185732"/>
    <x v="210"/>
    <x v="0"/>
    <x v="47"/>
    <s v="Boston"/>
    <x v="3"/>
    <n v="32"/>
    <n v="68"/>
    <n v="2176"/>
    <n v="826.88"/>
    <n v="0.38"/>
    <x v="2"/>
  </r>
  <r>
    <x v="2"/>
    <n v="1185732"/>
    <x v="210"/>
    <x v="0"/>
    <x v="47"/>
    <s v="Boston"/>
    <x v="4"/>
    <n v="48"/>
    <n v="41"/>
    <n v="1968"/>
    <n v="747.84"/>
    <n v="0.38"/>
    <x v="2"/>
  </r>
  <r>
    <x v="2"/>
    <n v="1185732"/>
    <x v="210"/>
    <x v="0"/>
    <x v="47"/>
    <s v="Boston"/>
    <x v="5"/>
    <n v="38"/>
    <n v="75"/>
    <n v="2850"/>
    <n v="1254"/>
    <n v="0.44"/>
    <x v="2"/>
  </r>
  <r>
    <x v="2"/>
    <n v="1185732"/>
    <x v="218"/>
    <x v="0"/>
    <x v="47"/>
    <s v="Boston"/>
    <x v="0"/>
    <n v="38"/>
    <n v="127"/>
    <n v="4826"/>
    <n v="2123.44"/>
    <n v="0.44"/>
    <x v="2"/>
  </r>
  <r>
    <x v="2"/>
    <n v="1185732"/>
    <x v="218"/>
    <x v="0"/>
    <x v="47"/>
    <s v="Boston"/>
    <x v="1"/>
    <n v="38"/>
    <n v="47"/>
    <n v="1786"/>
    <n v="803.69999999999993"/>
    <n v="0.44999999999999996"/>
    <x v="2"/>
  </r>
  <r>
    <x v="2"/>
    <n v="1185732"/>
    <x v="218"/>
    <x v="0"/>
    <x v="47"/>
    <s v="Boston"/>
    <x v="2"/>
    <n v="28"/>
    <n v="50"/>
    <n v="1400"/>
    <n v="546"/>
    <n v="0.39"/>
    <x v="2"/>
  </r>
  <r>
    <x v="2"/>
    <n v="1185732"/>
    <x v="218"/>
    <x v="0"/>
    <x v="47"/>
    <s v="Boston"/>
    <x v="3"/>
    <n v="34"/>
    <n v="87"/>
    <n v="2958"/>
    <n v="1064.8799999999999"/>
    <n v="0.36"/>
    <x v="2"/>
  </r>
  <r>
    <x v="2"/>
    <n v="1185732"/>
    <x v="218"/>
    <x v="0"/>
    <x v="47"/>
    <s v="Boston"/>
    <x v="4"/>
    <n v="46"/>
    <n v="29"/>
    <n v="1334"/>
    <n v="520.26"/>
    <n v="0.39"/>
    <x v="2"/>
  </r>
  <r>
    <x v="2"/>
    <n v="1185732"/>
    <x v="218"/>
    <x v="0"/>
    <x v="47"/>
    <s v="Boston"/>
    <x v="5"/>
    <n v="39"/>
    <n v="54"/>
    <n v="2106"/>
    <n v="863.45999999999992"/>
    <n v="0.41"/>
    <x v="2"/>
  </r>
  <r>
    <x v="2"/>
    <n v="1185732"/>
    <x v="237"/>
    <x v="0"/>
    <x v="47"/>
    <s v="Boston"/>
    <x v="0"/>
    <n v="38"/>
    <n v="117"/>
    <n v="4446"/>
    <n v="2000.6999999999998"/>
    <n v="0.44999999999999996"/>
    <x v="2"/>
  </r>
  <r>
    <x v="2"/>
    <n v="1185732"/>
    <x v="237"/>
    <x v="0"/>
    <x v="47"/>
    <s v="Boston"/>
    <x v="1"/>
    <n v="37"/>
    <n v="45"/>
    <n v="1665"/>
    <n v="732.6"/>
    <n v="0.44"/>
    <x v="2"/>
  </r>
  <r>
    <x v="2"/>
    <n v="1185732"/>
    <x v="237"/>
    <x v="0"/>
    <x v="47"/>
    <s v="Boston"/>
    <x v="2"/>
    <n v="29"/>
    <n v="41"/>
    <n v="1189"/>
    <n v="416.15"/>
    <n v="0.35"/>
    <x v="2"/>
  </r>
  <r>
    <x v="2"/>
    <n v="1185732"/>
    <x v="237"/>
    <x v="0"/>
    <x v="47"/>
    <s v="Boston"/>
    <x v="3"/>
    <n v="32"/>
    <n v="35"/>
    <n v="1120"/>
    <n v="436.8"/>
    <n v="0.39"/>
    <x v="2"/>
  </r>
  <r>
    <x v="2"/>
    <n v="1185732"/>
    <x v="237"/>
    <x v="0"/>
    <x v="47"/>
    <s v="Boston"/>
    <x v="4"/>
    <n v="49"/>
    <n v="33"/>
    <n v="1617"/>
    <n v="614.46"/>
    <n v="0.38"/>
    <x v="2"/>
  </r>
  <r>
    <x v="2"/>
    <n v="1185732"/>
    <x v="237"/>
    <x v="0"/>
    <x v="47"/>
    <s v="Boston"/>
    <x v="5"/>
    <n v="39"/>
    <n v="83"/>
    <n v="3237"/>
    <n v="1424.28"/>
    <n v="0.44"/>
    <x v="2"/>
  </r>
  <r>
    <x v="2"/>
    <n v="1185732"/>
    <x v="266"/>
    <x v="0"/>
    <x v="47"/>
    <s v="Boston"/>
    <x v="0"/>
    <n v="53"/>
    <n v="129"/>
    <n v="6837"/>
    <n v="2939.91"/>
    <n v="0.43"/>
    <x v="2"/>
  </r>
  <r>
    <x v="2"/>
    <n v="1185732"/>
    <x v="266"/>
    <x v="0"/>
    <x v="47"/>
    <s v="Boston"/>
    <x v="1"/>
    <n v="47"/>
    <n v="54"/>
    <n v="2538"/>
    <n v="1091.3399999999999"/>
    <n v="0.43"/>
    <x v="2"/>
  </r>
  <r>
    <x v="2"/>
    <n v="1185732"/>
    <x v="266"/>
    <x v="0"/>
    <x v="47"/>
    <s v="Boston"/>
    <x v="2"/>
    <n v="41"/>
    <n v="56"/>
    <n v="2296"/>
    <n v="918.40000000000009"/>
    <n v="0.4"/>
    <x v="2"/>
  </r>
  <r>
    <x v="2"/>
    <n v="1185732"/>
    <x v="266"/>
    <x v="0"/>
    <x v="47"/>
    <s v="Boston"/>
    <x v="3"/>
    <n v="44"/>
    <n v="47"/>
    <n v="2068"/>
    <n v="806.52"/>
    <n v="0.39"/>
    <x v="2"/>
  </r>
  <r>
    <x v="2"/>
    <n v="1185732"/>
    <x v="266"/>
    <x v="0"/>
    <x v="47"/>
    <s v="Boston"/>
    <x v="4"/>
    <n v="50"/>
    <n v="54"/>
    <n v="2700"/>
    <n v="1026"/>
    <n v="0.38"/>
    <x v="2"/>
  </r>
  <r>
    <x v="2"/>
    <n v="1185732"/>
    <x v="266"/>
    <x v="0"/>
    <x v="47"/>
    <s v="Boston"/>
    <x v="5"/>
    <n v="55"/>
    <n v="88"/>
    <n v="4840"/>
    <n v="1984.3999999999999"/>
    <n v="0.41"/>
    <x v="2"/>
  </r>
  <r>
    <x v="2"/>
    <n v="1185732"/>
    <x v="299"/>
    <x v="0"/>
    <x v="47"/>
    <s v="Boston"/>
    <x v="0"/>
    <n v="51"/>
    <n v="155"/>
    <n v="7905"/>
    <n v="3320.1"/>
    <n v="0.42"/>
    <x v="2"/>
  </r>
  <r>
    <x v="2"/>
    <n v="1185732"/>
    <x v="299"/>
    <x v="0"/>
    <x v="47"/>
    <s v="Boston"/>
    <x v="1"/>
    <n v="47"/>
    <n v="94"/>
    <n v="4418"/>
    <n v="1855.56"/>
    <n v="0.42"/>
    <x v="2"/>
  </r>
  <r>
    <x v="2"/>
    <n v="1185732"/>
    <x v="299"/>
    <x v="0"/>
    <x v="47"/>
    <s v="Boston"/>
    <x v="2"/>
    <n v="42"/>
    <n v="68"/>
    <n v="2856"/>
    <n v="1028.1599999999999"/>
    <n v="0.36"/>
    <x v="2"/>
  </r>
  <r>
    <x v="2"/>
    <n v="1185732"/>
    <x v="299"/>
    <x v="0"/>
    <x v="47"/>
    <s v="Boston"/>
    <x v="3"/>
    <n v="41"/>
    <n v="65"/>
    <n v="2665"/>
    <n v="932.74999999999989"/>
    <n v="0.35"/>
    <x v="2"/>
  </r>
  <r>
    <x v="2"/>
    <n v="1185732"/>
    <x v="299"/>
    <x v="0"/>
    <x v="47"/>
    <s v="Boston"/>
    <x v="4"/>
    <n v="51"/>
    <n v="59"/>
    <n v="3009"/>
    <n v="1143.42"/>
    <n v="0.38"/>
    <x v="2"/>
  </r>
  <r>
    <x v="2"/>
    <n v="1185732"/>
    <x v="299"/>
    <x v="0"/>
    <x v="47"/>
    <s v="Boston"/>
    <x v="5"/>
    <n v="54"/>
    <n v="101"/>
    <n v="5454"/>
    <n v="2181.6"/>
    <n v="0.4"/>
    <x v="2"/>
  </r>
  <r>
    <x v="2"/>
    <n v="1185732"/>
    <x v="327"/>
    <x v="0"/>
    <x v="47"/>
    <s v="Boston"/>
    <x v="0"/>
    <n v="52"/>
    <n v="150"/>
    <n v="7800"/>
    <n v="3276"/>
    <n v="0.42"/>
    <x v="2"/>
  </r>
  <r>
    <x v="2"/>
    <n v="1185732"/>
    <x v="327"/>
    <x v="0"/>
    <x v="47"/>
    <s v="Boston"/>
    <x v="1"/>
    <n v="49"/>
    <n v="105"/>
    <n v="5145"/>
    <n v="2212.35"/>
    <n v="0.43"/>
    <x v="2"/>
  </r>
  <r>
    <x v="2"/>
    <n v="1185732"/>
    <x v="327"/>
    <x v="0"/>
    <x v="47"/>
    <s v="Boston"/>
    <x v="2"/>
    <n v="41"/>
    <n v="77"/>
    <n v="3157"/>
    <n v="1168.0899999999999"/>
    <n v="0.37"/>
    <x v="2"/>
  </r>
  <r>
    <x v="2"/>
    <n v="1185732"/>
    <x v="327"/>
    <x v="0"/>
    <x v="47"/>
    <s v="Boston"/>
    <x v="3"/>
    <n v="44"/>
    <n v="56"/>
    <n v="2464"/>
    <n v="887.04"/>
    <n v="0.36"/>
    <x v="2"/>
  </r>
  <r>
    <x v="2"/>
    <n v="1185732"/>
    <x v="327"/>
    <x v="0"/>
    <x v="47"/>
    <s v="Boston"/>
    <x v="4"/>
    <n v="53"/>
    <n v="68"/>
    <n v="3604"/>
    <n v="1405.56"/>
    <n v="0.39"/>
    <x v="2"/>
  </r>
  <r>
    <x v="2"/>
    <n v="1185732"/>
    <x v="327"/>
    <x v="0"/>
    <x v="47"/>
    <s v="Boston"/>
    <x v="5"/>
    <n v="55"/>
    <n v="128"/>
    <n v="7040"/>
    <n v="2956.7999999999997"/>
    <n v="0.42"/>
    <x v="2"/>
  </r>
  <r>
    <x v="2"/>
    <n v="1185732"/>
    <x v="359"/>
    <x v="0"/>
    <x v="47"/>
    <s v="Boston"/>
    <x v="0"/>
    <n v="50"/>
    <n v="161"/>
    <n v="8050"/>
    <n v="3542"/>
    <n v="0.44"/>
    <x v="2"/>
  </r>
  <r>
    <x v="2"/>
    <n v="1185732"/>
    <x v="359"/>
    <x v="0"/>
    <x v="47"/>
    <s v="Boston"/>
    <x v="1"/>
    <n v="47"/>
    <n v="88"/>
    <n v="4136"/>
    <n v="1695.76"/>
    <n v="0.41"/>
    <x v="2"/>
  </r>
  <r>
    <x v="2"/>
    <n v="1185732"/>
    <x v="359"/>
    <x v="0"/>
    <x v="47"/>
    <s v="Boston"/>
    <x v="2"/>
    <n v="42"/>
    <n v="69"/>
    <n v="2898"/>
    <n v="1014.3"/>
    <n v="0.35"/>
    <x v="2"/>
  </r>
  <r>
    <x v="2"/>
    <n v="1185732"/>
    <x v="359"/>
    <x v="0"/>
    <x v="47"/>
    <s v="Boston"/>
    <x v="3"/>
    <n v="42"/>
    <n v="51"/>
    <n v="2142"/>
    <n v="771.12"/>
    <n v="0.36"/>
    <x v="2"/>
  </r>
  <r>
    <x v="2"/>
    <n v="1185732"/>
    <x v="359"/>
    <x v="0"/>
    <x v="47"/>
    <s v="Boston"/>
    <x v="4"/>
    <n v="50"/>
    <n v="44"/>
    <n v="2200"/>
    <n v="814"/>
    <n v="0.37"/>
    <x v="2"/>
  </r>
  <r>
    <x v="2"/>
    <n v="1185732"/>
    <x v="359"/>
    <x v="0"/>
    <x v="47"/>
    <s v="Boston"/>
    <x v="5"/>
    <n v="58"/>
    <n v="91"/>
    <n v="5278"/>
    <n v="2375.1"/>
    <n v="0.44999999999999996"/>
    <x v="2"/>
  </r>
  <r>
    <x v="2"/>
    <n v="1185732"/>
    <x v="389"/>
    <x v="0"/>
    <x v="47"/>
    <s v="Boston"/>
    <x v="0"/>
    <n v="53"/>
    <n v="135"/>
    <n v="7155"/>
    <n v="3005.1"/>
    <n v="0.42"/>
    <x v="2"/>
  </r>
  <r>
    <x v="2"/>
    <n v="1185732"/>
    <x v="389"/>
    <x v="0"/>
    <x v="47"/>
    <s v="Boston"/>
    <x v="1"/>
    <n v="49"/>
    <n v="63"/>
    <n v="3087"/>
    <n v="1234.8000000000002"/>
    <n v="0.4"/>
    <x v="2"/>
  </r>
  <r>
    <x v="2"/>
    <n v="1185732"/>
    <x v="389"/>
    <x v="0"/>
    <x v="47"/>
    <s v="Boston"/>
    <x v="2"/>
    <n v="41"/>
    <n v="39"/>
    <n v="1599"/>
    <n v="591.63"/>
    <n v="0.37"/>
    <x v="2"/>
  </r>
  <r>
    <x v="2"/>
    <n v="1185732"/>
    <x v="389"/>
    <x v="0"/>
    <x v="47"/>
    <s v="Boston"/>
    <x v="3"/>
    <n v="42"/>
    <n v="36"/>
    <n v="1512"/>
    <n v="604.80000000000007"/>
    <n v="0.4"/>
    <x v="2"/>
  </r>
  <r>
    <x v="2"/>
    <n v="1185732"/>
    <x v="389"/>
    <x v="0"/>
    <x v="47"/>
    <s v="Boston"/>
    <x v="4"/>
    <n v="52"/>
    <n v="34"/>
    <n v="1768"/>
    <n v="636.48"/>
    <n v="0.36"/>
    <x v="2"/>
  </r>
  <r>
    <x v="2"/>
    <n v="1185732"/>
    <x v="389"/>
    <x v="0"/>
    <x v="47"/>
    <s v="Boston"/>
    <x v="5"/>
    <n v="57"/>
    <n v="63"/>
    <n v="3591"/>
    <n v="1615.9499999999998"/>
    <n v="0.44999999999999996"/>
    <x v="2"/>
  </r>
  <r>
    <x v="2"/>
    <n v="1185732"/>
    <x v="421"/>
    <x v="0"/>
    <x v="47"/>
    <s v="Boston"/>
    <x v="0"/>
    <n v="57"/>
    <n v="120"/>
    <n v="6840"/>
    <n v="3077.9999999999995"/>
    <n v="0.44999999999999996"/>
    <x v="2"/>
  </r>
  <r>
    <x v="2"/>
    <n v="1185732"/>
    <x v="421"/>
    <x v="0"/>
    <x v="47"/>
    <s v="Boston"/>
    <x v="1"/>
    <n v="53"/>
    <n v="56"/>
    <n v="2968"/>
    <n v="1335.6"/>
    <n v="0.44999999999999996"/>
    <x v="2"/>
  </r>
  <r>
    <x v="2"/>
    <n v="1185732"/>
    <x v="421"/>
    <x v="0"/>
    <x v="47"/>
    <s v="Boston"/>
    <x v="2"/>
    <n v="53"/>
    <n v="34"/>
    <n v="1802"/>
    <n v="630.69999999999993"/>
    <n v="0.35"/>
    <x v="2"/>
  </r>
  <r>
    <x v="2"/>
    <n v="1185732"/>
    <x v="421"/>
    <x v="0"/>
    <x v="47"/>
    <s v="Boston"/>
    <x v="3"/>
    <n v="54"/>
    <n v="27"/>
    <n v="1458"/>
    <n v="554.04"/>
    <n v="0.38"/>
    <x v="2"/>
  </r>
  <r>
    <x v="2"/>
    <n v="1185732"/>
    <x v="421"/>
    <x v="0"/>
    <x v="47"/>
    <s v="Boston"/>
    <x v="4"/>
    <n v="62"/>
    <n v="27"/>
    <n v="1674"/>
    <n v="585.9"/>
    <n v="0.35"/>
    <x v="2"/>
  </r>
  <r>
    <x v="5"/>
    <n v="1185732"/>
    <x v="421"/>
    <x v="0"/>
    <x v="47"/>
    <s v="Boston"/>
    <x v="5"/>
    <n v="66"/>
    <n v="65"/>
    <n v="4290"/>
    <n v="1887.6"/>
    <n v="0.44"/>
    <x v="2"/>
  </r>
  <r>
    <x v="5"/>
    <n v="1185732"/>
    <x v="451"/>
    <x v="0"/>
    <x v="47"/>
    <s v="Boston"/>
    <x v="0"/>
    <n v="62"/>
    <n v="113"/>
    <n v="7006"/>
    <n v="3012.58"/>
    <n v="0.43"/>
    <x v="2"/>
  </r>
  <r>
    <x v="5"/>
    <n v="1185732"/>
    <x v="451"/>
    <x v="0"/>
    <x v="47"/>
    <s v="Boston"/>
    <x v="1"/>
    <n v="52"/>
    <n v="90"/>
    <n v="4680"/>
    <n v="2059.1999999999998"/>
    <n v="0.44"/>
    <x v="2"/>
  </r>
  <r>
    <x v="5"/>
    <n v="1185732"/>
    <x v="451"/>
    <x v="0"/>
    <x v="47"/>
    <s v="Boston"/>
    <x v="2"/>
    <n v="50"/>
    <n v="83"/>
    <n v="4150"/>
    <n v="1494"/>
    <n v="0.36"/>
    <x v="2"/>
  </r>
  <r>
    <x v="5"/>
    <n v="1185732"/>
    <x v="451"/>
    <x v="0"/>
    <x v="47"/>
    <s v="Boston"/>
    <x v="3"/>
    <n v="51"/>
    <n v="80"/>
    <n v="4080"/>
    <n v="1591.2"/>
    <n v="0.39"/>
    <x v="2"/>
  </r>
  <r>
    <x v="5"/>
    <n v="1185732"/>
    <x v="451"/>
    <x v="0"/>
    <x v="47"/>
    <s v="Boston"/>
    <x v="4"/>
    <n v="63"/>
    <n v="70"/>
    <n v="4410"/>
    <n v="1675.8"/>
    <n v="0.38"/>
    <x v="2"/>
  </r>
  <r>
    <x v="5"/>
    <n v="1185732"/>
    <x v="451"/>
    <x v="0"/>
    <x v="47"/>
    <s v="Boston"/>
    <x v="5"/>
    <n v="64"/>
    <n v="98"/>
    <n v="6272"/>
    <n v="2822.3999999999996"/>
    <n v="0.44999999999999996"/>
    <x v="2"/>
  </r>
  <r>
    <x v="5"/>
    <n v="1185732"/>
    <x v="480"/>
    <x v="0"/>
    <x v="47"/>
    <s v="Boston"/>
    <x v="0"/>
    <n v="64"/>
    <n v="150"/>
    <n v="9600"/>
    <n v="3935.9999999999995"/>
    <n v="0.41"/>
    <x v="2"/>
  </r>
  <r>
    <x v="5"/>
    <n v="1185732"/>
    <x v="480"/>
    <x v="0"/>
    <x v="47"/>
    <s v="Boston"/>
    <x v="1"/>
    <n v="53"/>
    <n v="105"/>
    <n v="5565"/>
    <n v="2226"/>
    <n v="0.4"/>
    <x v="2"/>
  </r>
  <r>
    <x v="5"/>
    <n v="1185732"/>
    <x v="480"/>
    <x v="0"/>
    <x v="47"/>
    <s v="Boston"/>
    <x v="2"/>
    <n v="51"/>
    <n v="98"/>
    <n v="4998"/>
    <n v="1949.22"/>
    <n v="0.39"/>
    <x v="2"/>
  </r>
  <r>
    <x v="5"/>
    <n v="1185732"/>
    <x v="480"/>
    <x v="0"/>
    <x v="47"/>
    <s v="Boston"/>
    <x v="3"/>
    <n v="52"/>
    <n v="75"/>
    <n v="3900"/>
    <n v="1482"/>
    <n v="0.38"/>
    <x v="2"/>
  </r>
  <r>
    <x v="5"/>
    <n v="1185732"/>
    <x v="480"/>
    <x v="0"/>
    <x v="47"/>
    <s v="Boston"/>
    <x v="4"/>
    <n v="62"/>
    <n v="84"/>
    <n v="5208"/>
    <n v="2031.1200000000001"/>
    <n v="0.39"/>
    <x v="2"/>
  </r>
  <r>
    <x v="5"/>
    <n v="1185732"/>
    <x v="480"/>
    <x v="0"/>
    <x v="47"/>
    <s v="Boston"/>
    <x v="5"/>
    <n v="65"/>
    <n v="112"/>
    <n v="7280"/>
    <n v="3203.2"/>
    <n v="0.44"/>
    <x v="2"/>
  </r>
  <r>
    <x v="5"/>
    <n v="1185732"/>
    <x v="178"/>
    <x v="0"/>
    <x v="47"/>
    <s v="Boston"/>
    <x v="0"/>
    <n v="44"/>
    <n v="152"/>
    <n v="6688"/>
    <n v="3678.4"/>
    <n v="0.55000000000000004"/>
    <x v="2"/>
  </r>
  <r>
    <x v="5"/>
    <n v="1185732"/>
    <x v="178"/>
    <x v="0"/>
    <x v="47"/>
    <s v="Boston"/>
    <x v="1"/>
    <n v="42"/>
    <n v="94"/>
    <n v="3948"/>
    <n v="2368.7999999999997"/>
    <n v="0.6"/>
    <x v="2"/>
  </r>
  <r>
    <x v="5"/>
    <n v="1185732"/>
    <x v="178"/>
    <x v="0"/>
    <x v="47"/>
    <s v="Boston"/>
    <x v="2"/>
    <n v="32"/>
    <n v="91"/>
    <n v="2912"/>
    <n v="1310.3999999999999"/>
    <n v="0.44999999999999996"/>
    <x v="2"/>
  </r>
  <r>
    <x v="5"/>
    <n v="1185732"/>
    <x v="178"/>
    <x v="0"/>
    <x v="47"/>
    <s v="Boston"/>
    <x v="3"/>
    <n v="39"/>
    <n v="44"/>
    <n v="1716"/>
    <n v="840.84"/>
    <n v="0.49"/>
    <x v="2"/>
  </r>
  <r>
    <x v="5"/>
    <n v="1185732"/>
    <x v="178"/>
    <x v="0"/>
    <x v="47"/>
    <s v="Boston"/>
    <x v="4"/>
    <n v="52"/>
    <n v="68"/>
    <n v="3536"/>
    <n v="1661.9199999999998"/>
    <n v="0.47"/>
    <x v="2"/>
  </r>
  <r>
    <x v="5"/>
    <n v="1185732"/>
    <x v="178"/>
    <x v="0"/>
    <x v="47"/>
    <s v="Boston"/>
    <x v="5"/>
    <n v="44"/>
    <n v="98"/>
    <n v="4312"/>
    <n v="2199.12"/>
    <n v="0.51"/>
    <x v="2"/>
  </r>
  <r>
    <x v="5"/>
    <n v="1185732"/>
    <x v="207"/>
    <x v="0"/>
    <x v="47"/>
    <s v="Boston"/>
    <x v="0"/>
    <n v="41"/>
    <n v="167"/>
    <n v="6847"/>
    <n v="3834.32"/>
    <n v="0.56000000000000005"/>
    <x v="2"/>
  </r>
  <r>
    <x v="5"/>
    <n v="1185732"/>
    <x v="207"/>
    <x v="0"/>
    <x v="47"/>
    <s v="Boston"/>
    <x v="1"/>
    <n v="44"/>
    <n v="61"/>
    <n v="2684"/>
    <n v="1610.3999999999999"/>
    <n v="0.6"/>
    <x v="2"/>
  </r>
  <r>
    <x v="5"/>
    <n v="1185732"/>
    <x v="207"/>
    <x v="0"/>
    <x v="47"/>
    <s v="Boston"/>
    <x v="2"/>
    <n v="33"/>
    <n v="74"/>
    <n v="2442"/>
    <n v="1221"/>
    <n v="0.5"/>
    <x v="2"/>
  </r>
  <r>
    <x v="5"/>
    <n v="1185732"/>
    <x v="207"/>
    <x v="0"/>
    <x v="48"/>
    <s v="Burlington"/>
    <x v="3"/>
    <n v="36"/>
    <n v="45"/>
    <n v="1620"/>
    <n v="745.19999999999993"/>
    <n v="0.45999999999999996"/>
    <x v="2"/>
  </r>
  <r>
    <x v="5"/>
    <n v="1185732"/>
    <x v="207"/>
    <x v="0"/>
    <x v="48"/>
    <s v="Burlington"/>
    <x v="4"/>
    <n v="54"/>
    <n v="63"/>
    <n v="3402"/>
    <n v="1701"/>
    <n v="0.5"/>
    <x v="2"/>
  </r>
  <r>
    <x v="5"/>
    <n v="1185732"/>
    <x v="207"/>
    <x v="0"/>
    <x v="48"/>
    <s v="Burlington"/>
    <x v="5"/>
    <n v="43"/>
    <n v="85"/>
    <n v="3655"/>
    <n v="1973.7"/>
    <n v="0.54"/>
    <x v="2"/>
  </r>
  <r>
    <x v="5"/>
    <n v="1185732"/>
    <x v="215"/>
    <x v="0"/>
    <x v="48"/>
    <s v="Burlington"/>
    <x v="0"/>
    <n v="44"/>
    <n v="142"/>
    <n v="6248"/>
    <n v="3748.7999999999997"/>
    <n v="0.6"/>
    <x v="2"/>
  </r>
  <r>
    <x v="5"/>
    <n v="1185732"/>
    <x v="215"/>
    <x v="0"/>
    <x v="48"/>
    <s v="Burlington"/>
    <x v="1"/>
    <n v="42"/>
    <n v="70"/>
    <n v="2940"/>
    <n v="1675.8000000000002"/>
    <n v="0.57000000000000006"/>
    <x v="2"/>
  </r>
  <r>
    <x v="5"/>
    <n v="1185732"/>
    <x v="215"/>
    <x v="0"/>
    <x v="48"/>
    <s v="Burlington"/>
    <x v="2"/>
    <n v="34"/>
    <n v="77"/>
    <n v="2618"/>
    <n v="1282.82"/>
    <n v="0.49"/>
    <x v="2"/>
  </r>
  <r>
    <x v="5"/>
    <n v="1185732"/>
    <x v="215"/>
    <x v="0"/>
    <x v="48"/>
    <s v="Burlington"/>
    <x v="3"/>
    <n v="36"/>
    <n v="38"/>
    <n v="1368"/>
    <n v="670.31999999999994"/>
    <n v="0.49"/>
    <x v="2"/>
  </r>
  <r>
    <x v="5"/>
    <n v="1185732"/>
    <x v="215"/>
    <x v="0"/>
    <x v="48"/>
    <s v="Burlington"/>
    <x v="4"/>
    <n v="51"/>
    <n v="47"/>
    <n v="2397"/>
    <n v="1174.53"/>
    <n v="0.49"/>
    <x v="2"/>
  </r>
  <r>
    <x v="5"/>
    <n v="1185732"/>
    <x v="215"/>
    <x v="0"/>
    <x v="48"/>
    <s v="Burlington"/>
    <x v="5"/>
    <n v="41"/>
    <n v="80"/>
    <n v="3280"/>
    <n v="1803.9999999999998"/>
    <n v="0.54999999999999993"/>
    <x v="2"/>
  </r>
  <r>
    <x v="5"/>
    <n v="1185732"/>
    <x v="234"/>
    <x v="0"/>
    <x v="48"/>
    <s v="Burlington"/>
    <x v="0"/>
    <n v="41"/>
    <n v="137"/>
    <n v="5617"/>
    <n v="3145.5200000000004"/>
    <n v="0.56000000000000005"/>
    <x v="2"/>
  </r>
  <r>
    <x v="5"/>
    <n v="1185732"/>
    <x v="234"/>
    <x v="0"/>
    <x v="48"/>
    <s v="Burlington"/>
    <x v="1"/>
    <n v="43"/>
    <n v="56"/>
    <n v="2408"/>
    <n v="1396.64"/>
    <n v="0.58000000000000007"/>
    <x v="2"/>
  </r>
  <r>
    <x v="5"/>
    <n v="1185732"/>
    <x v="234"/>
    <x v="0"/>
    <x v="48"/>
    <s v="Burlington"/>
    <x v="2"/>
    <n v="32"/>
    <n v="65"/>
    <n v="2080"/>
    <n v="1040"/>
    <n v="0.5"/>
    <x v="2"/>
  </r>
  <r>
    <x v="5"/>
    <n v="1185732"/>
    <x v="234"/>
    <x v="0"/>
    <x v="48"/>
    <s v="Burlington"/>
    <x v="3"/>
    <n v="36"/>
    <n v="44"/>
    <n v="1584"/>
    <n v="792"/>
    <n v="0.5"/>
    <x v="2"/>
  </r>
  <r>
    <x v="5"/>
    <n v="1185732"/>
    <x v="234"/>
    <x v="0"/>
    <x v="48"/>
    <s v="Burlington"/>
    <x v="4"/>
    <n v="51"/>
    <n v="38"/>
    <n v="1938"/>
    <n v="891.4799999999999"/>
    <n v="0.45999999999999996"/>
    <x v="2"/>
  </r>
  <r>
    <x v="5"/>
    <n v="1185732"/>
    <x v="234"/>
    <x v="0"/>
    <x v="48"/>
    <s v="Burlington"/>
    <x v="5"/>
    <n v="44"/>
    <n v="90"/>
    <n v="3960"/>
    <n v="2019.6000000000001"/>
    <n v="0.51"/>
    <x v="2"/>
  </r>
  <r>
    <x v="5"/>
    <n v="1185732"/>
    <x v="263"/>
    <x v="0"/>
    <x v="48"/>
    <s v="Burlington"/>
    <x v="0"/>
    <n v="55"/>
    <n v="154"/>
    <n v="8470"/>
    <n v="4827.9000000000005"/>
    <n v="0.57000000000000006"/>
    <x v="2"/>
  </r>
  <r>
    <x v="5"/>
    <n v="1185732"/>
    <x v="263"/>
    <x v="0"/>
    <x v="48"/>
    <s v="Burlington"/>
    <x v="1"/>
    <n v="54"/>
    <n v="80"/>
    <n v="4320"/>
    <n v="2419.2000000000003"/>
    <n v="0.56000000000000005"/>
    <x v="2"/>
  </r>
  <r>
    <x v="5"/>
    <n v="1185732"/>
    <x v="263"/>
    <x v="0"/>
    <x v="48"/>
    <s v="Burlington"/>
    <x v="2"/>
    <n v="49"/>
    <n v="75"/>
    <n v="3675"/>
    <n v="1690.4999999999998"/>
    <n v="0.45999999999999996"/>
    <x v="2"/>
  </r>
  <r>
    <x v="5"/>
    <n v="1185732"/>
    <x v="263"/>
    <x v="0"/>
    <x v="48"/>
    <s v="Burlington"/>
    <x v="3"/>
    <n v="46"/>
    <n v="65"/>
    <n v="2990"/>
    <n v="1405.3"/>
    <n v="0.47"/>
    <x v="2"/>
  </r>
  <r>
    <x v="5"/>
    <n v="1185732"/>
    <x v="263"/>
    <x v="0"/>
    <x v="48"/>
    <s v="Burlington"/>
    <x v="4"/>
    <n v="55"/>
    <n v="72"/>
    <n v="3960"/>
    <n v="1861.1999999999998"/>
    <n v="0.47"/>
    <x v="2"/>
  </r>
  <r>
    <x v="5"/>
    <n v="1185732"/>
    <x v="263"/>
    <x v="0"/>
    <x v="48"/>
    <s v="Burlington"/>
    <x v="5"/>
    <n v="60"/>
    <n v="120"/>
    <n v="7200"/>
    <n v="3744"/>
    <n v="0.52"/>
    <x v="2"/>
  </r>
  <r>
    <x v="5"/>
    <n v="1185732"/>
    <x v="296"/>
    <x v="0"/>
    <x v="48"/>
    <s v="Burlington"/>
    <x v="0"/>
    <n v="58"/>
    <n v="163"/>
    <n v="9454"/>
    <n v="5483.3200000000006"/>
    <n v="0.58000000000000007"/>
    <x v="2"/>
  </r>
  <r>
    <x v="5"/>
    <n v="1185732"/>
    <x v="296"/>
    <x v="0"/>
    <x v="48"/>
    <s v="Burlington"/>
    <x v="1"/>
    <n v="53"/>
    <n v="116"/>
    <n v="6148"/>
    <n v="3627.3200000000006"/>
    <n v="0.59000000000000008"/>
    <x v="2"/>
  </r>
  <r>
    <x v="5"/>
    <n v="1185732"/>
    <x v="296"/>
    <x v="0"/>
    <x v="48"/>
    <s v="Burlington"/>
    <x v="2"/>
    <n v="45"/>
    <n v="81"/>
    <n v="3645"/>
    <n v="1713.1499999999999"/>
    <n v="0.47"/>
    <x v="2"/>
  </r>
  <r>
    <x v="5"/>
    <n v="1185732"/>
    <x v="296"/>
    <x v="0"/>
    <x v="48"/>
    <s v="Burlington"/>
    <x v="3"/>
    <n v="47"/>
    <n v="90"/>
    <n v="4230"/>
    <n v="1903.4999999999998"/>
    <n v="0.44999999999999996"/>
    <x v="2"/>
  </r>
  <r>
    <x v="5"/>
    <n v="1185732"/>
    <x v="296"/>
    <x v="0"/>
    <x v="48"/>
    <s v="Burlington"/>
    <x v="4"/>
    <n v="58"/>
    <n v="81"/>
    <n v="4698"/>
    <n v="2349"/>
    <n v="0.5"/>
    <x v="2"/>
  </r>
  <r>
    <x v="5"/>
    <n v="1185732"/>
    <x v="296"/>
    <x v="0"/>
    <x v="48"/>
    <s v="Burlington"/>
    <x v="5"/>
    <n v="62"/>
    <n v="117"/>
    <n v="7254"/>
    <n v="3772.08"/>
    <n v="0.52"/>
    <x v="2"/>
  </r>
  <r>
    <x v="5"/>
    <n v="1185732"/>
    <x v="324"/>
    <x v="0"/>
    <x v="48"/>
    <s v="Burlington"/>
    <x v="0"/>
    <n v="54"/>
    <n v="182"/>
    <n v="9828"/>
    <n v="5601.9600000000009"/>
    <n v="0.57000000000000006"/>
    <x v="2"/>
  </r>
  <r>
    <x v="5"/>
    <n v="1185732"/>
    <x v="324"/>
    <x v="0"/>
    <x v="48"/>
    <s v="Burlington"/>
    <x v="1"/>
    <n v="51"/>
    <n v="115"/>
    <n v="5865"/>
    <n v="3284.4"/>
    <n v="0.56000000000000005"/>
    <x v="2"/>
  </r>
  <r>
    <x v="5"/>
    <n v="1185732"/>
    <x v="324"/>
    <x v="0"/>
    <x v="48"/>
    <s v="Burlington"/>
    <x v="2"/>
    <n v="46"/>
    <n v="98"/>
    <n v="4508"/>
    <n v="2163.84"/>
    <n v="0.48"/>
    <x v="2"/>
  </r>
  <r>
    <x v="5"/>
    <n v="1185732"/>
    <x v="324"/>
    <x v="0"/>
    <x v="48"/>
    <s v="Burlington"/>
    <x v="3"/>
    <n v="46"/>
    <n v="90"/>
    <n v="4140"/>
    <n v="2028.6"/>
    <n v="0.49"/>
    <x v="2"/>
  </r>
  <r>
    <x v="5"/>
    <n v="1185732"/>
    <x v="324"/>
    <x v="0"/>
    <x v="48"/>
    <s v="Burlington"/>
    <x v="4"/>
    <n v="54"/>
    <n v="94"/>
    <n v="5076"/>
    <n v="2385.7199999999998"/>
    <n v="0.47"/>
    <x v="2"/>
  </r>
  <r>
    <x v="5"/>
    <n v="1185732"/>
    <x v="324"/>
    <x v="0"/>
    <x v="48"/>
    <s v="Burlington"/>
    <x v="5"/>
    <n v="61"/>
    <n v="125"/>
    <n v="7625"/>
    <n v="3965"/>
    <n v="0.52"/>
    <x v="2"/>
  </r>
  <r>
    <x v="5"/>
    <n v="1185732"/>
    <x v="356"/>
    <x v="0"/>
    <x v="48"/>
    <s v="Burlington"/>
    <x v="0"/>
    <n v="58"/>
    <n v="176"/>
    <n v="10208"/>
    <n v="6124.8"/>
    <n v="0.6"/>
    <x v="2"/>
  </r>
  <r>
    <x v="5"/>
    <n v="1185732"/>
    <x v="356"/>
    <x v="0"/>
    <x v="48"/>
    <s v="Burlington"/>
    <x v="1"/>
    <n v="53"/>
    <n v="106"/>
    <n v="5618"/>
    <n v="3314.6200000000003"/>
    <n v="0.59000000000000008"/>
    <x v="2"/>
  </r>
  <r>
    <x v="5"/>
    <n v="1185732"/>
    <x v="356"/>
    <x v="0"/>
    <x v="48"/>
    <s v="Burlington"/>
    <x v="2"/>
    <n v="48"/>
    <n v="105"/>
    <n v="5040"/>
    <n v="2318.3999999999996"/>
    <n v="0.45999999999999996"/>
    <x v="2"/>
  </r>
  <r>
    <x v="5"/>
    <n v="1185732"/>
    <x v="356"/>
    <x v="0"/>
    <x v="48"/>
    <s v="Burlington"/>
    <x v="3"/>
    <n v="49"/>
    <n v="68"/>
    <n v="3332"/>
    <n v="1566.04"/>
    <n v="0.47"/>
    <x v="2"/>
  </r>
  <r>
    <x v="5"/>
    <n v="1185732"/>
    <x v="356"/>
    <x v="0"/>
    <x v="48"/>
    <s v="Burlington"/>
    <x v="4"/>
    <n v="57"/>
    <n v="65"/>
    <n v="3705"/>
    <n v="1815.45"/>
    <n v="0.49"/>
    <x v="2"/>
  </r>
  <r>
    <x v="5"/>
    <n v="1185732"/>
    <x v="356"/>
    <x v="0"/>
    <x v="48"/>
    <s v="Burlington"/>
    <x v="5"/>
    <n v="61"/>
    <n v="104"/>
    <n v="6344"/>
    <n v="3235.44"/>
    <n v="0.51"/>
    <x v="2"/>
  </r>
  <r>
    <x v="5"/>
    <n v="1185732"/>
    <x v="386"/>
    <x v="0"/>
    <x v="48"/>
    <s v="Burlington"/>
    <x v="0"/>
    <n v="56"/>
    <n v="137"/>
    <n v="7672"/>
    <n v="4373.0400000000009"/>
    <n v="0.57000000000000006"/>
    <x v="2"/>
  </r>
  <r>
    <x v="5"/>
    <n v="1185732"/>
    <x v="386"/>
    <x v="0"/>
    <x v="48"/>
    <s v="Burlington"/>
    <x v="1"/>
    <n v="50"/>
    <n v="85"/>
    <n v="4250"/>
    <n v="2550"/>
    <n v="0.6"/>
    <x v="2"/>
  </r>
  <r>
    <x v="5"/>
    <n v="1185732"/>
    <x v="386"/>
    <x v="0"/>
    <x v="48"/>
    <s v="Burlington"/>
    <x v="2"/>
    <n v="46"/>
    <n v="56"/>
    <n v="2576"/>
    <n v="1288"/>
    <n v="0.5"/>
    <x v="2"/>
  </r>
  <r>
    <x v="5"/>
    <n v="1185732"/>
    <x v="386"/>
    <x v="0"/>
    <x v="48"/>
    <s v="Burlington"/>
    <x v="3"/>
    <n v="45"/>
    <n v="52"/>
    <n v="2340"/>
    <n v="1146.5999999999999"/>
    <n v="0.49"/>
    <x v="2"/>
  </r>
  <r>
    <x v="5"/>
    <n v="1185732"/>
    <x v="386"/>
    <x v="0"/>
    <x v="48"/>
    <s v="Burlington"/>
    <x v="4"/>
    <n v="58"/>
    <n v="50"/>
    <n v="2900"/>
    <n v="1363"/>
    <n v="0.47"/>
    <x v="2"/>
  </r>
  <r>
    <x v="5"/>
    <n v="1185732"/>
    <x v="386"/>
    <x v="0"/>
    <x v="48"/>
    <s v="Burlington"/>
    <x v="5"/>
    <n v="59"/>
    <n v="78"/>
    <n v="4602"/>
    <n v="2531.1"/>
    <n v="0.54999999999999993"/>
    <x v="2"/>
  </r>
  <r>
    <x v="5"/>
    <n v="1185732"/>
    <x v="418"/>
    <x v="0"/>
    <x v="48"/>
    <s v="Burlington"/>
    <x v="0"/>
    <n v="62"/>
    <n v="133"/>
    <n v="8246"/>
    <n v="4947.5999999999995"/>
    <n v="0.6"/>
    <x v="2"/>
  </r>
  <r>
    <x v="5"/>
    <n v="1185732"/>
    <x v="418"/>
    <x v="0"/>
    <x v="48"/>
    <s v="Burlington"/>
    <x v="1"/>
    <n v="54"/>
    <n v="75"/>
    <n v="4050"/>
    <n v="2389.5000000000005"/>
    <n v="0.59000000000000008"/>
    <x v="2"/>
  </r>
  <r>
    <x v="5"/>
    <n v="1185732"/>
    <x v="418"/>
    <x v="0"/>
    <x v="48"/>
    <s v="Burlington"/>
    <x v="2"/>
    <n v="59"/>
    <n v="54"/>
    <n v="3186"/>
    <n v="1593"/>
    <n v="0.5"/>
    <x v="2"/>
  </r>
  <r>
    <x v="5"/>
    <n v="1185732"/>
    <x v="418"/>
    <x v="0"/>
    <x v="48"/>
    <s v="Burlington"/>
    <x v="3"/>
    <n v="55"/>
    <n v="46"/>
    <n v="2530"/>
    <n v="1214.3999999999999"/>
    <n v="0.48"/>
    <x v="2"/>
  </r>
  <r>
    <x v="5"/>
    <n v="1185732"/>
    <x v="418"/>
    <x v="0"/>
    <x v="48"/>
    <s v="Burlington"/>
    <x v="4"/>
    <n v="66"/>
    <n v="51"/>
    <n v="3366"/>
    <n v="1615.6799999999998"/>
    <n v="0.48"/>
    <x v="2"/>
  </r>
  <r>
    <x v="3"/>
    <n v="1185732"/>
    <x v="418"/>
    <x v="0"/>
    <x v="48"/>
    <s v="Burlington"/>
    <x v="5"/>
    <n v="71"/>
    <n v="81"/>
    <n v="5751"/>
    <n v="3048.03"/>
    <n v="0.53"/>
    <x v="2"/>
  </r>
  <r>
    <x v="3"/>
    <n v="1185732"/>
    <x v="448"/>
    <x v="0"/>
    <x v="48"/>
    <s v="Burlington"/>
    <x v="0"/>
    <n v="64"/>
    <n v="126"/>
    <n v="8064"/>
    <n v="4838.3999999999996"/>
    <n v="0.6"/>
    <x v="2"/>
  </r>
  <r>
    <x v="3"/>
    <n v="1185732"/>
    <x v="448"/>
    <x v="0"/>
    <x v="48"/>
    <s v="Burlington"/>
    <x v="1"/>
    <n v="55"/>
    <n v="81"/>
    <n v="4455"/>
    <n v="2583.9"/>
    <n v="0.58000000000000007"/>
    <x v="2"/>
  </r>
  <r>
    <x v="3"/>
    <n v="1185732"/>
    <x v="448"/>
    <x v="0"/>
    <x v="48"/>
    <s v="Burlington"/>
    <x v="2"/>
    <n v="57"/>
    <n v="96"/>
    <n v="5472"/>
    <n v="2626.56"/>
    <n v="0.48"/>
    <x v="2"/>
  </r>
  <r>
    <x v="5"/>
    <n v="1185732"/>
    <x v="448"/>
    <x v="0"/>
    <x v="48"/>
    <s v="Burlington"/>
    <x v="3"/>
    <n v="55"/>
    <n v="75"/>
    <n v="4125"/>
    <n v="2062.5"/>
    <n v="0.5"/>
    <x v="2"/>
  </r>
  <r>
    <x v="5"/>
    <n v="1185732"/>
    <x v="448"/>
    <x v="0"/>
    <x v="48"/>
    <s v="Burlington"/>
    <x v="4"/>
    <n v="67"/>
    <n v="80"/>
    <n v="5360"/>
    <n v="2680"/>
    <n v="0.5"/>
    <x v="2"/>
  </r>
  <r>
    <x v="5"/>
    <n v="1185732"/>
    <x v="448"/>
    <x v="0"/>
    <x v="48"/>
    <s v="Burlington"/>
    <x v="5"/>
    <n v="70"/>
    <n v="94"/>
    <n v="6580"/>
    <n v="3487.4"/>
    <n v="0.53"/>
    <x v="2"/>
  </r>
  <r>
    <x v="5"/>
    <n v="1185732"/>
    <x v="477"/>
    <x v="0"/>
    <x v="48"/>
    <s v="Burlington"/>
    <x v="0"/>
    <n v="64"/>
    <n v="168"/>
    <n v="10752"/>
    <n v="6451.2"/>
    <n v="0.6"/>
    <x v="2"/>
  </r>
  <r>
    <x v="5"/>
    <n v="1185732"/>
    <x v="477"/>
    <x v="0"/>
    <x v="48"/>
    <s v="Burlington"/>
    <x v="1"/>
    <n v="55"/>
    <n v="100"/>
    <n v="5500"/>
    <n v="3025.0000000000005"/>
    <n v="0.55000000000000004"/>
    <x v="2"/>
  </r>
  <r>
    <x v="5"/>
    <n v="1185732"/>
    <x v="477"/>
    <x v="0"/>
    <x v="48"/>
    <s v="Burlington"/>
    <x v="2"/>
    <n v="55"/>
    <n v="113"/>
    <n v="6215"/>
    <n v="2921.0499999999997"/>
    <n v="0.47"/>
    <x v="2"/>
  </r>
  <r>
    <x v="5"/>
    <n v="1185732"/>
    <x v="477"/>
    <x v="0"/>
    <x v="48"/>
    <s v="Burlington"/>
    <x v="3"/>
    <n v="56"/>
    <n v="81"/>
    <n v="4536"/>
    <n v="2041.1999999999998"/>
    <n v="0.44999999999999996"/>
    <x v="2"/>
  </r>
  <r>
    <x v="5"/>
    <n v="1185732"/>
    <x v="477"/>
    <x v="0"/>
    <x v="48"/>
    <s v="Burlington"/>
    <x v="4"/>
    <n v="67"/>
    <n v="81"/>
    <n v="5427"/>
    <n v="2604.96"/>
    <n v="0.48"/>
    <x v="2"/>
  </r>
  <r>
    <x v="5"/>
    <n v="1185732"/>
    <x v="477"/>
    <x v="0"/>
    <x v="48"/>
    <s v="Burlington"/>
    <x v="5"/>
    <n v="68"/>
    <n v="106"/>
    <n v="7208"/>
    <n v="3748.1600000000003"/>
    <n v="0.52"/>
    <x v="2"/>
  </r>
  <r>
    <x v="5"/>
    <n v="1185732"/>
    <x v="185"/>
    <x v="0"/>
    <x v="48"/>
    <s v="Burlington"/>
    <x v="0"/>
    <n v="49"/>
    <n v="131"/>
    <n v="6419"/>
    <n v="3530.4500000000003"/>
    <n v="0.55000000000000004"/>
    <x v="2"/>
  </r>
  <r>
    <x v="5"/>
    <n v="1185732"/>
    <x v="185"/>
    <x v="0"/>
    <x v="48"/>
    <s v="Burlington"/>
    <x v="1"/>
    <n v="45"/>
    <n v="91"/>
    <n v="4095"/>
    <n v="2170.35"/>
    <n v="0.53"/>
    <x v="2"/>
  </r>
  <r>
    <x v="5"/>
    <n v="1185732"/>
    <x v="185"/>
    <x v="0"/>
    <x v="48"/>
    <s v="Burlington"/>
    <x v="2"/>
    <n v="38"/>
    <n v="81"/>
    <n v="3078"/>
    <n v="1385.1"/>
    <n v="0.44999999999999996"/>
    <x v="2"/>
  </r>
  <r>
    <x v="5"/>
    <n v="1185732"/>
    <x v="185"/>
    <x v="0"/>
    <x v="48"/>
    <s v="Burlington"/>
    <x v="3"/>
    <n v="43"/>
    <n v="46"/>
    <n v="1978"/>
    <n v="791.2"/>
    <n v="0.4"/>
    <x v="2"/>
  </r>
  <r>
    <x v="5"/>
    <n v="1185732"/>
    <x v="185"/>
    <x v="0"/>
    <x v="48"/>
    <s v="Burlington"/>
    <x v="4"/>
    <n v="59"/>
    <n v="56"/>
    <n v="3304"/>
    <n v="1453.76"/>
    <n v="0.44"/>
    <x v="2"/>
  </r>
  <r>
    <x v="5"/>
    <n v="1185732"/>
    <x v="185"/>
    <x v="0"/>
    <x v="48"/>
    <s v="Burlington"/>
    <x v="5"/>
    <n v="49"/>
    <n v="88"/>
    <n v="4312"/>
    <n v="1940.3999999999999"/>
    <n v="0.44999999999999996"/>
    <x v="2"/>
  </r>
  <r>
    <x v="5"/>
    <n v="1185732"/>
    <x v="693"/>
    <x v="0"/>
    <x v="48"/>
    <s v="Burlington"/>
    <x v="0"/>
    <n v="49"/>
    <n v="180"/>
    <n v="8820"/>
    <n v="4674.6000000000004"/>
    <n v="0.53"/>
    <x v="2"/>
  </r>
  <r>
    <x v="5"/>
    <n v="1185732"/>
    <x v="693"/>
    <x v="0"/>
    <x v="48"/>
    <s v="Burlington"/>
    <x v="1"/>
    <n v="45"/>
    <n v="75"/>
    <n v="3375"/>
    <n v="1721.25"/>
    <n v="0.51"/>
    <x v="2"/>
  </r>
  <r>
    <x v="5"/>
    <n v="1185732"/>
    <x v="693"/>
    <x v="0"/>
    <x v="48"/>
    <s v="Burlington"/>
    <x v="2"/>
    <n v="39"/>
    <n v="90"/>
    <n v="3510"/>
    <n v="1544.4"/>
    <n v="0.44"/>
    <x v="2"/>
  </r>
  <r>
    <x v="5"/>
    <n v="1185732"/>
    <x v="693"/>
    <x v="0"/>
    <x v="49"/>
    <s v="Manchester"/>
    <x v="3"/>
    <n v="42"/>
    <n v="58"/>
    <n v="2436"/>
    <n v="1047.48"/>
    <n v="0.43"/>
    <x v="2"/>
  </r>
  <r>
    <x v="5"/>
    <n v="1185732"/>
    <x v="693"/>
    <x v="0"/>
    <x v="49"/>
    <s v="Manchester"/>
    <x v="4"/>
    <n v="56"/>
    <n v="83"/>
    <n v="4648"/>
    <n v="1998.6399999999999"/>
    <n v="0.43"/>
    <x v="2"/>
  </r>
  <r>
    <x v="5"/>
    <n v="1185732"/>
    <x v="693"/>
    <x v="0"/>
    <x v="49"/>
    <s v="Manchester"/>
    <x v="5"/>
    <n v="46"/>
    <n v="98"/>
    <n v="4508"/>
    <n v="2163.84"/>
    <n v="0.48"/>
    <x v="2"/>
  </r>
  <r>
    <x v="5"/>
    <n v="1185732"/>
    <x v="222"/>
    <x v="0"/>
    <x v="49"/>
    <s v="Manchester"/>
    <x v="0"/>
    <n v="49"/>
    <n v="165"/>
    <n v="8085"/>
    <n v="4042.5"/>
    <n v="0.5"/>
    <x v="2"/>
  </r>
  <r>
    <x v="5"/>
    <n v="1185732"/>
    <x v="222"/>
    <x v="0"/>
    <x v="49"/>
    <s v="Manchester"/>
    <x v="1"/>
    <n v="49"/>
    <n v="69"/>
    <n v="3381"/>
    <n v="1724.31"/>
    <n v="0.51"/>
    <x v="2"/>
  </r>
  <r>
    <x v="5"/>
    <n v="1185732"/>
    <x v="222"/>
    <x v="0"/>
    <x v="49"/>
    <s v="Manchester"/>
    <x v="2"/>
    <n v="38"/>
    <n v="75"/>
    <n v="2850"/>
    <n v="1168.5"/>
    <n v="0.41"/>
    <x v="2"/>
  </r>
  <r>
    <x v="5"/>
    <n v="1185732"/>
    <x v="222"/>
    <x v="0"/>
    <x v="49"/>
    <s v="Manchester"/>
    <x v="3"/>
    <n v="44"/>
    <n v="38"/>
    <n v="1672"/>
    <n v="702.24"/>
    <n v="0.42"/>
    <x v="2"/>
  </r>
  <r>
    <x v="5"/>
    <n v="1185732"/>
    <x v="222"/>
    <x v="0"/>
    <x v="49"/>
    <s v="Manchester"/>
    <x v="4"/>
    <n v="58"/>
    <n v="60"/>
    <n v="3480"/>
    <n v="1565.9999999999998"/>
    <n v="0.44999999999999996"/>
    <x v="2"/>
  </r>
  <r>
    <x v="5"/>
    <n v="1185732"/>
    <x v="222"/>
    <x v="0"/>
    <x v="49"/>
    <s v="Manchester"/>
    <x v="5"/>
    <n v="45"/>
    <n v="75"/>
    <n v="3375"/>
    <n v="1586.25"/>
    <n v="0.47"/>
    <x v="2"/>
  </r>
  <r>
    <x v="5"/>
    <n v="1185732"/>
    <x v="241"/>
    <x v="0"/>
    <x v="49"/>
    <s v="Manchester"/>
    <x v="0"/>
    <n v="48"/>
    <n v="154"/>
    <n v="7392"/>
    <n v="3917.76"/>
    <n v="0.53"/>
    <x v="2"/>
  </r>
  <r>
    <x v="5"/>
    <n v="1185732"/>
    <x v="241"/>
    <x v="0"/>
    <x v="49"/>
    <s v="Manchester"/>
    <x v="1"/>
    <n v="49"/>
    <n v="68"/>
    <n v="3332"/>
    <n v="1832.6000000000001"/>
    <n v="0.55000000000000004"/>
    <x v="2"/>
  </r>
  <r>
    <x v="5"/>
    <n v="1185732"/>
    <x v="241"/>
    <x v="0"/>
    <x v="49"/>
    <s v="Manchester"/>
    <x v="2"/>
    <n v="38"/>
    <n v="73"/>
    <n v="2774"/>
    <n v="1220.56"/>
    <n v="0.44"/>
    <x v="2"/>
  </r>
  <r>
    <x v="5"/>
    <n v="1185732"/>
    <x v="241"/>
    <x v="0"/>
    <x v="49"/>
    <s v="Manchester"/>
    <x v="3"/>
    <n v="44"/>
    <n v="49"/>
    <n v="2156"/>
    <n v="883.95999999999992"/>
    <n v="0.41"/>
    <x v="2"/>
  </r>
  <r>
    <x v="5"/>
    <n v="1185732"/>
    <x v="241"/>
    <x v="0"/>
    <x v="49"/>
    <s v="Manchester"/>
    <x v="4"/>
    <n v="57"/>
    <n v="53"/>
    <n v="3021"/>
    <n v="1359.4499999999998"/>
    <n v="0.44999999999999996"/>
    <x v="2"/>
  </r>
  <r>
    <x v="5"/>
    <n v="1185732"/>
    <x v="241"/>
    <x v="0"/>
    <x v="49"/>
    <s v="Manchester"/>
    <x v="5"/>
    <n v="46"/>
    <n v="98"/>
    <n v="4508"/>
    <n v="2073.6799999999998"/>
    <n v="0.45999999999999996"/>
    <x v="2"/>
  </r>
  <r>
    <x v="5"/>
    <n v="1185732"/>
    <x v="270"/>
    <x v="0"/>
    <x v="49"/>
    <s v="Manchester"/>
    <x v="0"/>
    <n v="64"/>
    <n v="173"/>
    <n v="11072"/>
    <n v="5868.16"/>
    <n v="0.53"/>
    <x v="2"/>
  </r>
  <r>
    <x v="5"/>
    <n v="1185732"/>
    <x v="270"/>
    <x v="0"/>
    <x v="49"/>
    <s v="Manchester"/>
    <x v="1"/>
    <n v="54"/>
    <n v="87"/>
    <n v="4698"/>
    <n v="2536.92"/>
    <n v="0.54"/>
    <x v="2"/>
  </r>
  <r>
    <x v="5"/>
    <n v="1185732"/>
    <x v="270"/>
    <x v="0"/>
    <x v="49"/>
    <s v="Manchester"/>
    <x v="2"/>
    <n v="51"/>
    <n v="98"/>
    <n v="4998"/>
    <n v="2099.16"/>
    <n v="0.42"/>
    <x v="2"/>
  </r>
  <r>
    <x v="5"/>
    <n v="1185732"/>
    <x v="270"/>
    <x v="0"/>
    <x v="49"/>
    <s v="Manchester"/>
    <x v="3"/>
    <n v="52"/>
    <n v="80"/>
    <n v="4160"/>
    <n v="1664"/>
    <n v="0.4"/>
    <x v="2"/>
  </r>
  <r>
    <x v="5"/>
    <n v="1185732"/>
    <x v="270"/>
    <x v="0"/>
    <x v="49"/>
    <s v="Manchester"/>
    <x v="4"/>
    <n v="63"/>
    <n v="78"/>
    <n v="4914"/>
    <n v="2211.2999999999997"/>
    <n v="0.44999999999999996"/>
    <x v="2"/>
  </r>
  <r>
    <x v="5"/>
    <n v="1185732"/>
    <x v="270"/>
    <x v="0"/>
    <x v="49"/>
    <s v="Manchester"/>
    <x v="5"/>
    <n v="65"/>
    <n v="115"/>
    <n v="7475"/>
    <n v="3438.4999999999995"/>
    <n v="0.45999999999999996"/>
    <x v="2"/>
  </r>
  <r>
    <x v="5"/>
    <n v="1185732"/>
    <x v="303"/>
    <x v="0"/>
    <x v="49"/>
    <s v="Manchester"/>
    <x v="0"/>
    <n v="59"/>
    <n v="169"/>
    <n v="9971"/>
    <n v="5284.63"/>
    <n v="0.53"/>
    <x v="2"/>
  </r>
  <r>
    <x v="5"/>
    <n v="1185732"/>
    <x v="303"/>
    <x v="0"/>
    <x v="49"/>
    <s v="Manchester"/>
    <x v="1"/>
    <n v="56"/>
    <n v="123"/>
    <n v="6888"/>
    <n v="3512.88"/>
    <n v="0.51"/>
    <x v="2"/>
  </r>
  <r>
    <x v="5"/>
    <n v="1185732"/>
    <x v="303"/>
    <x v="0"/>
    <x v="49"/>
    <s v="Manchester"/>
    <x v="2"/>
    <n v="53"/>
    <n v="88"/>
    <n v="4664"/>
    <n v="2052.16"/>
    <n v="0.44"/>
    <x v="2"/>
  </r>
  <r>
    <x v="5"/>
    <n v="1185732"/>
    <x v="303"/>
    <x v="0"/>
    <x v="49"/>
    <s v="Manchester"/>
    <x v="3"/>
    <n v="52"/>
    <n v="91"/>
    <n v="4732"/>
    <n v="1987.4399999999998"/>
    <n v="0.42"/>
    <x v="2"/>
  </r>
  <r>
    <x v="5"/>
    <n v="1185732"/>
    <x v="303"/>
    <x v="0"/>
    <x v="49"/>
    <s v="Manchester"/>
    <x v="4"/>
    <n v="60"/>
    <n v="94"/>
    <n v="5640"/>
    <n v="2425.1999999999998"/>
    <n v="0.43"/>
    <x v="2"/>
  </r>
  <r>
    <x v="5"/>
    <n v="1185732"/>
    <x v="303"/>
    <x v="0"/>
    <x v="49"/>
    <s v="Manchester"/>
    <x v="5"/>
    <n v="66"/>
    <n v="138"/>
    <n v="9108"/>
    <n v="4280.7599999999993"/>
    <n v="0.47"/>
    <x v="2"/>
  </r>
  <r>
    <x v="5"/>
    <n v="1185732"/>
    <x v="331"/>
    <x v="0"/>
    <x v="49"/>
    <s v="Manchester"/>
    <x v="0"/>
    <n v="64"/>
    <n v="196"/>
    <n v="12544"/>
    <n v="6648.3200000000006"/>
    <n v="0.53"/>
    <x v="2"/>
  </r>
  <r>
    <x v="5"/>
    <n v="1185732"/>
    <x v="331"/>
    <x v="0"/>
    <x v="49"/>
    <s v="Manchester"/>
    <x v="1"/>
    <n v="55"/>
    <n v="131"/>
    <n v="7205"/>
    <n v="3602.5"/>
    <n v="0.5"/>
    <x v="2"/>
  </r>
  <r>
    <x v="5"/>
    <n v="1185732"/>
    <x v="331"/>
    <x v="0"/>
    <x v="49"/>
    <s v="Manchester"/>
    <x v="2"/>
    <n v="54"/>
    <n v="109"/>
    <n v="5886"/>
    <n v="2413.2599999999998"/>
    <n v="0.41"/>
    <x v="2"/>
  </r>
  <r>
    <x v="5"/>
    <n v="1185732"/>
    <x v="331"/>
    <x v="0"/>
    <x v="49"/>
    <s v="Manchester"/>
    <x v="3"/>
    <n v="53"/>
    <n v="85"/>
    <n v="4505"/>
    <n v="1982.2"/>
    <n v="0.44"/>
    <x v="2"/>
  </r>
  <r>
    <x v="5"/>
    <n v="1185732"/>
    <x v="331"/>
    <x v="0"/>
    <x v="49"/>
    <s v="Manchester"/>
    <x v="4"/>
    <n v="60"/>
    <n v="102"/>
    <n v="6120"/>
    <n v="2509.1999999999998"/>
    <n v="0.41"/>
    <x v="2"/>
  </r>
  <r>
    <x v="5"/>
    <n v="1185732"/>
    <x v="331"/>
    <x v="0"/>
    <x v="49"/>
    <s v="Manchester"/>
    <x v="5"/>
    <n v="64"/>
    <n v="137"/>
    <n v="8768"/>
    <n v="4296.32"/>
    <n v="0.49"/>
    <x v="2"/>
  </r>
  <r>
    <x v="5"/>
    <n v="1185732"/>
    <x v="363"/>
    <x v="0"/>
    <x v="49"/>
    <s v="Manchester"/>
    <x v="0"/>
    <n v="60"/>
    <n v="196"/>
    <n v="11760"/>
    <n v="5997.6"/>
    <n v="0.51"/>
    <x v="2"/>
  </r>
  <r>
    <x v="5"/>
    <n v="1185732"/>
    <x v="363"/>
    <x v="0"/>
    <x v="49"/>
    <s v="Manchester"/>
    <x v="1"/>
    <n v="58"/>
    <n v="135"/>
    <n v="7830"/>
    <n v="4228.2000000000007"/>
    <n v="0.54"/>
    <x v="2"/>
  </r>
  <r>
    <x v="5"/>
    <n v="1185732"/>
    <x v="363"/>
    <x v="0"/>
    <x v="49"/>
    <s v="Manchester"/>
    <x v="2"/>
    <n v="52"/>
    <n v="105"/>
    <n v="5460"/>
    <n v="2456.9999999999995"/>
    <n v="0.44999999999999996"/>
    <x v="2"/>
  </r>
  <r>
    <x v="5"/>
    <n v="1185732"/>
    <x v="363"/>
    <x v="0"/>
    <x v="49"/>
    <s v="Manchester"/>
    <x v="3"/>
    <n v="51"/>
    <n v="72"/>
    <n v="3672"/>
    <n v="1542.24"/>
    <n v="0.42"/>
    <x v="2"/>
  </r>
  <r>
    <x v="5"/>
    <n v="1185732"/>
    <x v="363"/>
    <x v="0"/>
    <x v="49"/>
    <s v="Manchester"/>
    <x v="4"/>
    <n v="59"/>
    <n v="73"/>
    <n v="4307"/>
    <n v="1938.1499999999999"/>
    <n v="0.44999999999999996"/>
    <x v="2"/>
  </r>
  <r>
    <x v="5"/>
    <n v="1185732"/>
    <x v="363"/>
    <x v="0"/>
    <x v="49"/>
    <s v="Manchester"/>
    <x v="5"/>
    <n v="64"/>
    <n v="106"/>
    <n v="6784"/>
    <n v="3188.48"/>
    <n v="0.47"/>
    <x v="2"/>
  </r>
  <r>
    <x v="5"/>
    <n v="1185732"/>
    <x v="393"/>
    <x v="0"/>
    <x v="49"/>
    <s v="Manchester"/>
    <x v="0"/>
    <n v="59"/>
    <n v="154"/>
    <n v="9086"/>
    <n v="4724.72"/>
    <n v="0.52"/>
    <x v="2"/>
  </r>
  <r>
    <x v="5"/>
    <n v="1185732"/>
    <x v="393"/>
    <x v="0"/>
    <x v="49"/>
    <s v="Manchester"/>
    <x v="1"/>
    <n v="54"/>
    <n v="95"/>
    <n v="5130"/>
    <n v="2667.6"/>
    <n v="0.52"/>
    <x v="2"/>
  </r>
  <r>
    <x v="5"/>
    <n v="1185732"/>
    <x v="393"/>
    <x v="0"/>
    <x v="49"/>
    <s v="Manchester"/>
    <x v="2"/>
    <n v="52"/>
    <n v="75"/>
    <n v="3900"/>
    <n v="1677"/>
    <n v="0.43"/>
    <x v="2"/>
  </r>
  <r>
    <x v="5"/>
    <n v="1185732"/>
    <x v="393"/>
    <x v="0"/>
    <x v="49"/>
    <s v="Manchester"/>
    <x v="3"/>
    <n v="53"/>
    <n v="56"/>
    <n v="2968"/>
    <n v="1246.56"/>
    <n v="0.42"/>
    <x v="2"/>
  </r>
  <r>
    <x v="5"/>
    <n v="1185732"/>
    <x v="393"/>
    <x v="0"/>
    <x v="49"/>
    <s v="Manchester"/>
    <x v="4"/>
    <n v="64"/>
    <n v="63"/>
    <n v="4032"/>
    <n v="1733.76"/>
    <n v="0.43"/>
    <x v="2"/>
  </r>
  <r>
    <x v="5"/>
    <n v="1185732"/>
    <x v="393"/>
    <x v="0"/>
    <x v="49"/>
    <s v="Manchester"/>
    <x v="5"/>
    <n v="68"/>
    <n v="98"/>
    <n v="6664"/>
    <n v="3065.4399999999996"/>
    <n v="0.45999999999999996"/>
    <x v="2"/>
  </r>
  <r>
    <x v="0"/>
    <n v="1185732"/>
    <x v="425"/>
    <x v="0"/>
    <x v="49"/>
    <s v="Manchester"/>
    <x v="0"/>
    <n v="64"/>
    <n v="119"/>
    <n v="7616"/>
    <n v="4036.48"/>
    <n v="0.53"/>
    <x v="2"/>
  </r>
  <r>
    <x v="0"/>
    <n v="1185732"/>
    <x v="425"/>
    <x v="0"/>
    <x v="49"/>
    <s v="Manchester"/>
    <x v="1"/>
    <n v="62"/>
    <n v="84"/>
    <n v="5208"/>
    <n v="2760.2400000000002"/>
    <n v="0.53"/>
    <x v="2"/>
  </r>
  <r>
    <x v="0"/>
    <n v="1185732"/>
    <x v="425"/>
    <x v="0"/>
    <x v="49"/>
    <s v="Manchester"/>
    <x v="2"/>
    <n v="59"/>
    <n v="54"/>
    <n v="3186"/>
    <n v="1401.84"/>
    <n v="0.44"/>
    <x v="2"/>
  </r>
  <r>
    <x v="0"/>
    <n v="1185732"/>
    <x v="425"/>
    <x v="0"/>
    <x v="49"/>
    <s v="Manchester"/>
    <x v="3"/>
    <n v="62"/>
    <n v="47"/>
    <n v="2914"/>
    <n v="1253.02"/>
    <n v="0.43"/>
    <x v="2"/>
  </r>
  <r>
    <x v="0"/>
    <n v="1185732"/>
    <x v="425"/>
    <x v="0"/>
    <x v="49"/>
    <s v="Manchester"/>
    <x v="4"/>
    <n v="71"/>
    <n v="46"/>
    <n v="3266"/>
    <n v="1404.3799999999999"/>
    <n v="0.43"/>
    <x v="2"/>
  </r>
  <r>
    <x v="0"/>
    <n v="1185732"/>
    <x v="425"/>
    <x v="0"/>
    <x v="49"/>
    <s v="Manchester"/>
    <x v="5"/>
    <n v="72"/>
    <n v="81"/>
    <n v="5832"/>
    <n v="2799.3599999999997"/>
    <n v="0.48"/>
    <x v="2"/>
  </r>
  <r>
    <x v="0"/>
    <n v="1185732"/>
    <x v="455"/>
    <x v="0"/>
    <x v="49"/>
    <s v="Manchester"/>
    <x v="0"/>
    <n v="68"/>
    <n v="117"/>
    <n v="7956"/>
    <n v="4216.68"/>
    <n v="0.53"/>
    <x v="2"/>
  </r>
  <r>
    <x v="0"/>
    <n v="1185732"/>
    <x v="455"/>
    <x v="0"/>
    <x v="49"/>
    <s v="Manchester"/>
    <x v="1"/>
    <n v="62"/>
    <n v="98"/>
    <n v="6076"/>
    <n v="3159.52"/>
    <n v="0.52"/>
    <x v="2"/>
  </r>
  <r>
    <x v="0"/>
    <n v="1185732"/>
    <x v="455"/>
    <x v="0"/>
    <x v="49"/>
    <s v="Manchester"/>
    <x v="2"/>
    <n v="63"/>
    <n v="104"/>
    <n v="6552"/>
    <n v="2948.3999999999996"/>
    <n v="0.44999999999999996"/>
    <x v="2"/>
  </r>
  <r>
    <x v="0"/>
    <n v="1185732"/>
    <x v="455"/>
    <x v="0"/>
    <x v="49"/>
    <s v="Manchester"/>
    <x v="3"/>
    <n v="64"/>
    <n v="85"/>
    <n v="5440"/>
    <n v="2176"/>
    <n v="0.4"/>
    <x v="2"/>
  </r>
  <r>
    <x v="0"/>
    <n v="1185732"/>
    <x v="455"/>
    <x v="0"/>
    <x v="49"/>
    <s v="Manchester"/>
    <x v="4"/>
    <n v="71"/>
    <n v="81"/>
    <n v="5751"/>
    <n v="2415.42"/>
    <n v="0.42"/>
    <x v="2"/>
  </r>
  <r>
    <x v="0"/>
    <n v="1185732"/>
    <x v="455"/>
    <x v="0"/>
    <x v="49"/>
    <s v="Manchester"/>
    <x v="5"/>
    <n v="78"/>
    <n v="116"/>
    <n v="9048"/>
    <n v="4252.5599999999995"/>
    <n v="0.47"/>
    <x v="2"/>
  </r>
  <r>
    <x v="0"/>
    <n v="1185732"/>
    <x v="484"/>
    <x v="0"/>
    <x v="49"/>
    <s v="Manchester"/>
    <x v="0"/>
    <n v="71"/>
    <n v="169"/>
    <n v="11999"/>
    <n v="6599.4500000000007"/>
    <n v="0.55000000000000004"/>
    <x v="2"/>
  </r>
  <r>
    <x v="0"/>
    <n v="1185732"/>
    <x v="484"/>
    <x v="0"/>
    <x v="49"/>
    <s v="Manchester"/>
    <x v="1"/>
    <n v="59"/>
    <n v="115"/>
    <n v="6785"/>
    <n v="3731.7500000000005"/>
    <n v="0.55000000000000004"/>
    <x v="2"/>
  </r>
  <r>
    <x v="0"/>
    <n v="1185732"/>
    <x v="484"/>
    <x v="0"/>
    <x v="49"/>
    <s v="Manchester"/>
    <x v="2"/>
    <n v="62"/>
    <n v="108"/>
    <n v="6696"/>
    <n v="2812.3199999999997"/>
    <n v="0.42"/>
    <x v="2"/>
  </r>
  <r>
    <x v="0"/>
    <n v="1185732"/>
    <x v="484"/>
    <x v="0"/>
    <x v="49"/>
    <s v="Manchester"/>
    <x v="3"/>
    <n v="62"/>
    <n v="88"/>
    <n v="5456"/>
    <n v="2400.64"/>
    <n v="0.44"/>
    <x v="2"/>
  </r>
  <r>
    <x v="0"/>
    <n v="1185732"/>
    <x v="484"/>
    <x v="0"/>
    <x v="49"/>
    <s v="Manchester"/>
    <x v="4"/>
    <n v="74"/>
    <n v="105"/>
    <n v="7770"/>
    <n v="3341.1"/>
    <n v="0.43"/>
    <x v="2"/>
  </r>
  <r>
    <x v="0"/>
    <n v="1185732"/>
    <x v="484"/>
    <x v="0"/>
    <x v="49"/>
    <s v="Manchester"/>
    <x v="5"/>
    <n v="74"/>
    <n v="117"/>
    <n v="8658"/>
    <n v="4242.42"/>
    <n v="0.49"/>
    <x v="2"/>
  </r>
  <r>
    <x v="0"/>
    <n v="1185732"/>
    <x v="188"/>
    <x v="0"/>
    <x v="49"/>
    <s v="Manchester"/>
    <x v="0"/>
    <n v="52"/>
    <n v="145"/>
    <n v="7540"/>
    <n v="3468.4"/>
    <n v="0.46"/>
    <x v="2"/>
  </r>
  <r>
    <x v="0"/>
    <n v="1185732"/>
    <x v="188"/>
    <x v="0"/>
    <x v="49"/>
    <s v="Manchester"/>
    <x v="1"/>
    <n v="50"/>
    <n v="84"/>
    <n v="4200"/>
    <n v="1974.0000000000002"/>
    <n v="0.47000000000000003"/>
    <x v="2"/>
  </r>
  <r>
    <x v="0"/>
    <n v="1185732"/>
    <x v="188"/>
    <x v="0"/>
    <x v="49"/>
    <s v="Manchester"/>
    <x v="2"/>
    <n v="44"/>
    <n v="90"/>
    <n v="3960"/>
    <n v="1386"/>
    <n v="0.35"/>
    <x v="2"/>
  </r>
  <r>
    <x v="0"/>
    <n v="1185732"/>
    <x v="188"/>
    <x v="0"/>
    <x v="49"/>
    <s v="Manchester"/>
    <x v="3"/>
    <n v="49"/>
    <n v="39"/>
    <n v="1911"/>
    <n v="707.06999999999994"/>
    <n v="0.37"/>
    <x v="2"/>
  </r>
  <r>
    <x v="0"/>
    <n v="1185732"/>
    <x v="188"/>
    <x v="0"/>
    <x v="49"/>
    <s v="Manchester"/>
    <x v="4"/>
    <n v="60"/>
    <n v="54"/>
    <n v="3240"/>
    <n v="1198.8"/>
    <n v="0.37"/>
    <x v="2"/>
  </r>
  <r>
    <x v="0"/>
    <n v="1185732"/>
    <x v="188"/>
    <x v="0"/>
    <x v="49"/>
    <s v="Manchester"/>
    <x v="5"/>
    <n v="54"/>
    <n v="78"/>
    <n v="4212"/>
    <n v="1895.3999999999999"/>
    <n v="0.44999999999999996"/>
    <x v="2"/>
  </r>
  <r>
    <x v="0"/>
    <n v="1185732"/>
    <x v="696"/>
    <x v="0"/>
    <x v="49"/>
    <s v="Manchester"/>
    <x v="0"/>
    <n v="52"/>
    <n v="173"/>
    <n v="8996"/>
    <n v="4048.2000000000007"/>
    <n v="0.45000000000000007"/>
    <x v="2"/>
  </r>
  <r>
    <x v="0"/>
    <n v="1185732"/>
    <x v="696"/>
    <x v="0"/>
    <x v="49"/>
    <s v="Manchester"/>
    <x v="1"/>
    <n v="53"/>
    <n v="59"/>
    <n v="3127"/>
    <n v="1438.42"/>
    <n v="0.46"/>
    <x v="2"/>
  </r>
  <r>
    <x v="0"/>
    <n v="1185732"/>
    <x v="696"/>
    <x v="0"/>
    <x v="49"/>
    <s v="Manchester"/>
    <x v="2"/>
    <n v="43"/>
    <n v="83"/>
    <n v="3569"/>
    <n v="1427.6000000000001"/>
    <n v="0.4"/>
    <x v="2"/>
  </r>
  <r>
    <x v="0"/>
    <n v="1185732"/>
    <x v="0"/>
    <x v="0"/>
    <x v="0"/>
    <s v="New York"/>
    <x v="0"/>
    <n v="34"/>
    <n v="384"/>
    <n v="13056"/>
    <n v="6789.12"/>
    <n v="0.52"/>
    <x v="1"/>
  </r>
  <r>
    <x v="0"/>
    <n v="1185732"/>
    <x v="1"/>
    <x v="0"/>
    <x v="0"/>
    <s v="New York"/>
    <x v="1"/>
    <n v="36"/>
    <n v="320"/>
    <n v="11520"/>
    <n v="4031.9999999999995"/>
    <n v="0.35"/>
    <x v="1"/>
  </r>
  <r>
    <x v="0"/>
    <n v="1185732"/>
    <x v="2"/>
    <x v="0"/>
    <x v="0"/>
    <s v="New York"/>
    <x v="2"/>
    <n v="32"/>
    <n v="350"/>
    <n v="11200"/>
    <n v="4144"/>
    <n v="0.37"/>
    <x v="1"/>
  </r>
  <r>
    <x v="0"/>
    <n v="1185732"/>
    <x v="3"/>
    <x v="0"/>
    <x v="0"/>
    <s v="New York"/>
    <x v="3"/>
    <n v="36"/>
    <n v="281"/>
    <n v="10116"/>
    <n v="3742.92"/>
    <n v="0.37"/>
    <x v="1"/>
  </r>
  <r>
    <x v="0"/>
    <n v="1185732"/>
    <x v="4"/>
    <x v="0"/>
    <x v="0"/>
    <s v="New York"/>
    <x v="4"/>
    <n v="43"/>
    <n v="306"/>
    <n v="13158"/>
    <n v="4868.46"/>
    <n v="0.37"/>
    <x v="1"/>
  </r>
  <r>
    <x v="0"/>
    <n v="1185732"/>
    <x v="5"/>
    <x v="0"/>
    <x v="0"/>
    <s v="New York"/>
    <x v="5"/>
    <n v="38"/>
    <n v="330"/>
    <n v="12540"/>
    <n v="4012.8"/>
    <n v="0.32"/>
    <x v="1"/>
  </r>
  <r>
    <x v="0"/>
    <n v="1185732"/>
    <x v="6"/>
    <x v="0"/>
    <x v="0"/>
    <s v="New York"/>
    <x v="0"/>
    <n v="33"/>
    <n v="388"/>
    <n v="12804"/>
    <n v="6658.08"/>
    <n v="0.52"/>
    <x v="1"/>
  </r>
  <r>
    <x v="0"/>
    <n v="1185732"/>
    <x v="7"/>
    <x v="0"/>
    <x v="0"/>
    <s v="New York"/>
    <x v="1"/>
    <n v="39"/>
    <n v="315"/>
    <n v="12285"/>
    <n v="4054.0499999999997"/>
    <n v="0.32999999999999996"/>
    <x v="1"/>
  </r>
  <r>
    <x v="0"/>
    <n v="1185732"/>
    <x v="8"/>
    <x v="0"/>
    <x v="0"/>
    <s v="New York"/>
    <x v="2"/>
    <n v="32"/>
    <n v="323"/>
    <n v="10336"/>
    <n v="3927.68"/>
    <n v="0.38"/>
    <x v="1"/>
  </r>
  <r>
    <x v="0"/>
    <n v="1185732"/>
    <x v="9"/>
    <x v="0"/>
    <x v="0"/>
    <s v="New York"/>
    <x v="3"/>
    <n v="32"/>
    <n v="248"/>
    <n v="7936"/>
    <n v="3015.68"/>
    <n v="0.38"/>
    <x v="1"/>
  </r>
  <r>
    <x v="0"/>
    <n v="1185732"/>
    <x v="10"/>
    <x v="0"/>
    <x v="0"/>
    <s v="New York"/>
    <x v="4"/>
    <n v="43"/>
    <n v="306"/>
    <n v="13158"/>
    <n v="4605.2999999999993"/>
    <n v="0.35"/>
    <x v="1"/>
  </r>
  <r>
    <x v="0"/>
    <n v="1185732"/>
    <x v="11"/>
    <x v="0"/>
    <x v="0"/>
    <s v="New York"/>
    <x v="5"/>
    <n v="36"/>
    <n v="350"/>
    <n v="12600"/>
    <n v="3653.9999999999995"/>
    <n v="0.28999999999999998"/>
    <x v="1"/>
  </r>
  <r>
    <x v="0"/>
    <n v="1185732"/>
    <x v="12"/>
    <x v="0"/>
    <x v="0"/>
    <s v="New York"/>
    <x v="0"/>
    <n v="40"/>
    <n v="390"/>
    <n v="15600"/>
    <n v="8112"/>
    <n v="0.52"/>
    <x v="1"/>
  </r>
  <r>
    <x v="0"/>
    <n v="1185732"/>
    <x v="13"/>
    <x v="0"/>
    <x v="0"/>
    <s v="New York"/>
    <x v="1"/>
    <n v="35"/>
    <n v="315"/>
    <n v="11025"/>
    <n v="3969"/>
    <n v="0.36"/>
    <x v="1"/>
  </r>
  <r>
    <x v="0"/>
    <n v="1185732"/>
    <x v="14"/>
    <x v="0"/>
    <x v="0"/>
    <s v="New York"/>
    <x v="2"/>
    <n v="27"/>
    <n v="314"/>
    <n v="8478"/>
    <n v="3475.98"/>
    <n v="0.41"/>
    <x v="1"/>
  </r>
  <r>
    <x v="0"/>
    <n v="1185732"/>
    <x v="15"/>
    <x v="0"/>
    <x v="0"/>
    <s v="New York"/>
    <x v="3"/>
    <n v="31"/>
    <n v="240"/>
    <n v="7440"/>
    <n v="2975.9999999999995"/>
    <n v="0.39999999999999997"/>
    <x v="1"/>
  </r>
  <r>
    <x v="0"/>
    <n v="1185732"/>
    <x v="16"/>
    <x v="0"/>
    <x v="0"/>
    <s v="New York"/>
    <x v="4"/>
    <n v="43"/>
    <n v="289"/>
    <n v="12427"/>
    <n v="3976.64"/>
    <n v="0.32"/>
    <x v="1"/>
  </r>
  <r>
    <x v="0"/>
    <n v="1185732"/>
    <x v="17"/>
    <x v="0"/>
    <x v="0"/>
    <s v="New York"/>
    <x v="5"/>
    <n v="36"/>
    <n v="323"/>
    <n v="11628"/>
    <n v="3139.5600000000004"/>
    <n v="0.27"/>
    <x v="1"/>
  </r>
  <r>
    <x v="0"/>
    <n v="1185732"/>
    <x v="18"/>
    <x v="0"/>
    <x v="0"/>
    <s v="New York"/>
    <x v="0"/>
    <n v="33"/>
    <n v="372"/>
    <n v="12276"/>
    <n v="6629.0400000000009"/>
    <n v="0.54"/>
    <x v="1"/>
  </r>
  <r>
    <x v="0"/>
    <n v="1185732"/>
    <x v="19"/>
    <x v="0"/>
    <x v="0"/>
    <s v="New York"/>
    <x v="1"/>
    <n v="35"/>
    <n v="315"/>
    <n v="11025"/>
    <n v="3638.2499999999995"/>
    <n v="0.32999999999999996"/>
    <x v="1"/>
  </r>
  <r>
    <x v="0"/>
    <n v="1185732"/>
    <x v="20"/>
    <x v="0"/>
    <x v="0"/>
    <s v="New York"/>
    <x v="2"/>
    <n v="28"/>
    <n v="315"/>
    <n v="8820"/>
    <n v="3351.6"/>
    <n v="0.38"/>
    <x v="1"/>
  </r>
  <r>
    <x v="0"/>
    <n v="1185732"/>
    <x v="21"/>
    <x v="0"/>
    <x v="0"/>
    <s v="New York"/>
    <x v="3"/>
    <n v="31"/>
    <n v="289"/>
    <n v="8959"/>
    <n v="3314.83"/>
    <n v="0.37"/>
    <x v="1"/>
  </r>
  <r>
    <x v="0"/>
    <n v="1185732"/>
    <x v="22"/>
    <x v="0"/>
    <x v="0"/>
    <s v="New York"/>
    <x v="4"/>
    <n v="44"/>
    <n v="281"/>
    <n v="12364"/>
    <n v="4451.04"/>
    <n v="0.36"/>
    <x v="1"/>
  </r>
  <r>
    <x v="0"/>
    <n v="1185732"/>
    <x v="23"/>
    <x v="0"/>
    <x v="0"/>
    <s v="New York"/>
    <x v="5"/>
    <n v="39"/>
    <n v="333"/>
    <n v="12987"/>
    <n v="3506.4900000000002"/>
    <n v="0.27"/>
    <x v="1"/>
  </r>
  <r>
    <x v="0"/>
    <n v="1185732"/>
    <x v="24"/>
    <x v="0"/>
    <x v="0"/>
    <s v="New York"/>
    <x v="0"/>
    <n v="44"/>
    <n v="366"/>
    <n v="16104"/>
    <n v="8374.08"/>
    <n v="0.52"/>
    <x v="1"/>
  </r>
  <r>
    <x v="0"/>
    <n v="1185732"/>
    <x v="25"/>
    <x v="0"/>
    <x v="0"/>
    <s v="New York"/>
    <x v="1"/>
    <n v="37"/>
    <n v="296"/>
    <n v="10952"/>
    <n v="3833.2"/>
    <n v="0.35"/>
    <x v="1"/>
  </r>
  <r>
    <x v="0"/>
    <n v="1185732"/>
    <x v="26"/>
    <x v="0"/>
    <x v="0"/>
    <s v="New York"/>
    <x v="2"/>
    <n v="36"/>
    <n v="288"/>
    <n v="10368"/>
    <n v="4354.5599999999995"/>
    <n v="0.42"/>
    <x v="1"/>
  </r>
  <r>
    <x v="0"/>
    <n v="1185732"/>
    <x v="27"/>
    <x v="0"/>
    <x v="0"/>
    <s v="New York"/>
    <x v="3"/>
    <n v="33"/>
    <n v="289"/>
    <n v="9537"/>
    <n v="3814.7999999999997"/>
    <n v="0.39999999999999997"/>
    <x v="1"/>
  </r>
  <r>
    <x v="0"/>
    <n v="1185732"/>
    <x v="28"/>
    <x v="0"/>
    <x v="0"/>
    <s v="New York"/>
    <x v="4"/>
    <n v="47"/>
    <n v="280"/>
    <n v="13160"/>
    <n v="4606"/>
    <n v="0.35"/>
    <x v="1"/>
  </r>
  <r>
    <x v="0"/>
    <n v="1185732"/>
    <x v="29"/>
    <x v="0"/>
    <x v="0"/>
    <s v="New York"/>
    <x v="5"/>
    <n v="44"/>
    <n v="320"/>
    <n v="14080"/>
    <n v="4083.2"/>
    <n v="0.28999999999999998"/>
    <x v="1"/>
  </r>
  <r>
    <x v="0"/>
    <n v="1185732"/>
    <x v="30"/>
    <x v="0"/>
    <x v="0"/>
    <s v="New York"/>
    <x v="0"/>
    <n v="47"/>
    <n v="400"/>
    <n v="18800"/>
    <n v="9776"/>
    <n v="0.52"/>
    <x v="1"/>
  </r>
  <r>
    <x v="0"/>
    <n v="1185732"/>
    <x v="31"/>
    <x v="0"/>
    <x v="0"/>
    <s v="New York"/>
    <x v="1"/>
    <n v="41"/>
    <n v="340"/>
    <n v="13940"/>
    <n v="4739.5999999999995"/>
    <n v="0.33999999999999997"/>
    <x v="1"/>
  </r>
  <r>
    <x v="0"/>
    <n v="1185732"/>
    <x v="32"/>
    <x v="0"/>
    <x v="0"/>
    <s v="New York"/>
    <x v="2"/>
    <n v="37"/>
    <n v="296"/>
    <n v="10952"/>
    <n v="4490.32"/>
    <n v="0.41"/>
    <x v="1"/>
  </r>
  <r>
    <x v="0"/>
    <n v="1185732"/>
    <x v="33"/>
    <x v="0"/>
    <x v="0"/>
    <s v="New York"/>
    <x v="3"/>
    <n v="38"/>
    <n v="297"/>
    <n v="11286"/>
    <n v="4288.68"/>
    <n v="0.38"/>
    <x v="1"/>
  </r>
  <r>
    <x v="0"/>
    <n v="1185732"/>
    <x v="34"/>
    <x v="0"/>
    <x v="0"/>
    <s v="New York"/>
    <x v="4"/>
    <n v="45"/>
    <n v="288"/>
    <n v="12960"/>
    <n v="4406.3999999999996"/>
    <n v="0.33999999999999997"/>
    <x v="1"/>
  </r>
  <r>
    <x v="0"/>
    <n v="1185732"/>
    <x v="35"/>
    <x v="0"/>
    <x v="0"/>
    <s v="New York"/>
    <x v="5"/>
    <n v="46"/>
    <n v="347"/>
    <n v="15962"/>
    <n v="5107.84"/>
    <n v="0.32"/>
    <x v="1"/>
  </r>
  <r>
    <x v="0"/>
    <n v="1185732"/>
    <x v="36"/>
    <x v="0"/>
    <x v="0"/>
    <s v="New York"/>
    <x v="0"/>
    <n v="44"/>
    <n v="434"/>
    <n v="19096"/>
    <n v="9929.92"/>
    <n v="0.52"/>
    <x v="1"/>
  </r>
  <r>
    <x v="0"/>
    <n v="1185732"/>
    <x v="37"/>
    <x v="0"/>
    <x v="0"/>
    <s v="New York"/>
    <x v="1"/>
    <n v="41"/>
    <n v="318"/>
    <n v="13038"/>
    <n v="4824.0599999999995"/>
    <n v="0.37"/>
    <x v="1"/>
  </r>
  <r>
    <x v="0"/>
    <n v="1185732"/>
    <x v="38"/>
    <x v="0"/>
    <x v="0"/>
    <s v="New York"/>
    <x v="2"/>
    <n v="35"/>
    <n v="295"/>
    <n v="10325"/>
    <n v="4336.5"/>
    <n v="0.42"/>
    <x v="1"/>
  </r>
  <r>
    <x v="0"/>
    <n v="1185732"/>
    <x v="39"/>
    <x v="0"/>
    <x v="0"/>
    <s v="New York"/>
    <x v="3"/>
    <n v="35"/>
    <n v="270"/>
    <n v="9450"/>
    <n v="3496.5"/>
    <n v="0.37"/>
    <x v="1"/>
  </r>
  <r>
    <x v="0"/>
    <n v="1185732"/>
    <x v="40"/>
    <x v="0"/>
    <x v="0"/>
    <s v="New York"/>
    <x v="4"/>
    <n v="46"/>
    <n v="278"/>
    <n v="12788"/>
    <n v="4347.9199999999992"/>
    <n v="0.33999999999999997"/>
    <x v="1"/>
  </r>
  <r>
    <x v="0"/>
    <n v="1185732"/>
    <x v="41"/>
    <x v="0"/>
    <x v="0"/>
    <s v="New York"/>
    <x v="5"/>
    <n v="47"/>
    <n v="352"/>
    <n v="16544"/>
    <n v="4466.88"/>
    <n v="0.27"/>
    <x v="1"/>
  </r>
  <r>
    <x v="0"/>
    <n v="1185732"/>
    <x v="42"/>
    <x v="0"/>
    <x v="0"/>
    <s v="New York"/>
    <x v="0"/>
    <n v="41"/>
    <n v="375"/>
    <n v="15375"/>
    <n v="7995"/>
    <n v="0.52"/>
    <x v="1"/>
  </r>
  <r>
    <x v="0"/>
    <n v="1185732"/>
    <x v="43"/>
    <x v="0"/>
    <x v="0"/>
    <s v="New York"/>
    <x v="1"/>
    <n v="37"/>
    <n v="359"/>
    <n v="13283"/>
    <n v="4516.2199999999993"/>
    <n v="0.33999999999999997"/>
    <x v="1"/>
  </r>
  <r>
    <x v="0"/>
    <n v="1185732"/>
    <x v="44"/>
    <x v="0"/>
    <x v="0"/>
    <s v="New York"/>
    <x v="2"/>
    <n v="37"/>
    <n v="314"/>
    <n v="11618"/>
    <n v="4298.66"/>
    <n v="0.37"/>
    <x v="1"/>
  </r>
  <r>
    <x v="0"/>
    <n v="1185732"/>
    <x v="45"/>
    <x v="0"/>
    <x v="0"/>
    <s v="New York"/>
    <x v="3"/>
    <n v="40"/>
    <n v="324"/>
    <n v="12960"/>
    <n v="5184"/>
    <n v="0.39999999999999997"/>
    <x v="1"/>
  </r>
  <r>
    <x v="1"/>
    <n v="1185732"/>
    <x v="46"/>
    <x v="0"/>
    <x v="0"/>
    <s v="New York"/>
    <x v="4"/>
    <n v="43"/>
    <n v="279"/>
    <n v="11997"/>
    <n v="3959.0099999999993"/>
    <n v="0.32999999999999996"/>
    <x v="1"/>
  </r>
  <r>
    <x v="1"/>
    <n v="1185732"/>
    <x v="47"/>
    <x v="0"/>
    <x v="0"/>
    <s v="New York"/>
    <x v="5"/>
    <n v="48"/>
    <n v="355"/>
    <n v="17040"/>
    <n v="5112"/>
    <n v="0.3"/>
    <x v="1"/>
  </r>
  <r>
    <x v="1"/>
    <n v="1185732"/>
    <x v="48"/>
    <x v="0"/>
    <x v="0"/>
    <s v="New York"/>
    <x v="0"/>
    <n v="39"/>
    <n v="408"/>
    <n v="15912"/>
    <n v="8751.6"/>
    <n v="0.55000000000000004"/>
    <x v="1"/>
  </r>
  <r>
    <x v="1"/>
    <n v="1185732"/>
    <x v="49"/>
    <x v="0"/>
    <x v="0"/>
    <s v="New York"/>
    <x v="1"/>
    <n v="43"/>
    <n v="350"/>
    <n v="15050"/>
    <n v="4966.4999999999991"/>
    <n v="0.32999999999999996"/>
    <x v="1"/>
  </r>
  <r>
    <x v="1"/>
    <n v="1185732"/>
    <x v="50"/>
    <x v="0"/>
    <x v="0"/>
    <s v="New York"/>
    <x v="2"/>
    <n v="36"/>
    <n v="315"/>
    <n v="11340"/>
    <n v="4422.5999999999995"/>
    <n v="0.38999999999999996"/>
    <x v="1"/>
  </r>
  <r>
    <x v="1"/>
    <n v="1185732"/>
    <x v="51"/>
    <x v="0"/>
    <x v="0"/>
    <s v="New York"/>
    <x v="3"/>
    <n v="34"/>
    <n v="306"/>
    <n v="10404"/>
    <n v="4057.5599999999995"/>
    <n v="0.38999999999999996"/>
    <x v="1"/>
  </r>
  <r>
    <x v="1"/>
    <n v="1185732"/>
    <x v="52"/>
    <x v="0"/>
    <x v="0"/>
    <s v="New York"/>
    <x v="4"/>
    <n v="44"/>
    <n v="315"/>
    <n v="13860"/>
    <n v="5128.2"/>
    <n v="0.37"/>
    <x v="1"/>
  </r>
  <r>
    <x v="1"/>
    <n v="1185732"/>
    <x v="53"/>
    <x v="0"/>
    <x v="0"/>
    <s v="New York"/>
    <x v="5"/>
    <n v="45"/>
    <n v="350"/>
    <n v="15750"/>
    <n v="4725"/>
    <n v="0.3"/>
    <x v="1"/>
  </r>
  <r>
    <x v="1"/>
    <n v="1185732"/>
    <x v="54"/>
    <x v="0"/>
    <x v="0"/>
    <s v="New York"/>
    <x v="4"/>
    <n v="51"/>
    <n v="289"/>
    <n v="14739"/>
    <n v="4716.4800000000005"/>
    <n v="0.32"/>
    <x v="1"/>
  </r>
  <r>
    <x v="1"/>
    <n v="1185732"/>
    <x v="55"/>
    <x v="0"/>
    <x v="0"/>
    <s v="New York"/>
    <x v="5"/>
    <n v="50"/>
    <n v="330"/>
    <n v="16500"/>
    <n v="4620"/>
    <n v="0.28000000000000003"/>
    <x v="1"/>
  </r>
  <r>
    <x v="1"/>
    <n v="1185732"/>
    <x v="56"/>
    <x v="0"/>
    <x v="0"/>
    <s v="New York"/>
    <x v="0"/>
    <n v="46"/>
    <n v="403"/>
    <n v="18538"/>
    <n v="10381.280000000001"/>
    <n v="0.56000000000000005"/>
    <x v="1"/>
  </r>
  <r>
    <x v="1"/>
    <n v="1185732"/>
    <x v="57"/>
    <x v="0"/>
    <x v="0"/>
    <s v="New York"/>
    <x v="1"/>
    <n v="40"/>
    <n v="312"/>
    <n v="12480"/>
    <n v="4492.8"/>
    <n v="0.36"/>
    <x v="1"/>
  </r>
  <r>
    <x v="1"/>
    <n v="1185732"/>
    <x v="58"/>
    <x v="0"/>
    <x v="0"/>
    <s v="New York"/>
    <x v="2"/>
    <n v="43"/>
    <n v="294"/>
    <n v="12642"/>
    <n v="5309.6399999999994"/>
    <n v="0.42"/>
    <x v="1"/>
  </r>
  <r>
    <x v="1"/>
    <n v="1185732"/>
    <x v="59"/>
    <x v="0"/>
    <x v="0"/>
    <s v="New York"/>
    <x v="3"/>
    <n v="41"/>
    <n v="270"/>
    <n v="11070"/>
    <n v="4095.9"/>
    <n v="0.37"/>
    <x v="1"/>
  </r>
  <r>
    <x v="1"/>
    <n v="1185732"/>
    <x v="60"/>
    <x v="0"/>
    <x v="0"/>
    <s v="New York"/>
    <x v="4"/>
    <n v="47"/>
    <n v="280"/>
    <n v="13160"/>
    <n v="4737.5999999999995"/>
    <n v="0.36"/>
    <x v="1"/>
  </r>
  <r>
    <x v="1"/>
    <n v="1185732"/>
    <x v="61"/>
    <x v="0"/>
    <x v="0"/>
    <s v="New York"/>
    <x v="5"/>
    <n v="53"/>
    <n v="322"/>
    <n v="17066"/>
    <n v="4778.4800000000005"/>
    <n v="0.28000000000000003"/>
    <x v="1"/>
  </r>
  <r>
    <x v="1"/>
    <n v="1185732"/>
    <x v="62"/>
    <x v="0"/>
    <x v="0"/>
    <s v="New York"/>
    <x v="0"/>
    <n v="48"/>
    <n v="420"/>
    <n v="20160"/>
    <n v="11289.6"/>
    <n v="0.56000000000000005"/>
    <x v="1"/>
  </r>
  <r>
    <x v="1"/>
    <n v="1185732"/>
    <x v="63"/>
    <x v="0"/>
    <x v="0"/>
    <s v="New York"/>
    <x v="1"/>
    <n v="43"/>
    <n v="310"/>
    <n v="13330"/>
    <n v="4665.5"/>
    <n v="0.35"/>
    <x v="1"/>
  </r>
  <r>
    <x v="1"/>
    <n v="1185732"/>
    <x v="64"/>
    <x v="0"/>
    <x v="0"/>
    <s v="New York"/>
    <x v="2"/>
    <n v="42"/>
    <n v="333"/>
    <n v="13986"/>
    <n v="5594.4"/>
    <n v="0.39999999999999997"/>
    <x v="1"/>
  </r>
  <r>
    <x v="1"/>
    <n v="1185732"/>
    <x v="65"/>
    <x v="0"/>
    <x v="0"/>
    <s v="New York"/>
    <x v="3"/>
    <n v="41"/>
    <n v="306"/>
    <n v="12546"/>
    <n v="5018.3999999999996"/>
    <n v="0.39999999999999997"/>
    <x v="1"/>
  </r>
  <r>
    <x v="1"/>
    <n v="1185732"/>
    <x v="66"/>
    <x v="0"/>
    <x v="0"/>
    <s v="New York"/>
    <x v="4"/>
    <n v="48"/>
    <n v="279"/>
    <n v="13392"/>
    <n v="4955.04"/>
    <n v="0.37"/>
    <x v="1"/>
  </r>
  <r>
    <x v="1"/>
    <n v="1185732"/>
    <x v="67"/>
    <x v="0"/>
    <x v="0"/>
    <s v="New York"/>
    <x v="5"/>
    <n v="48"/>
    <n v="340"/>
    <n v="16320"/>
    <n v="4896"/>
    <n v="0.3"/>
    <x v="1"/>
  </r>
  <r>
    <x v="2"/>
    <n v="1197831"/>
    <x v="68"/>
    <x v="0"/>
    <x v="0"/>
    <s v="New York"/>
    <x v="0"/>
    <n v="20"/>
    <n v="270"/>
    <n v="5400"/>
    <n v="2105.9999999999995"/>
    <n v="0.38999999999999996"/>
    <x v="1"/>
  </r>
  <r>
    <x v="2"/>
    <n v="1197831"/>
    <x v="69"/>
    <x v="0"/>
    <x v="0"/>
    <s v="New York"/>
    <x v="1"/>
    <n v="26"/>
    <n v="270"/>
    <n v="7020"/>
    <n v="2597.4"/>
    <n v="0.37"/>
    <x v="1"/>
  </r>
  <r>
    <x v="2"/>
    <n v="1197831"/>
    <x v="70"/>
    <x v="0"/>
    <x v="0"/>
    <s v="New York"/>
    <x v="2"/>
    <n v="27"/>
    <n v="238"/>
    <n v="6426"/>
    <n v="2506.14"/>
    <n v="0.38999999999999996"/>
    <x v="1"/>
  </r>
  <r>
    <x v="2"/>
    <n v="1197831"/>
    <x v="71"/>
    <x v="0"/>
    <x v="0"/>
    <s v="New York"/>
    <x v="3"/>
    <n v="27"/>
    <n v="210"/>
    <n v="5670"/>
    <n v="2948.4"/>
    <n v="0.52"/>
    <x v="1"/>
  </r>
  <r>
    <x v="2"/>
    <n v="1197831"/>
    <x v="72"/>
    <x v="1"/>
    <x v="1"/>
    <s v="Houston"/>
    <x v="4"/>
    <n v="26"/>
    <n v="176"/>
    <n v="4576"/>
    <n v="1555.84"/>
    <n v="0.33999999999999997"/>
    <x v="1"/>
  </r>
  <r>
    <x v="2"/>
    <n v="1197831"/>
    <x v="73"/>
    <x v="1"/>
    <x v="1"/>
    <s v="Houston"/>
    <x v="5"/>
    <n v="25"/>
    <n v="224"/>
    <n v="5600"/>
    <n v="3136.0000000000005"/>
    <n v="0.56000000000000005"/>
    <x v="1"/>
  </r>
  <r>
    <x v="2"/>
    <n v="1197831"/>
    <x v="74"/>
    <x v="1"/>
    <x v="1"/>
    <s v="Houston"/>
    <x v="0"/>
    <n v="20"/>
    <n v="255"/>
    <n v="5100"/>
    <n v="2091"/>
    <n v="0.41"/>
    <x v="1"/>
  </r>
  <r>
    <x v="2"/>
    <n v="1197831"/>
    <x v="75"/>
    <x v="1"/>
    <x v="1"/>
    <s v="Houston"/>
    <x v="1"/>
    <n v="23"/>
    <n v="289"/>
    <n v="6647"/>
    <n v="2791.74"/>
    <n v="0.42"/>
    <x v="1"/>
  </r>
  <r>
    <x v="2"/>
    <n v="1197831"/>
    <x v="76"/>
    <x v="1"/>
    <x v="1"/>
    <s v="Houston"/>
    <x v="2"/>
    <n v="27"/>
    <n v="236"/>
    <n v="6372"/>
    <n v="2612.52"/>
    <n v="0.41"/>
    <x v="1"/>
  </r>
  <r>
    <x v="2"/>
    <n v="1197831"/>
    <x v="77"/>
    <x v="1"/>
    <x v="1"/>
    <s v="Houston"/>
    <x v="3"/>
    <n v="26"/>
    <n v="213"/>
    <n v="5538"/>
    <n v="2769"/>
    <n v="0.5"/>
    <x v="1"/>
  </r>
  <r>
    <x v="2"/>
    <n v="1197831"/>
    <x v="78"/>
    <x v="1"/>
    <x v="1"/>
    <s v="Houston"/>
    <x v="4"/>
    <n v="28"/>
    <n v="160"/>
    <n v="4480"/>
    <n v="1478.3999999999999"/>
    <n v="0.32999999999999996"/>
    <x v="1"/>
  </r>
  <r>
    <x v="2"/>
    <n v="1197831"/>
    <x v="79"/>
    <x v="1"/>
    <x v="1"/>
    <s v="Houston"/>
    <x v="5"/>
    <n v="26"/>
    <n v="231"/>
    <n v="6006"/>
    <n v="3303.3"/>
    <n v="0.55000000000000004"/>
    <x v="1"/>
  </r>
  <r>
    <x v="2"/>
    <n v="1197831"/>
    <x v="80"/>
    <x v="1"/>
    <x v="1"/>
    <s v="Houston"/>
    <x v="0"/>
    <n v="20"/>
    <n v="306"/>
    <n v="6120"/>
    <n v="2570.4"/>
    <n v="0.42"/>
    <x v="1"/>
  </r>
  <r>
    <x v="2"/>
    <n v="1197831"/>
    <x v="81"/>
    <x v="1"/>
    <x v="1"/>
    <s v="Houston"/>
    <x v="1"/>
    <n v="30"/>
    <n v="263"/>
    <n v="7890"/>
    <n v="3077.0999999999995"/>
    <n v="0.38999999999999996"/>
    <x v="1"/>
  </r>
  <r>
    <x v="2"/>
    <n v="1197831"/>
    <x v="82"/>
    <x v="1"/>
    <x v="1"/>
    <s v="Houston"/>
    <x v="2"/>
    <n v="23"/>
    <n v="224"/>
    <n v="5152"/>
    <n v="2163.84"/>
    <n v="0.42"/>
    <x v="1"/>
  </r>
  <r>
    <x v="2"/>
    <n v="1197831"/>
    <x v="83"/>
    <x v="1"/>
    <x v="1"/>
    <s v="Houston"/>
    <x v="3"/>
    <n v="30"/>
    <n v="204"/>
    <n v="6120"/>
    <n v="2937.6"/>
    <n v="0.48"/>
    <x v="1"/>
  </r>
  <r>
    <x v="2"/>
    <n v="1197831"/>
    <x v="84"/>
    <x v="1"/>
    <x v="1"/>
    <s v="Houston"/>
    <x v="4"/>
    <n v="35"/>
    <n v="155"/>
    <n v="5425"/>
    <n v="1736"/>
    <n v="0.32"/>
    <x v="1"/>
  </r>
  <r>
    <x v="2"/>
    <n v="1197831"/>
    <x v="85"/>
    <x v="1"/>
    <x v="1"/>
    <s v="Houston"/>
    <x v="5"/>
    <n v="29"/>
    <n v="228"/>
    <n v="6612"/>
    <n v="3636.6000000000004"/>
    <n v="0.55000000000000004"/>
    <x v="1"/>
  </r>
  <r>
    <x v="2"/>
    <n v="1197831"/>
    <x v="86"/>
    <x v="1"/>
    <x v="1"/>
    <s v="Houston"/>
    <x v="0"/>
    <n v="23"/>
    <n v="306"/>
    <n v="7038"/>
    <n v="2604.06"/>
    <n v="0.37"/>
    <x v="1"/>
  </r>
  <r>
    <x v="2"/>
    <n v="1197831"/>
    <x v="87"/>
    <x v="1"/>
    <x v="1"/>
    <s v="Houston"/>
    <x v="1"/>
    <n v="29"/>
    <n v="306"/>
    <n v="8874"/>
    <n v="3638.3399999999997"/>
    <n v="0.41"/>
    <x v="1"/>
  </r>
  <r>
    <x v="2"/>
    <n v="1197831"/>
    <x v="88"/>
    <x v="1"/>
    <x v="1"/>
    <s v="Houston"/>
    <x v="2"/>
    <n v="24"/>
    <n v="232"/>
    <n v="5568"/>
    <n v="2060.16"/>
    <n v="0.37"/>
    <x v="1"/>
  </r>
  <r>
    <x v="2"/>
    <n v="1197831"/>
    <x v="89"/>
    <x v="1"/>
    <x v="1"/>
    <s v="Houston"/>
    <x v="3"/>
    <n v="28"/>
    <n v="213"/>
    <n v="5964"/>
    <n v="2862.72"/>
    <n v="0.48"/>
    <x v="1"/>
  </r>
  <r>
    <x v="1"/>
    <n v="1197831"/>
    <x v="90"/>
    <x v="1"/>
    <x v="1"/>
    <s v="Houston"/>
    <x v="4"/>
    <n v="34"/>
    <n v="179"/>
    <n v="6086"/>
    <n v="2069.2399999999998"/>
    <n v="0.33999999999999997"/>
    <x v="1"/>
  </r>
  <r>
    <x v="1"/>
    <n v="1197831"/>
    <x v="91"/>
    <x v="1"/>
    <x v="1"/>
    <s v="Houston"/>
    <x v="5"/>
    <n v="27"/>
    <n v="272"/>
    <n v="7344"/>
    <n v="4039.2000000000003"/>
    <n v="0.55000000000000004"/>
    <x v="1"/>
  </r>
  <r>
    <x v="1"/>
    <n v="1197831"/>
    <x v="92"/>
    <x v="1"/>
    <x v="1"/>
    <s v="Houston"/>
    <x v="0"/>
    <n v="24"/>
    <n v="315"/>
    <n v="7560"/>
    <n v="2948.3999999999996"/>
    <n v="0.38999999999999996"/>
    <x v="1"/>
  </r>
  <r>
    <x v="1"/>
    <n v="1197831"/>
    <x v="93"/>
    <x v="1"/>
    <x v="1"/>
    <s v="Houston"/>
    <x v="1"/>
    <n v="30"/>
    <n v="287"/>
    <n v="8610"/>
    <n v="3616.2"/>
    <n v="0.42"/>
    <x v="1"/>
  </r>
  <r>
    <x v="1"/>
    <n v="1197831"/>
    <x v="94"/>
    <x v="1"/>
    <x v="1"/>
    <s v="Houston"/>
    <x v="2"/>
    <n v="23"/>
    <n v="240"/>
    <n v="5520"/>
    <n v="2042.3999999999999"/>
    <n v="0.37"/>
    <x v="1"/>
  </r>
  <r>
    <x v="1"/>
    <n v="1197831"/>
    <x v="95"/>
    <x v="1"/>
    <x v="1"/>
    <s v="Houston"/>
    <x v="3"/>
    <n v="31"/>
    <n v="245"/>
    <n v="7595"/>
    <n v="3873.4500000000003"/>
    <n v="0.51"/>
    <x v="1"/>
  </r>
  <r>
    <x v="1"/>
    <n v="1197831"/>
    <x v="96"/>
    <x v="1"/>
    <x v="1"/>
    <s v="Houston"/>
    <x v="4"/>
    <n v="35"/>
    <n v="180"/>
    <n v="6300"/>
    <n v="2205"/>
    <n v="0.35"/>
    <x v="1"/>
  </r>
  <r>
    <x v="1"/>
    <n v="1197831"/>
    <x v="97"/>
    <x v="1"/>
    <x v="1"/>
    <s v="Houston"/>
    <x v="5"/>
    <n v="32"/>
    <n v="295"/>
    <n v="9440"/>
    <n v="5380.8"/>
    <n v="0.57000000000000006"/>
    <x v="1"/>
  </r>
  <r>
    <x v="1"/>
    <n v="1197831"/>
    <x v="98"/>
    <x v="1"/>
    <x v="1"/>
    <s v="Houston"/>
    <x v="0"/>
    <n v="28"/>
    <n v="295"/>
    <n v="8260"/>
    <n v="3386.6"/>
    <n v="0.41"/>
    <x v="1"/>
  </r>
  <r>
    <x v="1"/>
    <n v="1197831"/>
    <x v="99"/>
    <x v="1"/>
    <x v="1"/>
    <s v="Houston"/>
    <x v="1"/>
    <n v="33"/>
    <n v="323"/>
    <n v="10659"/>
    <n v="4476.78"/>
    <n v="0.42"/>
    <x v="1"/>
  </r>
  <r>
    <x v="1"/>
    <n v="1197831"/>
    <x v="100"/>
    <x v="1"/>
    <x v="1"/>
    <s v="Houston"/>
    <x v="2"/>
    <n v="27"/>
    <n v="264"/>
    <n v="7128"/>
    <n v="2851.2"/>
    <n v="0.39999999999999997"/>
    <x v="1"/>
  </r>
  <r>
    <x v="1"/>
    <n v="1197831"/>
    <x v="101"/>
    <x v="1"/>
    <x v="1"/>
    <s v="Houston"/>
    <x v="3"/>
    <n v="26"/>
    <n v="263"/>
    <n v="6838"/>
    <n v="3282.24"/>
    <n v="0.48"/>
    <x v="1"/>
  </r>
  <r>
    <x v="1"/>
    <n v="1197831"/>
    <x v="102"/>
    <x v="1"/>
    <x v="1"/>
    <s v="Houston"/>
    <x v="4"/>
    <n v="29"/>
    <n v="221"/>
    <n v="6409"/>
    <n v="2050.88"/>
    <n v="0.32"/>
    <x v="1"/>
  </r>
  <r>
    <x v="1"/>
    <n v="1197831"/>
    <x v="103"/>
    <x v="1"/>
    <x v="1"/>
    <s v="Houston"/>
    <x v="5"/>
    <n v="38"/>
    <n v="350"/>
    <n v="13300"/>
    <n v="7581.0000000000009"/>
    <n v="0.57000000000000006"/>
    <x v="1"/>
  </r>
  <r>
    <x v="1"/>
    <n v="1197831"/>
    <x v="104"/>
    <x v="1"/>
    <x v="1"/>
    <s v="Houston"/>
    <x v="0"/>
    <n v="29"/>
    <n v="295"/>
    <n v="8555"/>
    <n v="3421.9999999999995"/>
    <n v="0.39999999999999997"/>
    <x v="1"/>
  </r>
  <r>
    <x v="1"/>
    <n v="1197831"/>
    <x v="105"/>
    <x v="1"/>
    <x v="1"/>
    <s v="Houston"/>
    <x v="1"/>
    <n v="32"/>
    <n v="285"/>
    <n v="9120"/>
    <n v="3830.3999999999996"/>
    <n v="0.42"/>
    <x v="1"/>
  </r>
  <r>
    <x v="1"/>
    <n v="1197831"/>
    <x v="106"/>
    <x v="1"/>
    <x v="1"/>
    <s v="Houston"/>
    <x v="2"/>
    <n v="29"/>
    <n v="374"/>
    <n v="10846"/>
    <n v="4446.8599999999997"/>
    <n v="0.41"/>
    <x v="1"/>
  </r>
  <r>
    <x v="1"/>
    <n v="1197831"/>
    <x v="107"/>
    <x v="1"/>
    <x v="1"/>
    <s v="Houston"/>
    <x v="3"/>
    <n v="28"/>
    <n v="224"/>
    <n v="6272"/>
    <n v="3261.44"/>
    <n v="0.52"/>
    <x v="1"/>
  </r>
  <r>
    <x v="1"/>
    <n v="1197831"/>
    <x v="108"/>
    <x v="1"/>
    <x v="1"/>
    <s v="Houston"/>
    <x v="4"/>
    <n v="33"/>
    <n v="217"/>
    <n v="7161"/>
    <n v="2577.96"/>
    <n v="0.36"/>
    <x v="1"/>
  </r>
  <r>
    <x v="1"/>
    <n v="1197831"/>
    <x v="109"/>
    <x v="1"/>
    <x v="1"/>
    <s v="Houston"/>
    <x v="5"/>
    <n v="36"/>
    <n v="302"/>
    <n v="10872"/>
    <n v="5653.4400000000005"/>
    <n v="0.52"/>
    <x v="1"/>
  </r>
  <r>
    <x v="1"/>
    <n v="1197831"/>
    <x v="110"/>
    <x v="1"/>
    <x v="1"/>
    <s v="Houston"/>
    <x v="0"/>
    <n v="27"/>
    <n v="305"/>
    <n v="8235"/>
    <n v="3046.95"/>
    <n v="0.37"/>
    <x v="1"/>
  </r>
  <r>
    <x v="1"/>
    <n v="1197831"/>
    <x v="111"/>
    <x v="1"/>
    <x v="1"/>
    <s v="Houston"/>
    <x v="1"/>
    <n v="33"/>
    <n v="305"/>
    <n v="10065"/>
    <n v="3824.7"/>
    <n v="0.38"/>
    <x v="1"/>
  </r>
  <r>
    <x v="1"/>
    <n v="1197831"/>
    <x v="112"/>
    <x v="1"/>
    <x v="1"/>
    <s v="Houston"/>
    <x v="2"/>
    <n v="29"/>
    <n v="374"/>
    <n v="10846"/>
    <n v="4446.8599999999997"/>
    <n v="0.41"/>
    <x v="1"/>
  </r>
  <r>
    <x v="1"/>
    <n v="1197831"/>
    <x v="113"/>
    <x v="1"/>
    <x v="1"/>
    <s v="Houston"/>
    <x v="3"/>
    <n v="30"/>
    <n v="215"/>
    <n v="6450"/>
    <n v="3096"/>
    <n v="0.48"/>
    <x v="1"/>
  </r>
  <r>
    <x v="1"/>
    <n v="1197831"/>
    <x v="114"/>
    <x v="1"/>
    <x v="1"/>
    <s v="Houston"/>
    <x v="4"/>
    <n v="35"/>
    <n v="228"/>
    <n v="7980"/>
    <n v="2713.2"/>
    <n v="0.33999999999999997"/>
    <x v="1"/>
  </r>
  <r>
    <x v="1"/>
    <n v="1197831"/>
    <x v="115"/>
    <x v="1"/>
    <x v="1"/>
    <s v="Houston"/>
    <x v="5"/>
    <n v="39"/>
    <n v="270"/>
    <n v="10530"/>
    <n v="5686.2000000000007"/>
    <n v="0.54"/>
    <x v="1"/>
  </r>
  <r>
    <x v="1"/>
    <n v="1197831"/>
    <x v="116"/>
    <x v="1"/>
    <x v="1"/>
    <s v="Houston"/>
    <x v="0"/>
    <n v="33"/>
    <n v="264"/>
    <n v="8712"/>
    <n v="3659.04"/>
    <n v="0.42"/>
    <x v="1"/>
  </r>
  <r>
    <x v="1"/>
    <n v="1197831"/>
    <x v="117"/>
    <x v="1"/>
    <x v="1"/>
    <s v="Houston"/>
    <x v="1"/>
    <n v="32"/>
    <n v="255"/>
    <n v="8160"/>
    <n v="3019.2"/>
    <n v="0.37"/>
    <x v="1"/>
  </r>
  <r>
    <x v="1"/>
    <n v="1197831"/>
    <x v="118"/>
    <x v="1"/>
    <x v="1"/>
    <s v="Houston"/>
    <x v="2"/>
    <n v="36"/>
    <n v="315"/>
    <n v="11340"/>
    <n v="4309.2"/>
    <n v="0.38"/>
    <x v="1"/>
  </r>
  <r>
    <x v="1"/>
    <n v="1197831"/>
    <x v="119"/>
    <x v="1"/>
    <x v="1"/>
    <s v="Houston"/>
    <x v="3"/>
    <n v="37"/>
    <n v="200"/>
    <n v="7400"/>
    <n v="3700"/>
    <n v="0.5"/>
    <x v="1"/>
  </r>
  <r>
    <x v="1"/>
    <n v="1197831"/>
    <x v="120"/>
    <x v="1"/>
    <x v="1"/>
    <s v="Houston"/>
    <x v="4"/>
    <n v="36"/>
    <n v="206"/>
    <n v="7416"/>
    <n v="2669.7599999999998"/>
    <n v="0.36"/>
    <x v="1"/>
  </r>
  <r>
    <x v="1"/>
    <n v="1197831"/>
    <x v="121"/>
    <x v="1"/>
    <x v="1"/>
    <s v="Houston"/>
    <x v="5"/>
    <n v="42"/>
    <n v="298"/>
    <n v="12516"/>
    <n v="7134.1200000000008"/>
    <n v="0.57000000000000006"/>
    <x v="1"/>
  </r>
  <r>
    <x v="1"/>
    <n v="1197831"/>
    <x v="122"/>
    <x v="1"/>
    <x v="1"/>
    <s v="Houston"/>
    <x v="0"/>
    <n v="31"/>
    <n v="272"/>
    <n v="8432"/>
    <n v="3288.4799999999996"/>
    <n v="0.38999999999999996"/>
    <x v="1"/>
  </r>
  <r>
    <x v="1"/>
    <n v="1197831"/>
    <x v="123"/>
    <x v="1"/>
    <x v="1"/>
    <s v="Houston"/>
    <x v="1"/>
    <n v="29"/>
    <n v="248"/>
    <n v="7192"/>
    <n v="2804.8799999999997"/>
    <n v="0.38999999999999996"/>
    <x v="1"/>
  </r>
  <r>
    <x v="1"/>
    <n v="1197831"/>
    <x v="124"/>
    <x v="1"/>
    <x v="1"/>
    <s v="Houston"/>
    <x v="2"/>
    <n v="39"/>
    <n v="255"/>
    <n v="9945"/>
    <n v="3679.65"/>
    <n v="0.37"/>
    <x v="1"/>
  </r>
  <r>
    <x v="1"/>
    <n v="1197831"/>
    <x v="125"/>
    <x v="1"/>
    <x v="1"/>
    <s v="Houston"/>
    <x v="3"/>
    <n v="36"/>
    <n v="204"/>
    <n v="7344"/>
    <n v="3451.6800000000003"/>
    <n v="0.47000000000000003"/>
    <x v="1"/>
  </r>
  <r>
    <x v="1"/>
    <n v="1197831"/>
    <x v="126"/>
    <x v="1"/>
    <x v="1"/>
    <s v="Houston"/>
    <x v="4"/>
    <n v="35"/>
    <n v="184"/>
    <n v="6440"/>
    <n v="2382.8000000000002"/>
    <n v="0.37"/>
    <x v="1"/>
  </r>
  <r>
    <x v="1"/>
    <n v="1197831"/>
    <x v="127"/>
    <x v="1"/>
    <x v="1"/>
    <s v="Houston"/>
    <x v="5"/>
    <n v="43"/>
    <n v="233"/>
    <n v="10019"/>
    <n v="5410.26"/>
    <n v="0.54"/>
    <x v="1"/>
  </r>
  <r>
    <x v="1"/>
    <n v="1197831"/>
    <x v="128"/>
    <x v="1"/>
    <x v="1"/>
    <s v="Houston"/>
    <x v="0"/>
    <n v="34"/>
    <n v="270"/>
    <n v="9180"/>
    <n v="3488.4"/>
    <n v="0.38"/>
    <x v="1"/>
  </r>
  <r>
    <x v="1"/>
    <n v="1197831"/>
    <x v="129"/>
    <x v="1"/>
    <x v="1"/>
    <s v="Houston"/>
    <x v="1"/>
    <n v="31"/>
    <n v="306"/>
    <n v="9486"/>
    <n v="3794.3999999999996"/>
    <n v="0.39999999999999997"/>
    <x v="1"/>
  </r>
  <r>
    <x v="1"/>
    <n v="1197831"/>
    <x v="130"/>
    <x v="1"/>
    <x v="1"/>
    <s v="Houston"/>
    <x v="2"/>
    <n v="34"/>
    <n v="281"/>
    <n v="9554"/>
    <n v="3726.0599999999995"/>
    <n v="0.38999999999999996"/>
    <x v="1"/>
  </r>
  <r>
    <x v="1"/>
    <n v="1197831"/>
    <x v="131"/>
    <x v="1"/>
    <x v="1"/>
    <s v="Houston"/>
    <x v="3"/>
    <n v="36"/>
    <n v="230"/>
    <n v="8280"/>
    <n v="4140"/>
    <n v="0.5"/>
    <x v="1"/>
  </r>
  <r>
    <x v="1"/>
    <n v="1197831"/>
    <x v="132"/>
    <x v="1"/>
    <x v="1"/>
    <s v="Houston"/>
    <x v="4"/>
    <n v="30"/>
    <n v="195"/>
    <n v="5850"/>
    <n v="1872"/>
    <n v="0.32"/>
    <x v="1"/>
  </r>
  <r>
    <x v="1"/>
    <n v="1197831"/>
    <x v="133"/>
    <x v="1"/>
    <x v="1"/>
    <s v="Houston"/>
    <x v="5"/>
    <n v="44"/>
    <n v="289"/>
    <n v="12716"/>
    <n v="7248.1200000000008"/>
    <n v="0.57000000000000006"/>
    <x v="1"/>
  </r>
  <r>
    <x v="1"/>
    <n v="1197831"/>
    <x v="134"/>
    <x v="1"/>
    <x v="1"/>
    <s v="Houston"/>
    <x v="0"/>
    <n v="32"/>
    <n v="333"/>
    <n v="10656"/>
    <n v="4262.3999999999996"/>
    <n v="0.39999999999999997"/>
    <x v="1"/>
  </r>
  <r>
    <x v="1"/>
    <n v="1197831"/>
    <x v="135"/>
    <x v="1"/>
    <x v="1"/>
    <s v="Houston"/>
    <x v="1"/>
    <n v="34"/>
    <n v="333"/>
    <n v="11322"/>
    <n v="4755.24"/>
    <n v="0.42"/>
    <x v="1"/>
  </r>
  <r>
    <x v="1"/>
    <n v="1197831"/>
    <x v="136"/>
    <x v="1"/>
    <x v="1"/>
    <s v="Houston"/>
    <x v="2"/>
    <n v="38"/>
    <n v="298"/>
    <n v="11324"/>
    <n v="4303.12"/>
    <n v="0.38"/>
    <x v="1"/>
  </r>
  <r>
    <x v="1"/>
    <n v="1197831"/>
    <x v="137"/>
    <x v="1"/>
    <x v="1"/>
    <s v="Houston"/>
    <x v="3"/>
    <n v="36"/>
    <n v="210"/>
    <n v="7560"/>
    <n v="3931.2000000000003"/>
    <n v="0.52"/>
    <x v="1"/>
  </r>
  <r>
    <x v="1"/>
    <n v="1197831"/>
    <x v="138"/>
    <x v="1"/>
    <x v="1"/>
    <s v="Houston"/>
    <x v="4"/>
    <n v="30"/>
    <n v="208"/>
    <n v="6240"/>
    <n v="2246.4"/>
    <n v="0.36"/>
    <x v="1"/>
  </r>
  <r>
    <x v="1"/>
    <n v="1197831"/>
    <x v="139"/>
    <x v="1"/>
    <x v="1"/>
    <s v="Houston"/>
    <x v="5"/>
    <n v="41"/>
    <n v="306"/>
    <n v="12546"/>
    <n v="6900.3"/>
    <n v="0.55000000000000004"/>
    <x v="1"/>
  </r>
  <r>
    <x v="3"/>
    <n v="1128299"/>
    <x v="140"/>
    <x v="1"/>
    <x v="1"/>
    <s v="Houston"/>
    <x v="0"/>
    <n v="30"/>
    <n v="264"/>
    <n v="7920"/>
    <n v="3088.8"/>
    <n v="0.39"/>
    <x v="1"/>
  </r>
  <r>
    <x v="3"/>
    <n v="1128299"/>
    <x v="141"/>
    <x v="1"/>
    <x v="1"/>
    <s v="Houston"/>
    <x v="1"/>
    <n v="33"/>
    <n v="248"/>
    <n v="8184"/>
    <n v="1882.3200000000002"/>
    <n v="0.23"/>
    <x v="1"/>
  </r>
  <r>
    <x v="3"/>
    <n v="1128299"/>
    <x v="142"/>
    <x v="1"/>
    <x v="1"/>
    <s v="Houston"/>
    <x v="2"/>
    <n v="33"/>
    <n v="271"/>
    <n v="8943"/>
    <n v="3756.0600000000004"/>
    <n v="0.42000000000000004"/>
    <x v="1"/>
  </r>
  <r>
    <x v="3"/>
    <n v="1128299"/>
    <x v="143"/>
    <x v="1"/>
    <x v="1"/>
    <s v="Houston"/>
    <x v="3"/>
    <n v="35"/>
    <n v="219"/>
    <n v="7665"/>
    <n v="2759.4"/>
    <n v="0.36"/>
    <x v="1"/>
  </r>
  <r>
    <x v="3"/>
    <n v="1128299"/>
    <x v="144"/>
    <x v="2"/>
    <x v="2"/>
    <s v="San Francisco"/>
    <x v="4"/>
    <n v="38"/>
    <n v="173"/>
    <n v="6574"/>
    <n v="3549.96"/>
    <n v="0.54"/>
    <x v="1"/>
  </r>
  <r>
    <x v="3"/>
    <n v="1128299"/>
    <x v="145"/>
    <x v="2"/>
    <x v="2"/>
    <s v="San Francisco"/>
    <x v="5"/>
    <n v="36"/>
    <n v="233"/>
    <n v="8388"/>
    <n v="1761.4800000000002"/>
    <n v="0.21000000000000002"/>
    <x v="1"/>
  </r>
  <r>
    <x v="3"/>
    <n v="1128299"/>
    <x v="146"/>
    <x v="2"/>
    <x v="2"/>
    <s v="San Francisco"/>
    <x v="0"/>
    <n v="28"/>
    <n v="289"/>
    <n v="8092"/>
    <n v="3398.6400000000003"/>
    <n v="0.42000000000000004"/>
    <x v="1"/>
  </r>
  <r>
    <x v="3"/>
    <n v="1128299"/>
    <x v="147"/>
    <x v="2"/>
    <x v="2"/>
    <s v="San Francisco"/>
    <x v="1"/>
    <n v="36"/>
    <n v="239"/>
    <n v="8604"/>
    <n v="2151"/>
    <n v="0.25"/>
    <x v="1"/>
  </r>
  <r>
    <x v="3"/>
    <n v="1128299"/>
    <x v="148"/>
    <x v="2"/>
    <x v="2"/>
    <s v="San Francisco"/>
    <x v="2"/>
    <n v="40"/>
    <n v="247"/>
    <n v="9880"/>
    <n v="4050.8"/>
    <n v="0.41000000000000003"/>
    <x v="1"/>
  </r>
  <r>
    <x v="3"/>
    <n v="1128299"/>
    <x v="149"/>
    <x v="2"/>
    <x v="2"/>
    <s v="San Francisco"/>
    <x v="3"/>
    <n v="39"/>
    <n v="190"/>
    <n v="7410"/>
    <n v="2519.3999999999996"/>
    <n v="0.33999999999999997"/>
    <x v="1"/>
  </r>
  <r>
    <x v="3"/>
    <n v="1128299"/>
    <x v="150"/>
    <x v="2"/>
    <x v="2"/>
    <s v="San Francisco"/>
    <x v="4"/>
    <n v="42"/>
    <n v="165"/>
    <n v="6930"/>
    <n v="3950.1000000000004"/>
    <n v="0.57000000000000006"/>
    <x v="1"/>
  </r>
  <r>
    <x v="3"/>
    <n v="1128299"/>
    <x v="151"/>
    <x v="2"/>
    <x v="2"/>
    <s v="San Francisco"/>
    <x v="5"/>
    <n v="33"/>
    <n v="210"/>
    <n v="6930"/>
    <n v="1524.6000000000001"/>
    <n v="0.22000000000000003"/>
    <x v="1"/>
  </r>
  <r>
    <x v="3"/>
    <n v="1128299"/>
    <x v="152"/>
    <x v="2"/>
    <x v="2"/>
    <s v="San Francisco"/>
    <x v="0"/>
    <n v="36"/>
    <n v="272"/>
    <n v="9792"/>
    <n v="3818.88"/>
    <n v="0.39"/>
    <x v="1"/>
  </r>
  <r>
    <x v="3"/>
    <n v="1128299"/>
    <x v="153"/>
    <x v="2"/>
    <x v="2"/>
    <s v="San Francisco"/>
    <x v="1"/>
    <n v="39"/>
    <n v="231"/>
    <n v="9009"/>
    <n v="2072.0700000000002"/>
    <n v="0.23"/>
    <x v="1"/>
  </r>
  <r>
    <x v="3"/>
    <n v="1128299"/>
    <x v="154"/>
    <x v="2"/>
    <x v="2"/>
    <s v="San Francisco"/>
    <x v="2"/>
    <n v="47"/>
    <n v="210"/>
    <n v="9870"/>
    <n v="4145.4000000000005"/>
    <n v="0.42000000000000004"/>
    <x v="1"/>
  </r>
  <r>
    <x v="3"/>
    <n v="1128299"/>
    <x v="155"/>
    <x v="2"/>
    <x v="2"/>
    <s v="San Francisco"/>
    <x v="3"/>
    <n v="48"/>
    <n v="204"/>
    <n v="9792"/>
    <n v="3133.44"/>
    <n v="0.32"/>
    <x v="1"/>
  </r>
  <r>
    <x v="3"/>
    <n v="1128299"/>
    <x v="156"/>
    <x v="2"/>
    <x v="2"/>
    <s v="San Francisco"/>
    <x v="4"/>
    <n v="51"/>
    <n v="170"/>
    <n v="8670"/>
    <n v="4681.8"/>
    <n v="0.54"/>
    <x v="1"/>
  </r>
  <r>
    <x v="3"/>
    <n v="1128299"/>
    <x v="157"/>
    <x v="2"/>
    <x v="2"/>
    <s v="San Francisco"/>
    <x v="5"/>
    <n v="41"/>
    <n v="245"/>
    <n v="10045"/>
    <n v="2009"/>
    <n v="0.2"/>
    <x v="1"/>
  </r>
  <r>
    <x v="3"/>
    <n v="1128299"/>
    <x v="158"/>
    <x v="2"/>
    <x v="2"/>
    <s v="San Francisco"/>
    <x v="0"/>
    <n v="40"/>
    <n v="271"/>
    <n v="10840"/>
    <n v="4119.2"/>
    <n v="0.38"/>
    <x v="1"/>
  </r>
  <r>
    <x v="3"/>
    <n v="1128299"/>
    <x v="159"/>
    <x v="2"/>
    <x v="2"/>
    <s v="San Francisco"/>
    <x v="1"/>
    <n v="51"/>
    <n v="216"/>
    <n v="11016"/>
    <n v="2754"/>
    <n v="0.25"/>
    <x v="1"/>
  </r>
  <r>
    <x v="3"/>
    <n v="1128299"/>
    <x v="160"/>
    <x v="2"/>
    <x v="2"/>
    <s v="San Francisco"/>
    <x v="2"/>
    <n v="46"/>
    <n v="254"/>
    <n v="11684"/>
    <n v="4556.76"/>
    <n v="0.39"/>
    <x v="1"/>
  </r>
  <r>
    <x v="3"/>
    <n v="1128299"/>
    <x v="161"/>
    <x v="2"/>
    <x v="2"/>
    <s v="San Francisco"/>
    <x v="3"/>
    <n v="48"/>
    <n v="188"/>
    <n v="9024"/>
    <n v="3068.16"/>
    <n v="0.33999999999999997"/>
    <x v="1"/>
  </r>
  <r>
    <x v="3"/>
    <n v="1128299"/>
    <x v="162"/>
    <x v="2"/>
    <x v="2"/>
    <s v="San Francisco"/>
    <x v="4"/>
    <n v="47"/>
    <n v="158"/>
    <n v="7426"/>
    <n v="4158.5600000000004"/>
    <n v="0.56000000000000005"/>
    <x v="1"/>
  </r>
  <r>
    <x v="3"/>
    <n v="1128299"/>
    <x v="163"/>
    <x v="2"/>
    <x v="2"/>
    <s v="San Francisco"/>
    <x v="5"/>
    <n v="62"/>
    <n v="245"/>
    <n v="15190"/>
    <n v="2886.1000000000004"/>
    <n v="0.19000000000000003"/>
    <x v="1"/>
  </r>
  <r>
    <x v="3"/>
    <n v="1128299"/>
    <x v="164"/>
    <x v="2"/>
    <x v="2"/>
    <s v="San Francisco"/>
    <x v="0"/>
    <n v="44"/>
    <n v="270"/>
    <n v="11880"/>
    <n v="5227.2"/>
    <n v="0.44"/>
    <x v="1"/>
  </r>
  <r>
    <x v="3"/>
    <n v="1128299"/>
    <x v="165"/>
    <x v="2"/>
    <x v="2"/>
    <s v="San Francisco"/>
    <x v="1"/>
    <n v="51"/>
    <n v="233"/>
    <n v="11883"/>
    <n v="3208.4100000000003"/>
    <n v="0.27"/>
    <x v="1"/>
  </r>
  <r>
    <x v="3"/>
    <n v="1128299"/>
    <x v="166"/>
    <x v="2"/>
    <x v="2"/>
    <s v="San Francisco"/>
    <x v="2"/>
    <n v="46"/>
    <n v="225"/>
    <n v="10350"/>
    <n v="4554"/>
    <n v="0.44"/>
    <x v="1"/>
  </r>
  <r>
    <x v="3"/>
    <n v="1128299"/>
    <x v="167"/>
    <x v="2"/>
    <x v="2"/>
    <s v="San Francisco"/>
    <x v="3"/>
    <n v="42"/>
    <n v="228"/>
    <n v="9576"/>
    <n v="4021.92"/>
    <n v="0.42"/>
    <x v="1"/>
  </r>
  <r>
    <x v="3"/>
    <n v="1128299"/>
    <x v="168"/>
    <x v="2"/>
    <x v="2"/>
    <s v="San Francisco"/>
    <x v="4"/>
    <n v="49"/>
    <n v="182"/>
    <n v="8918"/>
    <n v="5083.26"/>
    <n v="0.57000000000000006"/>
    <x v="1"/>
  </r>
  <r>
    <x v="3"/>
    <n v="1128299"/>
    <x v="169"/>
    <x v="2"/>
    <x v="2"/>
    <s v="San Francisco"/>
    <x v="5"/>
    <n v="58"/>
    <n v="225"/>
    <n v="13050"/>
    <n v="3001.5"/>
    <n v="0.23"/>
    <x v="1"/>
  </r>
  <r>
    <x v="3"/>
    <n v="1128299"/>
    <x v="170"/>
    <x v="2"/>
    <x v="2"/>
    <s v="San Francisco"/>
    <x v="0"/>
    <n v="41"/>
    <n v="341"/>
    <n v="13981"/>
    <n v="6011.8300000000008"/>
    <n v="0.43000000000000005"/>
    <x v="1"/>
  </r>
  <r>
    <x v="3"/>
    <n v="1128299"/>
    <x v="171"/>
    <x v="2"/>
    <x v="2"/>
    <s v="San Francisco"/>
    <x v="1"/>
    <n v="50"/>
    <n v="256"/>
    <n v="12800"/>
    <n v="3840"/>
    <n v="0.3"/>
    <x v="1"/>
  </r>
  <r>
    <x v="3"/>
    <n v="1128299"/>
    <x v="172"/>
    <x v="2"/>
    <x v="2"/>
    <s v="San Francisco"/>
    <x v="2"/>
    <n v="42"/>
    <n v="281"/>
    <n v="11802"/>
    <n v="5310.9000000000005"/>
    <n v="0.45"/>
    <x v="1"/>
  </r>
  <r>
    <x v="3"/>
    <n v="1128299"/>
    <x v="173"/>
    <x v="2"/>
    <x v="2"/>
    <s v="San Francisco"/>
    <x v="3"/>
    <n v="41"/>
    <n v="224"/>
    <n v="9184"/>
    <n v="3765.4399999999996"/>
    <n v="0.41"/>
    <x v="1"/>
  </r>
  <r>
    <x v="3"/>
    <n v="1128299"/>
    <x v="174"/>
    <x v="2"/>
    <x v="2"/>
    <s v="San Francisco"/>
    <x v="4"/>
    <n v="44"/>
    <n v="196"/>
    <n v="8624"/>
    <n v="5260.6400000000012"/>
    <n v="0.6100000000000001"/>
    <x v="1"/>
  </r>
  <r>
    <x v="3"/>
    <n v="1128299"/>
    <x v="175"/>
    <x v="2"/>
    <x v="2"/>
    <s v="San Francisco"/>
    <x v="5"/>
    <n v="60"/>
    <n v="306"/>
    <n v="18360"/>
    <n v="4773.6000000000004"/>
    <n v="0.26"/>
    <x v="1"/>
  </r>
  <r>
    <x v="3"/>
    <n v="1128299"/>
    <x v="176"/>
    <x v="2"/>
    <x v="2"/>
    <s v="San Francisco"/>
    <x v="0"/>
    <n v="41"/>
    <n v="338"/>
    <n v="13858"/>
    <n v="5266.04"/>
    <n v="0.38"/>
    <x v="1"/>
  </r>
  <r>
    <x v="3"/>
    <n v="1128299"/>
    <x v="177"/>
    <x v="2"/>
    <x v="2"/>
    <s v="San Francisco"/>
    <x v="1"/>
    <n v="49"/>
    <n v="263"/>
    <n v="12887"/>
    <n v="3092.88"/>
    <n v="0.24000000000000002"/>
    <x v="1"/>
  </r>
  <r>
    <x v="3"/>
    <n v="1128299"/>
    <x v="178"/>
    <x v="2"/>
    <x v="2"/>
    <s v="San Francisco"/>
    <x v="2"/>
    <n v="46"/>
    <n v="264"/>
    <n v="12144"/>
    <n v="4857.6000000000004"/>
    <n v="0.4"/>
    <x v="1"/>
  </r>
  <r>
    <x v="3"/>
    <n v="1128299"/>
    <x v="179"/>
    <x v="2"/>
    <x v="2"/>
    <s v="San Francisco"/>
    <x v="3"/>
    <n v="46"/>
    <n v="247"/>
    <n v="11362"/>
    <n v="4090.3199999999997"/>
    <n v="0.36"/>
    <x v="1"/>
  </r>
  <r>
    <x v="3"/>
    <n v="1128299"/>
    <x v="180"/>
    <x v="2"/>
    <x v="2"/>
    <s v="San Francisco"/>
    <x v="4"/>
    <n v="44"/>
    <n v="240"/>
    <n v="10560"/>
    <n v="5913.6"/>
    <n v="0.56000000000000005"/>
    <x v="1"/>
  </r>
  <r>
    <x v="3"/>
    <n v="1128299"/>
    <x v="181"/>
    <x v="2"/>
    <x v="2"/>
    <s v="San Francisco"/>
    <x v="5"/>
    <n v="56"/>
    <n v="264"/>
    <n v="14784"/>
    <n v="2808.9600000000005"/>
    <n v="0.19000000000000003"/>
    <x v="1"/>
  </r>
  <r>
    <x v="3"/>
    <n v="1128299"/>
    <x v="182"/>
    <x v="2"/>
    <x v="2"/>
    <s v="San Francisco"/>
    <x v="0"/>
    <n v="45"/>
    <n v="302"/>
    <n v="13590"/>
    <n v="5436"/>
    <n v="0.4"/>
    <x v="1"/>
  </r>
  <r>
    <x v="3"/>
    <n v="1128299"/>
    <x v="183"/>
    <x v="2"/>
    <x v="2"/>
    <s v="San Francisco"/>
    <x v="1"/>
    <n v="47"/>
    <n v="278"/>
    <n v="13066"/>
    <n v="2874.52"/>
    <n v="0.22"/>
    <x v="1"/>
  </r>
  <r>
    <x v="3"/>
    <n v="1128299"/>
    <x v="184"/>
    <x v="2"/>
    <x v="2"/>
    <s v="San Francisco"/>
    <x v="2"/>
    <n v="51"/>
    <n v="248"/>
    <n v="12648"/>
    <n v="4932.72"/>
    <n v="0.39"/>
    <x v="1"/>
  </r>
  <r>
    <x v="3"/>
    <n v="1128299"/>
    <x v="185"/>
    <x v="2"/>
    <x v="2"/>
    <s v="San Francisco"/>
    <x v="3"/>
    <n v="52"/>
    <n v="255"/>
    <n v="13260"/>
    <n v="4508.3999999999996"/>
    <n v="0.33999999999999997"/>
    <x v="1"/>
  </r>
  <r>
    <x v="3"/>
    <n v="1128299"/>
    <x v="186"/>
    <x v="2"/>
    <x v="2"/>
    <s v="San Francisco"/>
    <x v="4"/>
    <n v="59"/>
    <n v="263"/>
    <n v="15517"/>
    <n v="8844.69"/>
    <n v="0.57000000000000006"/>
    <x v="1"/>
  </r>
  <r>
    <x v="3"/>
    <n v="1128299"/>
    <x v="187"/>
    <x v="2"/>
    <x v="2"/>
    <s v="San Francisco"/>
    <x v="5"/>
    <n v="60"/>
    <n v="254"/>
    <n v="15240"/>
    <n v="3352.8000000000006"/>
    <n v="0.22000000000000003"/>
    <x v="1"/>
  </r>
  <r>
    <x v="3"/>
    <n v="1128299"/>
    <x v="188"/>
    <x v="2"/>
    <x v="2"/>
    <s v="San Francisco"/>
    <x v="0"/>
    <n v="40"/>
    <n v="287"/>
    <n v="11480"/>
    <n v="4018.0000000000005"/>
    <n v="0.35000000000000003"/>
    <x v="1"/>
  </r>
  <r>
    <x v="3"/>
    <n v="1128299"/>
    <x v="189"/>
    <x v="2"/>
    <x v="2"/>
    <s v="San Francisco"/>
    <x v="1"/>
    <n v="42"/>
    <n v="287"/>
    <n v="12054"/>
    <n v="2049.1799999999998"/>
    <n v="0.16999999999999998"/>
    <x v="1"/>
  </r>
  <r>
    <x v="3"/>
    <n v="1128299"/>
    <x v="190"/>
    <x v="2"/>
    <x v="2"/>
    <s v="San Francisco"/>
    <x v="2"/>
    <n v="39"/>
    <n v="248"/>
    <n v="9672"/>
    <n v="3288.48"/>
    <n v="0.34"/>
    <x v="1"/>
  </r>
  <r>
    <x v="3"/>
    <n v="1128299"/>
    <x v="191"/>
    <x v="2"/>
    <x v="2"/>
    <s v="San Francisco"/>
    <x v="3"/>
    <n v="39"/>
    <n v="247"/>
    <n v="9633"/>
    <n v="2600.91"/>
    <n v="0.26999999999999996"/>
    <x v="1"/>
  </r>
  <r>
    <x v="3"/>
    <n v="1128299"/>
    <x v="192"/>
    <x v="2"/>
    <x v="2"/>
    <s v="San Francisco"/>
    <x v="4"/>
    <n v="43"/>
    <n v="225"/>
    <n v="9675"/>
    <n v="4644.0000000000009"/>
    <n v="0.48000000000000009"/>
    <x v="1"/>
  </r>
  <r>
    <x v="3"/>
    <n v="1128299"/>
    <x v="193"/>
    <x v="2"/>
    <x v="2"/>
    <s v="San Francisco"/>
    <x v="5"/>
    <n v="51"/>
    <n v="264"/>
    <n v="13464"/>
    <n v="2019.6000000000004"/>
    <n v="0.15000000000000002"/>
    <x v="1"/>
  </r>
  <r>
    <x v="3"/>
    <n v="1128299"/>
    <x v="194"/>
    <x v="2"/>
    <x v="2"/>
    <s v="San Francisco"/>
    <x v="0"/>
    <n v="36"/>
    <n v="289"/>
    <n v="10404"/>
    <n v="3433.3200000000006"/>
    <n v="0.33000000000000007"/>
    <x v="1"/>
  </r>
  <r>
    <x v="3"/>
    <n v="1128299"/>
    <x v="195"/>
    <x v="2"/>
    <x v="2"/>
    <s v="San Francisco"/>
    <x v="1"/>
    <n v="39"/>
    <n v="280"/>
    <n v="10920"/>
    <n v="1965.6"/>
    <n v="0.18"/>
    <x v="1"/>
  </r>
  <r>
    <x v="3"/>
    <n v="1128299"/>
    <x v="196"/>
    <x v="2"/>
    <x v="2"/>
    <s v="San Francisco"/>
    <x v="2"/>
    <n v="42"/>
    <n v="210"/>
    <n v="8820"/>
    <n v="2910.6000000000008"/>
    <n v="0.33000000000000007"/>
    <x v="1"/>
  </r>
  <r>
    <x v="3"/>
    <n v="1128299"/>
    <x v="197"/>
    <x v="2"/>
    <x v="2"/>
    <s v="San Francisco"/>
    <x v="3"/>
    <n v="42"/>
    <n v="223"/>
    <n v="9366"/>
    <n v="2903.4599999999996"/>
    <n v="0.30999999999999994"/>
    <x v="1"/>
  </r>
  <r>
    <x v="3"/>
    <n v="1128299"/>
    <x v="198"/>
    <x v="2"/>
    <x v="2"/>
    <s v="San Francisco"/>
    <x v="4"/>
    <n v="50"/>
    <n v="221"/>
    <n v="11050"/>
    <n v="5193.5000000000009"/>
    <n v="0.47000000000000008"/>
    <x v="1"/>
  </r>
  <r>
    <x v="3"/>
    <n v="1128299"/>
    <x v="199"/>
    <x v="2"/>
    <x v="2"/>
    <s v="San Francisco"/>
    <x v="5"/>
    <n v="46"/>
    <n v="224"/>
    <n v="10304"/>
    <n v="1236.48"/>
    <n v="0.12000000000000001"/>
    <x v="1"/>
  </r>
  <r>
    <x v="3"/>
    <n v="1128299"/>
    <x v="200"/>
    <x v="2"/>
    <x v="2"/>
    <s v="San Francisco"/>
    <x v="0"/>
    <n v="39"/>
    <n v="263"/>
    <n v="10257"/>
    <n v="3589.9500000000003"/>
    <n v="0.35000000000000003"/>
    <x v="1"/>
  </r>
  <r>
    <x v="3"/>
    <n v="1128299"/>
    <x v="201"/>
    <x v="2"/>
    <x v="2"/>
    <s v="San Francisco"/>
    <x v="1"/>
    <n v="46"/>
    <n v="306"/>
    <n v="14076"/>
    <n v="2815.2000000000003"/>
    <n v="0.2"/>
    <x v="1"/>
  </r>
  <r>
    <x v="3"/>
    <n v="1128299"/>
    <x v="202"/>
    <x v="2"/>
    <x v="2"/>
    <s v="San Francisco"/>
    <x v="2"/>
    <n v="40"/>
    <n v="247"/>
    <n v="9880"/>
    <n v="3359.2000000000003"/>
    <n v="0.34"/>
    <x v="1"/>
  </r>
  <r>
    <x v="3"/>
    <n v="1128299"/>
    <x v="203"/>
    <x v="2"/>
    <x v="2"/>
    <s v="San Francisco"/>
    <x v="3"/>
    <n v="37"/>
    <n v="210"/>
    <n v="7770"/>
    <n v="2253.2999999999997"/>
    <n v="0.28999999999999998"/>
    <x v="1"/>
  </r>
  <r>
    <x v="3"/>
    <n v="1128299"/>
    <x v="204"/>
    <x v="2"/>
    <x v="2"/>
    <s v="San Francisco"/>
    <x v="4"/>
    <n v="51"/>
    <n v="228"/>
    <n v="11628"/>
    <n v="5465.1600000000008"/>
    <n v="0.47000000000000008"/>
    <x v="1"/>
  </r>
  <r>
    <x v="3"/>
    <n v="1128299"/>
    <x v="205"/>
    <x v="2"/>
    <x v="2"/>
    <s v="San Francisco"/>
    <x v="5"/>
    <n v="56"/>
    <n v="256"/>
    <n v="14336"/>
    <n v="2150.4000000000005"/>
    <n v="0.15000000000000002"/>
    <x v="1"/>
  </r>
  <r>
    <x v="3"/>
    <n v="1128299"/>
    <x v="206"/>
    <x v="2"/>
    <x v="2"/>
    <s v="San Francisco"/>
    <x v="0"/>
    <n v="40"/>
    <n v="322"/>
    <n v="12880"/>
    <n v="4250.4000000000005"/>
    <n v="0.33000000000000007"/>
    <x v="1"/>
  </r>
  <r>
    <x v="3"/>
    <n v="1128299"/>
    <x v="207"/>
    <x v="2"/>
    <x v="2"/>
    <s v="San Francisco"/>
    <x v="1"/>
    <n v="46"/>
    <n v="332"/>
    <n v="15272"/>
    <n v="3207.12"/>
    <n v="0.21"/>
    <x v="1"/>
  </r>
  <r>
    <x v="3"/>
    <n v="1128299"/>
    <x v="208"/>
    <x v="2"/>
    <x v="2"/>
    <s v="San Francisco"/>
    <x v="2"/>
    <n v="44"/>
    <n v="256"/>
    <n v="11264"/>
    <n v="3717.1200000000008"/>
    <n v="0.33000000000000007"/>
    <x v="1"/>
  </r>
  <r>
    <x v="3"/>
    <n v="1128299"/>
    <x v="209"/>
    <x v="2"/>
    <x v="2"/>
    <s v="San Francisco"/>
    <x v="3"/>
    <n v="40"/>
    <n v="271"/>
    <n v="10840"/>
    <n v="3252"/>
    <n v="0.3"/>
    <x v="1"/>
  </r>
  <r>
    <x v="3"/>
    <n v="1128299"/>
    <x v="210"/>
    <x v="2"/>
    <x v="2"/>
    <s v="San Francisco"/>
    <x v="4"/>
    <n v="43"/>
    <n v="245"/>
    <n v="10535"/>
    <n v="5478.2"/>
    <n v="0.52"/>
    <x v="1"/>
  </r>
  <r>
    <x v="3"/>
    <n v="1128299"/>
    <x v="211"/>
    <x v="2"/>
    <x v="2"/>
    <s v="San Francisco"/>
    <x v="5"/>
    <n v="50"/>
    <n v="256"/>
    <n v="12800"/>
    <n v="2176"/>
    <n v="0.17"/>
    <x v="1"/>
  </r>
  <r>
    <x v="4"/>
    <n v="1189833"/>
    <x v="212"/>
    <x v="2"/>
    <x v="2"/>
    <s v="San Francisco"/>
    <x v="0"/>
    <n v="26"/>
    <n v="224"/>
    <n v="5824"/>
    <n v="2504.3200000000002"/>
    <n v="0.43000000000000005"/>
    <x v="1"/>
  </r>
  <r>
    <x v="4"/>
    <n v="1189833"/>
    <x v="213"/>
    <x v="2"/>
    <x v="2"/>
    <s v="San Francisco"/>
    <x v="1"/>
    <n v="35"/>
    <n v="224"/>
    <n v="7840"/>
    <n v="2352"/>
    <n v="0.3"/>
    <x v="1"/>
  </r>
  <r>
    <x v="4"/>
    <n v="1189833"/>
    <x v="214"/>
    <x v="2"/>
    <x v="2"/>
    <s v="San Francisco"/>
    <x v="2"/>
    <n v="36"/>
    <n v="217"/>
    <n v="7812"/>
    <n v="3281.0400000000004"/>
    <n v="0.42000000000000004"/>
    <x v="1"/>
  </r>
  <r>
    <x v="4"/>
    <n v="1189833"/>
    <x v="215"/>
    <x v="2"/>
    <x v="2"/>
    <s v="San Francisco"/>
    <x v="3"/>
    <n v="33"/>
    <n v="182"/>
    <n v="6006"/>
    <n v="2282.2800000000002"/>
    <n v="0.38"/>
    <x v="1"/>
  </r>
  <r>
    <x v="4"/>
    <n v="1189833"/>
    <x v="216"/>
    <x v="2"/>
    <x v="2"/>
    <s v="Los Angeles"/>
    <x v="4"/>
    <n v="36"/>
    <n v="155"/>
    <n v="5580"/>
    <n v="3292.2000000000003"/>
    <n v="0.59000000000000008"/>
    <x v="1"/>
  </r>
  <r>
    <x v="4"/>
    <n v="1189833"/>
    <x v="217"/>
    <x v="2"/>
    <x v="2"/>
    <s v="Los Angeles"/>
    <x v="5"/>
    <n v="29"/>
    <n v="210"/>
    <n v="6090"/>
    <n v="1400.7"/>
    <n v="0.23"/>
    <x v="1"/>
  </r>
  <r>
    <x v="4"/>
    <n v="1189833"/>
    <x v="218"/>
    <x v="2"/>
    <x v="2"/>
    <s v="Los Angeles"/>
    <x v="0"/>
    <n v="28"/>
    <n v="240"/>
    <n v="6720"/>
    <n v="3091.2000000000003"/>
    <n v="0.46"/>
    <x v="1"/>
  </r>
  <r>
    <x v="4"/>
    <n v="1189833"/>
    <x v="219"/>
    <x v="2"/>
    <x v="2"/>
    <s v="Los Angeles"/>
    <x v="1"/>
    <n v="30"/>
    <n v="215"/>
    <n v="6450"/>
    <n v="1999.5"/>
    <n v="0.31"/>
    <x v="1"/>
  </r>
  <r>
    <x v="4"/>
    <n v="1189833"/>
    <x v="220"/>
    <x v="2"/>
    <x v="2"/>
    <s v="Los Angeles"/>
    <x v="2"/>
    <n v="33"/>
    <n v="223"/>
    <n v="7359"/>
    <n v="3090.78"/>
    <n v="0.42000000000000004"/>
    <x v="1"/>
  </r>
  <r>
    <x v="4"/>
    <n v="1189833"/>
    <x v="221"/>
    <x v="2"/>
    <x v="2"/>
    <s v="Los Angeles"/>
    <x v="3"/>
    <n v="34"/>
    <n v="179"/>
    <n v="6086"/>
    <n v="2495.2599999999998"/>
    <n v="0.41"/>
    <x v="1"/>
  </r>
  <r>
    <x v="4"/>
    <n v="1189833"/>
    <x v="222"/>
    <x v="2"/>
    <x v="2"/>
    <s v="Los Angeles"/>
    <x v="4"/>
    <n v="40"/>
    <n v="140"/>
    <n v="5600"/>
    <n v="3192.0000000000005"/>
    <n v="0.57000000000000006"/>
    <x v="1"/>
  </r>
  <r>
    <x v="4"/>
    <n v="1189833"/>
    <x v="223"/>
    <x v="2"/>
    <x v="2"/>
    <s v="Los Angeles"/>
    <x v="5"/>
    <n v="32"/>
    <n v="208"/>
    <n v="6656"/>
    <n v="1730.56"/>
    <n v="0.26"/>
    <x v="1"/>
  </r>
  <r>
    <x v="4"/>
    <n v="1189833"/>
    <x v="224"/>
    <x v="2"/>
    <x v="2"/>
    <s v="Los Angeles"/>
    <x v="0"/>
    <n v="24"/>
    <n v="264"/>
    <n v="6336"/>
    <n v="2787.84"/>
    <n v="0.44"/>
    <x v="1"/>
  </r>
  <r>
    <x v="4"/>
    <n v="1189833"/>
    <x v="225"/>
    <x v="2"/>
    <x v="2"/>
    <s v="Los Angeles"/>
    <x v="1"/>
    <n v="36"/>
    <n v="228"/>
    <n v="8208"/>
    <n v="2298.2400000000002"/>
    <n v="0.28000000000000003"/>
    <x v="1"/>
  </r>
  <r>
    <x v="4"/>
    <n v="1189833"/>
    <x v="226"/>
    <x v="2"/>
    <x v="2"/>
    <s v="Los Angeles"/>
    <x v="2"/>
    <n v="33"/>
    <n v="221"/>
    <n v="7293"/>
    <n v="3354.78"/>
    <n v="0.46"/>
    <x v="1"/>
  </r>
  <r>
    <x v="4"/>
    <n v="1189833"/>
    <x v="227"/>
    <x v="2"/>
    <x v="2"/>
    <s v="Los Angeles"/>
    <x v="3"/>
    <n v="36"/>
    <n v="176"/>
    <n v="6336"/>
    <n v="2471.0399999999995"/>
    <n v="0.38999999999999996"/>
    <x v="1"/>
  </r>
  <r>
    <x v="4"/>
    <n v="1189833"/>
    <x v="228"/>
    <x v="2"/>
    <x v="2"/>
    <s v="Los Angeles"/>
    <x v="4"/>
    <n v="36"/>
    <n v="128"/>
    <n v="4608"/>
    <n v="2718.7200000000003"/>
    <n v="0.59000000000000008"/>
    <x v="1"/>
  </r>
  <r>
    <x v="4"/>
    <n v="1189833"/>
    <x v="229"/>
    <x v="2"/>
    <x v="2"/>
    <s v="Los Angeles"/>
    <x v="5"/>
    <n v="33"/>
    <n v="194"/>
    <n v="6402"/>
    <n v="1472.46"/>
    <n v="0.23"/>
    <x v="1"/>
  </r>
  <r>
    <x v="4"/>
    <n v="1189833"/>
    <x v="230"/>
    <x v="2"/>
    <x v="2"/>
    <s v="Los Angeles"/>
    <x v="0"/>
    <n v="31"/>
    <n v="248"/>
    <n v="7688"/>
    <n v="3536.48"/>
    <n v="0.46"/>
    <x v="1"/>
  </r>
  <r>
    <x v="4"/>
    <n v="1189833"/>
    <x v="231"/>
    <x v="2"/>
    <x v="2"/>
    <s v="Los Angeles"/>
    <x v="1"/>
    <n v="34"/>
    <n v="210"/>
    <n v="7140"/>
    <n v="2070.6"/>
    <n v="0.28999999999999998"/>
    <x v="1"/>
  </r>
  <r>
    <x v="4"/>
    <n v="1189833"/>
    <x v="232"/>
    <x v="2"/>
    <x v="2"/>
    <s v="Los Angeles"/>
    <x v="2"/>
    <n v="38"/>
    <n v="206"/>
    <n v="7828"/>
    <n v="3679.1600000000003"/>
    <n v="0.47000000000000003"/>
    <x v="1"/>
  </r>
  <r>
    <x v="4"/>
    <n v="1189833"/>
    <x v="233"/>
    <x v="2"/>
    <x v="2"/>
    <s v="Los Angeles"/>
    <x v="3"/>
    <n v="31"/>
    <n v="173"/>
    <n v="5363"/>
    <n v="2037.94"/>
    <n v="0.38"/>
    <x v="1"/>
  </r>
  <r>
    <x v="4"/>
    <n v="1189833"/>
    <x v="234"/>
    <x v="2"/>
    <x v="2"/>
    <s v="Los Angeles"/>
    <x v="4"/>
    <n v="38"/>
    <n v="149"/>
    <n v="5662"/>
    <n v="3453.8200000000006"/>
    <n v="0.6100000000000001"/>
    <x v="1"/>
  </r>
  <r>
    <x v="4"/>
    <n v="1189833"/>
    <x v="235"/>
    <x v="2"/>
    <x v="2"/>
    <s v="Los Angeles"/>
    <x v="5"/>
    <n v="49"/>
    <n v="198"/>
    <n v="9702"/>
    <n v="2619.54"/>
    <n v="0.27"/>
    <x v="1"/>
  </r>
  <r>
    <x v="4"/>
    <n v="1189833"/>
    <x v="236"/>
    <x v="2"/>
    <x v="2"/>
    <s v="Los Angeles"/>
    <x v="0"/>
    <n v="32"/>
    <n v="240"/>
    <n v="7680"/>
    <n v="3609.6000000000004"/>
    <n v="0.47000000000000003"/>
    <x v="1"/>
  </r>
  <r>
    <x v="4"/>
    <n v="1189833"/>
    <x v="237"/>
    <x v="2"/>
    <x v="2"/>
    <s v="Los Angeles"/>
    <x v="1"/>
    <n v="34"/>
    <n v="221"/>
    <n v="7514"/>
    <n v="2254.1999999999998"/>
    <n v="0.3"/>
    <x v="1"/>
  </r>
  <r>
    <x v="4"/>
    <n v="1189833"/>
    <x v="238"/>
    <x v="2"/>
    <x v="2"/>
    <s v="Los Angeles"/>
    <x v="2"/>
    <n v="36"/>
    <n v="215"/>
    <n v="7740"/>
    <n v="3483"/>
    <n v="0.45"/>
    <x v="1"/>
  </r>
  <r>
    <x v="4"/>
    <n v="1189833"/>
    <x v="239"/>
    <x v="2"/>
    <x v="2"/>
    <s v="Los Angeles"/>
    <x v="3"/>
    <n v="33"/>
    <n v="193"/>
    <n v="6369"/>
    <n v="2420.2200000000003"/>
    <n v="0.38"/>
    <x v="1"/>
  </r>
  <r>
    <x v="4"/>
    <n v="1189833"/>
    <x v="240"/>
    <x v="2"/>
    <x v="2"/>
    <s v="Los Angeles"/>
    <x v="4"/>
    <n v="38"/>
    <n v="140"/>
    <n v="5320"/>
    <n v="3138.8000000000006"/>
    <n v="0.59000000000000008"/>
    <x v="1"/>
  </r>
  <r>
    <x v="4"/>
    <n v="1189833"/>
    <x v="241"/>
    <x v="2"/>
    <x v="2"/>
    <s v="Los Angeles"/>
    <x v="5"/>
    <n v="43"/>
    <n v="206"/>
    <n v="8858"/>
    <n v="1948.76"/>
    <n v="0.22"/>
    <x v="1"/>
  </r>
  <r>
    <x v="4"/>
    <n v="1189833"/>
    <x v="242"/>
    <x v="2"/>
    <x v="2"/>
    <s v="Los Angeles"/>
    <x v="0"/>
    <n v="36"/>
    <n v="297"/>
    <n v="10692"/>
    <n v="4704.4800000000005"/>
    <n v="0.44"/>
    <x v="1"/>
  </r>
  <r>
    <x v="4"/>
    <n v="1189833"/>
    <x v="243"/>
    <x v="2"/>
    <x v="2"/>
    <s v="Los Angeles"/>
    <x v="1"/>
    <n v="35"/>
    <n v="225"/>
    <n v="7875"/>
    <n v="2362.5"/>
    <n v="0.3"/>
    <x v="1"/>
  </r>
  <r>
    <x v="4"/>
    <n v="1189833"/>
    <x v="244"/>
    <x v="2"/>
    <x v="2"/>
    <s v="Los Angeles"/>
    <x v="2"/>
    <n v="35"/>
    <n v="233"/>
    <n v="8155"/>
    <n v="3425.1000000000004"/>
    <n v="0.42000000000000004"/>
    <x v="1"/>
  </r>
  <r>
    <x v="4"/>
    <n v="1189833"/>
    <x v="245"/>
    <x v="2"/>
    <x v="2"/>
    <s v="Los Angeles"/>
    <x v="3"/>
    <n v="32"/>
    <n v="194"/>
    <n v="6208"/>
    <n v="2296.96"/>
    <n v="0.37"/>
    <x v="1"/>
  </r>
  <r>
    <x v="4"/>
    <n v="1189833"/>
    <x v="246"/>
    <x v="2"/>
    <x v="2"/>
    <s v="Los Angeles"/>
    <x v="4"/>
    <n v="39"/>
    <n v="165"/>
    <n v="6435"/>
    <n v="3861.0000000000005"/>
    <n v="0.60000000000000009"/>
    <x v="1"/>
  </r>
  <r>
    <x v="4"/>
    <n v="1189833"/>
    <x v="247"/>
    <x v="2"/>
    <x v="2"/>
    <s v="Los Angeles"/>
    <x v="5"/>
    <n v="48"/>
    <n v="264"/>
    <n v="12672"/>
    <n v="2787.84"/>
    <n v="0.22"/>
    <x v="1"/>
  </r>
  <r>
    <x v="4"/>
    <n v="1189833"/>
    <x v="248"/>
    <x v="2"/>
    <x v="2"/>
    <s v="Los Angeles"/>
    <x v="0"/>
    <n v="30"/>
    <n v="285"/>
    <n v="8550"/>
    <n v="4018.5000000000005"/>
    <n v="0.47000000000000003"/>
    <x v="1"/>
  </r>
  <r>
    <x v="4"/>
    <n v="1189833"/>
    <x v="249"/>
    <x v="2"/>
    <x v="2"/>
    <s v="Los Angeles"/>
    <x v="1"/>
    <n v="37"/>
    <n v="272"/>
    <n v="10064"/>
    <n v="2918.56"/>
    <n v="0.28999999999999998"/>
    <x v="1"/>
  </r>
  <r>
    <x v="4"/>
    <n v="1189833"/>
    <x v="250"/>
    <x v="2"/>
    <x v="2"/>
    <s v="Los Angeles"/>
    <x v="2"/>
    <n v="33"/>
    <n v="240"/>
    <n v="7920"/>
    <n v="3643.2000000000003"/>
    <n v="0.46"/>
    <x v="1"/>
  </r>
  <r>
    <x v="4"/>
    <n v="1189833"/>
    <x v="251"/>
    <x v="2"/>
    <x v="2"/>
    <s v="Los Angeles"/>
    <x v="3"/>
    <n v="29"/>
    <n v="228"/>
    <n v="6612"/>
    <n v="2644.7999999999997"/>
    <n v="0.39999999999999997"/>
    <x v="1"/>
  </r>
  <r>
    <x v="4"/>
    <n v="1189833"/>
    <x v="252"/>
    <x v="2"/>
    <x v="2"/>
    <s v="Los Angeles"/>
    <x v="4"/>
    <n v="38"/>
    <n v="224"/>
    <n v="8512"/>
    <n v="5107.2000000000007"/>
    <n v="0.60000000000000009"/>
    <x v="1"/>
  </r>
  <r>
    <x v="4"/>
    <n v="1189833"/>
    <x v="253"/>
    <x v="2"/>
    <x v="2"/>
    <s v="Los Angeles"/>
    <x v="5"/>
    <n v="51"/>
    <n v="224"/>
    <n v="11424"/>
    <n v="2627.52"/>
    <n v="0.23"/>
    <x v="1"/>
  </r>
  <r>
    <x v="4"/>
    <n v="1189833"/>
    <x v="254"/>
    <x v="2"/>
    <x v="2"/>
    <s v="Los Angeles"/>
    <x v="0"/>
    <n v="36"/>
    <n v="306"/>
    <n v="11016"/>
    <n v="4957.2"/>
    <n v="0.45"/>
    <x v="1"/>
  </r>
  <r>
    <x v="4"/>
    <n v="1189833"/>
    <x v="255"/>
    <x v="2"/>
    <x v="2"/>
    <s v="Los Angeles"/>
    <x v="1"/>
    <n v="41"/>
    <n v="264"/>
    <n v="10824"/>
    <n v="3355.44"/>
    <n v="0.31"/>
    <x v="1"/>
  </r>
  <r>
    <x v="4"/>
    <n v="1189833"/>
    <x v="256"/>
    <x v="2"/>
    <x v="2"/>
    <s v="Los Angeles"/>
    <x v="2"/>
    <n v="34"/>
    <n v="232"/>
    <n v="7888"/>
    <n v="3470.72"/>
    <n v="0.44"/>
    <x v="1"/>
  </r>
  <r>
    <x v="4"/>
    <n v="1189833"/>
    <x v="257"/>
    <x v="2"/>
    <x v="2"/>
    <s v="Los Angeles"/>
    <x v="3"/>
    <n v="36"/>
    <n v="223"/>
    <n v="8028"/>
    <n v="3050.64"/>
    <n v="0.38"/>
    <x v="1"/>
  </r>
  <r>
    <x v="4"/>
    <n v="1189833"/>
    <x v="258"/>
    <x v="2"/>
    <x v="2"/>
    <s v="Los Angeles"/>
    <x v="4"/>
    <n v="43"/>
    <n v="230"/>
    <n v="9890"/>
    <n v="6131.8000000000011"/>
    <n v="0.62000000000000011"/>
    <x v="1"/>
  </r>
  <r>
    <x v="4"/>
    <n v="1189833"/>
    <x v="259"/>
    <x v="2"/>
    <x v="2"/>
    <s v="Los Angeles"/>
    <x v="5"/>
    <n v="46"/>
    <n v="208"/>
    <n v="9568"/>
    <n v="2200.64"/>
    <n v="0.23"/>
    <x v="1"/>
  </r>
  <r>
    <x v="4"/>
    <n v="1189833"/>
    <x v="260"/>
    <x v="2"/>
    <x v="2"/>
    <s v="Los Angeles"/>
    <x v="0"/>
    <n v="38"/>
    <n v="289"/>
    <n v="10982"/>
    <n v="5051.72"/>
    <n v="0.46"/>
    <x v="1"/>
  </r>
  <r>
    <x v="4"/>
    <n v="1189833"/>
    <x v="261"/>
    <x v="2"/>
    <x v="2"/>
    <s v="Los Angeles"/>
    <x v="1"/>
    <n v="39"/>
    <n v="264"/>
    <n v="10296"/>
    <n v="2779.92"/>
    <n v="0.27"/>
    <x v="1"/>
  </r>
  <r>
    <x v="4"/>
    <n v="1189833"/>
    <x v="262"/>
    <x v="2"/>
    <x v="2"/>
    <s v="Los Angeles"/>
    <x v="2"/>
    <n v="38"/>
    <n v="210"/>
    <n v="7980"/>
    <n v="3591"/>
    <n v="0.45"/>
    <x v="1"/>
  </r>
  <r>
    <x v="4"/>
    <n v="1189833"/>
    <x v="263"/>
    <x v="2"/>
    <x v="2"/>
    <s v="Los Angeles"/>
    <x v="3"/>
    <n v="39"/>
    <n v="195"/>
    <n v="7605"/>
    <n v="3041.9999999999995"/>
    <n v="0.39999999999999997"/>
    <x v="1"/>
  </r>
  <r>
    <x v="4"/>
    <n v="1189833"/>
    <x v="264"/>
    <x v="2"/>
    <x v="2"/>
    <s v="Los Angeles"/>
    <x v="4"/>
    <n v="44"/>
    <n v="195"/>
    <n v="8580"/>
    <n v="5319.6000000000013"/>
    <n v="0.62000000000000011"/>
    <x v="1"/>
  </r>
  <r>
    <x v="4"/>
    <n v="1189833"/>
    <x v="265"/>
    <x v="2"/>
    <x v="2"/>
    <s v="Los Angeles"/>
    <x v="5"/>
    <n v="49"/>
    <n v="210"/>
    <n v="10290"/>
    <n v="2263.8000000000002"/>
    <n v="0.22"/>
    <x v="1"/>
  </r>
  <r>
    <x v="4"/>
    <n v="1189833"/>
    <x v="266"/>
    <x v="2"/>
    <x v="2"/>
    <s v="Los Angeles"/>
    <x v="0"/>
    <n v="36"/>
    <n v="256"/>
    <n v="9216"/>
    <n v="4331.5200000000004"/>
    <n v="0.47000000000000003"/>
    <x v="1"/>
  </r>
  <r>
    <x v="4"/>
    <n v="1189833"/>
    <x v="267"/>
    <x v="2"/>
    <x v="2"/>
    <s v="Los Angeles"/>
    <x v="1"/>
    <n v="43"/>
    <n v="264"/>
    <n v="11352"/>
    <n v="3405.6"/>
    <n v="0.3"/>
    <x v="1"/>
  </r>
  <r>
    <x v="4"/>
    <n v="1189833"/>
    <x v="268"/>
    <x v="2"/>
    <x v="2"/>
    <s v="Los Angeles"/>
    <x v="2"/>
    <n v="33"/>
    <n v="208"/>
    <n v="6864"/>
    <n v="2882.88"/>
    <n v="0.42000000000000004"/>
    <x v="1"/>
  </r>
  <r>
    <x v="4"/>
    <n v="1189833"/>
    <x v="269"/>
    <x v="2"/>
    <x v="2"/>
    <s v="Los Angeles"/>
    <x v="3"/>
    <n v="33"/>
    <n v="213"/>
    <n v="7029"/>
    <n v="2952.18"/>
    <n v="0.42"/>
    <x v="1"/>
  </r>
  <r>
    <x v="4"/>
    <n v="1189833"/>
    <x v="270"/>
    <x v="2"/>
    <x v="2"/>
    <s v="Los Angeles"/>
    <x v="4"/>
    <n v="46"/>
    <n v="210"/>
    <n v="9660"/>
    <n v="5989.2000000000007"/>
    <n v="0.62000000000000011"/>
    <x v="1"/>
  </r>
  <r>
    <x v="4"/>
    <n v="1189833"/>
    <x v="271"/>
    <x v="2"/>
    <x v="2"/>
    <s v="Los Angeles"/>
    <x v="5"/>
    <n v="46"/>
    <n v="208"/>
    <n v="9568"/>
    <n v="2296.3200000000002"/>
    <n v="0.24000000000000002"/>
    <x v="1"/>
  </r>
  <r>
    <x v="4"/>
    <n v="1189833"/>
    <x v="272"/>
    <x v="2"/>
    <x v="2"/>
    <s v="Los Angeles"/>
    <x v="0"/>
    <n v="40"/>
    <n v="272"/>
    <n v="10880"/>
    <n v="5004.8"/>
    <n v="0.46"/>
    <x v="1"/>
  </r>
  <r>
    <x v="4"/>
    <n v="1189833"/>
    <x v="273"/>
    <x v="2"/>
    <x v="2"/>
    <s v="Los Angeles"/>
    <x v="1"/>
    <n v="42"/>
    <n v="264"/>
    <n v="11088"/>
    <n v="3326.4"/>
    <n v="0.3"/>
    <x v="1"/>
  </r>
  <r>
    <x v="4"/>
    <n v="1189833"/>
    <x v="274"/>
    <x v="2"/>
    <x v="2"/>
    <s v="Los Angeles"/>
    <x v="2"/>
    <n v="35"/>
    <n v="223"/>
    <n v="7805"/>
    <n v="3590.3"/>
    <n v="0.46"/>
    <x v="1"/>
  </r>
  <r>
    <x v="4"/>
    <n v="1189833"/>
    <x v="275"/>
    <x v="2"/>
    <x v="2"/>
    <s v="Los Angeles"/>
    <x v="3"/>
    <n v="33"/>
    <n v="221"/>
    <n v="7293"/>
    <n v="3063.06"/>
    <n v="0.42"/>
    <x v="1"/>
  </r>
  <r>
    <x v="4"/>
    <n v="1189833"/>
    <x v="276"/>
    <x v="2"/>
    <x v="2"/>
    <s v="Los Angeles"/>
    <x v="4"/>
    <n v="46"/>
    <n v="204"/>
    <n v="9384"/>
    <n v="5348.880000000001"/>
    <n v="0.57000000000000006"/>
    <x v="1"/>
  </r>
  <r>
    <x v="4"/>
    <n v="1189833"/>
    <x v="277"/>
    <x v="2"/>
    <x v="2"/>
    <s v="Los Angeles"/>
    <x v="5"/>
    <n v="49"/>
    <n v="238"/>
    <n v="11662"/>
    <n v="2798.88"/>
    <n v="0.24000000000000002"/>
    <x v="1"/>
  </r>
  <r>
    <x v="4"/>
    <n v="1189833"/>
    <x v="278"/>
    <x v="2"/>
    <x v="2"/>
    <s v="Los Angeles"/>
    <x v="0"/>
    <n v="39"/>
    <n v="315"/>
    <n v="12285"/>
    <n v="5651.1"/>
    <n v="0.46"/>
    <x v="1"/>
  </r>
  <r>
    <x v="4"/>
    <n v="1189833"/>
    <x v="279"/>
    <x v="2"/>
    <x v="2"/>
    <s v="Los Angeles"/>
    <x v="1"/>
    <n v="42"/>
    <n v="288"/>
    <n v="12096"/>
    <n v="3386.88"/>
    <n v="0.28000000000000003"/>
    <x v="1"/>
  </r>
  <r>
    <x v="4"/>
    <n v="1189833"/>
    <x v="280"/>
    <x v="2"/>
    <x v="2"/>
    <s v="Los Angeles"/>
    <x v="2"/>
    <n v="39"/>
    <n v="231"/>
    <n v="9009"/>
    <n v="4144.1400000000003"/>
    <n v="0.46"/>
    <x v="1"/>
  </r>
  <r>
    <x v="4"/>
    <n v="1189833"/>
    <x v="281"/>
    <x v="2"/>
    <x v="2"/>
    <s v="Los Angeles"/>
    <x v="3"/>
    <n v="35"/>
    <n v="224"/>
    <n v="7840"/>
    <n v="3135.9999999999995"/>
    <n v="0.39999999999999997"/>
    <x v="1"/>
  </r>
  <r>
    <x v="4"/>
    <n v="1189833"/>
    <x v="282"/>
    <x v="2"/>
    <x v="2"/>
    <s v="Los Angeles"/>
    <x v="4"/>
    <n v="43"/>
    <n v="219"/>
    <n v="9417"/>
    <n v="5838.5400000000009"/>
    <n v="0.62000000000000011"/>
    <x v="1"/>
  </r>
  <r>
    <x v="4"/>
    <n v="1189833"/>
    <x v="283"/>
    <x v="2"/>
    <x v="2"/>
    <s v="Los Angeles"/>
    <x v="5"/>
    <n v="44"/>
    <n v="232"/>
    <n v="10208"/>
    <n v="2552"/>
    <n v="0.25"/>
    <x v="1"/>
  </r>
  <r>
    <x v="0"/>
    <n v="1185732"/>
    <x v="284"/>
    <x v="2"/>
    <x v="2"/>
    <s v="Los Angeles"/>
    <x v="0"/>
    <n v="36"/>
    <n v="147"/>
    <n v="5292"/>
    <n v="2381.4"/>
    <n v="0.45"/>
    <x v="1"/>
  </r>
  <r>
    <x v="0"/>
    <n v="1185732"/>
    <x v="285"/>
    <x v="2"/>
    <x v="2"/>
    <s v="Los Angeles"/>
    <x v="1"/>
    <n v="31"/>
    <n v="91"/>
    <n v="2821"/>
    <n v="1156.6099999999999"/>
    <n v="0.41"/>
    <x v="1"/>
  </r>
  <r>
    <x v="0"/>
    <n v="1185732"/>
    <x v="286"/>
    <x v="2"/>
    <x v="2"/>
    <s v="Los Angeles"/>
    <x v="2"/>
    <n v="24"/>
    <n v="94"/>
    <n v="2256"/>
    <n v="879.83999999999992"/>
    <n v="0.38999999999999996"/>
    <x v="1"/>
  </r>
  <r>
    <x v="0"/>
    <n v="1185732"/>
    <x v="287"/>
    <x v="2"/>
    <x v="2"/>
    <s v="Los Angeles"/>
    <x v="3"/>
    <n v="27"/>
    <n v="41"/>
    <n v="1107"/>
    <n v="509.22"/>
    <n v="0.46"/>
    <x v="1"/>
  </r>
  <r>
    <x v="2"/>
    <n v="1197831"/>
    <x v="360"/>
    <x v="1"/>
    <x v="1"/>
    <s v="Dallas"/>
    <x v="4"/>
    <n v="26"/>
    <n v="113"/>
    <n v="2938"/>
    <n v="793.2600000000001"/>
    <n v="0.27"/>
    <x v="1"/>
  </r>
  <r>
    <x v="2"/>
    <n v="1197831"/>
    <x v="361"/>
    <x v="1"/>
    <x v="1"/>
    <s v="Dallas"/>
    <x v="5"/>
    <n v="24"/>
    <n v="163"/>
    <n v="3912"/>
    <n v="1877.76"/>
    <n v="0.48"/>
    <x v="1"/>
  </r>
  <r>
    <x v="2"/>
    <n v="1197831"/>
    <x v="362"/>
    <x v="1"/>
    <x v="1"/>
    <s v="Dallas"/>
    <x v="0"/>
    <n v="19"/>
    <n v="230"/>
    <n v="4370"/>
    <n v="1398.4"/>
    <n v="0.32"/>
    <x v="1"/>
  </r>
  <r>
    <x v="2"/>
    <n v="1197831"/>
    <x v="363"/>
    <x v="1"/>
    <x v="1"/>
    <s v="Dallas"/>
    <x v="1"/>
    <n v="23"/>
    <n v="215"/>
    <n v="4945"/>
    <n v="1780.2"/>
    <n v="0.36"/>
    <x v="1"/>
  </r>
  <r>
    <x v="2"/>
    <n v="1197831"/>
    <x v="364"/>
    <x v="1"/>
    <x v="1"/>
    <s v="Dallas"/>
    <x v="2"/>
    <n v="27"/>
    <n v="143"/>
    <n v="3861"/>
    <n v="1351.35"/>
    <n v="0.35"/>
    <x v="1"/>
  </r>
  <r>
    <x v="2"/>
    <n v="1197831"/>
    <x v="365"/>
    <x v="1"/>
    <x v="1"/>
    <s v="Dallas"/>
    <x v="3"/>
    <n v="28"/>
    <n v="136"/>
    <n v="3808"/>
    <n v="1713.6000000000001"/>
    <n v="0.45"/>
    <x v="1"/>
  </r>
  <r>
    <x v="2"/>
    <n v="1197831"/>
    <x v="366"/>
    <x v="1"/>
    <x v="1"/>
    <s v="Dallas"/>
    <x v="4"/>
    <n v="26"/>
    <n v="93"/>
    <n v="2418"/>
    <n v="773.76"/>
    <n v="0.32"/>
    <x v="1"/>
  </r>
  <r>
    <x v="2"/>
    <n v="1197831"/>
    <x v="367"/>
    <x v="1"/>
    <x v="1"/>
    <s v="Dallas"/>
    <x v="5"/>
    <n v="26"/>
    <n v="155"/>
    <n v="4030"/>
    <n v="2055.3000000000002"/>
    <n v="0.51"/>
    <x v="1"/>
  </r>
  <r>
    <x v="2"/>
    <n v="1197831"/>
    <x v="368"/>
    <x v="1"/>
    <x v="1"/>
    <s v="Dallas"/>
    <x v="0"/>
    <n v="21"/>
    <n v="203"/>
    <n v="4263"/>
    <n v="1662.5699999999997"/>
    <n v="0.38999999999999996"/>
    <x v="1"/>
  </r>
  <r>
    <x v="2"/>
    <n v="1197831"/>
    <x v="369"/>
    <x v="1"/>
    <x v="1"/>
    <s v="Dallas"/>
    <x v="1"/>
    <n v="31"/>
    <n v="236"/>
    <n v="7316"/>
    <n v="2926.3999999999996"/>
    <n v="0.39999999999999997"/>
    <x v="1"/>
  </r>
  <r>
    <x v="2"/>
    <n v="1197831"/>
    <x v="370"/>
    <x v="1"/>
    <x v="1"/>
    <s v="Dallas"/>
    <x v="2"/>
    <n v="20"/>
    <n v="155"/>
    <n v="3100"/>
    <n v="1178"/>
    <n v="0.38"/>
    <x v="1"/>
  </r>
  <r>
    <x v="2"/>
    <n v="1197831"/>
    <x v="371"/>
    <x v="1"/>
    <x v="1"/>
    <s v="Dallas"/>
    <x v="3"/>
    <n v="26"/>
    <n v="140"/>
    <n v="3640"/>
    <n v="1710.8000000000002"/>
    <n v="0.47000000000000003"/>
    <x v="1"/>
  </r>
  <r>
    <x v="2"/>
    <n v="1197831"/>
    <x v="372"/>
    <x v="1"/>
    <x v="1"/>
    <s v="Dallas"/>
    <x v="4"/>
    <n v="29"/>
    <n v="96"/>
    <n v="2784"/>
    <n v="1030.08"/>
    <n v="0.37"/>
    <x v="1"/>
  </r>
  <r>
    <x v="2"/>
    <n v="1197831"/>
    <x v="373"/>
    <x v="1"/>
    <x v="1"/>
    <s v="Dallas"/>
    <x v="5"/>
    <n v="27"/>
    <n v="153"/>
    <n v="4131"/>
    <n v="2230.7400000000002"/>
    <n v="0.54"/>
    <x v="1"/>
  </r>
  <r>
    <x v="2"/>
    <n v="1197831"/>
    <x v="374"/>
    <x v="1"/>
    <x v="1"/>
    <s v="Dallas"/>
    <x v="0"/>
    <n v="13"/>
    <n v="231"/>
    <n v="3003"/>
    <n v="1201.1999999999998"/>
    <n v="0.39999999999999997"/>
    <x v="1"/>
  </r>
  <r>
    <x v="2"/>
    <n v="1197831"/>
    <x v="375"/>
    <x v="1"/>
    <x v="1"/>
    <s v="Dallas"/>
    <x v="1"/>
    <n v="21"/>
    <n v="210"/>
    <n v="4410"/>
    <n v="1763.9999999999998"/>
    <n v="0.39999999999999997"/>
    <x v="1"/>
  </r>
  <r>
    <x v="2"/>
    <n v="1197831"/>
    <x v="376"/>
    <x v="1"/>
    <x v="1"/>
    <s v="Dallas"/>
    <x v="2"/>
    <n v="20"/>
    <n v="179"/>
    <n v="3580"/>
    <n v="1396.1999999999998"/>
    <n v="0.38999999999999996"/>
    <x v="1"/>
  </r>
  <r>
    <x v="2"/>
    <n v="1197831"/>
    <x v="377"/>
    <x v="1"/>
    <x v="1"/>
    <s v="Dallas"/>
    <x v="3"/>
    <n v="20"/>
    <n v="149"/>
    <n v="2980"/>
    <n v="1460.2"/>
    <n v="0.49"/>
    <x v="1"/>
  </r>
  <r>
    <x v="2"/>
    <n v="1197831"/>
    <x v="378"/>
    <x v="1"/>
    <x v="1"/>
    <s v="Dallas"/>
    <x v="4"/>
    <n v="26"/>
    <n v="107"/>
    <n v="2782"/>
    <n v="1001.52"/>
    <n v="0.36"/>
    <x v="1"/>
  </r>
  <r>
    <x v="2"/>
    <n v="1197831"/>
    <x v="379"/>
    <x v="1"/>
    <x v="1"/>
    <s v="Dallas"/>
    <x v="5"/>
    <n v="22"/>
    <n v="210"/>
    <n v="4620"/>
    <n v="2633.4"/>
    <n v="0.57000000000000006"/>
    <x v="1"/>
  </r>
  <r>
    <x v="2"/>
    <n v="1197831"/>
    <x v="380"/>
    <x v="1"/>
    <x v="1"/>
    <s v="Dallas"/>
    <x v="0"/>
    <n v="13"/>
    <n v="233"/>
    <n v="3029"/>
    <n v="1151.02"/>
    <n v="0.38"/>
    <x v="1"/>
  </r>
  <r>
    <x v="2"/>
    <n v="1197831"/>
    <x v="381"/>
    <x v="1"/>
    <x v="1"/>
    <s v="Dallas"/>
    <x v="1"/>
    <n v="22"/>
    <n v="248"/>
    <n v="5456"/>
    <n v="2291.52"/>
    <n v="0.42"/>
    <x v="1"/>
  </r>
  <r>
    <x v="2"/>
    <n v="1197831"/>
    <x v="382"/>
    <x v="1"/>
    <x v="1"/>
    <s v="Dallas"/>
    <x v="2"/>
    <n v="19"/>
    <n v="200"/>
    <n v="3800"/>
    <n v="1519.9999999999998"/>
    <n v="0.39999999999999997"/>
    <x v="1"/>
  </r>
  <r>
    <x v="2"/>
    <n v="1197831"/>
    <x v="383"/>
    <x v="1"/>
    <x v="1"/>
    <s v="Dallas"/>
    <x v="3"/>
    <n v="27"/>
    <n v="182"/>
    <n v="4914"/>
    <n v="2407.86"/>
    <n v="0.49"/>
    <x v="1"/>
  </r>
  <r>
    <x v="2"/>
    <n v="1197831"/>
    <x v="384"/>
    <x v="1"/>
    <x v="1"/>
    <s v="Dallas"/>
    <x v="4"/>
    <n v="38"/>
    <n v="153"/>
    <n v="5814"/>
    <n v="2093.04"/>
    <n v="0.36"/>
    <x v="1"/>
  </r>
  <r>
    <x v="2"/>
    <n v="1197831"/>
    <x v="385"/>
    <x v="1"/>
    <x v="1"/>
    <s v="Dallas"/>
    <x v="5"/>
    <n v="34"/>
    <n v="264"/>
    <n v="8976"/>
    <n v="4667.5200000000004"/>
    <n v="0.52"/>
    <x v="1"/>
  </r>
  <r>
    <x v="2"/>
    <n v="1197831"/>
    <x v="386"/>
    <x v="1"/>
    <x v="1"/>
    <s v="Dallas"/>
    <x v="0"/>
    <n v="30"/>
    <n v="256"/>
    <n v="7680"/>
    <n v="2841.6"/>
    <n v="0.37"/>
    <x v="1"/>
  </r>
  <r>
    <x v="2"/>
    <n v="1197831"/>
    <x v="387"/>
    <x v="1"/>
    <x v="1"/>
    <s v="Dallas"/>
    <x v="1"/>
    <n v="40"/>
    <n v="280"/>
    <n v="11200"/>
    <n v="4592"/>
    <n v="0.41"/>
    <x v="1"/>
  </r>
  <r>
    <x v="2"/>
    <n v="1197831"/>
    <x v="388"/>
    <x v="1"/>
    <x v="1"/>
    <s v="Dallas"/>
    <x v="2"/>
    <n v="30"/>
    <n v="215"/>
    <n v="6450"/>
    <n v="2515.4999999999995"/>
    <n v="0.38999999999999996"/>
    <x v="1"/>
  </r>
  <r>
    <x v="2"/>
    <n v="1197831"/>
    <x v="389"/>
    <x v="1"/>
    <x v="1"/>
    <s v="Dallas"/>
    <x v="3"/>
    <n v="29"/>
    <n v="192"/>
    <n v="5568"/>
    <n v="2728.32"/>
    <n v="0.49"/>
    <x v="1"/>
  </r>
  <r>
    <x v="2"/>
    <n v="1197831"/>
    <x v="390"/>
    <x v="1"/>
    <x v="1"/>
    <s v="Dallas"/>
    <x v="4"/>
    <n v="40"/>
    <n v="150"/>
    <n v="6000"/>
    <n v="2220"/>
    <n v="0.37"/>
    <x v="1"/>
  </r>
  <r>
    <x v="2"/>
    <n v="1197831"/>
    <x v="391"/>
    <x v="1"/>
    <x v="1"/>
    <s v="Dallas"/>
    <x v="5"/>
    <n v="42"/>
    <n v="280"/>
    <n v="11760"/>
    <n v="6468.0000000000009"/>
    <n v="0.55000000000000004"/>
    <x v="1"/>
  </r>
  <r>
    <x v="2"/>
    <n v="1197831"/>
    <x v="392"/>
    <x v="1"/>
    <x v="1"/>
    <s v="Dallas"/>
    <x v="0"/>
    <n v="34"/>
    <n v="256"/>
    <n v="8704"/>
    <n v="3655.68"/>
    <n v="0.42"/>
    <x v="1"/>
  </r>
  <r>
    <x v="2"/>
    <n v="1197831"/>
    <x v="393"/>
    <x v="1"/>
    <x v="1"/>
    <s v="Dallas"/>
    <x v="1"/>
    <n v="34"/>
    <n v="264"/>
    <n v="8976"/>
    <n v="3769.92"/>
    <n v="0.42"/>
    <x v="1"/>
  </r>
  <r>
    <x v="2"/>
    <n v="1197831"/>
    <x v="394"/>
    <x v="1"/>
    <x v="1"/>
    <s v="Dallas"/>
    <x v="2"/>
    <n v="33"/>
    <n v="322"/>
    <n v="10626"/>
    <n v="4462.92"/>
    <n v="0.42"/>
    <x v="1"/>
  </r>
  <r>
    <x v="2"/>
    <n v="1197831"/>
    <x v="395"/>
    <x v="1"/>
    <x v="1"/>
    <s v="Dallas"/>
    <x v="3"/>
    <n v="32"/>
    <n v="201"/>
    <n v="6432"/>
    <n v="3537.6000000000004"/>
    <n v="0.55000000000000004"/>
    <x v="1"/>
  </r>
  <r>
    <x v="2"/>
    <n v="1197831"/>
    <x v="396"/>
    <x v="1"/>
    <x v="1"/>
    <s v="Dallas"/>
    <x v="4"/>
    <n v="39"/>
    <n v="184"/>
    <n v="7176"/>
    <n v="2726.88"/>
    <n v="0.38"/>
    <x v="1"/>
  </r>
  <r>
    <x v="2"/>
    <n v="1197831"/>
    <x v="397"/>
    <x v="1"/>
    <x v="1"/>
    <s v="Dallas"/>
    <x v="5"/>
    <n v="47"/>
    <n v="272"/>
    <n v="12784"/>
    <n v="7286.880000000001"/>
    <n v="0.57000000000000006"/>
    <x v="1"/>
  </r>
  <r>
    <x v="2"/>
    <n v="1197831"/>
    <x v="398"/>
    <x v="1"/>
    <x v="1"/>
    <s v="Dallas"/>
    <x v="0"/>
    <n v="34"/>
    <n v="248"/>
    <n v="8432"/>
    <n v="3625.7599999999993"/>
    <n v="0.42999999999999994"/>
    <x v="1"/>
  </r>
  <r>
    <x v="2"/>
    <n v="1197831"/>
    <x v="399"/>
    <x v="1"/>
    <x v="1"/>
    <s v="Dallas"/>
    <x v="1"/>
    <n v="43"/>
    <n v="256"/>
    <n v="11008"/>
    <n v="5063.6799999999994"/>
    <n v="0.45999999999999996"/>
    <x v="1"/>
  </r>
  <r>
    <x v="2"/>
    <n v="1197831"/>
    <x v="400"/>
    <x v="1"/>
    <x v="1"/>
    <s v="Dallas"/>
    <x v="2"/>
    <n v="35"/>
    <n v="332"/>
    <n v="11620"/>
    <n v="5461.4"/>
    <n v="0.47"/>
    <x v="1"/>
  </r>
  <r>
    <x v="2"/>
    <n v="1197831"/>
    <x v="401"/>
    <x v="1"/>
    <x v="1"/>
    <s v="Dallas"/>
    <x v="3"/>
    <n v="38"/>
    <n v="158"/>
    <n v="6004"/>
    <n v="3242.1600000000003"/>
    <n v="0.54"/>
    <x v="1"/>
  </r>
  <r>
    <x v="2"/>
    <n v="1197831"/>
    <x v="402"/>
    <x v="1"/>
    <x v="1"/>
    <s v="Dallas"/>
    <x v="4"/>
    <n v="43"/>
    <n v="158"/>
    <n v="6794"/>
    <n v="2785.54"/>
    <n v="0.41"/>
    <x v="1"/>
  </r>
  <r>
    <x v="2"/>
    <n v="1197831"/>
    <x v="403"/>
    <x v="1"/>
    <x v="1"/>
    <s v="Dallas"/>
    <x v="5"/>
    <n v="43"/>
    <n v="240"/>
    <n v="10320"/>
    <n v="6192.0000000000009"/>
    <n v="0.60000000000000009"/>
    <x v="1"/>
  </r>
  <r>
    <x v="2"/>
    <n v="1197831"/>
    <x v="404"/>
    <x v="1"/>
    <x v="1"/>
    <s v="Dallas"/>
    <x v="0"/>
    <n v="38"/>
    <n v="232"/>
    <n v="8816"/>
    <n v="4055.3599999999997"/>
    <n v="0.45999999999999996"/>
    <x v="1"/>
  </r>
  <r>
    <x v="2"/>
    <n v="1197831"/>
    <x v="405"/>
    <x v="1"/>
    <x v="1"/>
    <s v="Dallas"/>
    <x v="1"/>
    <n v="38"/>
    <n v="203"/>
    <n v="7714"/>
    <n v="3625.58"/>
    <n v="0.47"/>
    <x v="1"/>
  </r>
  <r>
    <x v="2"/>
    <n v="1197831"/>
    <x v="406"/>
    <x v="1"/>
    <x v="1"/>
    <s v="Dallas"/>
    <x v="2"/>
    <n v="47"/>
    <n v="254"/>
    <n v="11938"/>
    <n v="5372.0999999999995"/>
    <n v="0.44999999999999996"/>
    <x v="1"/>
  </r>
  <r>
    <x v="2"/>
    <n v="1197831"/>
    <x v="407"/>
    <x v="1"/>
    <x v="1"/>
    <s v="Dallas"/>
    <x v="3"/>
    <n v="41"/>
    <n v="135"/>
    <n v="5535"/>
    <n v="3044.2500000000005"/>
    <n v="0.55000000000000004"/>
    <x v="1"/>
  </r>
  <r>
    <x v="2"/>
    <n v="1197831"/>
    <x v="408"/>
    <x v="1"/>
    <x v="1"/>
    <s v="Dallas"/>
    <x v="4"/>
    <n v="37"/>
    <n v="149"/>
    <n v="5513"/>
    <n v="2205.1999999999998"/>
    <n v="0.39999999999999997"/>
    <x v="1"/>
  </r>
  <r>
    <x v="2"/>
    <n v="1197831"/>
    <x v="409"/>
    <x v="1"/>
    <x v="1"/>
    <s v="Dallas"/>
    <x v="5"/>
    <n v="33"/>
    <n v="236"/>
    <n v="7788"/>
    <n v="4594.920000000001"/>
    <n v="0.59000000000000008"/>
    <x v="1"/>
  </r>
  <r>
    <x v="2"/>
    <n v="1197831"/>
    <x v="410"/>
    <x v="1"/>
    <x v="1"/>
    <s v="Dallas"/>
    <x v="0"/>
    <n v="30"/>
    <n v="213"/>
    <n v="6390"/>
    <n v="2811.5999999999995"/>
    <n v="0.43999999999999995"/>
    <x v="1"/>
  </r>
  <r>
    <x v="2"/>
    <n v="1197831"/>
    <x v="411"/>
    <x v="1"/>
    <x v="1"/>
    <s v="Dallas"/>
    <x v="1"/>
    <n v="29"/>
    <n v="219"/>
    <n v="6351"/>
    <n v="2984.97"/>
    <n v="0.47"/>
    <x v="1"/>
  </r>
  <r>
    <x v="2"/>
    <n v="1197831"/>
    <x v="412"/>
    <x v="1"/>
    <x v="1"/>
    <s v="Dallas"/>
    <x v="2"/>
    <n v="32"/>
    <n v="190"/>
    <n v="6080"/>
    <n v="2675.2"/>
    <n v="0.43999999999999995"/>
    <x v="1"/>
  </r>
  <r>
    <x v="2"/>
    <n v="1197831"/>
    <x v="413"/>
    <x v="1"/>
    <x v="1"/>
    <s v="Dallas"/>
    <x v="3"/>
    <n v="30"/>
    <n v="145"/>
    <n v="4350"/>
    <n v="2349"/>
    <n v="0.54"/>
    <x v="1"/>
  </r>
  <r>
    <x v="2"/>
    <n v="1197831"/>
    <x v="414"/>
    <x v="1"/>
    <x v="1"/>
    <s v="Dallas"/>
    <x v="4"/>
    <n v="30"/>
    <n v="128"/>
    <n v="3840"/>
    <n v="1535.9999999999998"/>
    <n v="0.39999999999999997"/>
    <x v="1"/>
  </r>
  <r>
    <x v="2"/>
    <n v="1197831"/>
    <x v="415"/>
    <x v="1"/>
    <x v="1"/>
    <s v="Dallas"/>
    <x v="5"/>
    <n v="39"/>
    <n v="190"/>
    <n v="7410"/>
    <n v="4297.8"/>
    <n v="0.58000000000000007"/>
    <x v="1"/>
  </r>
  <r>
    <x v="2"/>
    <n v="1197831"/>
    <x v="416"/>
    <x v="1"/>
    <x v="1"/>
    <s v="Dallas"/>
    <x v="0"/>
    <n v="31"/>
    <n v="225"/>
    <n v="6975"/>
    <n v="2999.2499999999995"/>
    <n v="0.42999999999999994"/>
    <x v="1"/>
  </r>
  <r>
    <x v="2"/>
    <n v="1197831"/>
    <x v="417"/>
    <x v="1"/>
    <x v="1"/>
    <s v="Dallas"/>
    <x v="1"/>
    <n v="27"/>
    <n v="218"/>
    <n v="5886"/>
    <n v="2648.7"/>
    <n v="0.44999999999999996"/>
    <x v="1"/>
  </r>
  <r>
    <x v="2"/>
    <n v="1197831"/>
    <x v="418"/>
    <x v="1"/>
    <x v="1"/>
    <s v="Dallas"/>
    <x v="2"/>
    <n v="51"/>
    <n v="228"/>
    <n v="11628"/>
    <n v="5116.32"/>
    <n v="0.43999999999999995"/>
    <x v="1"/>
  </r>
  <r>
    <x v="2"/>
    <n v="1197831"/>
    <x v="419"/>
    <x v="1"/>
    <x v="1"/>
    <s v="Dallas"/>
    <x v="3"/>
    <n v="50"/>
    <n v="160"/>
    <n v="8000"/>
    <n v="4160"/>
    <n v="0.52"/>
    <x v="1"/>
  </r>
  <r>
    <x v="2"/>
    <n v="1197831"/>
    <x v="420"/>
    <x v="1"/>
    <x v="1"/>
    <s v="Dallas"/>
    <x v="4"/>
    <n v="46"/>
    <n v="162"/>
    <n v="7452"/>
    <n v="2906.2799999999997"/>
    <n v="0.38999999999999996"/>
    <x v="1"/>
  </r>
  <r>
    <x v="2"/>
    <n v="1197831"/>
    <x v="421"/>
    <x v="1"/>
    <x v="1"/>
    <s v="Dallas"/>
    <x v="5"/>
    <n v="51"/>
    <n v="236"/>
    <n v="12036"/>
    <n v="7341.9600000000009"/>
    <n v="0.6100000000000001"/>
    <x v="1"/>
  </r>
  <r>
    <x v="2"/>
    <n v="1197831"/>
    <x v="422"/>
    <x v="1"/>
    <x v="1"/>
    <s v="Dallas"/>
    <x v="0"/>
    <n v="46"/>
    <n v="281"/>
    <n v="12926"/>
    <n v="6075.2199999999993"/>
    <n v="0.47"/>
    <x v="1"/>
  </r>
  <r>
    <x v="2"/>
    <n v="1197831"/>
    <x v="423"/>
    <x v="1"/>
    <x v="1"/>
    <s v="Dallas"/>
    <x v="1"/>
    <n v="39"/>
    <n v="248"/>
    <n v="9672"/>
    <n v="4062.24"/>
    <n v="0.42"/>
    <x v="1"/>
  </r>
  <r>
    <x v="2"/>
    <n v="1197831"/>
    <x v="424"/>
    <x v="1"/>
    <x v="1"/>
    <s v="Dallas"/>
    <x v="2"/>
    <n v="46"/>
    <n v="239"/>
    <n v="10994"/>
    <n v="4837.3599999999997"/>
    <n v="0.43999999999999995"/>
    <x v="1"/>
  </r>
  <r>
    <x v="2"/>
    <n v="1197831"/>
    <x v="425"/>
    <x v="1"/>
    <x v="1"/>
    <s v="Dallas"/>
    <x v="3"/>
    <n v="44"/>
    <n v="190"/>
    <n v="8360"/>
    <n v="4681.6000000000004"/>
    <n v="0.56000000000000005"/>
    <x v="1"/>
  </r>
  <r>
    <x v="2"/>
    <n v="1197831"/>
    <x v="426"/>
    <x v="1"/>
    <x v="1"/>
    <s v="Dallas"/>
    <x v="4"/>
    <n v="47"/>
    <n v="168"/>
    <n v="7896"/>
    <n v="2921.52"/>
    <n v="0.37"/>
    <x v="1"/>
  </r>
  <r>
    <x v="2"/>
    <n v="1197831"/>
    <x v="427"/>
    <x v="1"/>
    <x v="1"/>
    <s v="Dallas"/>
    <x v="5"/>
    <n v="54"/>
    <n v="256"/>
    <n v="13824"/>
    <n v="8294.4000000000015"/>
    <n v="0.60000000000000009"/>
    <x v="1"/>
  </r>
  <r>
    <x v="0"/>
    <n v="1185732"/>
    <x v="428"/>
    <x v="1"/>
    <x v="1"/>
    <s v="Dallas"/>
    <x v="0"/>
    <n v="34"/>
    <n v="128"/>
    <n v="4352"/>
    <n v="2698.2400000000007"/>
    <n v="0.62000000000000011"/>
    <x v="1"/>
  </r>
  <r>
    <x v="0"/>
    <n v="1185732"/>
    <x v="429"/>
    <x v="1"/>
    <x v="1"/>
    <s v="Dallas"/>
    <x v="1"/>
    <n v="34"/>
    <n v="68"/>
    <n v="2312"/>
    <n v="901.68"/>
    <n v="0.38999999999999996"/>
    <x v="1"/>
  </r>
  <r>
    <x v="0"/>
    <n v="1185732"/>
    <x v="430"/>
    <x v="1"/>
    <x v="1"/>
    <s v="Dallas"/>
    <x v="2"/>
    <n v="28"/>
    <n v="72"/>
    <n v="2016"/>
    <n v="846.71999999999991"/>
    <n v="0.42"/>
    <x v="1"/>
  </r>
  <r>
    <x v="0"/>
    <n v="1185732"/>
    <x v="431"/>
    <x v="1"/>
    <x v="1"/>
    <s v="Dallas"/>
    <x v="3"/>
    <n v="28"/>
    <n v="23"/>
    <n v="644"/>
    <n v="276.91999999999996"/>
    <n v="0.42999999999999994"/>
    <x v="1"/>
  </r>
  <r>
    <x v="0"/>
    <n v="1185732"/>
    <x v="432"/>
    <x v="0"/>
    <x v="4"/>
    <s v="Philadelphia"/>
    <x v="4"/>
    <n v="42"/>
    <n v="41"/>
    <n v="1722"/>
    <n v="706.02"/>
    <n v="0.41"/>
    <x v="1"/>
  </r>
  <r>
    <x v="0"/>
    <n v="1185732"/>
    <x v="433"/>
    <x v="0"/>
    <x v="4"/>
    <s v="Philadelphia"/>
    <x v="5"/>
    <n v="32"/>
    <n v="70"/>
    <n v="2240"/>
    <n v="761.59999999999991"/>
    <n v="0.33999999999999997"/>
    <x v="1"/>
  </r>
  <r>
    <x v="0"/>
    <n v="1185732"/>
    <x v="434"/>
    <x v="0"/>
    <x v="4"/>
    <s v="Philadelphia"/>
    <x v="0"/>
    <n v="32"/>
    <n v="166"/>
    <n v="5312"/>
    <n v="3187.2000000000003"/>
    <n v="0.60000000000000009"/>
    <x v="1"/>
  </r>
  <r>
    <x v="0"/>
    <n v="1185732"/>
    <x v="435"/>
    <x v="0"/>
    <x v="4"/>
    <s v="Philadelphia"/>
    <x v="1"/>
    <n v="32"/>
    <n v="44"/>
    <n v="1408"/>
    <n v="563.19999999999993"/>
    <n v="0.39999999999999997"/>
    <x v="1"/>
  </r>
  <r>
    <x v="0"/>
    <n v="1185732"/>
    <x v="436"/>
    <x v="0"/>
    <x v="4"/>
    <s v="Philadelphia"/>
    <x v="2"/>
    <n v="25"/>
    <n v="54"/>
    <n v="1350"/>
    <n v="607.49999999999989"/>
    <n v="0.44999999999999996"/>
    <x v="1"/>
  </r>
  <r>
    <x v="0"/>
    <n v="1185732"/>
    <x v="437"/>
    <x v="0"/>
    <x v="4"/>
    <s v="Philadelphia"/>
    <x v="3"/>
    <n v="28"/>
    <n v="17"/>
    <n v="476"/>
    <n v="199.92"/>
    <n v="0.42"/>
    <x v="1"/>
  </r>
  <r>
    <x v="0"/>
    <n v="1185732"/>
    <x v="438"/>
    <x v="0"/>
    <x v="4"/>
    <s v="Philadelphia"/>
    <x v="4"/>
    <n v="39"/>
    <n v="40"/>
    <n v="1560"/>
    <n v="577.20000000000005"/>
    <n v="0.37"/>
    <x v="1"/>
  </r>
  <r>
    <x v="0"/>
    <n v="1185732"/>
    <x v="439"/>
    <x v="0"/>
    <x v="4"/>
    <s v="Philadelphia"/>
    <x v="5"/>
    <n v="30"/>
    <n v="74"/>
    <n v="2220"/>
    <n v="777"/>
    <n v="0.35"/>
    <x v="1"/>
  </r>
  <r>
    <x v="0"/>
    <n v="1185732"/>
    <x v="440"/>
    <x v="0"/>
    <x v="4"/>
    <s v="Philadelphia"/>
    <x v="0"/>
    <n v="39"/>
    <n v="156"/>
    <n v="6084"/>
    <n v="3528.7200000000003"/>
    <n v="0.58000000000000007"/>
    <x v="1"/>
  </r>
  <r>
    <x v="0"/>
    <n v="1185732"/>
    <x v="441"/>
    <x v="0"/>
    <x v="4"/>
    <s v="Philadelphia"/>
    <x v="1"/>
    <n v="33"/>
    <n v="53"/>
    <n v="1749"/>
    <n v="647.13"/>
    <n v="0.37"/>
    <x v="1"/>
  </r>
  <r>
    <x v="0"/>
    <n v="1185732"/>
    <x v="442"/>
    <x v="0"/>
    <x v="4"/>
    <s v="Philadelphia"/>
    <x v="2"/>
    <n v="29"/>
    <n v="58"/>
    <n v="1682"/>
    <n v="756.9"/>
    <n v="0.44999999999999996"/>
    <x v="1"/>
  </r>
  <r>
    <x v="0"/>
    <n v="1185732"/>
    <x v="443"/>
    <x v="0"/>
    <x v="4"/>
    <s v="Philadelphia"/>
    <x v="3"/>
    <n v="32"/>
    <n v="8"/>
    <n v="256"/>
    <n v="112.63999999999999"/>
    <n v="0.43999999999999995"/>
    <x v="1"/>
  </r>
  <r>
    <x v="0"/>
    <n v="1185732"/>
    <x v="444"/>
    <x v="0"/>
    <x v="4"/>
    <s v="Philadelphia"/>
    <x v="4"/>
    <n v="41"/>
    <n v="24"/>
    <n v="984"/>
    <n v="334.55999999999995"/>
    <n v="0.33999999999999997"/>
    <x v="1"/>
  </r>
  <r>
    <x v="0"/>
    <n v="1185732"/>
    <x v="445"/>
    <x v="0"/>
    <x v="4"/>
    <s v="Philadelphia"/>
    <x v="5"/>
    <n v="38"/>
    <n v="61"/>
    <n v="2318"/>
    <n v="718.58"/>
    <n v="0.31"/>
    <x v="1"/>
  </r>
  <r>
    <x v="0"/>
    <n v="1185732"/>
    <x v="446"/>
    <x v="0"/>
    <x v="4"/>
    <s v="Philadelphia"/>
    <x v="0"/>
    <n v="35"/>
    <n v="140"/>
    <n v="4900"/>
    <n v="2793.0000000000005"/>
    <n v="0.57000000000000006"/>
    <x v="1"/>
  </r>
  <r>
    <x v="0"/>
    <n v="1185732"/>
    <x v="447"/>
    <x v="0"/>
    <x v="4"/>
    <s v="Philadelphia"/>
    <x v="1"/>
    <n v="37"/>
    <n v="51"/>
    <n v="1887"/>
    <n v="603.84"/>
    <n v="0.32"/>
    <x v="1"/>
  </r>
  <r>
    <x v="0"/>
    <n v="1185732"/>
    <x v="448"/>
    <x v="0"/>
    <x v="4"/>
    <s v="Philadelphia"/>
    <x v="2"/>
    <n v="27"/>
    <n v="51"/>
    <n v="1377"/>
    <n v="578.34"/>
    <n v="0.42"/>
    <x v="1"/>
  </r>
  <r>
    <x v="0"/>
    <n v="1185732"/>
    <x v="449"/>
    <x v="0"/>
    <x v="4"/>
    <s v="Philadelphia"/>
    <x v="3"/>
    <n v="36"/>
    <n v="24"/>
    <n v="864"/>
    <n v="328.32"/>
    <n v="0.38"/>
    <x v="1"/>
  </r>
  <r>
    <x v="0"/>
    <n v="1185732"/>
    <x v="450"/>
    <x v="0"/>
    <x v="4"/>
    <s v="Philadelphia"/>
    <x v="4"/>
    <n v="45"/>
    <n v="26"/>
    <n v="1170"/>
    <n v="432.9"/>
    <n v="0.37"/>
    <x v="1"/>
  </r>
  <r>
    <x v="0"/>
    <n v="1185732"/>
    <x v="451"/>
    <x v="0"/>
    <x v="4"/>
    <s v="Philadelphia"/>
    <x v="5"/>
    <n v="39"/>
    <n v="64"/>
    <n v="2496"/>
    <n v="673.92000000000007"/>
    <n v="0.27"/>
    <x v="1"/>
  </r>
  <r>
    <x v="0"/>
    <n v="1185732"/>
    <x v="452"/>
    <x v="0"/>
    <x v="4"/>
    <s v="Philadelphia"/>
    <x v="0"/>
    <n v="44"/>
    <n v="150"/>
    <n v="6600"/>
    <n v="3432"/>
    <n v="0.52"/>
    <x v="1"/>
  </r>
  <r>
    <x v="0"/>
    <n v="1185732"/>
    <x v="453"/>
    <x v="0"/>
    <x v="4"/>
    <s v="Philadelphia"/>
    <x v="1"/>
    <n v="40"/>
    <n v="54"/>
    <n v="2160"/>
    <n v="712.8"/>
    <n v="0.32999999999999996"/>
    <x v="1"/>
  </r>
  <r>
    <x v="0"/>
    <n v="1185732"/>
    <x v="454"/>
    <x v="0"/>
    <x v="4"/>
    <s v="Philadelphia"/>
    <x v="2"/>
    <n v="38"/>
    <n v="53"/>
    <n v="2014"/>
    <n v="745.18"/>
    <n v="0.37"/>
    <x v="1"/>
  </r>
  <r>
    <x v="0"/>
    <n v="1185732"/>
    <x v="455"/>
    <x v="0"/>
    <x v="4"/>
    <s v="Philadelphia"/>
    <x v="3"/>
    <n v="42"/>
    <n v="34"/>
    <n v="1428"/>
    <n v="571.19999999999993"/>
    <n v="0.39999999999999997"/>
    <x v="1"/>
  </r>
  <r>
    <x v="0"/>
    <n v="1185732"/>
    <x v="456"/>
    <x v="0"/>
    <x v="4"/>
    <s v="Philadelphia"/>
    <x v="4"/>
    <n v="51"/>
    <n v="39"/>
    <n v="1989"/>
    <n v="735.93"/>
    <n v="0.37"/>
    <x v="1"/>
  </r>
  <r>
    <x v="0"/>
    <n v="1185732"/>
    <x v="457"/>
    <x v="0"/>
    <x v="4"/>
    <s v="Philadelphia"/>
    <x v="5"/>
    <n v="51"/>
    <n v="78"/>
    <n v="3978"/>
    <n v="1471.86"/>
    <n v="0.37"/>
    <x v="1"/>
  </r>
  <r>
    <x v="0"/>
    <n v="1185732"/>
    <x v="458"/>
    <x v="0"/>
    <x v="4"/>
    <s v="Philadelphia"/>
    <x v="0"/>
    <n v="49"/>
    <n v="170"/>
    <n v="8330"/>
    <n v="4748.1000000000004"/>
    <n v="0.57000000000000006"/>
    <x v="1"/>
  </r>
  <r>
    <x v="0"/>
    <n v="1185732"/>
    <x v="459"/>
    <x v="0"/>
    <x v="4"/>
    <s v="Philadelphia"/>
    <x v="1"/>
    <n v="41"/>
    <n v="85"/>
    <n v="3485"/>
    <n v="1359.1499999999999"/>
    <n v="0.38999999999999996"/>
    <x v="1"/>
  </r>
  <r>
    <x v="0"/>
    <n v="1185732"/>
    <x v="460"/>
    <x v="0"/>
    <x v="4"/>
    <s v="Philadelphia"/>
    <x v="2"/>
    <n v="42"/>
    <n v="54"/>
    <n v="2268"/>
    <n v="975.2399999999999"/>
    <n v="0.42999999999999994"/>
    <x v="1"/>
  </r>
  <r>
    <x v="0"/>
    <n v="1185732"/>
    <x v="461"/>
    <x v="0"/>
    <x v="4"/>
    <s v="Philadelphia"/>
    <x v="3"/>
    <n v="43"/>
    <n v="53"/>
    <n v="2279"/>
    <n v="1071.1299999999999"/>
    <n v="0.47"/>
    <x v="1"/>
  </r>
  <r>
    <x v="0"/>
    <n v="1185732"/>
    <x v="462"/>
    <x v="0"/>
    <x v="4"/>
    <s v="Philadelphia"/>
    <x v="4"/>
    <n v="43"/>
    <n v="48"/>
    <n v="2064"/>
    <n v="866.88"/>
    <n v="0.42"/>
    <x v="1"/>
  </r>
  <r>
    <x v="0"/>
    <n v="1185732"/>
    <x v="463"/>
    <x v="0"/>
    <x v="4"/>
    <s v="Philadelphia"/>
    <x v="5"/>
    <n v="52"/>
    <n v="105"/>
    <n v="5460"/>
    <n v="1910.9999999999998"/>
    <n v="0.35"/>
    <x v="1"/>
  </r>
  <r>
    <x v="0"/>
    <n v="1185732"/>
    <x v="464"/>
    <x v="0"/>
    <x v="4"/>
    <s v="Philadelphia"/>
    <x v="0"/>
    <n v="49"/>
    <n v="175"/>
    <n v="8575"/>
    <n v="4887.7500000000009"/>
    <n v="0.57000000000000006"/>
    <x v="1"/>
  </r>
  <r>
    <x v="0"/>
    <n v="1185732"/>
    <x v="465"/>
    <x v="0"/>
    <x v="4"/>
    <s v="Philadelphia"/>
    <x v="1"/>
    <n v="45"/>
    <n v="99"/>
    <n v="4455"/>
    <n v="1737.4499999999998"/>
    <n v="0.38999999999999996"/>
    <x v="1"/>
  </r>
  <r>
    <x v="0"/>
    <n v="1185732"/>
    <x v="466"/>
    <x v="0"/>
    <x v="4"/>
    <s v="Philadelphia"/>
    <x v="2"/>
    <n v="43"/>
    <n v="72"/>
    <n v="3096"/>
    <n v="1331.2799999999997"/>
    <n v="0.42999999999999994"/>
    <x v="1"/>
  </r>
  <r>
    <x v="0"/>
    <n v="1185732"/>
    <x v="467"/>
    <x v="0"/>
    <x v="4"/>
    <s v="Philadelphia"/>
    <x v="3"/>
    <n v="39"/>
    <n v="56"/>
    <n v="2184"/>
    <n v="1026.48"/>
    <n v="0.47"/>
    <x v="1"/>
  </r>
  <r>
    <x v="0"/>
    <n v="1185732"/>
    <x v="468"/>
    <x v="0"/>
    <x v="4"/>
    <s v="Philadelphia"/>
    <x v="4"/>
    <n v="50"/>
    <n v="64"/>
    <n v="3200"/>
    <n v="1280"/>
    <n v="0.39999999999999997"/>
    <x v="1"/>
  </r>
  <r>
    <x v="0"/>
    <n v="1185732"/>
    <x v="469"/>
    <x v="0"/>
    <x v="4"/>
    <s v="Philadelphia"/>
    <x v="5"/>
    <n v="50"/>
    <n v="116"/>
    <n v="5800"/>
    <n v="2088"/>
    <n v="0.36"/>
    <x v="1"/>
  </r>
  <r>
    <x v="0"/>
    <n v="1185732"/>
    <x v="470"/>
    <x v="0"/>
    <x v="4"/>
    <s v="Philadelphia"/>
    <x v="0"/>
    <n v="51"/>
    <n v="179"/>
    <n v="9129"/>
    <n v="5294.8200000000006"/>
    <n v="0.58000000000000007"/>
    <x v="1"/>
  </r>
  <r>
    <x v="0"/>
    <n v="1185732"/>
    <x v="471"/>
    <x v="0"/>
    <x v="4"/>
    <s v="Philadelphia"/>
    <x v="1"/>
    <n v="44"/>
    <n v="102"/>
    <n v="4488"/>
    <n v="1884.96"/>
    <n v="0.42"/>
    <x v="1"/>
  </r>
  <r>
    <x v="0"/>
    <n v="1185732"/>
    <x v="472"/>
    <x v="0"/>
    <x v="4"/>
    <s v="Philadelphia"/>
    <x v="2"/>
    <n v="38"/>
    <n v="79"/>
    <n v="3002"/>
    <n v="1410.9399999999998"/>
    <n v="0.47"/>
    <x v="1"/>
  </r>
  <r>
    <x v="0"/>
    <n v="1185732"/>
    <x v="473"/>
    <x v="0"/>
    <x v="4"/>
    <s v="Philadelphia"/>
    <x v="3"/>
    <n v="43"/>
    <n v="62"/>
    <n v="2666"/>
    <n v="1226.3599999999999"/>
    <n v="0.45999999999999996"/>
    <x v="1"/>
  </r>
  <r>
    <x v="0"/>
    <n v="1185732"/>
    <x v="474"/>
    <x v="0"/>
    <x v="4"/>
    <s v="Philadelphia"/>
    <x v="4"/>
    <n v="46"/>
    <n v="54"/>
    <n v="2484"/>
    <n v="968.75999999999988"/>
    <n v="0.38999999999999996"/>
    <x v="1"/>
  </r>
  <r>
    <x v="0"/>
    <n v="1185732"/>
    <x v="475"/>
    <x v="0"/>
    <x v="4"/>
    <s v="Philadelphia"/>
    <x v="5"/>
    <n v="49"/>
    <n v="123"/>
    <n v="6027"/>
    <n v="2169.7199999999998"/>
    <n v="0.36"/>
    <x v="1"/>
  </r>
  <r>
    <x v="0"/>
    <n v="1185732"/>
    <x v="476"/>
    <x v="0"/>
    <x v="4"/>
    <s v="Philadelphia"/>
    <x v="0"/>
    <n v="46"/>
    <n v="162"/>
    <n v="7452"/>
    <n v="3875.04"/>
    <n v="0.52"/>
    <x v="1"/>
  </r>
  <r>
    <x v="0"/>
    <n v="1185732"/>
    <x v="477"/>
    <x v="0"/>
    <x v="4"/>
    <s v="Philadelphia"/>
    <x v="1"/>
    <n v="40"/>
    <n v="91"/>
    <n v="3640"/>
    <n v="1237.5999999999999"/>
    <n v="0.33999999999999997"/>
    <x v="1"/>
  </r>
  <r>
    <x v="0"/>
    <n v="1185732"/>
    <x v="478"/>
    <x v="0"/>
    <x v="4"/>
    <s v="Philadelphia"/>
    <x v="2"/>
    <n v="32"/>
    <n v="60"/>
    <n v="1920"/>
    <n v="767.99999999999989"/>
    <n v="0.39999999999999997"/>
    <x v="1"/>
  </r>
  <r>
    <x v="0"/>
    <n v="1185732"/>
    <x v="479"/>
    <x v="0"/>
    <x v="4"/>
    <s v="Philadelphia"/>
    <x v="3"/>
    <n v="32"/>
    <n v="53"/>
    <n v="1696"/>
    <n v="695.36"/>
    <n v="0.41"/>
    <x v="1"/>
  </r>
  <r>
    <x v="0"/>
    <n v="1185732"/>
    <x v="480"/>
    <x v="0"/>
    <x v="4"/>
    <s v="Philadelphia"/>
    <x v="4"/>
    <n v="36"/>
    <n v="41"/>
    <n v="1476"/>
    <n v="501.84"/>
    <n v="0.33999999999999997"/>
    <x v="1"/>
  </r>
  <r>
    <x v="0"/>
    <n v="1185732"/>
    <x v="481"/>
    <x v="0"/>
    <x v="4"/>
    <s v="Philadelphia"/>
    <x v="5"/>
    <n v="48"/>
    <n v="79"/>
    <n v="3792"/>
    <n v="1175.52"/>
    <n v="0.31"/>
    <x v="1"/>
  </r>
  <r>
    <x v="0"/>
    <n v="1185732"/>
    <x v="482"/>
    <x v="0"/>
    <x v="4"/>
    <s v="Philadelphia"/>
    <x v="0"/>
    <n v="47"/>
    <n v="124"/>
    <n v="5828"/>
    <n v="3088.84"/>
    <n v="0.53"/>
    <x v="1"/>
  </r>
  <r>
    <x v="0"/>
    <n v="1185732"/>
    <x v="483"/>
    <x v="0"/>
    <x v="4"/>
    <s v="Philadelphia"/>
    <x v="1"/>
    <n v="35"/>
    <n v="68"/>
    <n v="2380"/>
    <n v="761.6"/>
    <n v="0.32"/>
    <x v="1"/>
  </r>
  <r>
    <x v="0"/>
    <n v="1185732"/>
    <x v="484"/>
    <x v="0"/>
    <x v="4"/>
    <s v="Philadelphia"/>
    <x v="2"/>
    <n v="38"/>
    <n v="38"/>
    <n v="1444"/>
    <n v="548.72"/>
    <n v="0.38"/>
    <x v="1"/>
  </r>
  <r>
    <x v="0"/>
    <n v="1185732"/>
    <x v="485"/>
    <x v="0"/>
    <x v="4"/>
    <s v="Philadelphia"/>
    <x v="3"/>
    <n v="40"/>
    <n v="34"/>
    <n v="1360"/>
    <n v="516.79999999999995"/>
    <n v="0.38"/>
    <x v="1"/>
  </r>
  <r>
    <x v="0"/>
    <n v="1185732"/>
    <x v="486"/>
    <x v="0"/>
    <x v="4"/>
    <s v="Philadelphia"/>
    <x v="4"/>
    <n v="43"/>
    <n v="30"/>
    <n v="1290"/>
    <n v="425.69999999999993"/>
    <n v="0.32999999999999996"/>
    <x v="1"/>
  </r>
  <r>
    <x v="0"/>
    <n v="1185732"/>
    <x v="487"/>
    <x v="0"/>
    <x v="4"/>
    <s v="Philadelphia"/>
    <x v="5"/>
    <n v="42"/>
    <n v="74"/>
    <n v="3108"/>
    <n v="994.56000000000006"/>
    <n v="0.32"/>
    <x v="1"/>
  </r>
  <r>
    <x v="0"/>
    <n v="1185732"/>
    <x v="488"/>
    <x v="0"/>
    <x v="4"/>
    <s v="Philadelphia"/>
    <x v="0"/>
    <n v="48"/>
    <n v="124"/>
    <n v="5952"/>
    <n v="3571.2000000000007"/>
    <n v="0.60000000000000009"/>
    <x v="1"/>
  </r>
  <r>
    <x v="0"/>
    <n v="1185732"/>
    <x v="489"/>
    <x v="0"/>
    <x v="4"/>
    <s v="Philadelphia"/>
    <x v="1"/>
    <n v="43"/>
    <n v="68"/>
    <n v="2924"/>
    <n v="1228.08"/>
    <n v="0.42"/>
    <x v="1"/>
  </r>
  <r>
    <x v="0"/>
    <n v="1185732"/>
    <x v="490"/>
    <x v="0"/>
    <x v="4"/>
    <s v="Philadelphia"/>
    <x v="2"/>
    <n v="47"/>
    <n v="66"/>
    <n v="3102"/>
    <n v="1364.8799999999999"/>
    <n v="0.43999999999999995"/>
    <x v="1"/>
  </r>
  <r>
    <x v="0"/>
    <n v="1185732"/>
    <x v="491"/>
    <x v="0"/>
    <x v="4"/>
    <s v="Philadelphia"/>
    <x v="3"/>
    <n v="43"/>
    <n v="60"/>
    <n v="2580"/>
    <n v="1186.8"/>
    <n v="0.45999999999999996"/>
    <x v="1"/>
  </r>
  <r>
    <x v="0"/>
    <n v="1185732"/>
    <x v="492"/>
    <x v="0"/>
    <x v="4"/>
    <s v="Philadelphia"/>
    <x v="4"/>
    <n v="51"/>
    <n v="48"/>
    <n v="2448"/>
    <n v="954.71999999999991"/>
    <n v="0.38999999999999996"/>
    <x v="1"/>
  </r>
  <r>
    <x v="0"/>
    <n v="1185732"/>
    <x v="493"/>
    <x v="0"/>
    <x v="4"/>
    <s v="Philadelphia"/>
    <x v="5"/>
    <n v="53"/>
    <n v="75"/>
    <n v="3975"/>
    <n v="1431"/>
    <n v="0.36"/>
    <x v="1"/>
  </r>
  <r>
    <x v="0"/>
    <n v="1185732"/>
    <x v="494"/>
    <x v="0"/>
    <x v="4"/>
    <s v="Philadelphia"/>
    <x v="0"/>
    <n v="53"/>
    <n v="143"/>
    <n v="7579"/>
    <n v="4623.1900000000005"/>
    <n v="0.6100000000000001"/>
    <x v="1"/>
  </r>
  <r>
    <x v="0"/>
    <n v="1185732"/>
    <x v="495"/>
    <x v="0"/>
    <x v="4"/>
    <s v="Philadelphia"/>
    <x v="1"/>
    <n v="47"/>
    <n v="85"/>
    <n v="3995"/>
    <n v="1637.9499999999998"/>
    <n v="0.41"/>
    <x v="1"/>
  </r>
  <r>
    <x v="0"/>
    <n v="1185732"/>
    <x v="496"/>
    <x v="0"/>
    <x v="4"/>
    <s v="Philadelphia"/>
    <x v="2"/>
    <n v="44"/>
    <n v="79"/>
    <n v="3476"/>
    <n v="1529.4399999999998"/>
    <n v="0.43999999999999995"/>
    <x v="1"/>
  </r>
  <r>
    <x v="0"/>
    <n v="1185732"/>
    <x v="497"/>
    <x v="0"/>
    <x v="4"/>
    <s v="Philadelphia"/>
    <x v="3"/>
    <n v="40"/>
    <n v="53"/>
    <n v="2120"/>
    <n v="953.99999999999989"/>
    <n v="0.44999999999999996"/>
    <x v="1"/>
  </r>
  <r>
    <x v="0"/>
    <n v="1185732"/>
    <x v="498"/>
    <x v="0"/>
    <x v="4"/>
    <s v="Philadelphia"/>
    <x v="4"/>
    <n v="46"/>
    <n v="56"/>
    <n v="2576"/>
    <n v="1004.6399999999999"/>
    <n v="0.38999999999999996"/>
    <x v="1"/>
  </r>
  <r>
    <x v="0"/>
    <n v="1185732"/>
    <x v="0"/>
    <x v="0"/>
    <x v="4"/>
    <s v="Philadelphia"/>
    <x v="5"/>
    <n v="53"/>
    <n v="83"/>
    <n v="4399"/>
    <n v="1407.68"/>
    <n v="0.32"/>
    <x v="1"/>
  </r>
  <r>
    <x v="3"/>
    <n v="1128299"/>
    <x v="1"/>
    <x v="0"/>
    <x v="4"/>
    <s v="Philadelphia"/>
    <x v="0"/>
    <n v="27"/>
    <n v="158"/>
    <n v="4266"/>
    <n v="1791.7200000000003"/>
    <n v="0.42000000000000004"/>
    <x v="1"/>
  </r>
  <r>
    <x v="3"/>
    <n v="1128299"/>
    <x v="2"/>
    <x v="0"/>
    <x v="4"/>
    <s v="Philadelphia"/>
    <x v="1"/>
    <n v="35"/>
    <n v="135"/>
    <n v="4725"/>
    <n v="1464.75"/>
    <n v="0.31"/>
    <x v="1"/>
  </r>
  <r>
    <x v="3"/>
    <n v="1128299"/>
    <x v="3"/>
    <x v="0"/>
    <x v="4"/>
    <s v="Philadelphia"/>
    <x v="2"/>
    <n v="36"/>
    <n v="140"/>
    <n v="5040"/>
    <n v="2368.8000000000002"/>
    <n v="0.47000000000000003"/>
    <x v="1"/>
  </r>
  <r>
    <x v="3"/>
    <n v="1128299"/>
    <x v="4"/>
    <x v="0"/>
    <x v="4"/>
    <s v="Philadelphia"/>
    <x v="3"/>
    <n v="34"/>
    <n v="90"/>
    <n v="3060"/>
    <n v="1254.5999999999999"/>
    <n v="0.41"/>
    <x v="1"/>
  </r>
  <r>
    <x v="3"/>
    <n v="1128299"/>
    <x v="5"/>
    <x v="2"/>
    <x v="5"/>
    <s v="Las Vegas"/>
    <x v="4"/>
    <n v="37"/>
    <n v="80"/>
    <n v="2960"/>
    <n v="1687.2000000000003"/>
    <n v="0.57000000000000006"/>
    <x v="1"/>
  </r>
  <r>
    <x v="3"/>
    <n v="1128299"/>
    <x v="6"/>
    <x v="2"/>
    <x v="5"/>
    <s v="Las Vegas"/>
    <x v="5"/>
    <n v="36"/>
    <n v="166"/>
    <n v="5976"/>
    <n v="1434.24"/>
    <n v="0.24000000000000002"/>
    <x v="1"/>
  </r>
  <r>
    <x v="3"/>
    <n v="1128299"/>
    <x v="7"/>
    <x v="2"/>
    <x v="5"/>
    <s v="Las Vegas"/>
    <x v="0"/>
    <n v="27"/>
    <n v="173"/>
    <n v="4671"/>
    <n v="2008.5300000000002"/>
    <n v="0.43000000000000005"/>
    <x v="1"/>
  </r>
  <r>
    <x v="3"/>
    <n v="1128299"/>
    <x v="499"/>
    <x v="2"/>
    <x v="5"/>
    <s v="Las Vegas"/>
    <x v="1"/>
    <n v="35"/>
    <n v="145"/>
    <n v="5075"/>
    <n v="1573.25"/>
    <n v="0.31"/>
    <x v="1"/>
  </r>
  <r>
    <x v="3"/>
    <n v="1128299"/>
    <x v="500"/>
    <x v="2"/>
    <x v="5"/>
    <s v="Las Vegas"/>
    <x v="2"/>
    <n v="31"/>
    <n v="140"/>
    <n v="4340"/>
    <n v="1866.2000000000003"/>
    <n v="0.43000000000000005"/>
    <x v="1"/>
  </r>
  <r>
    <x v="3"/>
    <n v="1128299"/>
    <x v="501"/>
    <x v="2"/>
    <x v="5"/>
    <s v="Las Vegas"/>
    <x v="3"/>
    <n v="30"/>
    <n v="85"/>
    <n v="2550"/>
    <n v="1045.5"/>
    <n v="0.41"/>
    <x v="1"/>
  </r>
  <r>
    <x v="3"/>
    <n v="1128299"/>
    <x v="502"/>
    <x v="2"/>
    <x v="5"/>
    <s v="Las Vegas"/>
    <x v="4"/>
    <n v="37"/>
    <n v="70"/>
    <n v="2590"/>
    <n v="1579.9000000000003"/>
    <n v="0.6100000000000001"/>
    <x v="1"/>
  </r>
  <r>
    <x v="3"/>
    <n v="1128299"/>
    <x v="503"/>
    <x v="2"/>
    <x v="5"/>
    <s v="Las Vegas"/>
    <x v="5"/>
    <n v="31"/>
    <n v="140"/>
    <n v="4340"/>
    <n v="998.2"/>
    <n v="0.23"/>
    <x v="1"/>
  </r>
  <r>
    <x v="3"/>
    <n v="1128299"/>
    <x v="504"/>
    <x v="2"/>
    <x v="5"/>
    <s v="Las Vegas"/>
    <x v="0"/>
    <n v="31"/>
    <n v="182"/>
    <n v="5642"/>
    <n v="2538.9"/>
    <n v="0.45"/>
    <x v="1"/>
  </r>
  <r>
    <x v="3"/>
    <n v="1128299"/>
    <x v="505"/>
    <x v="2"/>
    <x v="5"/>
    <s v="Las Vegas"/>
    <x v="1"/>
    <n v="42"/>
    <n v="124"/>
    <n v="5208"/>
    <n v="1666.56"/>
    <n v="0.32"/>
    <x v="1"/>
  </r>
  <r>
    <x v="3"/>
    <n v="1128299"/>
    <x v="506"/>
    <x v="2"/>
    <x v="5"/>
    <s v="Las Vegas"/>
    <x v="2"/>
    <n v="43"/>
    <n v="128"/>
    <n v="5504"/>
    <n v="2586.88"/>
    <n v="0.47000000000000003"/>
    <x v="1"/>
  </r>
  <r>
    <x v="3"/>
    <n v="1128299"/>
    <x v="507"/>
    <x v="2"/>
    <x v="5"/>
    <s v="Las Vegas"/>
    <x v="3"/>
    <n v="41"/>
    <n v="93"/>
    <n v="3813"/>
    <n v="1563.33"/>
    <n v="0.41"/>
    <x v="1"/>
  </r>
  <r>
    <x v="3"/>
    <n v="1128299"/>
    <x v="508"/>
    <x v="2"/>
    <x v="5"/>
    <s v="Las Vegas"/>
    <x v="4"/>
    <n v="44"/>
    <n v="60"/>
    <n v="2640"/>
    <n v="1636.8000000000002"/>
    <n v="0.62000000000000011"/>
    <x v="1"/>
  </r>
  <r>
    <x v="3"/>
    <n v="1128299"/>
    <x v="509"/>
    <x v="2"/>
    <x v="5"/>
    <s v="Las Vegas"/>
    <x v="5"/>
    <n v="39"/>
    <n v="124"/>
    <n v="4836"/>
    <n v="1257.3600000000001"/>
    <n v="0.26"/>
    <x v="1"/>
  </r>
  <r>
    <x v="3"/>
    <n v="1128299"/>
    <x v="510"/>
    <x v="2"/>
    <x v="5"/>
    <s v="Las Vegas"/>
    <x v="0"/>
    <n v="41"/>
    <n v="171"/>
    <n v="7011"/>
    <n v="2944.6200000000003"/>
    <n v="0.42000000000000004"/>
    <x v="1"/>
  </r>
  <r>
    <x v="3"/>
    <n v="1128299"/>
    <x v="8"/>
    <x v="2"/>
    <x v="5"/>
    <s v="Las Vegas"/>
    <x v="1"/>
    <n v="46"/>
    <n v="116"/>
    <n v="5336"/>
    <n v="1547.4399999999998"/>
    <n v="0.28999999999999998"/>
    <x v="1"/>
  </r>
  <r>
    <x v="3"/>
    <n v="1128299"/>
    <x v="9"/>
    <x v="2"/>
    <x v="5"/>
    <s v="Las Vegas"/>
    <x v="2"/>
    <n v="47"/>
    <n v="120"/>
    <n v="5640"/>
    <n v="2538"/>
    <n v="0.45"/>
    <x v="1"/>
  </r>
  <r>
    <x v="3"/>
    <n v="1128299"/>
    <x v="10"/>
    <x v="2"/>
    <x v="5"/>
    <s v="Las Vegas"/>
    <x v="3"/>
    <n v="40"/>
    <n v="90"/>
    <n v="3600"/>
    <n v="1476"/>
    <n v="0.41"/>
    <x v="1"/>
  </r>
  <r>
    <x v="3"/>
    <n v="1128299"/>
    <x v="11"/>
    <x v="2"/>
    <x v="5"/>
    <s v="Las Vegas"/>
    <x v="4"/>
    <n v="47"/>
    <n v="62"/>
    <n v="2914"/>
    <n v="1777.5400000000002"/>
    <n v="0.6100000000000001"/>
    <x v="1"/>
  </r>
  <r>
    <x v="3"/>
    <n v="1128299"/>
    <x v="12"/>
    <x v="2"/>
    <x v="5"/>
    <s v="Las Vegas"/>
    <x v="5"/>
    <n v="54"/>
    <n v="123"/>
    <n v="6642"/>
    <n v="1793.3400000000001"/>
    <n v="0.27"/>
    <x v="1"/>
  </r>
  <r>
    <x v="3"/>
    <n v="1128299"/>
    <x v="13"/>
    <x v="2"/>
    <x v="5"/>
    <s v="Las Vegas"/>
    <x v="0"/>
    <n v="43"/>
    <n v="171"/>
    <n v="7353"/>
    <n v="3529.44"/>
    <n v="0.48"/>
    <x v="1"/>
  </r>
  <r>
    <x v="3"/>
    <n v="1128299"/>
    <x v="14"/>
    <x v="2"/>
    <x v="5"/>
    <s v="Las Vegas"/>
    <x v="1"/>
    <n v="43"/>
    <n v="120"/>
    <n v="5160"/>
    <n v="1805.9999999999998"/>
    <n v="0.35"/>
    <x v="1"/>
  </r>
  <r>
    <x v="3"/>
    <n v="1128299"/>
    <x v="15"/>
    <x v="2"/>
    <x v="5"/>
    <s v="Las Vegas"/>
    <x v="2"/>
    <n v="49"/>
    <n v="132"/>
    <n v="6468"/>
    <n v="3039.96"/>
    <n v="0.47000000000000003"/>
    <x v="1"/>
  </r>
  <r>
    <x v="3"/>
    <n v="1128299"/>
    <x v="16"/>
    <x v="2"/>
    <x v="5"/>
    <s v="Las Vegas"/>
    <x v="3"/>
    <n v="47"/>
    <n v="105"/>
    <n v="4935"/>
    <n v="2270.1"/>
    <n v="0.45999999999999996"/>
    <x v="1"/>
  </r>
  <r>
    <x v="3"/>
    <n v="1128299"/>
    <x v="17"/>
    <x v="2"/>
    <x v="5"/>
    <s v="Las Vegas"/>
    <x v="4"/>
    <n v="43"/>
    <n v="66"/>
    <n v="2838"/>
    <n v="1873.0800000000004"/>
    <n v="0.66000000000000014"/>
    <x v="1"/>
  </r>
  <r>
    <x v="3"/>
    <n v="1128299"/>
    <x v="18"/>
    <x v="2"/>
    <x v="5"/>
    <s v="Las Vegas"/>
    <x v="5"/>
    <n v="54"/>
    <n v="140"/>
    <n v="7560"/>
    <n v="2419.2000000000003"/>
    <n v="0.32"/>
    <x v="1"/>
  </r>
  <r>
    <x v="3"/>
    <n v="1128299"/>
    <x v="19"/>
    <x v="2"/>
    <x v="5"/>
    <s v="Las Vegas"/>
    <x v="0"/>
    <n v="47"/>
    <n v="245"/>
    <n v="11515"/>
    <n v="5757.5"/>
    <n v="0.5"/>
    <x v="1"/>
  </r>
  <r>
    <x v="3"/>
    <n v="1128299"/>
    <x v="20"/>
    <x v="2"/>
    <x v="5"/>
    <s v="Las Vegas"/>
    <x v="1"/>
    <n v="51"/>
    <n v="182"/>
    <n v="9282"/>
    <n v="3341.52"/>
    <n v="0.36"/>
    <x v="1"/>
  </r>
  <r>
    <x v="3"/>
    <n v="1128299"/>
    <x v="21"/>
    <x v="2"/>
    <x v="5"/>
    <s v="Las Vegas"/>
    <x v="2"/>
    <n v="46"/>
    <n v="176"/>
    <n v="8096"/>
    <n v="3886.08"/>
    <n v="0.48"/>
    <x v="1"/>
  </r>
  <r>
    <x v="3"/>
    <n v="1128299"/>
    <x v="22"/>
    <x v="2"/>
    <x v="5"/>
    <s v="Las Vegas"/>
    <x v="3"/>
    <n v="47"/>
    <n v="145"/>
    <n v="6815"/>
    <n v="3066.7499999999995"/>
    <n v="0.44999999999999996"/>
    <x v="1"/>
  </r>
  <r>
    <x v="3"/>
    <n v="1128299"/>
    <x v="23"/>
    <x v="2"/>
    <x v="5"/>
    <s v="Las Vegas"/>
    <x v="4"/>
    <n v="47"/>
    <n v="105"/>
    <n v="4935"/>
    <n v="3207.7500000000005"/>
    <n v="0.65000000000000013"/>
    <x v="1"/>
  </r>
  <r>
    <x v="3"/>
    <n v="1128299"/>
    <x v="24"/>
    <x v="2"/>
    <x v="5"/>
    <s v="Las Vegas"/>
    <x v="5"/>
    <n v="57"/>
    <n v="192"/>
    <n v="10944"/>
    <n v="3064.32"/>
    <n v="0.28000000000000003"/>
    <x v="1"/>
  </r>
  <r>
    <x v="3"/>
    <n v="1128299"/>
    <x v="25"/>
    <x v="2"/>
    <x v="5"/>
    <s v="Las Vegas"/>
    <x v="0"/>
    <n v="48"/>
    <n v="233"/>
    <n v="11184"/>
    <n v="4920.96"/>
    <n v="0.44"/>
    <x v="1"/>
  </r>
  <r>
    <x v="3"/>
    <n v="1128299"/>
    <x v="26"/>
    <x v="2"/>
    <x v="5"/>
    <s v="Las Vegas"/>
    <x v="1"/>
    <n v="46"/>
    <n v="204"/>
    <n v="9384"/>
    <n v="2533.6800000000003"/>
    <n v="0.27"/>
    <x v="1"/>
  </r>
  <r>
    <x v="3"/>
    <n v="1128299"/>
    <x v="27"/>
    <x v="2"/>
    <x v="5"/>
    <s v="Las Vegas"/>
    <x v="2"/>
    <n v="47"/>
    <n v="171"/>
    <n v="8037"/>
    <n v="3616.65"/>
    <n v="0.45"/>
    <x v="1"/>
  </r>
  <r>
    <x v="3"/>
    <n v="1128299"/>
    <x v="28"/>
    <x v="2"/>
    <x v="5"/>
    <s v="Las Vegas"/>
    <x v="3"/>
    <n v="46"/>
    <n v="140"/>
    <n v="6440"/>
    <n v="2704.7999999999997"/>
    <n v="0.42"/>
    <x v="1"/>
  </r>
  <r>
    <x v="3"/>
    <n v="1128299"/>
    <x v="511"/>
    <x v="2"/>
    <x v="5"/>
    <s v="Las Vegas"/>
    <x v="4"/>
    <n v="47"/>
    <n v="150"/>
    <n v="7050"/>
    <n v="4159.5000000000009"/>
    <n v="0.59000000000000008"/>
    <x v="1"/>
  </r>
  <r>
    <x v="3"/>
    <n v="1128299"/>
    <x v="512"/>
    <x v="2"/>
    <x v="5"/>
    <s v="Las Vegas"/>
    <x v="5"/>
    <n v="61"/>
    <n v="170"/>
    <n v="10370"/>
    <n v="2799.9"/>
    <n v="0.27"/>
    <x v="1"/>
  </r>
  <r>
    <x v="3"/>
    <n v="1128299"/>
    <x v="513"/>
    <x v="2"/>
    <x v="5"/>
    <s v="Las Vegas"/>
    <x v="0"/>
    <n v="44"/>
    <n v="238"/>
    <n v="10472"/>
    <n v="4817.12"/>
    <n v="0.46"/>
    <x v="1"/>
  </r>
  <r>
    <x v="3"/>
    <n v="1128299"/>
    <x v="514"/>
    <x v="2"/>
    <x v="5"/>
    <s v="Las Vegas"/>
    <x v="1"/>
    <n v="56"/>
    <n v="208"/>
    <n v="11648"/>
    <n v="3377.9199999999996"/>
    <n v="0.28999999999999998"/>
    <x v="1"/>
  </r>
  <r>
    <x v="3"/>
    <n v="1128299"/>
    <x v="515"/>
    <x v="2"/>
    <x v="5"/>
    <s v="Las Vegas"/>
    <x v="2"/>
    <n v="44"/>
    <n v="179"/>
    <n v="7876"/>
    <n v="3307.9200000000005"/>
    <n v="0.42000000000000004"/>
    <x v="1"/>
  </r>
  <r>
    <x v="3"/>
    <n v="1128299"/>
    <x v="516"/>
    <x v="2"/>
    <x v="5"/>
    <s v="Las Vegas"/>
    <x v="3"/>
    <n v="42"/>
    <n v="152"/>
    <n v="6384"/>
    <n v="2681.2799999999997"/>
    <n v="0.42"/>
    <x v="1"/>
  </r>
  <r>
    <x v="3"/>
    <n v="1128299"/>
    <x v="517"/>
    <x v="2"/>
    <x v="5"/>
    <s v="Las Vegas"/>
    <x v="4"/>
    <n v="50"/>
    <n v="152"/>
    <n v="7600"/>
    <n v="4484.0000000000009"/>
    <n v="0.59000000000000008"/>
    <x v="1"/>
  </r>
  <r>
    <x v="3"/>
    <n v="1128299"/>
    <x v="518"/>
    <x v="2"/>
    <x v="5"/>
    <s v="Las Vegas"/>
    <x v="5"/>
    <n v="55"/>
    <n v="128"/>
    <n v="7040"/>
    <n v="1830.4"/>
    <n v="0.26"/>
    <x v="1"/>
  </r>
  <r>
    <x v="3"/>
    <n v="1128299"/>
    <x v="519"/>
    <x v="2"/>
    <x v="5"/>
    <s v="Las Vegas"/>
    <x v="0"/>
    <n v="41"/>
    <n v="186"/>
    <n v="7626"/>
    <n v="2897.88"/>
    <n v="0.38"/>
    <x v="1"/>
  </r>
  <r>
    <x v="3"/>
    <n v="1128299"/>
    <x v="520"/>
    <x v="2"/>
    <x v="5"/>
    <s v="Las Vegas"/>
    <x v="1"/>
    <n v="51"/>
    <n v="180"/>
    <n v="9180"/>
    <n v="2478.6000000000004"/>
    <n v="0.27"/>
    <x v="1"/>
  </r>
  <r>
    <x v="3"/>
    <n v="1128299"/>
    <x v="521"/>
    <x v="2"/>
    <x v="5"/>
    <s v="Las Vegas"/>
    <x v="2"/>
    <n v="46"/>
    <n v="144"/>
    <n v="6624"/>
    <n v="2715.84"/>
    <n v="0.41000000000000003"/>
    <x v="1"/>
  </r>
  <r>
    <x v="3"/>
    <n v="1128299"/>
    <x v="522"/>
    <x v="2"/>
    <x v="5"/>
    <s v="Las Vegas"/>
    <x v="3"/>
    <n v="43"/>
    <n v="124"/>
    <n v="5332"/>
    <n v="1866.1999999999998"/>
    <n v="0.35"/>
    <x v="1"/>
  </r>
  <r>
    <x v="3"/>
    <n v="1128299"/>
    <x v="523"/>
    <x v="2"/>
    <x v="5"/>
    <s v="Las Vegas"/>
    <x v="4"/>
    <n v="53"/>
    <n v="128"/>
    <n v="6784"/>
    <n v="3595.5200000000009"/>
    <n v="0.53000000000000014"/>
    <x v="1"/>
  </r>
  <r>
    <x v="3"/>
    <n v="1128299"/>
    <x v="524"/>
    <x v="2"/>
    <x v="5"/>
    <s v="Las Vegas"/>
    <x v="5"/>
    <n v="54"/>
    <n v="140"/>
    <n v="7560"/>
    <n v="1587.6000000000001"/>
    <n v="0.21000000000000002"/>
    <x v="1"/>
  </r>
  <r>
    <x v="3"/>
    <n v="1128299"/>
    <x v="525"/>
    <x v="2"/>
    <x v="5"/>
    <s v="Las Vegas"/>
    <x v="0"/>
    <n v="47"/>
    <n v="171"/>
    <n v="8037"/>
    <n v="3214.8"/>
    <n v="0.4"/>
    <x v="1"/>
  </r>
  <r>
    <x v="3"/>
    <n v="1128299"/>
    <x v="526"/>
    <x v="2"/>
    <x v="5"/>
    <s v="Las Vegas"/>
    <x v="1"/>
    <n v="50"/>
    <n v="193"/>
    <n v="9650"/>
    <n v="2412.5"/>
    <n v="0.25"/>
    <x v="1"/>
  </r>
  <r>
    <x v="3"/>
    <n v="1128299"/>
    <x v="527"/>
    <x v="2"/>
    <x v="5"/>
    <s v="Las Vegas"/>
    <x v="2"/>
    <n v="47"/>
    <n v="113"/>
    <n v="5311"/>
    <n v="2230.6200000000003"/>
    <n v="0.42000000000000004"/>
    <x v="1"/>
  </r>
  <r>
    <x v="3"/>
    <n v="1128299"/>
    <x v="528"/>
    <x v="2"/>
    <x v="5"/>
    <s v="Las Vegas"/>
    <x v="3"/>
    <n v="43"/>
    <n v="119"/>
    <n v="5117"/>
    <n v="1688.61"/>
    <n v="0.32999999999999996"/>
    <x v="1"/>
  </r>
  <r>
    <x v="3"/>
    <n v="1128299"/>
    <x v="529"/>
    <x v="2"/>
    <x v="5"/>
    <s v="Las Vegas"/>
    <x v="4"/>
    <n v="48"/>
    <n v="107"/>
    <n v="5136"/>
    <n v="2773.440000000001"/>
    <n v="0.54000000000000015"/>
    <x v="1"/>
  </r>
  <r>
    <x v="3"/>
    <n v="1128299"/>
    <x v="530"/>
    <x v="2"/>
    <x v="5"/>
    <s v="Las Vegas"/>
    <x v="5"/>
    <n v="53"/>
    <n v="120"/>
    <n v="6360"/>
    <n v="1399.2000000000003"/>
    <n v="0.22000000000000003"/>
    <x v="1"/>
  </r>
  <r>
    <x v="3"/>
    <n v="1128299"/>
    <x v="29"/>
    <x v="2"/>
    <x v="5"/>
    <s v="Las Vegas"/>
    <x v="0"/>
    <n v="47"/>
    <n v="196"/>
    <n v="9212"/>
    <n v="3869.0400000000004"/>
    <n v="0.42000000000000004"/>
    <x v="1"/>
  </r>
  <r>
    <x v="3"/>
    <n v="1128299"/>
    <x v="30"/>
    <x v="2"/>
    <x v="5"/>
    <s v="Las Vegas"/>
    <x v="1"/>
    <n v="52"/>
    <n v="201"/>
    <n v="10452"/>
    <n v="2613"/>
    <n v="0.25"/>
    <x v="1"/>
  </r>
  <r>
    <x v="3"/>
    <n v="1128299"/>
    <x v="31"/>
    <x v="2"/>
    <x v="5"/>
    <s v="Las Vegas"/>
    <x v="2"/>
    <n v="44"/>
    <n v="140"/>
    <n v="6160"/>
    <n v="2587.2000000000003"/>
    <n v="0.42000000000000004"/>
    <x v="1"/>
  </r>
  <r>
    <x v="3"/>
    <n v="1128299"/>
    <x v="32"/>
    <x v="2"/>
    <x v="5"/>
    <s v="Las Vegas"/>
    <x v="3"/>
    <n v="43"/>
    <n v="132"/>
    <n v="5676"/>
    <n v="1986.6"/>
    <n v="0.35"/>
    <x v="1"/>
  </r>
  <r>
    <x v="3"/>
    <n v="1128299"/>
    <x v="33"/>
    <x v="2"/>
    <x v="5"/>
    <s v="Las Vegas"/>
    <x v="4"/>
    <n v="46"/>
    <n v="119"/>
    <n v="5474"/>
    <n v="2955.9600000000009"/>
    <n v="0.54000000000000015"/>
    <x v="1"/>
  </r>
  <r>
    <x v="3"/>
    <n v="1128299"/>
    <x v="34"/>
    <x v="2"/>
    <x v="5"/>
    <s v="Las Vegas"/>
    <x v="5"/>
    <n v="51"/>
    <n v="162"/>
    <n v="8262"/>
    <n v="1735.0200000000002"/>
    <n v="0.21000000000000002"/>
    <x v="1"/>
  </r>
  <r>
    <x v="3"/>
    <n v="1128299"/>
    <x v="35"/>
    <x v="2"/>
    <x v="5"/>
    <s v="Las Vegas"/>
    <x v="0"/>
    <n v="47"/>
    <n v="216"/>
    <n v="10152"/>
    <n v="3756.2400000000007"/>
    <n v="0.37000000000000005"/>
    <x v="1"/>
  </r>
  <r>
    <x v="3"/>
    <n v="1128299"/>
    <x v="36"/>
    <x v="2"/>
    <x v="5"/>
    <s v="Las Vegas"/>
    <x v="1"/>
    <n v="50"/>
    <n v="209"/>
    <n v="10450"/>
    <n v="2612.5"/>
    <n v="0.25"/>
    <x v="1"/>
  </r>
  <r>
    <x v="3"/>
    <n v="1128299"/>
    <x v="37"/>
    <x v="2"/>
    <x v="5"/>
    <s v="Las Vegas"/>
    <x v="2"/>
    <n v="47"/>
    <n v="166"/>
    <n v="7802"/>
    <n v="3276.84"/>
    <n v="0.42000000000000004"/>
    <x v="1"/>
  </r>
  <r>
    <x v="3"/>
    <n v="1128299"/>
    <x v="38"/>
    <x v="2"/>
    <x v="5"/>
    <s v="Las Vegas"/>
    <x v="3"/>
    <n v="40"/>
    <n v="166"/>
    <n v="6640"/>
    <n v="2390.4"/>
    <n v="0.36"/>
    <x v="1"/>
  </r>
  <r>
    <x v="3"/>
    <n v="1128299"/>
    <x v="39"/>
    <x v="2"/>
    <x v="5"/>
    <s v="Las Vegas"/>
    <x v="4"/>
    <n v="49"/>
    <n v="136"/>
    <n v="6664"/>
    <n v="3598.5600000000009"/>
    <n v="0.54000000000000015"/>
    <x v="1"/>
  </r>
  <r>
    <x v="3"/>
    <n v="1128299"/>
    <x v="40"/>
    <x v="2"/>
    <x v="5"/>
    <s v="Las Vegas"/>
    <x v="5"/>
    <n v="56"/>
    <n v="170"/>
    <n v="9520"/>
    <n v="1713.6000000000001"/>
    <n v="0.18000000000000002"/>
    <x v="1"/>
  </r>
  <r>
    <x v="3"/>
    <n v="1128299"/>
    <x v="41"/>
    <x v="2"/>
    <x v="5"/>
    <s v="Las Vegas"/>
    <x v="0"/>
    <n v="20"/>
    <n v="149"/>
    <n v="2980"/>
    <n v="1192"/>
    <n v="0.4"/>
    <x v="1"/>
  </r>
  <r>
    <x v="3"/>
    <n v="1128299"/>
    <x v="42"/>
    <x v="2"/>
    <x v="5"/>
    <s v="Las Vegas"/>
    <x v="1"/>
    <n v="31"/>
    <n v="145"/>
    <n v="4495"/>
    <n v="1123.75"/>
    <n v="0.25"/>
    <x v="1"/>
  </r>
  <r>
    <x v="3"/>
    <n v="1128299"/>
    <x v="43"/>
    <x v="2"/>
    <x v="5"/>
    <s v="Las Vegas"/>
    <x v="2"/>
    <n v="26"/>
    <n v="128"/>
    <n v="3328"/>
    <n v="1397.7600000000002"/>
    <n v="0.42000000000000004"/>
    <x v="1"/>
  </r>
  <r>
    <x v="3"/>
    <n v="1128299"/>
    <x v="44"/>
    <x v="2"/>
    <x v="5"/>
    <s v="Las Vegas"/>
    <x v="3"/>
    <n v="26"/>
    <n v="96"/>
    <n v="2496"/>
    <n v="848.63999999999987"/>
    <n v="0.33999999999999997"/>
    <x v="1"/>
  </r>
  <r>
    <x v="2"/>
    <n v="1197831"/>
    <x v="219"/>
    <x v="1"/>
    <x v="11"/>
    <s v="Knoxville"/>
    <x v="4"/>
    <n v="30"/>
    <n v="123"/>
    <n v="3690"/>
    <n v="1254.5999999999999"/>
    <n v="0.33999999999999997"/>
    <x v="1"/>
  </r>
  <r>
    <x v="2"/>
    <n v="1197831"/>
    <x v="220"/>
    <x v="1"/>
    <x v="11"/>
    <s v="Knoxville"/>
    <x v="5"/>
    <n v="24"/>
    <n v="170"/>
    <n v="4080"/>
    <n v="2162.4"/>
    <n v="0.53"/>
    <x v="1"/>
  </r>
  <r>
    <x v="2"/>
    <n v="1197831"/>
    <x v="221"/>
    <x v="1"/>
    <x v="11"/>
    <s v="Knoxville"/>
    <x v="0"/>
    <n v="18"/>
    <n v="202"/>
    <n v="3636"/>
    <n v="1345.32"/>
    <n v="0.37"/>
    <x v="1"/>
  </r>
  <r>
    <x v="2"/>
    <n v="1197831"/>
    <x v="222"/>
    <x v="1"/>
    <x v="11"/>
    <s v="Knoxville"/>
    <x v="1"/>
    <n v="23"/>
    <n v="219"/>
    <n v="5037"/>
    <n v="1964.4299999999998"/>
    <n v="0.38999999999999996"/>
    <x v="1"/>
  </r>
  <r>
    <x v="2"/>
    <n v="1197831"/>
    <x v="223"/>
    <x v="1"/>
    <x v="11"/>
    <s v="Knoxville"/>
    <x v="2"/>
    <n v="23"/>
    <n v="140"/>
    <n v="3220"/>
    <n v="1255.8"/>
    <n v="0.38999999999999996"/>
    <x v="1"/>
  </r>
  <r>
    <x v="2"/>
    <n v="1197831"/>
    <x v="224"/>
    <x v="1"/>
    <x v="11"/>
    <s v="Knoxville"/>
    <x v="3"/>
    <n v="28"/>
    <n v="128"/>
    <n v="3584"/>
    <n v="1756.1599999999999"/>
    <n v="0.49"/>
    <x v="1"/>
  </r>
  <r>
    <x v="2"/>
    <n v="1197831"/>
    <x v="225"/>
    <x v="1"/>
    <x v="11"/>
    <s v="Knoxville"/>
    <x v="4"/>
    <n v="29"/>
    <n v="94"/>
    <n v="2726"/>
    <n v="872.32"/>
    <n v="0.32"/>
    <x v="1"/>
  </r>
  <r>
    <x v="2"/>
    <n v="1197831"/>
    <x v="226"/>
    <x v="1"/>
    <x v="11"/>
    <s v="Knoxville"/>
    <x v="5"/>
    <n v="28"/>
    <n v="143"/>
    <n v="4004"/>
    <n v="2242.2400000000002"/>
    <n v="0.56000000000000005"/>
    <x v="1"/>
  </r>
  <r>
    <x v="2"/>
    <n v="1197831"/>
    <x v="227"/>
    <x v="1"/>
    <x v="11"/>
    <s v="Knoxville"/>
    <x v="0"/>
    <n v="20"/>
    <n v="221"/>
    <n v="4420"/>
    <n v="1900.5999999999997"/>
    <n v="0.42999999999999994"/>
    <x v="1"/>
  </r>
  <r>
    <x v="2"/>
    <n v="1197831"/>
    <x v="228"/>
    <x v="1"/>
    <x v="11"/>
    <s v="Knoxville"/>
    <x v="1"/>
    <n v="31"/>
    <n v="195"/>
    <n v="6045"/>
    <n v="2841.1499999999996"/>
    <n v="0.47"/>
    <x v="1"/>
  </r>
  <r>
    <x v="2"/>
    <n v="1197831"/>
    <x v="711"/>
    <x v="1"/>
    <x v="11"/>
    <s v="Knoxville"/>
    <x v="2"/>
    <n v="22"/>
    <n v="166"/>
    <n v="3652"/>
    <n v="1570.3599999999997"/>
    <n v="0.42999999999999994"/>
    <x v="1"/>
  </r>
  <r>
    <x v="2"/>
    <n v="1197831"/>
    <x v="712"/>
    <x v="1"/>
    <x v="11"/>
    <s v="Knoxville"/>
    <x v="3"/>
    <n v="25"/>
    <n v="124"/>
    <n v="3100"/>
    <n v="1736.0000000000002"/>
    <n v="0.56000000000000005"/>
    <x v="1"/>
  </r>
  <r>
    <x v="2"/>
    <n v="1197831"/>
    <x v="713"/>
    <x v="1"/>
    <x v="11"/>
    <s v="Knoxville"/>
    <x v="4"/>
    <n v="27"/>
    <n v="88"/>
    <n v="2376"/>
    <n v="974.16"/>
    <n v="0.41"/>
    <x v="1"/>
  </r>
  <r>
    <x v="2"/>
    <n v="1197831"/>
    <x v="714"/>
    <x v="1"/>
    <x v="11"/>
    <s v="Knoxville"/>
    <x v="5"/>
    <n v="25"/>
    <n v="145"/>
    <n v="3625"/>
    <n v="2211.2500000000005"/>
    <n v="0.6100000000000001"/>
    <x v="1"/>
  </r>
  <r>
    <x v="2"/>
    <n v="1197831"/>
    <x v="715"/>
    <x v="1"/>
    <x v="11"/>
    <s v="Knoxville"/>
    <x v="0"/>
    <n v="13"/>
    <n v="203"/>
    <n v="2639"/>
    <n v="1187.55"/>
    <n v="0.44999999999999996"/>
    <x v="1"/>
  </r>
  <r>
    <x v="2"/>
    <n v="1197831"/>
    <x v="716"/>
    <x v="1"/>
    <x v="11"/>
    <s v="Knoxville"/>
    <x v="1"/>
    <n v="17"/>
    <n v="203"/>
    <n v="3451"/>
    <n v="1449.4199999999998"/>
    <n v="0.42"/>
    <x v="1"/>
  </r>
  <r>
    <x v="2"/>
    <n v="1197831"/>
    <x v="717"/>
    <x v="1"/>
    <x v="11"/>
    <s v="Knoxville"/>
    <x v="2"/>
    <n v="15"/>
    <n v="170"/>
    <n v="2550"/>
    <n v="1121.9999999999998"/>
    <n v="0.43999999999999995"/>
    <x v="1"/>
  </r>
  <r>
    <x v="2"/>
    <n v="1197831"/>
    <x v="718"/>
    <x v="1"/>
    <x v="11"/>
    <s v="Knoxville"/>
    <x v="3"/>
    <n v="20"/>
    <n v="128"/>
    <n v="2560"/>
    <n v="1433.6000000000001"/>
    <n v="0.56000000000000005"/>
    <x v="1"/>
  </r>
  <r>
    <x v="2"/>
    <n v="1197831"/>
    <x v="719"/>
    <x v="1"/>
    <x v="11"/>
    <s v="Knoxville"/>
    <x v="4"/>
    <n v="20"/>
    <n v="105"/>
    <n v="2100"/>
    <n v="798"/>
    <n v="0.38"/>
    <x v="1"/>
  </r>
  <r>
    <x v="2"/>
    <n v="1197831"/>
    <x v="720"/>
    <x v="1"/>
    <x v="11"/>
    <s v="Knoxville"/>
    <x v="5"/>
    <n v="18"/>
    <n v="196"/>
    <n v="3528"/>
    <n v="2152.0800000000004"/>
    <n v="0.6100000000000001"/>
    <x v="1"/>
  </r>
  <r>
    <x v="2"/>
    <n v="1197831"/>
    <x v="721"/>
    <x v="1"/>
    <x v="11"/>
    <s v="Knoxville"/>
    <x v="0"/>
    <n v="12"/>
    <n v="247"/>
    <n v="2964"/>
    <n v="1333.8"/>
    <n v="0.44999999999999996"/>
    <x v="1"/>
  </r>
  <r>
    <x v="2"/>
    <n v="1197831"/>
    <x v="722"/>
    <x v="1"/>
    <x v="11"/>
    <s v="Knoxville"/>
    <x v="1"/>
    <n v="20"/>
    <n v="240"/>
    <n v="4800"/>
    <n v="2111.9999999999995"/>
    <n v="0.43999999999999995"/>
    <x v="1"/>
  </r>
  <r>
    <x v="2"/>
    <n v="1197831"/>
    <x v="723"/>
    <x v="1"/>
    <x v="11"/>
    <s v="Knoxville"/>
    <x v="2"/>
    <n v="14"/>
    <n v="204"/>
    <n v="2856"/>
    <n v="1313.76"/>
    <n v="0.45999999999999996"/>
    <x v="1"/>
  </r>
  <r>
    <x v="2"/>
    <n v="1197831"/>
    <x v="229"/>
    <x v="1"/>
    <x v="11"/>
    <s v="Knoxville"/>
    <x v="3"/>
    <n v="20"/>
    <n v="179"/>
    <n v="3580"/>
    <n v="1933.2"/>
    <n v="0.54"/>
    <x v="1"/>
  </r>
  <r>
    <x v="2"/>
    <n v="1197831"/>
    <x v="230"/>
    <x v="1"/>
    <x v="11"/>
    <s v="Knoxville"/>
    <x v="4"/>
    <n v="33"/>
    <n v="132"/>
    <n v="4356"/>
    <n v="1785.9599999999998"/>
    <n v="0.41"/>
    <x v="1"/>
  </r>
  <r>
    <x v="2"/>
    <n v="1197831"/>
    <x v="231"/>
    <x v="1"/>
    <x v="11"/>
    <s v="Knoxville"/>
    <x v="5"/>
    <n v="31"/>
    <n v="271"/>
    <n v="8401"/>
    <n v="4956.5900000000011"/>
    <n v="0.59000000000000008"/>
    <x v="1"/>
  </r>
  <r>
    <x v="2"/>
    <n v="1197831"/>
    <x v="232"/>
    <x v="1"/>
    <x v="11"/>
    <s v="Knoxville"/>
    <x v="0"/>
    <n v="28"/>
    <n v="256"/>
    <n v="7168"/>
    <n v="3368.96"/>
    <n v="0.47"/>
    <x v="1"/>
  </r>
  <r>
    <x v="2"/>
    <n v="1197831"/>
    <x v="233"/>
    <x v="1"/>
    <x v="11"/>
    <s v="Knoxville"/>
    <x v="1"/>
    <n v="32"/>
    <n v="240"/>
    <n v="7680"/>
    <n v="3609.6"/>
    <n v="0.47"/>
    <x v="1"/>
  </r>
  <r>
    <x v="2"/>
    <n v="1197831"/>
    <x v="234"/>
    <x v="1"/>
    <x v="11"/>
    <s v="Knoxville"/>
    <x v="2"/>
    <n v="26"/>
    <n v="202"/>
    <n v="5252"/>
    <n v="2310.8799999999997"/>
    <n v="0.43999999999999995"/>
    <x v="1"/>
  </r>
  <r>
    <x v="2"/>
    <n v="1197831"/>
    <x v="235"/>
    <x v="1"/>
    <x v="11"/>
    <s v="Knoxville"/>
    <x v="3"/>
    <n v="29"/>
    <n v="198"/>
    <n v="5742"/>
    <n v="3215.5200000000004"/>
    <n v="0.56000000000000005"/>
    <x v="1"/>
  </r>
  <r>
    <x v="2"/>
    <n v="1197831"/>
    <x v="236"/>
    <x v="1"/>
    <x v="11"/>
    <s v="Knoxville"/>
    <x v="4"/>
    <n v="30"/>
    <n v="150"/>
    <n v="4500"/>
    <n v="1754.9999999999998"/>
    <n v="0.38999999999999996"/>
    <x v="1"/>
  </r>
  <r>
    <x v="2"/>
    <n v="1197831"/>
    <x v="237"/>
    <x v="1"/>
    <x v="11"/>
    <s v="Knoxville"/>
    <x v="5"/>
    <n v="37"/>
    <n v="306"/>
    <n v="11322"/>
    <n v="6679.9800000000005"/>
    <n v="0.59000000000000008"/>
    <x v="1"/>
  </r>
  <r>
    <x v="2"/>
    <n v="1197831"/>
    <x v="238"/>
    <x v="1"/>
    <x v="11"/>
    <s v="Knoxville"/>
    <x v="0"/>
    <n v="29"/>
    <n v="272"/>
    <n v="7888"/>
    <n v="3943.9999999999995"/>
    <n v="0.49999999999999994"/>
    <x v="1"/>
  </r>
  <r>
    <x v="2"/>
    <n v="1197831"/>
    <x v="239"/>
    <x v="1"/>
    <x v="11"/>
    <s v="Knoxville"/>
    <x v="1"/>
    <n v="30"/>
    <n v="264"/>
    <n v="7920"/>
    <n v="3959.9999999999995"/>
    <n v="0.49999999999999994"/>
    <x v="1"/>
  </r>
  <r>
    <x v="2"/>
    <n v="1197831"/>
    <x v="240"/>
    <x v="1"/>
    <x v="11"/>
    <s v="Knoxville"/>
    <x v="2"/>
    <n v="30"/>
    <n v="322"/>
    <n v="9660"/>
    <n v="4829.9999999999991"/>
    <n v="0.49999999999999994"/>
    <x v="1"/>
  </r>
  <r>
    <x v="2"/>
    <n v="1197831"/>
    <x v="241"/>
    <x v="1"/>
    <x v="11"/>
    <s v="Knoxville"/>
    <x v="3"/>
    <n v="32"/>
    <n v="196"/>
    <n v="6272"/>
    <n v="3825.9200000000005"/>
    <n v="0.6100000000000001"/>
    <x v="1"/>
  </r>
  <r>
    <x v="2"/>
    <n v="1197831"/>
    <x v="242"/>
    <x v="1"/>
    <x v="11"/>
    <s v="Knoxville"/>
    <x v="4"/>
    <n v="33"/>
    <n v="182"/>
    <n v="6006"/>
    <n v="2702.7"/>
    <n v="0.44999999999999996"/>
    <x v="1"/>
  </r>
  <r>
    <x v="2"/>
    <n v="1197831"/>
    <x v="243"/>
    <x v="1"/>
    <x v="11"/>
    <s v="Knoxville"/>
    <x v="5"/>
    <n v="38"/>
    <n v="272"/>
    <n v="10336"/>
    <n v="6408.3200000000015"/>
    <n v="0.62000000000000011"/>
    <x v="1"/>
  </r>
  <r>
    <x v="2"/>
    <n v="1197831"/>
    <x v="244"/>
    <x v="1"/>
    <x v="11"/>
    <s v="Knoxville"/>
    <x v="0"/>
    <n v="29"/>
    <n v="233"/>
    <n v="6757"/>
    <n v="3446.07"/>
    <n v="0.51"/>
    <x v="1"/>
  </r>
  <r>
    <x v="2"/>
    <n v="1197831"/>
    <x v="245"/>
    <x v="1"/>
    <x v="11"/>
    <s v="Knoxville"/>
    <x v="1"/>
    <n v="44"/>
    <n v="271"/>
    <n v="11924"/>
    <n v="6081.24"/>
    <n v="0.51"/>
    <x v="1"/>
  </r>
  <r>
    <x v="2"/>
    <n v="1197831"/>
    <x v="246"/>
    <x v="1"/>
    <x v="11"/>
    <s v="Knoxville"/>
    <x v="2"/>
    <n v="39"/>
    <n v="314"/>
    <n v="12246"/>
    <n v="5755.62"/>
    <n v="0.47"/>
    <x v="1"/>
  </r>
  <r>
    <x v="2"/>
    <n v="1197831"/>
    <x v="247"/>
    <x v="1"/>
    <x v="11"/>
    <s v="Knoxville"/>
    <x v="3"/>
    <n v="32"/>
    <n v="162"/>
    <n v="5184"/>
    <n v="3058.5600000000004"/>
    <n v="0.59000000000000008"/>
    <x v="1"/>
  </r>
  <r>
    <x v="2"/>
    <n v="1197831"/>
    <x v="248"/>
    <x v="1"/>
    <x v="11"/>
    <s v="Knoxville"/>
    <x v="4"/>
    <n v="35"/>
    <n v="143"/>
    <n v="5005"/>
    <n v="2252.25"/>
    <n v="0.44999999999999996"/>
    <x v="1"/>
  </r>
  <r>
    <x v="2"/>
    <n v="1197831"/>
    <x v="249"/>
    <x v="1"/>
    <x v="11"/>
    <s v="Knoxville"/>
    <x v="5"/>
    <n v="40"/>
    <n v="232"/>
    <n v="9280"/>
    <n v="6217.6000000000013"/>
    <n v="0.67000000000000015"/>
    <x v="1"/>
  </r>
  <r>
    <x v="2"/>
    <n v="1197831"/>
    <x v="250"/>
    <x v="1"/>
    <x v="11"/>
    <s v="Knoxville"/>
    <x v="0"/>
    <n v="40"/>
    <n v="209"/>
    <n v="8360"/>
    <n v="4179.9999999999991"/>
    <n v="0.49999999999999994"/>
    <x v="1"/>
  </r>
  <r>
    <x v="2"/>
    <n v="1197831"/>
    <x v="251"/>
    <x v="1"/>
    <x v="11"/>
    <s v="Knoxville"/>
    <x v="1"/>
    <n v="33"/>
    <n v="213"/>
    <n v="7029"/>
    <n v="3303.6299999999997"/>
    <n v="0.47"/>
    <x v="1"/>
  </r>
  <r>
    <x v="2"/>
    <n v="1197831"/>
    <x v="252"/>
    <x v="1"/>
    <x v="11"/>
    <s v="Knoxville"/>
    <x v="2"/>
    <n v="40"/>
    <n v="203"/>
    <n v="8120"/>
    <n v="4141.2"/>
    <n v="0.51"/>
    <x v="1"/>
  </r>
  <r>
    <x v="2"/>
    <n v="1197831"/>
    <x v="253"/>
    <x v="1"/>
    <x v="11"/>
    <s v="Knoxville"/>
    <x v="3"/>
    <n v="40"/>
    <n v="136"/>
    <n v="5440"/>
    <n v="3100.8"/>
    <n v="0.57000000000000006"/>
    <x v="1"/>
  </r>
  <r>
    <x v="2"/>
    <n v="1197831"/>
    <x v="254"/>
    <x v="1"/>
    <x v="11"/>
    <s v="Knoxville"/>
    <x v="4"/>
    <n v="39"/>
    <n v="120"/>
    <n v="4680"/>
    <n v="2012.3999999999996"/>
    <n v="0.42999999999999994"/>
    <x v="1"/>
  </r>
  <r>
    <x v="2"/>
    <n v="1197831"/>
    <x v="255"/>
    <x v="1"/>
    <x v="11"/>
    <s v="Knoxville"/>
    <x v="5"/>
    <n v="30"/>
    <n v="219"/>
    <n v="6570"/>
    <n v="4073.4000000000005"/>
    <n v="0.62000000000000011"/>
    <x v="1"/>
  </r>
  <r>
    <x v="2"/>
    <n v="1197831"/>
    <x v="256"/>
    <x v="1"/>
    <x v="11"/>
    <s v="Knoxville"/>
    <x v="0"/>
    <n v="28"/>
    <n v="201"/>
    <n v="5628"/>
    <n v="2926.56"/>
    <n v="0.52"/>
    <x v="1"/>
  </r>
  <r>
    <x v="2"/>
    <n v="1197831"/>
    <x v="257"/>
    <x v="1"/>
    <x v="11"/>
    <s v="Knoxville"/>
    <x v="1"/>
    <n v="25"/>
    <n v="178"/>
    <n v="4450"/>
    <n v="2136"/>
    <n v="0.48"/>
    <x v="1"/>
  </r>
  <r>
    <x v="2"/>
    <n v="1197831"/>
    <x v="258"/>
    <x v="1"/>
    <x v="11"/>
    <s v="Knoxville"/>
    <x v="2"/>
    <n v="27"/>
    <n v="163"/>
    <n v="4401"/>
    <n v="2112.48"/>
    <n v="0.48"/>
    <x v="1"/>
  </r>
  <r>
    <x v="2"/>
    <n v="1197831"/>
    <x v="259"/>
    <x v="1"/>
    <x v="11"/>
    <s v="Knoxville"/>
    <x v="3"/>
    <n v="30"/>
    <n v="131"/>
    <n v="3930"/>
    <n v="2358.0000000000005"/>
    <n v="0.60000000000000009"/>
    <x v="1"/>
  </r>
  <r>
    <x v="2"/>
    <n v="1197831"/>
    <x v="260"/>
    <x v="1"/>
    <x v="11"/>
    <s v="Knoxville"/>
    <x v="4"/>
    <n v="28"/>
    <n v="109"/>
    <n v="3052"/>
    <n v="1342.8799999999999"/>
    <n v="0.43999999999999995"/>
    <x v="1"/>
  </r>
  <r>
    <x v="2"/>
    <n v="1197831"/>
    <x v="261"/>
    <x v="1"/>
    <x v="11"/>
    <s v="Knoxville"/>
    <x v="5"/>
    <n v="29"/>
    <n v="179"/>
    <n v="5191"/>
    <n v="3477.9700000000007"/>
    <n v="0.67000000000000015"/>
    <x v="1"/>
  </r>
  <r>
    <x v="2"/>
    <n v="1197831"/>
    <x v="262"/>
    <x v="1"/>
    <x v="11"/>
    <s v="Knoxville"/>
    <x v="0"/>
    <n v="24"/>
    <n v="203"/>
    <n v="4872"/>
    <n v="2338.56"/>
    <n v="0.48"/>
    <x v="1"/>
  </r>
  <r>
    <x v="2"/>
    <n v="1197831"/>
    <x v="263"/>
    <x v="1"/>
    <x v="11"/>
    <s v="Knoxville"/>
    <x v="1"/>
    <n v="21"/>
    <n v="223"/>
    <n v="4683"/>
    <n v="2294.6699999999996"/>
    <n v="0.48999999999999994"/>
    <x v="1"/>
  </r>
  <r>
    <x v="2"/>
    <n v="1197831"/>
    <x v="264"/>
    <x v="1"/>
    <x v="11"/>
    <s v="Knoxville"/>
    <x v="2"/>
    <n v="37"/>
    <n v="204"/>
    <n v="7548"/>
    <n v="3547.56"/>
    <n v="0.47"/>
    <x v="1"/>
  </r>
  <r>
    <x v="2"/>
    <n v="1197831"/>
    <x v="265"/>
    <x v="1"/>
    <x v="11"/>
    <s v="Knoxville"/>
    <x v="3"/>
    <n v="38"/>
    <n v="157"/>
    <n v="5966"/>
    <n v="3698.9200000000005"/>
    <n v="0.62000000000000011"/>
    <x v="1"/>
  </r>
  <r>
    <x v="2"/>
    <n v="1197831"/>
    <x v="266"/>
    <x v="1"/>
    <x v="11"/>
    <s v="Knoxville"/>
    <x v="4"/>
    <n v="43"/>
    <n v="140"/>
    <n v="6020"/>
    <n v="2769.2"/>
    <n v="0.45999999999999996"/>
    <x v="1"/>
  </r>
  <r>
    <x v="2"/>
    <n v="1197831"/>
    <x v="267"/>
    <x v="1"/>
    <x v="11"/>
    <s v="Knoxville"/>
    <x v="5"/>
    <n v="43"/>
    <n v="202"/>
    <n v="8686"/>
    <n v="5732.7600000000011"/>
    <n v="0.66000000000000014"/>
    <x v="1"/>
  </r>
  <r>
    <x v="2"/>
    <n v="1197831"/>
    <x v="268"/>
    <x v="1"/>
    <x v="11"/>
    <s v="Knoxville"/>
    <x v="0"/>
    <n v="39"/>
    <n v="248"/>
    <n v="9672"/>
    <n v="4642.5599999999995"/>
    <n v="0.48"/>
    <x v="1"/>
  </r>
  <r>
    <x v="2"/>
    <n v="1197831"/>
    <x v="269"/>
    <x v="1"/>
    <x v="11"/>
    <s v="Knoxville"/>
    <x v="1"/>
    <n v="37"/>
    <n v="264"/>
    <n v="9768"/>
    <n v="4786.32"/>
    <n v="0.48999999999999994"/>
    <x v="1"/>
  </r>
  <r>
    <x v="2"/>
    <n v="1197831"/>
    <x v="270"/>
    <x v="1"/>
    <x v="11"/>
    <s v="Knoxville"/>
    <x v="2"/>
    <n v="44"/>
    <n v="210"/>
    <n v="9240"/>
    <n v="4712.3999999999996"/>
    <n v="0.51"/>
    <x v="1"/>
  </r>
  <r>
    <x v="2"/>
    <n v="1197831"/>
    <x v="271"/>
    <x v="1"/>
    <x v="11"/>
    <s v="Knoxville"/>
    <x v="3"/>
    <n v="44"/>
    <n v="176"/>
    <n v="7744"/>
    <n v="4646.4000000000005"/>
    <n v="0.60000000000000009"/>
    <x v="1"/>
  </r>
  <r>
    <x v="2"/>
    <n v="1197831"/>
    <x v="272"/>
    <x v="1"/>
    <x v="11"/>
    <s v="Knoxville"/>
    <x v="4"/>
    <n v="38"/>
    <n v="160"/>
    <n v="6080"/>
    <n v="2857.6"/>
    <n v="0.47"/>
    <x v="1"/>
  </r>
  <r>
    <x v="2"/>
    <n v="1197831"/>
    <x v="273"/>
    <x v="1"/>
    <x v="11"/>
    <s v="Knoxville"/>
    <x v="5"/>
    <n v="49"/>
    <n v="225"/>
    <n v="11025"/>
    <n v="6945.7500000000009"/>
    <n v="0.63000000000000012"/>
    <x v="1"/>
  </r>
  <r>
    <x v="0"/>
    <n v="1185732"/>
    <x v="274"/>
    <x v="1"/>
    <x v="11"/>
    <s v="Knoxville"/>
    <x v="0"/>
    <n v="27"/>
    <n v="140"/>
    <n v="3780"/>
    <n v="1663.2"/>
    <n v="0.44"/>
    <x v="1"/>
  </r>
  <r>
    <x v="0"/>
    <n v="1185732"/>
    <x v="275"/>
    <x v="1"/>
    <x v="11"/>
    <s v="Knoxville"/>
    <x v="1"/>
    <n v="23"/>
    <n v="70"/>
    <n v="1610"/>
    <n v="660.09999999999991"/>
    <n v="0.41"/>
    <x v="1"/>
  </r>
  <r>
    <x v="0"/>
    <n v="1185732"/>
    <x v="276"/>
    <x v="1"/>
    <x v="11"/>
    <s v="Knoxville"/>
    <x v="2"/>
    <n v="19"/>
    <n v="74"/>
    <n v="1406"/>
    <n v="548.33999999999992"/>
    <n v="0.38999999999999996"/>
    <x v="1"/>
  </r>
  <r>
    <x v="0"/>
    <n v="1185732"/>
    <x v="277"/>
    <x v="1"/>
    <x v="11"/>
    <s v="Knoxville"/>
    <x v="3"/>
    <n v="22"/>
    <n v="23"/>
    <n v="506"/>
    <n v="217.58"/>
    <n v="0.43000000000000005"/>
    <x v="1"/>
  </r>
  <r>
    <x v="2"/>
    <n v="1197831"/>
    <x v="350"/>
    <x v="1"/>
    <x v="13"/>
    <s v="Birmingham"/>
    <x v="4"/>
    <n v="31"/>
    <n v="114"/>
    <n v="3534"/>
    <n v="1448.9399999999998"/>
    <n v="0.41"/>
    <x v="1"/>
  </r>
  <r>
    <x v="2"/>
    <n v="1197831"/>
    <x v="351"/>
    <x v="1"/>
    <x v="13"/>
    <s v="Birmingham"/>
    <x v="5"/>
    <n v="24"/>
    <n v="152"/>
    <n v="3648"/>
    <n v="2152.3200000000002"/>
    <n v="0.59000000000000008"/>
    <x v="1"/>
  </r>
  <r>
    <x v="2"/>
    <n v="1197831"/>
    <x v="352"/>
    <x v="1"/>
    <x v="13"/>
    <s v="Birmingham"/>
    <x v="0"/>
    <n v="16"/>
    <n v="206"/>
    <n v="3296"/>
    <n v="1549.12"/>
    <n v="0.47"/>
    <x v="1"/>
  </r>
  <r>
    <x v="2"/>
    <n v="1197831"/>
    <x v="353"/>
    <x v="1"/>
    <x v="13"/>
    <s v="Birmingham"/>
    <x v="1"/>
    <n v="26"/>
    <n v="192"/>
    <n v="4992"/>
    <n v="2096.64"/>
    <n v="0.42"/>
    <x v="1"/>
  </r>
  <r>
    <x v="2"/>
    <n v="1197831"/>
    <x v="354"/>
    <x v="1"/>
    <x v="13"/>
    <s v="Birmingham"/>
    <x v="2"/>
    <n v="26"/>
    <n v="136"/>
    <n v="3536"/>
    <n v="1555.84"/>
    <n v="0.43999999999999995"/>
    <x v="1"/>
  </r>
  <r>
    <x v="2"/>
    <n v="1197831"/>
    <x v="355"/>
    <x v="1"/>
    <x v="13"/>
    <s v="Birmingham"/>
    <x v="3"/>
    <n v="24"/>
    <n v="113"/>
    <n v="2712"/>
    <n v="1464.48"/>
    <n v="0.54"/>
    <x v="1"/>
  </r>
  <r>
    <x v="2"/>
    <n v="1197831"/>
    <x v="356"/>
    <x v="1"/>
    <x v="13"/>
    <s v="Birmingham"/>
    <x v="4"/>
    <n v="29"/>
    <n v="85"/>
    <n v="2465"/>
    <n v="961.34999999999991"/>
    <n v="0.38999999999999996"/>
    <x v="1"/>
  </r>
  <r>
    <x v="2"/>
    <n v="1197831"/>
    <x v="357"/>
    <x v="1"/>
    <x v="13"/>
    <s v="Birmingham"/>
    <x v="5"/>
    <n v="27"/>
    <n v="144"/>
    <n v="3888"/>
    <n v="2216.1600000000003"/>
    <n v="0.57000000000000006"/>
    <x v="1"/>
  </r>
  <r>
    <x v="2"/>
    <n v="1197831"/>
    <x v="358"/>
    <x v="1"/>
    <x v="13"/>
    <s v="Birmingham"/>
    <x v="0"/>
    <n v="23"/>
    <n v="194"/>
    <n v="4462"/>
    <n v="2186.3799999999997"/>
    <n v="0.48999999999999994"/>
    <x v="1"/>
  </r>
  <r>
    <x v="2"/>
    <n v="1197831"/>
    <x v="359"/>
    <x v="1"/>
    <x v="13"/>
    <s v="Birmingham"/>
    <x v="1"/>
    <n v="32"/>
    <n v="194"/>
    <n v="6208"/>
    <n v="2917.7599999999998"/>
    <n v="0.47"/>
    <x v="1"/>
  </r>
  <r>
    <x v="2"/>
    <n v="1197831"/>
    <x v="360"/>
    <x v="1"/>
    <x v="13"/>
    <s v="Birmingham"/>
    <x v="2"/>
    <n v="20"/>
    <n v="144"/>
    <n v="2880"/>
    <n v="1468.8"/>
    <n v="0.51"/>
    <x v="1"/>
  </r>
  <r>
    <x v="2"/>
    <n v="1197831"/>
    <x v="361"/>
    <x v="1"/>
    <x v="13"/>
    <s v="Birmingham"/>
    <x v="3"/>
    <n v="23"/>
    <n v="116"/>
    <n v="2668"/>
    <n v="1627.4800000000002"/>
    <n v="0.6100000000000001"/>
    <x v="1"/>
  </r>
  <r>
    <x v="2"/>
    <n v="1197831"/>
    <x v="362"/>
    <x v="1"/>
    <x v="13"/>
    <s v="Birmingham"/>
    <x v="4"/>
    <n v="28"/>
    <n v="88"/>
    <n v="2464"/>
    <n v="1133.4399999999998"/>
    <n v="0.45999999999999996"/>
    <x v="1"/>
  </r>
  <r>
    <x v="2"/>
    <n v="1197831"/>
    <x v="363"/>
    <x v="1"/>
    <x v="13"/>
    <s v="Birmingham"/>
    <x v="5"/>
    <n v="26"/>
    <n v="120"/>
    <n v="3120"/>
    <n v="2059.2000000000003"/>
    <n v="0.66000000000000014"/>
    <x v="1"/>
  </r>
  <r>
    <x v="2"/>
    <n v="1197831"/>
    <x v="364"/>
    <x v="1"/>
    <x v="13"/>
    <s v="Birmingham"/>
    <x v="0"/>
    <n v="15"/>
    <n v="215"/>
    <n v="3225"/>
    <n v="1677"/>
    <n v="0.52"/>
    <x v="1"/>
  </r>
  <r>
    <x v="2"/>
    <n v="1197831"/>
    <x v="365"/>
    <x v="1"/>
    <x v="13"/>
    <s v="Birmingham"/>
    <x v="1"/>
    <n v="16"/>
    <n v="202"/>
    <n v="3232"/>
    <n v="1519.04"/>
    <n v="0.47"/>
    <x v="1"/>
  </r>
  <r>
    <x v="2"/>
    <n v="1197831"/>
    <x v="366"/>
    <x v="1"/>
    <x v="13"/>
    <s v="Birmingham"/>
    <x v="2"/>
    <n v="11"/>
    <n v="152"/>
    <n v="1672"/>
    <n v="785.83999999999992"/>
    <n v="0.47"/>
    <x v="1"/>
  </r>
  <r>
    <x v="2"/>
    <n v="1197831"/>
    <x v="367"/>
    <x v="1"/>
    <x v="13"/>
    <s v="Birmingham"/>
    <x v="3"/>
    <n v="15"/>
    <n v="116"/>
    <n v="1740"/>
    <n v="1044.0000000000002"/>
    <n v="0.60000000000000009"/>
    <x v="1"/>
  </r>
  <r>
    <x v="2"/>
    <n v="1197831"/>
    <x v="368"/>
    <x v="1"/>
    <x v="13"/>
    <s v="Birmingham"/>
    <x v="4"/>
    <n v="19"/>
    <n v="88"/>
    <n v="1672"/>
    <n v="702.24"/>
    <n v="0.42"/>
    <x v="1"/>
  </r>
  <r>
    <x v="2"/>
    <n v="1197831"/>
    <x v="369"/>
    <x v="1"/>
    <x v="13"/>
    <s v="Birmingham"/>
    <x v="5"/>
    <n v="14"/>
    <n v="165"/>
    <n v="2310"/>
    <n v="1547.7000000000003"/>
    <n v="0.67000000000000015"/>
    <x v="1"/>
  </r>
  <r>
    <x v="2"/>
    <n v="1197831"/>
    <x v="370"/>
    <x v="1"/>
    <x v="13"/>
    <s v="Birmingham"/>
    <x v="0"/>
    <n v="7"/>
    <n v="224"/>
    <n v="1568"/>
    <n v="736.95999999999992"/>
    <n v="0.47"/>
    <x v="1"/>
  </r>
  <r>
    <x v="2"/>
    <n v="1197831"/>
    <x v="371"/>
    <x v="1"/>
    <x v="13"/>
    <s v="Birmingham"/>
    <x v="1"/>
    <n v="16"/>
    <n v="218"/>
    <n v="3488"/>
    <n v="1709.1199999999997"/>
    <n v="0.48999999999999994"/>
    <x v="1"/>
  </r>
  <r>
    <x v="2"/>
    <n v="1197831"/>
    <x v="372"/>
    <x v="1"/>
    <x v="13"/>
    <s v="Birmingham"/>
    <x v="2"/>
    <n v="11"/>
    <n v="190"/>
    <n v="2090"/>
    <n v="1086.8"/>
    <n v="0.52"/>
    <x v="1"/>
  </r>
  <r>
    <x v="2"/>
    <n v="1197831"/>
    <x v="373"/>
    <x v="1"/>
    <x v="13"/>
    <s v="Birmingham"/>
    <x v="3"/>
    <n v="26"/>
    <n v="165"/>
    <n v="4290"/>
    <n v="2616.9000000000005"/>
    <n v="0.6100000000000001"/>
    <x v="1"/>
  </r>
  <r>
    <x v="2"/>
    <n v="1197831"/>
    <x v="374"/>
    <x v="1"/>
    <x v="13"/>
    <s v="Birmingham"/>
    <x v="4"/>
    <n v="39"/>
    <n v="132"/>
    <n v="5148"/>
    <n v="2162.16"/>
    <n v="0.42"/>
    <x v="1"/>
  </r>
  <r>
    <x v="2"/>
    <n v="1197831"/>
    <x v="375"/>
    <x v="1"/>
    <x v="13"/>
    <s v="Birmingham"/>
    <x v="5"/>
    <n v="36"/>
    <n v="263"/>
    <n v="9468"/>
    <n v="6248.880000000001"/>
    <n v="0.66000000000000014"/>
    <x v="1"/>
  </r>
  <r>
    <x v="2"/>
    <n v="1197831"/>
    <x v="376"/>
    <x v="1"/>
    <x v="13"/>
    <s v="Birmingham"/>
    <x v="0"/>
    <n v="30"/>
    <n v="225"/>
    <n v="6750"/>
    <n v="3240"/>
    <n v="0.48"/>
    <x v="1"/>
  </r>
  <r>
    <x v="2"/>
    <n v="1197831"/>
    <x v="377"/>
    <x v="1"/>
    <x v="13"/>
    <s v="Birmingham"/>
    <x v="1"/>
    <n v="35"/>
    <n v="233"/>
    <n v="8155"/>
    <n v="3832.85"/>
    <n v="0.47"/>
    <x v="1"/>
  </r>
  <r>
    <x v="2"/>
    <n v="1197831"/>
    <x v="378"/>
    <x v="1"/>
    <x v="13"/>
    <s v="Birmingham"/>
    <x v="2"/>
    <n v="35"/>
    <n v="228"/>
    <n v="7980"/>
    <n v="4069.8"/>
    <n v="0.51"/>
    <x v="1"/>
  </r>
  <r>
    <x v="2"/>
    <n v="1197831"/>
    <x v="379"/>
    <x v="1"/>
    <x v="13"/>
    <s v="Birmingham"/>
    <x v="3"/>
    <n v="31"/>
    <n v="210"/>
    <n v="6510"/>
    <n v="3906.0000000000005"/>
    <n v="0.60000000000000009"/>
    <x v="1"/>
  </r>
  <r>
    <x v="2"/>
    <n v="1197831"/>
    <x v="380"/>
    <x v="1"/>
    <x v="13"/>
    <s v="Birmingham"/>
    <x v="4"/>
    <n v="38"/>
    <n v="165"/>
    <n v="6270"/>
    <n v="2946.8999999999996"/>
    <n v="0.47"/>
    <x v="1"/>
  </r>
  <r>
    <x v="2"/>
    <n v="1197831"/>
    <x v="381"/>
    <x v="1"/>
    <x v="13"/>
    <s v="Birmingham"/>
    <x v="5"/>
    <n v="36"/>
    <n v="280"/>
    <n v="10080"/>
    <n v="6451.2000000000016"/>
    <n v="0.64000000000000012"/>
    <x v="1"/>
  </r>
  <r>
    <x v="2"/>
    <n v="1197831"/>
    <x v="382"/>
    <x v="1"/>
    <x v="13"/>
    <s v="Birmingham"/>
    <x v="0"/>
    <n v="31"/>
    <n v="256"/>
    <n v="7936"/>
    <n v="4206.079999999999"/>
    <n v="0.52999999999999992"/>
    <x v="1"/>
  </r>
  <r>
    <x v="2"/>
    <n v="1197831"/>
    <x v="383"/>
    <x v="1"/>
    <x v="13"/>
    <s v="Birmingham"/>
    <x v="1"/>
    <n v="37"/>
    <n v="264"/>
    <n v="9768"/>
    <n v="5372.4"/>
    <n v="0.54999999999999993"/>
    <x v="1"/>
  </r>
  <r>
    <x v="2"/>
    <n v="1197831"/>
    <x v="384"/>
    <x v="1"/>
    <x v="13"/>
    <s v="Birmingham"/>
    <x v="2"/>
    <n v="31"/>
    <n v="322"/>
    <n v="9982"/>
    <n v="5589.9199999999992"/>
    <n v="0.55999999999999994"/>
    <x v="1"/>
  </r>
  <r>
    <x v="2"/>
    <n v="1197831"/>
    <x v="385"/>
    <x v="1"/>
    <x v="13"/>
    <s v="Birmingham"/>
    <x v="3"/>
    <n v="36"/>
    <n v="196"/>
    <n v="7056"/>
    <n v="4727.5200000000013"/>
    <n v="0.67000000000000015"/>
    <x v="1"/>
  </r>
  <r>
    <x v="2"/>
    <n v="1197831"/>
    <x v="386"/>
    <x v="1"/>
    <x v="13"/>
    <s v="Birmingham"/>
    <x v="4"/>
    <n v="35"/>
    <n v="179"/>
    <n v="6265"/>
    <n v="3257.8"/>
    <n v="0.52"/>
    <x v="1"/>
  </r>
  <r>
    <x v="2"/>
    <n v="1197831"/>
    <x v="387"/>
    <x v="1"/>
    <x v="13"/>
    <s v="Birmingham"/>
    <x v="5"/>
    <n v="47"/>
    <n v="280"/>
    <n v="13160"/>
    <n v="9212.0000000000018"/>
    <n v="0.70000000000000018"/>
    <x v="1"/>
  </r>
  <r>
    <x v="2"/>
    <n v="1197831"/>
    <x v="388"/>
    <x v="1"/>
    <x v="13"/>
    <s v="Birmingham"/>
    <x v="0"/>
    <n v="27"/>
    <n v="233"/>
    <n v="6291"/>
    <n v="3460.0499999999997"/>
    <n v="0.54999999999999993"/>
    <x v="1"/>
  </r>
  <r>
    <x v="2"/>
    <n v="1197831"/>
    <x v="389"/>
    <x v="1"/>
    <x v="13"/>
    <s v="Birmingham"/>
    <x v="1"/>
    <n v="39"/>
    <n v="233"/>
    <n v="9087"/>
    <n v="4906.9799999999996"/>
    <n v="0.53999999999999992"/>
    <x v="1"/>
  </r>
  <r>
    <x v="2"/>
    <n v="1197831"/>
    <x v="390"/>
    <x v="1"/>
    <x v="13"/>
    <s v="Birmingham"/>
    <x v="2"/>
    <n v="36"/>
    <n v="278"/>
    <n v="10008"/>
    <n v="5304.2399999999989"/>
    <n v="0.52999999999999992"/>
    <x v="1"/>
  </r>
  <r>
    <x v="2"/>
    <n v="1197831"/>
    <x v="391"/>
    <x v="1"/>
    <x v="13"/>
    <s v="Birmingham"/>
    <x v="3"/>
    <n v="37"/>
    <n v="140"/>
    <n v="5180"/>
    <n v="3315.2000000000007"/>
    <n v="0.64000000000000012"/>
    <x v="1"/>
  </r>
  <r>
    <x v="2"/>
    <n v="1197831"/>
    <x v="392"/>
    <x v="1"/>
    <x v="13"/>
    <s v="Birmingham"/>
    <x v="4"/>
    <n v="42"/>
    <n v="140"/>
    <n v="5880"/>
    <n v="2939.9999999999995"/>
    <n v="0.49999999999999994"/>
    <x v="1"/>
  </r>
  <r>
    <x v="2"/>
    <n v="1197831"/>
    <x v="393"/>
    <x v="1"/>
    <x v="13"/>
    <s v="Birmingham"/>
    <x v="5"/>
    <n v="39"/>
    <n v="203"/>
    <n v="7917"/>
    <n v="5621.0700000000015"/>
    <n v="0.71000000000000019"/>
    <x v="1"/>
  </r>
  <r>
    <x v="2"/>
    <n v="1197831"/>
    <x v="394"/>
    <x v="1"/>
    <x v="13"/>
    <s v="Birmingham"/>
    <x v="0"/>
    <n v="38"/>
    <n v="206"/>
    <n v="7828"/>
    <n v="4305.3999999999996"/>
    <n v="0.54999999999999993"/>
    <x v="1"/>
  </r>
  <r>
    <x v="2"/>
    <n v="1197831"/>
    <x v="395"/>
    <x v="1"/>
    <x v="13"/>
    <s v="Birmingham"/>
    <x v="1"/>
    <n v="36"/>
    <n v="173"/>
    <n v="6228"/>
    <n v="3425.3999999999996"/>
    <n v="0.54999999999999993"/>
    <x v="1"/>
  </r>
  <r>
    <x v="2"/>
    <n v="1197831"/>
    <x v="396"/>
    <x v="1"/>
    <x v="13"/>
    <s v="Birmingham"/>
    <x v="2"/>
    <n v="47"/>
    <n v="213"/>
    <n v="10011"/>
    <n v="5606.16"/>
    <n v="0.55999999999999994"/>
    <x v="1"/>
  </r>
  <r>
    <x v="2"/>
    <n v="1197831"/>
    <x v="397"/>
    <x v="1"/>
    <x v="13"/>
    <s v="Birmingham"/>
    <x v="3"/>
    <n v="44"/>
    <n v="105"/>
    <n v="4620"/>
    <n v="3049.2000000000007"/>
    <n v="0.66000000000000014"/>
    <x v="1"/>
  </r>
  <r>
    <x v="2"/>
    <n v="1197831"/>
    <x v="398"/>
    <x v="1"/>
    <x v="13"/>
    <s v="Birmingham"/>
    <x v="4"/>
    <n v="35"/>
    <n v="116"/>
    <n v="4060"/>
    <n v="1948.8"/>
    <n v="0.48"/>
    <x v="1"/>
  </r>
  <r>
    <x v="2"/>
    <n v="1197831"/>
    <x v="399"/>
    <x v="1"/>
    <x v="13"/>
    <s v="Birmingham"/>
    <x v="5"/>
    <n v="26"/>
    <n v="190"/>
    <n v="4940"/>
    <n v="3556.8000000000011"/>
    <n v="0.7200000000000002"/>
    <x v="1"/>
  </r>
  <r>
    <x v="2"/>
    <n v="1197831"/>
    <x v="400"/>
    <x v="1"/>
    <x v="13"/>
    <s v="Birmingham"/>
    <x v="0"/>
    <n v="20"/>
    <n v="184"/>
    <n v="3680"/>
    <n v="1913.5999999999997"/>
    <n v="0.51999999999999991"/>
    <x v="1"/>
  </r>
  <r>
    <x v="2"/>
    <n v="1197831"/>
    <x v="401"/>
    <x v="1"/>
    <x v="13"/>
    <s v="Birmingham"/>
    <x v="1"/>
    <n v="23"/>
    <n v="173"/>
    <n v="3979"/>
    <n v="2188.4499999999998"/>
    <n v="0.54999999999999993"/>
    <x v="1"/>
  </r>
  <r>
    <x v="2"/>
    <n v="1197831"/>
    <x v="402"/>
    <x v="1"/>
    <x v="13"/>
    <s v="Birmingham"/>
    <x v="2"/>
    <n v="24"/>
    <n v="166"/>
    <n v="3984"/>
    <n v="2151.3599999999997"/>
    <n v="0.53999999999999992"/>
    <x v="1"/>
  </r>
  <r>
    <x v="2"/>
    <n v="1197831"/>
    <x v="403"/>
    <x v="1"/>
    <x v="13"/>
    <s v="Birmingham"/>
    <x v="3"/>
    <n v="26"/>
    <n v="98"/>
    <n v="2548"/>
    <n v="1707.1600000000003"/>
    <n v="0.67000000000000015"/>
    <x v="1"/>
  </r>
  <r>
    <x v="2"/>
    <n v="1197831"/>
    <x v="404"/>
    <x v="1"/>
    <x v="13"/>
    <s v="Birmingham"/>
    <x v="4"/>
    <n v="22"/>
    <n v="105"/>
    <n v="2310"/>
    <n v="1131.8999999999999"/>
    <n v="0.48999999999999994"/>
    <x v="1"/>
  </r>
  <r>
    <x v="2"/>
    <n v="1197831"/>
    <x v="405"/>
    <x v="1"/>
    <x v="13"/>
    <s v="Birmingham"/>
    <x v="5"/>
    <n v="26"/>
    <n v="147"/>
    <n v="3822"/>
    <n v="2751.8400000000006"/>
    <n v="0.7200000000000002"/>
    <x v="1"/>
  </r>
  <r>
    <x v="2"/>
    <n v="1197831"/>
    <x v="406"/>
    <x v="1"/>
    <x v="13"/>
    <s v="Birmingham"/>
    <x v="0"/>
    <n v="14"/>
    <n v="188"/>
    <n v="2632"/>
    <n v="1500.2399999999998"/>
    <n v="0.56999999999999995"/>
    <x v="1"/>
  </r>
  <r>
    <x v="2"/>
    <n v="1197831"/>
    <x v="407"/>
    <x v="1"/>
    <x v="13"/>
    <s v="Birmingham"/>
    <x v="1"/>
    <n v="14"/>
    <n v="200"/>
    <n v="2800"/>
    <n v="1455.9999999999998"/>
    <n v="0.51999999999999991"/>
    <x v="1"/>
  </r>
  <r>
    <x v="2"/>
    <n v="1197831"/>
    <x v="408"/>
    <x v="1"/>
    <x v="13"/>
    <s v="Birmingham"/>
    <x v="2"/>
    <n v="33"/>
    <n v="196"/>
    <n v="6468"/>
    <n v="3557.3999999999996"/>
    <n v="0.54999999999999993"/>
    <x v="1"/>
  </r>
  <r>
    <x v="2"/>
    <n v="1197831"/>
    <x v="409"/>
    <x v="1"/>
    <x v="13"/>
    <s v="Birmingham"/>
    <x v="3"/>
    <n v="36"/>
    <n v="135"/>
    <n v="4860"/>
    <n v="3256.2000000000007"/>
    <n v="0.67000000000000015"/>
    <x v="1"/>
  </r>
  <r>
    <x v="2"/>
    <n v="1197831"/>
    <x v="410"/>
    <x v="1"/>
    <x v="13"/>
    <s v="Birmingham"/>
    <x v="4"/>
    <n v="37"/>
    <n v="149"/>
    <n v="5513"/>
    <n v="2646.24"/>
    <n v="0.48"/>
    <x v="1"/>
  </r>
  <r>
    <x v="2"/>
    <n v="1197831"/>
    <x v="411"/>
    <x v="1"/>
    <x v="13"/>
    <s v="Birmingham"/>
    <x v="5"/>
    <n v="45"/>
    <n v="188"/>
    <n v="8460"/>
    <n v="5837.4000000000015"/>
    <n v="0.69000000000000017"/>
    <x v="1"/>
  </r>
  <r>
    <x v="2"/>
    <n v="1197831"/>
    <x v="412"/>
    <x v="1"/>
    <x v="13"/>
    <s v="Birmingham"/>
    <x v="0"/>
    <n v="46"/>
    <n v="240"/>
    <n v="11040"/>
    <n v="6182.4"/>
    <n v="0.55999999999999994"/>
    <x v="1"/>
  </r>
  <r>
    <x v="2"/>
    <n v="1197831"/>
    <x v="413"/>
    <x v="1"/>
    <x v="13"/>
    <s v="Birmingham"/>
    <x v="1"/>
    <n v="40"/>
    <n v="248"/>
    <n v="9920"/>
    <n v="5257.5999999999995"/>
    <n v="0.52999999999999992"/>
    <x v="1"/>
  </r>
  <r>
    <x v="2"/>
    <n v="1197831"/>
    <x v="414"/>
    <x v="1"/>
    <x v="13"/>
    <s v="Birmingham"/>
    <x v="2"/>
    <n v="47"/>
    <n v="217"/>
    <n v="10199"/>
    <n v="5507.4599999999991"/>
    <n v="0.53999999999999992"/>
    <x v="1"/>
  </r>
  <r>
    <x v="2"/>
    <n v="1197831"/>
    <x v="415"/>
    <x v="1"/>
    <x v="13"/>
    <s v="Birmingham"/>
    <x v="3"/>
    <n v="52"/>
    <n v="193"/>
    <n v="10036"/>
    <n v="6322.6800000000012"/>
    <n v="0.63000000000000012"/>
    <x v="1"/>
  </r>
  <r>
    <x v="2"/>
    <n v="1197831"/>
    <x v="416"/>
    <x v="1"/>
    <x v="13"/>
    <s v="Birmingham"/>
    <x v="4"/>
    <n v="40"/>
    <n v="155"/>
    <n v="6200"/>
    <n v="2914"/>
    <n v="0.47"/>
    <x v="1"/>
  </r>
  <r>
    <x v="2"/>
    <n v="1197831"/>
    <x v="417"/>
    <x v="1"/>
    <x v="13"/>
    <s v="Birmingham"/>
    <x v="5"/>
    <n v="56"/>
    <n v="225"/>
    <n v="12600"/>
    <n v="9072.0000000000018"/>
    <n v="0.7200000000000002"/>
    <x v="1"/>
  </r>
  <r>
    <x v="5"/>
    <n v="1185732"/>
    <x v="418"/>
    <x v="1"/>
    <x v="13"/>
    <s v="Birmingham"/>
    <x v="0"/>
    <n v="27"/>
    <n v="140"/>
    <n v="3780"/>
    <n v="1474.1999999999998"/>
    <n v="0.38999999999999996"/>
    <x v="1"/>
  </r>
  <r>
    <x v="5"/>
    <n v="1185732"/>
    <x v="419"/>
    <x v="1"/>
    <x v="13"/>
    <s v="Birmingham"/>
    <x v="1"/>
    <n v="30"/>
    <n v="88"/>
    <n v="2640"/>
    <n v="1082.3999999999999"/>
    <n v="0.41"/>
    <x v="1"/>
  </r>
  <r>
    <x v="5"/>
    <n v="1185732"/>
    <x v="420"/>
    <x v="1"/>
    <x v="13"/>
    <s v="Birmingham"/>
    <x v="2"/>
    <n v="23"/>
    <n v="83"/>
    <n v="1909"/>
    <n v="801.78"/>
    <n v="0.42"/>
    <x v="1"/>
  </r>
  <r>
    <x v="5"/>
    <n v="1185732"/>
    <x v="421"/>
    <x v="1"/>
    <x v="13"/>
    <s v="Birmingham"/>
    <x v="3"/>
    <n v="25"/>
    <n v="30"/>
    <n v="750"/>
    <n v="247.49999999999997"/>
    <n v="0.32999999999999996"/>
    <x v="1"/>
  </r>
  <r>
    <x v="2"/>
    <n v="1128299"/>
    <x v="212"/>
    <x v="4"/>
    <x v="8"/>
    <s v="Orlando"/>
    <x v="3"/>
    <n v="36"/>
    <n v="94"/>
    <n v="3384"/>
    <n v="1252.08"/>
    <n v="0.37"/>
    <x v="1"/>
  </r>
  <r>
    <x v="2"/>
    <n v="1128299"/>
    <x v="212"/>
    <x v="4"/>
    <x v="8"/>
    <s v="Orlando"/>
    <x v="4"/>
    <n v="44"/>
    <n v="62"/>
    <n v="2728"/>
    <n v="654.72"/>
    <n v="0.24000000000000002"/>
    <x v="1"/>
  </r>
  <r>
    <x v="2"/>
    <n v="1128299"/>
    <x v="212"/>
    <x v="4"/>
    <x v="8"/>
    <s v="Orlando"/>
    <x v="5"/>
    <n v="33"/>
    <n v="124"/>
    <n v="4092"/>
    <n v="2086.92"/>
    <n v="0.51"/>
    <x v="1"/>
  </r>
  <r>
    <x v="2"/>
    <n v="1128299"/>
    <x v="221"/>
    <x v="4"/>
    <x v="8"/>
    <s v="Orlando"/>
    <x v="0"/>
    <n v="35"/>
    <n v="171"/>
    <n v="5985"/>
    <n v="2034.8999999999999"/>
    <n v="0.33999999999999997"/>
    <x v="1"/>
  </r>
  <r>
    <x v="2"/>
    <n v="1128299"/>
    <x v="221"/>
    <x v="4"/>
    <x v="8"/>
    <s v="Orlando"/>
    <x v="1"/>
    <n v="44"/>
    <n v="124"/>
    <n v="5456"/>
    <n v="1691.36"/>
    <n v="0.31"/>
    <x v="1"/>
  </r>
  <r>
    <x v="2"/>
    <n v="1128299"/>
    <x v="221"/>
    <x v="4"/>
    <x v="8"/>
    <s v="Orlando"/>
    <x v="2"/>
    <n v="47"/>
    <n v="149"/>
    <n v="7003"/>
    <n v="2240.96"/>
    <n v="0.32"/>
    <x v="1"/>
  </r>
  <r>
    <x v="2"/>
    <n v="1128299"/>
    <x v="221"/>
    <x v="4"/>
    <x v="8"/>
    <s v="Orlando"/>
    <x v="3"/>
    <n v="42"/>
    <n v="114"/>
    <n v="4788"/>
    <n v="1675.8"/>
    <n v="0.35"/>
    <x v="1"/>
  </r>
  <r>
    <x v="2"/>
    <n v="1128299"/>
    <x v="221"/>
    <x v="4"/>
    <x v="8"/>
    <s v="Orlando"/>
    <x v="4"/>
    <n v="44"/>
    <n v="60"/>
    <n v="2640"/>
    <n v="686.4"/>
    <n v="0.26"/>
    <x v="1"/>
  </r>
  <r>
    <x v="2"/>
    <n v="1128299"/>
    <x v="221"/>
    <x v="4"/>
    <x v="8"/>
    <s v="Orlando"/>
    <x v="5"/>
    <n v="48"/>
    <n v="131"/>
    <n v="6288"/>
    <n v="2955.36"/>
    <n v="0.47000000000000003"/>
    <x v="1"/>
  </r>
  <r>
    <x v="1"/>
    <n v="1128299"/>
    <x v="240"/>
    <x v="4"/>
    <x v="8"/>
    <s v="Orlando"/>
    <x v="0"/>
    <n v="47"/>
    <n v="171"/>
    <n v="8037"/>
    <n v="2893.3199999999997"/>
    <n v="0.36"/>
    <x v="1"/>
  </r>
  <r>
    <x v="1"/>
    <n v="1128299"/>
    <x v="240"/>
    <x v="4"/>
    <x v="8"/>
    <s v="Orlando"/>
    <x v="1"/>
    <n v="51"/>
    <n v="105"/>
    <n v="5355"/>
    <n v="1445.8500000000001"/>
    <n v="0.27"/>
    <x v="1"/>
  </r>
  <r>
    <x v="1"/>
    <n v="1128299"/>
    <x v="240"/>
    <x v="4"/>
    <x v="8"/>
    <s v="Orlando"/>
    <x v="2"/>
    <n v="49"/>
    <n v="132"/>
    <n v="6468"/>
    <n v="2199.12"/>
    <n v="0.33999999999999997"/>
    <x v="1"/>
  </r>
  <r>
    <x v="1"/>
    <n v="1128299"/>
    <x v="240"/>
    <x v="4"/>
    <x v="8"/>
    <s v="Orlando"/>
    <x v="3"/>
    <n v="41"/>
    <n v="90"/>
    <n v="3690"/>
    <n v="1291.5"/>
    <n v="0.35"/>
    <x v="1"/>
  </r>
  <r>
    <x v="1"/>
    <n v="1128299"/>
    <x v="240"/>
    <x v="4"/>
    <x v="8"/>
    <s v="Orlando"/>
    <x v="4"/>
    <n v="47"/>
    <n v="60"/>
    <n v="2820"/>
    <n v="620.4"/>
    <n v="0.22"/>
    <x v="1"/>
  </r>
  <r>
    <x v="1"/>
    <n v="1128299"/>
    <x v="240"/>
    <x v="4"/>
    <x v="8"/>
    <s v="Orlando"/>
    <x v="5"/>
    <n v="57"/>
    <n v="113"/>
    <n v="6441"/>
    <n v="3220.5"/>
    <n v="0.5"/>
    <x v="1"/>
  </r>
  <r>
    <x v="1"/>
    <n v="1128299"/>
    <x v="271"/>
    <x v="4"/>
    <x v="8"/>
    <s v="Orlando"/>
    <x v="0"/>
    <n v="44"/>
    <n v="201"/>
    <n v="8844"/>
    <n v="2918.5199999999995"/>
    <n v="0.32999999999999996"/>
    <x v="1"/>
  </r>
  <r>
    <x v="1"/>
    <n v="1128299"/>
    <x v="271"/>
    <x v="4"/>
    <x v="8"/>
    <s v="Orlando"/>
    <x v="1"/>
    <n v="46"/>
    <n v="132"/>
    <n v="6072"/>
    <n v="1700.16"/>
    <n v="0.28000000000000003"/>
    <x v="1"/>
  </r>
  <r>
    <x v="1"/>
    <n v="1128299"/>
    <x v="271"/>
    <x v="4"/>
    <x v="8"/>
    <s v="Orlando"/>
    <x v="2"/>
    <n v="46"/>
    <n v="132"/>
    <n v="6072"/>
    <n v="2185.92"/>
    <n v="0.36"/>
    <x v="1"/>
  </r>
  <r>
    <x v="1"/>
    <n v="1128299"/>
    <x v="271"/>
    <x v="4"/>
    <x v="8"/>
    <s v="Orlando"/>
    <x v="3"/>
    <n v="39"/>
    <n v="107"/>
    <n v="4173"/>
    <n v="1418.82"/>
    <n v="0.33999999999999997"/>
    <x v="1"/>
  </r>
  <r>
    <x v="1"/>
    <n v="1128299"/>
    <x v="271"/>
    <x v="4"/>
    <x v="8"/>
    <s v="Orlando"/>
    <x v="4"/>
    <n v="42"/>
    <n v="68"/>
    <n v="2856"/>
    <n v="714"/>
    <n v="0.25"/>
    <x v="1"/>
  </r>
  <r>
    <x v="1"/>
    <n v="1128299"/>
    <x v="271"/>
    <x v="4"/>
    <x v="8"/>
    <s v="Orlando"/>
    <x v="5"/>
    <n v="48"/>
    <n v="173"/>
    <n v="8304"/>
    <n v="3902.88"/>
    <n v="0.47000000000000003"/>
    <x v="1"/>
  </r>
  <r>
    <x v="1"/>
    <n v="1128299"/>
    <x v="301"/>
    <x v="4"/>
    <x v="8"/>
    <s v="Orlando"/>
    <x v="0"/>
    <n v="50"/>
    <n v="272"/>
    <n v="13600"/>
    <n v="4352"/>
    <n v="0.32"/>
    <x v="1"/>
  </r>
  <r>
    <x v="1"/>
    <n v="1128299"/>
    <x v="301"/>
    <x v="4"/>
    <x v="8"/>
    <s v="Orlando"/>
    <x v="1"/>
    <n v="53"/>
    <n v="224"/>
    <n v="11872"/>
    <n v="3442.8799999999997"/>
    <n v="0.28999999999999998"/>
    <x v="1"/>
  </r>
  <r>
    <x v="1"/>
    <n v="1128299"/>
    <x v="301"/>
    <x v="4"/>
    <x v="8"/>
    <s v="Orlando"/>
    <x v="2"/>
    <n v="60"/>
    <n v="238"/>
    <n v="14280"/>
    <n v="4712.3999999999996"/>
    <n v="0.32999999999999996"/>
    <x v="1"/>
  </r>
  <r>
    <x v="1"/>
    <n v="1128299"/>
    <x v="301"/>
    <x v="4"/>
    <x v="8"/>
    <s v="Orlando"/>
    <x v="3"/>
    <n v="66"/>
    <n v="196"/>
    <n v="12936"/>
    <n v="4786.32"/>
    <n v="0.37"/>
    <x v="1"/>
  </r>
  <r>
    <x v="1"/>
    <n v="1128299"/>
    <x v="301"/>
    <x v="4"/>
    <x v="8"/>
    <s v="Orlando"/>
    <x v="4"/>
    <n v="71"/>
    <n v="153"/>
    <n v="10863"/>
    <n v="2389.86"/>
    <n v="0.22"/>
    <x v="1"/>
  </r>
  <r>
    <x v="1"/>
    <n v="1128299"/>
    <x v="301"/>
    <x v="4"/>
    <x v="8"/>
    <s v="Orlando"/>
    <x v="5"/>
    <n v="74"/>
    <n v="248"/>
    <n v="18352"/>
    <n v="8625.44"/>
    <n v="0.47000000000000003"/>
    <x v="1"/>
  </r>
  <r>
    <x v="1"/>
    <n v="1128299"/>
    <x v="330"/>
    <x v="4"/>
    <x v="8"/>
    <s v="Orlando"/>
    <x v="0"/>
    <n v="68"/>
    <n v="297"/>
    <n v="20196"/>
    <n v="7472.5199999999995"/>
    <n v="0.37"/>
    <x v="1"/>
  </r>
  <r>
    <x v="1"/>
    <n v="1128299"/>
    <x v="330"/>
    <x v="4"/>
    <x v="8"/>
    <s v="Orlando"/>
    <x v="1"/>
    <n v="74"/>
    <n v="263"/>
    <n v="19462"/>
    <n v="5449.3600000000006"/>
    <n v="0.28000000000000003"/>
    <x v="1"/>
  </r>
  <r>
    <x v="1"/>
    <n v="1128299"/>
    <x v="330"/>
    <x v="4"/>
    <x v="8"/>
    <s v="Orlando"/>
    <x v="2"/>
    <n v="72"/>
    <n v="238"/>
    <n v="17136"/>
    <n v="5826.24"/>
    <n v="0.33999999999999997"/>
    <x v="1"/>
  </r>
  <r>
    <x v="1"/>
    <n v="1128299"/>
    <x v="330"/>
    <x v="4"/>
    <x v="8"/>
    <s v="Orlando"/>
    <x v="3"/>
    <n v="59"/>
    <n v="186"/>
    <n v="10974"/>
    <n v="3621.4199999999996"/>
    <n v="0.32999999999999996"/>
    <x v="1"/>
  </r>
  <r>
    <x v="1"/>
    <n v="1128299"/>
    <x v="330"/>
    <x v="4"/>
    <x v="8"/>
    <s v="Orlando"/>
    <x v="4"/>
    <n v="68"/>
    <n v="208"/>
    <n v="14144"/>
    <n v="3111.68"/>
    <n v="0.22"/>
    <x v="1"/>
  </r>
  <r>
    <x v="1"/>
    <n v="1128299"/>
    <x v="330"/>
    <x v="4"/>
    <x v="8"/>
    <s v="Orlando"/>
    <x v="5"/>
    <n v="75"/>
    <n v="195"/>
    <n v="14625"/>
    <n v="6873.75"/>
    <n v="0.47000000000000003"/>
    <x v="1"/>
  </r>
  <r>
    <x v="1"/>
    <n v="1128299"/>
    <x v="362"/>
    <x v="4"/>
    <x v="8"/>
    <s v="Orlando"/>
    <x v="0"/>
    <n v="68"/>
    <n v="255"/>
    <n v="17340"/>
    <n v="6242.4"/>
    <n v="0.36"/>
    <x v="1"/>
  </r>
  <r>
    <x v="1"/>
    <n v="1128299"/>
    <x v="362"/>
    <x v="4"/>
    <x v="8"/>
    <s v="Orlando"/>
    <x v="1"/>
    <n v="60"/>
    <n v="272"/>
    <n v="16320"/>
    <n v="4406.4000000000005"/>
    <n v="0.27"/>
    <x v="1"/>
  </r>
  <r>
    <x v="1"/>
    <n v="1128299"/>
    <x v="362"/>
    <x v="4"/>
    <x v="8"/>
    <s v="Orlando"/>
    <x v="2"/>
    <n v="62"/>
    <n v="231"/>
    <n v="14322"/>
    <n v="4726.2599999999993"/>
    <n v="0.32999999999999996"/>
    <x v="1"/>
  </r>
  <r>
    <x v="1"/>
    <n v="1128299"/>
    <x v="362"/>
    <x v="4"/>
    <x v="8"/>
    <s v="Orlando"/>
    <x v="3"/>
    <n v="64"/>
    <n v="147"/>
    <n v="9408"/>
    <n v="3104.6399999999994"/>
    <n v="0.32999999999999996"/>
    <x v="1"/>
  </r>
  <r>
    <x v="1"/>
    <n v="1128299"/>
    <x v="362"/>
    <x v="4"/>
    <x v="8"/>
    <s v="Orlando"/>
    <x v="4"/>
    <n v="63"/>
    <n v="166"/>
    <n v="10458"/>
    <n v="2509.92"/>
    <n v="0.24000000000000002"/>
    <x v="1"/>
  </r>
  <r>
    <x v="1"/>
    <n v="1128299"/>
    <x v="362"/>
    <x v="4"/>
    <x v="8"/>
    <s v="Orlando"/>
    <x v="5"/>
    <n v="60"/>
    <n v="96"/>
    <n v="5760"/>
    <n v="2822.4"/>
    <n v="0.49"/>
    <x v="1"/>
  </r>
  <r>
    <x v="1"/>
    <n v="1128299"/>
    <x v="394"/>
    <x v="4"/>
    <x v="8"/>
    <s v="Orlando"/>
    <x v="0"/>
    <n v="44"/>
    <n v="155"/>
    <n v="6820"/>
    <n v="2523.4"/>
    <n v="0.37"/>
    <x v="1"/>
  </r>
  <r>
    <x v="1"/>
    <n v="1128299"/>
    <x v="394"/>
    <x v="4"/>
    <x v="8"/>
    <s v="Orlando"/>
    <x v="1"/>
    <n v="45"/>
    <n v="150"/>
    <n v="6750"/>
    <n v="2092.5"/>
    <n v="0.31"/>
    <x v="1"/>
  </r>
  <r>
    <x v="1"/>
    <n v="1128299"/>
    <x v="394"/>
    <x v="4"/>
    <x v="8"/>
    <s v="Orlando"/>
    <x v="2"/>
    <n v="39"/>
    <n v="96"/>
    <n v="3744"/>
    <n v="1235.5199999999998"/>
    <n v="0.32999999999999996"/>
    <x v="1"/>
  </r>
  <r>
    <x v="1"/>
    <n v="1128299"/>
    <x v="394"/>
    <x v="4"/>
    <x v="8"/>
    <s v="Orlando"/>
    <x v="3"/>
    <n v="44"/>
    <n v="78"/>
    <n v="3432"/>
    <n v="1269.8399999999999"/>
    <n v="0.37"/>
    <x v="1"/>
  </r>
  <r>
    <x v="1"/>
    <n v="1128299"/>
    <x v="394"/>
    <x v="4"/>
    <x v="8"/>
    <s v="Orlando"/>
    <x v="4"/>
    <n v="54"/>
    <n v="94"/>
    <n v="5076"/>
    <n v="1167.48"/>
    <n v="0.23"/>
    <x v="1"/>
  </r>
  <r>
    <x v="1"/>
    <n v="1128299"/>
    <x v="394"/>
    <x v="4"/>
    <x v="8"/>
    <s v="Orlando"/>
    <x v="5"/>
    <n v="42"/>
    <n v="99"/>
    <n v="4158"/>
    <n v="2037.42"/>
    <n v="0.49"/>
    <x v="1"/>
  </r>
  <r>
    <x v="1"/>
    <n v="1128299"/>
    <x v="423"/>
    <x v="4"/>
    <x v="8"/>
    <s v="Orlando"/>
    <x v="0"/>
    <n v="39"/>
    <n v="140"/>
    <n v="5460"/>
    <n v="2020.2"/>
    <n v="0.37"/>
    <x v="1"/>
  </r>
  <r>
    <x v="1"/>
    <n v="1128299"/>
    <x v="423"/>
    <x v="4"/>
    <x v="8"/>
    <s v="Orlando"/>
    <x v="1"/>
    <n v="43"/>
    <n v="190"/>
    <n v="8170"/>
    <n v="2369.2999999999997"/>
    <n v="0.28999999999999998"/>
    <x v="1"/>
  </r>
  <r>
    <x v="1"/>
    <n v="1128299"/>
    <x v="423"/>
    <x v="4"/>
    <x v="8"/>
    <s v="Orlando"/>
    <x v="2"/>
    <n v="43"/>
    <n v="128"/>
    <n v="5504"/>
    <n v="1871.36"/>
    <n v="0.33999999999999997"/>
    <x v="1"/>
  </r>
  <r>
    <x v="1"/>
    <n v="1128299"/>
    <x v="423"/>
    <x v="4"/>
    <x v="8"/>
    <s v="Orlando"/>
    <x v="3"/>
    <n v="40"/>
    <n v="120"/>
    <n v="4800"/>
    <n v="1680"/>
    <n v="0.35"/>
    <x v="1"/>
  </r>
  <r>
    <x v="1"/>
    <n v="1128299"/>
    <x v="423"/>
    <x v="4"/>
    <x v="8"/>
    <s v="Orlando"/>
    <x v="4"/>
    <n v="47"/>
    <n v="116"/>
    <n v="5452"/>
    <n v="1199.44"/>
    <n v="0.22"/>
    <x v="1"/>
  </r>
  <r>
    <x v="1"/>
    <n v="1128299"/>
    <x v="423"/>
    <x v="4"/>
    <x v="8"/>
    <s v="Orlando"/>
    <x v="5"/>
    <n v="53"/>
    <n v="140"/>
    <n v="7420"/>
    <n v="3858.4"/>
    <n v="0.52"/>
    <x v="1"/>
  </r>
  <r>
    <x v="1"/>
    <n v="1128299"/>
    <x v="454"/>
    <x v="4"/>
    <x v="8"/>
    <s v="Orlando"/>
    <x v="0"/>
    <n v="41"/>
    <n v="188"/>
    <n v="7708"/>
    <n v="2620.7199999999998"/>
    <n v="0.33999999999999997"/>
    <x v="1"/>
  </r>
  <r>
    <x v="1"/>
    <n v="1128299"/>
    <x v="454"/>
    <x v="4"/>
    <x v="8"/>
    <s v="Orlando"/>
    <x v="1"/>
    <n v="46"/>
    <n v="231"/>
    <n v="10626"/>
    <n v="3400.32"/>
    <n v="0.32"/>
    <x v="1"/>
  </r>
  <r>
    <x v="1"/>
    <n v="1128299"/>
    <x v="454"/>
    <x v="4"/>
    <x v="8"/>
    <s v="Orlando"/>
    <x v="2"/>
    <n v="44"/>
    <n v="173"/>
    <n v="7612"/>
    <n v="2816.44"/>
    <n v="0.37"/>
    <x v="1"/>
  </r>
  <r>
    <x v="1"/>
    <n v="1128299"/>
    <x v="454"/>
    <x v="4"/>
    <x v="8"/>
    <s v="Orlando"/>
    <x v="3"/>
    <n v="47"/>
    <n v="170"/>
    <n v="7990"/>
    <n v="2716.6"/>
    <n v="0.33999999999999997"/>
    <x v="1"/>
  </r>
  <r>
    <x v="1"/>
    <n v="1128299"/>
    <x v="454"/>
    <x v="4"/>
    <x v="8"/>
    <s v="Orlando"/>
    <x v="4"/>
    <n v="58"/>
    <n v="147"/>
    <n v="8526"/>
    <n v="2302.02"/>
    <n v="0.27"/>
    <x v="1"/>
  </r>
  <r>
    <x v="1"/>
    <n v="1128299"/>
    <x v="454"/>
    <x v="4"/>
    <x v="8"/>
    <s v="Orlando"/>
    <x v="5"/>
    <n v="66"/>
    <n v="198"/>
    <n v="13068"/>
    <n v="6534"/>
    <n v="0.5"/>
    <x v="1"/>
  </r>
  <r>
    <x v="1"/>
    <n v="1128299"/>
    <x v="483"/>
    <x v="4"/>
    <x v="8"/>
    <s v="Orlando"/>
    <x v="0"/>
    <n v="58"/>
    <n v="280"/>
    <n v="16240"/>
    <n v="5846.4"/>
    <n v="0.36"/>
    <x v="1"/>
  </r>
  <r>
    <x v="1"/>
    <n v="1128299"/>
    <x v="483"/>
    <x v="4"/>
    <x v="8"/>
    <s v="Orlando"/>
    <x v="1"/>
    <n v="55"/>
    <n v="256"/>
    <n v="14080"/>
    <n v="4364.8"/>
    <n v="0.31"/>
    <x v="1"/>
  </r>
  <r>
    <x v="3"/>
    <n v="1128299"/>
    <x v="483"/>
    <x v="4"/>
    <x v="8"/>
    <s v="Orlando"/>
    <x v="2"/>
    <n v="64"/>
    <n v="204"/>
    <n v="13056"/>
    <n v="4308.4799999999996"/>
    <n v="0.32999999999999996"/>
    <x v="1"/>
  </r>
  <r>
    <x v="3"/>
    <n v="1128299"/>
    <x v="483"/>
    <x v="4"/>
    <x v="8"/>
    <s v="Orlando"/>
    <x v="3"/>
    <n v="58"/>
    <n v="204"/>
    <n v="11832"/>
    <n v="4022.8799999999997"/>
    <n v="0.33999999999999997"/>
    <x v="1"/>
  </r>
  <r>
    <x v="3"/>
    <n v="1128299"/>
    <x v="483"/>
    <x v="4"/>
    <x v="8"/>
    <s v="Orlando"/>
    <x v="4"/>
    <n v="64"/>
    <n v="179"/>
    <n v="11456"/>
    <n v="2978.56"/>
    <n v="0.26"/>
    <x v="1"/>
  </r>
  <r>
    <x v="3"/>
    <n v="1128299"/>
    <x v="483"/>
    <x v="4"/>
    <x v="8"/>
    <s v="Orlando"/>
    <x v="5"/>
    <n v="64"/>
    <n v="200"/>
    <n v="12800"/>
    <n v="6144"/>
    <n v="0.48"/>
    <x v="1"/>
  </r>
  <r>
    <x v="3"/>
    <n v="1185732"/>
    <x v="176"/>
    <x v="4"/>
    <x v="8"/>
    <s v="Orlando"/>
    <x v="0"/>
    <n v="30"/>
    <n v="272"/>
    <n v="8160"/>
    <n v="4161.6000000000004"/>
    <n v="0.51"/>
    <x v="1"/>
  </r>
  <r>
    <x v="3"/>
    <n v="1185732"/>
    <x v="176"/>
    <x v="4"/>
    <x v="8"/>
    <s v="Orlando"/>
    <x v="1"/>
    <n v="36"/>
    <n v="221"/>
    <n v="7956"/>
    <n v="3182.3999999999996"/>
    <n v="0.39999999999999997"/>
    <x v="1"/>
  </r>
  <r>
    <x v="3"/>
    <n v="1185732"/>
    <x v="176"/>
    <x v="4"/>
    <x v="8"/>
    <s v="Orlando"/>
    <x v="2"/>
    <n v="26"/>
    <n v="202"/>
    <n v="5252"/>
    <n v="1523.08"/>
    <n v="0.28999999999999998"/>
    <x v="1"/>
  </r>
  <r>
    <x v="3"/>
    <n v="1185732"/>
    <x v="176"/>
    <x v="4"/>
    <x v="8"/>
    <s v="Orlando"/>
    <x v="3"/>
    <n v="30"/>
    <n v="170"/>
    <n v="5100"/>
    <n v="1887"/>
    <n v="0.37"/>
    <x v="1"/>
  </r>
  <r>
    <x v="3"/>
    <n v="1185732"/>
    <x v="176"/>
    <x v="4"/>
    <x v="8"/>
    <s v="Orlando"/>
    <x v="4"/>
    <n v="36"/>
    <n v="193"/>
    <n v="6948"/>
    <n v="2848.68"/>
    <n v="0.41"/>
    <x v="1"/>
  </r>
  <r>
    <x v="3"/>
    <n v="1185732"/>
    <x v="176"/>
    <x v="4"/>
    <x v="8"/>
    <s v="Orlando"/>
    <x v="5"/>
    <n v="35"/>
    <n v="221"/>
    <n v="7735"/>
    <n v="4254.25"/>
    <n v="0.55000000000000004"/>
    <x v="1"/>
  </r>
  <r>
    <x v="3"/>
    <n v="1185732"/>
    <x v="205"/>
    <x v="4"/>
    <x v="8"/>
    <s v="Orlando"/>
    <x v="0"/>
    <n v="36"/>
    <n v="288"/>
    <n v="10368"/>
    <n v="4872.96"/>
    <n v="0.47000000000000003"/>
    <x v="1"/>
  </r>
  <r>
    <x v="3"/>
    <n v="1185732"/>
    <x v="205"/>
    <x v="4"/>
    <x v="8"/>
    <s v="Orlando"/>
    <x v="1"/>
    <n v="31"/>
    <n v="165"/>
    <n v="5115"/>
    <n v="2097.15"/>
    <n v="0.41"/>
    <x v="1"/>
  </r>
  <r>
    <x v="3"/>
    <n v="1185732"/>
    <x v="205"/>
    <x v="4"/>
    <x v="8"/>
    <s v="Orlando"/>
    <x v="2"/>
    <n v="23"/>
    <n v="204"/>
    <n v="4692"/>
    <n v="1501.44"/>
    <n v="0.32"/>
    <x v="1"/>
  </r>
  <r>
    <x v="0"/>
    <n v="1128299"/>
    <x v="698"/>
    <x v="4"/>
    <x v="18"/>
    <s v="Richmond"/>
    <x v="3"/>
    <n v="28"/>
    <n v="64"/>
    <n v="1792"/>
    <n v="734.71999999999991"/>
    <n v="0.41"/>
    <x v="1"/>
  </r>
  <r>
    <x v="0"/>
    <n v="1128299"/>
    <x v="698"/>
    <x v="4"/>
    <x v="18"/>
    <s v="Richmond"/>
    <x v="4"/>
    <n v="29"/>
    <n v="39"/>
    <n v="1131"/>
    <n v="508.95"/>
    <n v="0.45"/>
    <x v="1"/>
  </r>
  <r>
    <x v="0"/>
    <n v="1128299"/>
    <x v="698"/>
    <x v="4"/>
    <x v="18"/>
    <s v="Richmond"/>
    <x v="5"/>
    <n v="30"/>
    <n v="107"/>
    <n v="3210"/>
    <n v="1155.5999999999999"/>
    <n v="0.36"/>
    <x v="1"/>
  </r>
  <r>
    <x v="0"/>
    <n v="1128299"/>
    <x v="228"/>
    <x v="4"/>
    <x v="18"/>
    <s v="Richmond"/>
    <x v="0"/>
    <n v="30"/>
    <n v="162"/>
    <n v="4860"/>
    <n v="1846.8"/>
    <n v="0.38"/>
    <x v="1"/>
  </r>
  <r>
    <x v="0"/>
    <n v="1128299"/>
    <x v="228"/>
    <x v="4"/>
    <x v="18"/>
    <s v="Richmond"/>
    <x v="1"/>
    <n v="35"/>
    <n v="98"/>
    <n v="3430"/>
    <n v="1406.3"/>
    <n v="0.41"/>
    <x v="1"/>
  </r>
  <r>
    <x v="0"/>
    <n v="1128299"/>
    <x v="228"/>
    <x v="4"/>
    <x v="18"/>
    <s v="Richmond"/>
    <x v="2"/>
    <n v="43"/>
    <n v="112"/>
    <n v="4816"/>
    <n v="1974.56"/>
    <n v="0.41"/>
    <x v="1"/>
  </r>
  <r>
    <x v="0"/>
    <n v="1128299"/>
    <x v="228"/>
    <x v="4"/>
    <x v="18"/>
    <s v="Richmond"/>
    <x v="3"/>
    <n v="38"/>
    <n v="78"/>
    <n v="2964"/>
    <n v="1155.9599999999998"/>
    <n v="0.38999999999999996"/>
    <x v="1"/>
  </r>
  <r>
    <x v="0"/>
    <n v="1128299"/>
    <x v="228"/>
    <x v="4"/>
    <x v="18"/>
    <s v="Richmond"/>
    <x v="4"/>
    <n v="43"/>
    <n v="33"/>
    <n v="1419"/>
    <n v="595.98"/>
    <n v="0.42000000000000004"/>
    <x v="1"/>
  </r>
  <r>
    <x v="0"/>
    <n v="1128299"/>
    <x v="228"/>
    <x v="4"/>
    <x v="18"/>
    <s v="Richmond"/>
    <x v="5"/>
    <n v="35"/>
    <n v="102"/>
    <n v="3570"/>
    <n v="1285.2"/>
    <n v="0.36"/>
    <x v="1"/>
  </r>
  <r>
    <x v="0"/>
    <n v="1128299"/>
    <x v="247"/>
    <x v="4"/>
    <x v="18"/>
    <s v="Richmond"/>
    <x v="0"/>
    <n v="38"/>
    <n v="147"/>
    <n v="5586"/>
    <n v="2066.8200000000002"/>
    <n v="0.37"/>
    <x v="1"/>
  </r>
  <r>
    <x v="0"/>
    <n v="1128299"/>
    <x v="247"/>
    <x v="4"/>
    <x v="18"/>
    <s v="Richmond"/>
    <x v="1"/>
    <n v="44"/>
    <n v="85"/>
    <n v="3740"/>
    <n v="1533.3999999999999"/>
    <n v="0.41"/>
    <x v="1"/>
  </r>
  <r>
    <x v="0"/>
    <n v="1128299"/>
    <x v="247"/>
    <x v="4"/>
    <x v="18"/>
    <s v="Richmond"/>
    <x v="2"/>
    <n v="41"/>
    <n v="114"/>
    <n v="4674"/>
    <n v="1729.3799999999999"/>
    <n v="0.37"/>
    <x v="1"/>
  </r>
  <r>
    <x v="0"/>
    <n v="1128299"/>
    <x v="247"/>
    <x v="4"/>
    <x v="18"/>
    <s v="Richmond"/>
    <x v="3"/>
    <n v="32"/>
    <n v="68"/>
    <n v="2176"/>
    <n v="913.92"/>
    <n v="0.42"/>
    <x v="1"/>
  </r>
  <r>
    <x v="0"/>
    <n v="1128299"/>
    <x v="247"/>
    <x v="4"/>
    <x v="18"/>
    <s v="Richmond"/>
    <x v="4"/>
    <n v="40"/>
    <n v="40"/>
    <n v="1600"/>
    <n v="672.00000000000011"/>
    <n v="0.42000000000000004"/>
    <x v="1"/>
  </r>
  <r>
    <x v="0"/>
    <n v="1128299"/>
    <x v="247"/>
    <x v="4"/>
    <x v="18"/>
    <s v="Richmond"/>
    <x v="5"/>
    <n v="47"/>
    <n v="90"/>
    <n v="4230"/>
    <n v="1522.8"/>
    <n v="0.36"/>
    <x v="1"/>
  </r>
  <r>
    <x v="0"/>
    <n v="1128299"/>
    <x v="278"/>
    <x v="4"/>
    <x v="18"/>
    <s v="Richmond"/>
    <x v="0"/>
    <n v="39"/>
    <n v="175"/>
    <n v="6825"/>
    <n v="2730"/>
    <n v="0.39999999999999997"/>
    <x v="1"/>
  </r>
  <r>
    <x v="0"/>
    <n v="1128299"/>
    <x v="278"/>
    <x v="4"/>
    <x v="18"/>
    <s v="Richmond"/>
    <x v="1"/>
    <n v="40"/>
    <n v="105"/>
    <n v="4200"/>
    <n v="1722"/>
    <n v="0.41"/>
    <x v="1"/>
  </r>
  <r>
    <x v="0"/>
    <n v="1128299"/>
    <x v="278"/>
    <x v="4"/>
    <x v="18"/>
    <s v="Richmond"/>
    <x v="2"/>
    <n v="37"/>
    <n v="109"/>
    <n v="4033"/>
    <n v="1492.21"/>
    <n v="0.37"/>
    <x v="1"/>
  </r>
  <r>
    <x v="0"/>
    <n v="1128299"/>
    <x v="278"/>
    <x v="4"/>
    <x v="18"/>
    <s v="Richmond"/>
    <x v="3"/>
    <n v="33"/>
    <n v="85"/>
    <n v="2805"/>
    <n v="1065.9000000000001"/>
    <n v="0.38"/>
    <x v="1"/>
  </r>
  <r>
    <x v="0"/>
    <n v="1128299"/>
    <x v="278"/>
    <x v="4"/>
    <x v="18"/>
    <s v="Richmond"/>
    <x v="4"/>
    <n v="34"/>
    <n v="54"/>
    <n v="1836"/>
    <n v="789.48000000000013"/>
    <n v="0.43000000000000005"/>
    <x v="1"/>
  </r>
  <r>
    <x v="0"/>
    <n v="1128299"/>
    <x v="278"/>
    <x v="4"/>
    <x v="18"/>
    <s v="Richmond"/>
    <x v="5"/>
    <n v="44"/>
    <n v="168"/>
    <n v="7392"/>
    <n v="2587.1999999999998"/>
    <n v="0.35"/>
    <x v="1"/>
  </r>
  <r>
    <x v="0"/>
    <n v="1128299"/>
    <x v="308"/>
    <x v="4"/>
    <x v="18"/>
    <s v="Richmond"/>
    <x v="0"/>
    <n v="37"/>
    <n v="233"/>
    <n v="8621"/>
    <n v="3189.77"/>
    <n v="0.37"/>
    <x v="1"/>
  </r>
  <r>
    <x v="0"/>
    <n v="1128299"/>
    <x v="308"/>
    <x v="4"/>
    <x v="18"/>
    <s v="Richmond"/>
    <x v="1"/>
    <n v="45"/>
    <n v="221"/>
    <n v="9945"/>
    <n v="4077.45"/>
    <n v="0.41"/>
    <x v="1"/>
  </r>
  <r>
    <x v="0"/>
    <n v="1128299"/>
    <x v="308"/>
    <x v="4"/>
    <x v="18"/>
    <s v="Richmond"/>
    <x v="2"/>
    <n v="58"/>
    <n v="208"/>
    <n v="12064"/>
    <n v="4463.68"/>
    <n v="0.37"/>
    <x v="1"/>
  </r>
  <r>
    <x v="0"/>
    <n v="1128299"/>
    <x v="308"/>
    <x v="4"/>
    <x v="18"/>
    <s v="Richmond"/>
    <x v="3"/>
    <n v="61"/>
    <n v="184"/>
    <n v="11224"/>
    <n v="4601.84"/>
    <n v="0.41"/>
    <x v="1"/>
  </r>
  <r>
    <x v="0"/>
    <n v="1128299"/>
    <x v="308"/>
    <x v="4"/>
    <x v="18"/>
    <s v="Richmond"/>
    <x v="4"/>
    <n v="68"/>
    <n v="128"/>
    <n v="8704"/>
    <n v="4003.84"/>
    <n v="0.46"/>
    <x v="1"/>
  </r>
  <r>
    <x v="0"/>
    <n v="1128299"/>
    <x v="308"/>
    <x v="4"/>
    <x v="18"/>
    <s v="Richmond"/>
    <x v="5"/>
    <n v="82"/>
    <n v="231"/>
    <n v="18942"/>
    <n v="7008.54"/>
    <n v="0.37"/>
    <x v="1"/>
  </r>
  <r>
    <x v="0"/>
    <n v="1128299"/>
    <x v="337"/>
    <x v="4"/>
    <x v="18"/>
    <s v="Richmond"/>
    <x v="0"/>
    <n v="60"/>
    <n v="272"/>
    <n v="16320"/>
    <n v="6038.4"/>
    <n v="0.37"/>
    <x v="1"/>
  </r>
  <r>
    <x v="0"/>
    <n v="1128299"/>
    <x v="337"/>
    <x v="4"/>
    <x v="18"/>
    <s v="Richmond"/>
    <x v="1"/>
    <n v="60"/>
    <n v="224"/>
    <n v="13440"/>
    <n v="5107.2"/>
    <n v="0.38"/>
    <x v="1"/>
  </r>
  <r>
    <x v="0"/>
    <n v="1128299"/>
    <x v="337"/>
    <x v="4"/>
    <x v="18"/>
    <s v="Richmond"/>
    <x v="2"/>
    <n v="62"/>
    <n v="208"/>
    <n v="12896"/>
    <n v="4900.4800000000005"/>
    <n v="0.38"/>
    <x v="1"/>
  </r>
  <r>
    <x v="0"/>
    <n v="1128299"/>
    <x v="337"/>
    <x v="4"/>
    <x v="18"/>
    <s v="Richmond"/>
    <x v="3"/>
    <n v="65"/>
    <n v="187"/>
    <n v="12155"/>
    <n v="5105.0999999999995"/>
    <n v="0.42"/>
    <x v="1"/>
  </r>
  <r>
    <x v="0"/>
    <n v="1128299"/>
    <x v="337"/>
    <x v="4"/>
    <x v="18"/>
    <s v="Richmond"/>
    <x v="4"/>
    <n v="72"/>
    <n v="210"/>
    <n v="15120"/>
    <n v="6501.6"/>
    <n v="0.43000000000000005"/>
    <x v="1"/>
  </r>
  <r>
    <x v="0"/>
    <n v="1128299"/>
    <x v="337"/>
    <x v="4"/>
    <x v="18"/>
    <s v="Richmond"/>
    <x v="5"/>
    <n v="82"/>
    <n v="186"/>
    <n v="15252"/>
    <n v="5033.1599999999989"/>
    <n v="0.32999999999999996"/>
    <x v="1"/>
  </r>
  <r>
    <x v="0"/>
    <n v="1128299"/>
    <x v="369"/>
    <x v="4"/>
    <x v="18"/>
    <s v="Richmond"/>
    <x v="0"/>
    <n v="67"/>
    <n v="272"/>
    <n v="18224"/>
    <n v="7289.5999999999995"/>
    <n v="0.39999999999999997"/>
    <x v="1"/>
  </r>
  <r>
    <x v="0"/>
    <n v="1128299"/>
    <x v="369"/>
    <x v="4"/>
    <x v="18"/>
    <s v="Richmond"/>
    <x v="1"/>
    <n v="53"/>
    <n v="240"/>
    <n v="12720"/>
    <n v="5342.4"/>
    <n v="0.42"/>
    <x v="1"/>
  </r>
  <r>
    <x v="0"/>
    <n v="1128299"/>
    <x v="369"/>
    <x v="4"/>
    <x v="18"/>
    <s v="Richmond"/>
    <x v="2"/>
    <n v="53"/>
    <n v="215"/>
    <n v="11395"/>
    <n v="4216.1499999999996"/>
    <n v="0.37"/>
    <x v="1"/>
  </r>
  <r>
    <x v="0"/>
    <n v="1128299"/>
    <x v="369"/>
    <x v="4"/>
    <x v="18"/>
    <s v="Richmond"/>
    <x v="3"/>
    <n v="52"/>
    <n v="136"/>
    <n v="7072"/>
    <n v="2758.08"/>
    <n v="0.38999999999999996"/>
    <x v="1"/>
  </r>
  <r>
    <x v="0"/>
    <n v="1128299"/>
    <x v="369"/>
    <x v="4"/>
    <x v="18"/>
    <s v="Richmond"/>
    <x v="4"/>
    <n v="51"/>
    <n v="132"/>
    <n v="6732"/>
    <n v="3029.4"/>
    <n v="0.45"/>
    <x v="1"/>
  </r>
  <r>
    <x v="0"/>
    <n v="1128299"/>
    <x v="369"/>
    <x v="4"/>
    <x v="18"/>
    <s v="Richmond"/>
    <x v="5"/>
    <n v="55"/>
    <n v="80"/>
    <n v="4400"/>
    <n v="1495.9999999999998"/>
    <n v="0.33999999999999997"/>
    <x v="1"/>
  </r>
  <r>
    <x v="0"/>
    <n v="1128299"/>
    <x v="401"/>
    <x v="4"/>
    <x v="18"/>
    <s v="Richmond"/>
    <x v="0"/>
    <n v="35"/>
    <n v="149"/>
    <n v="5215"/>
    <n v="2190.2999999999997"/>
    <n v="0.42"/>
    <x v="1"/>
  </r>
  <r>
    <x v="0"/>
    <n v="1128299"/>
    <x v="401"/>
    <x v="4"/>
    <x v="18"/>
    <s v="Richmond"/>
    <x v="1"/>
    <n v="43"/>
    <n v="153"/>
    <n v="6579"/>
    <n v="2565.81"/>
    <n v="0.38999999999999996"/>
    <x v="1"/>
  </r>
  <r>
    <x v="0"/>
    <n v="1128299"/>
    <x v="401"/>
    <x v="4"/>
    <x v="18"/>
    <s v="Richmond"/>
    <x v="2"/>
    <n v="34"/>
    <n v="78"/>
    <n v="2652"/>
    <n v="1060.8"/>
    <n v="0.39999999999999997"/>
    <x v="1"/>
  </r>
  <r>
    <x v="0"/>
    <n v="1128299"/>
    <x v="401"/>
    <x v="4"/>
    <x v="18"/>
    <s v="Richmond"/>
    <x v="3"/>
    <n v="37"/>
    <n v="70"/>
    <n v="2590"/>
    <n v="1036"/>
    <n v="0.39999999999999997"/>
    <x v="1"/>
  </r>
  <r>
    <x v="0"/>
    <n v="1128299"/>
    <x v="401"/>
    <x v="4"/>
    <x v="18"/>
    <s v="Richmond"/>
    <x v="4"/>
    <n v="39"/>
    <n v="74"/>
    <n v="2886"/>
    <n v="1356.42"/>
    <n v="0.47000000000000003"/>
    <x v="1"/>
  </r>
  <r>
    <x v="0"/>
    <n v="1128299"/>
    <x v="401"/>
    <x v="4"/>
    <x v="18"/>
    <s v="Richmond"/>
    <x v="5"/>
    <n v="33"/>
    <n v="83"/>
    <n v="2739"/>
    <n v="986.04"/>
    <n v="0.36"/>
    <x v="1"/>
  </r>
  <r>
    <x v="0"/>
    <n v="1128299"/>
    <x v="430"/>
    <x v="4"/>
    <x v="18"/>
    <s v="Richmond"/>
    <x v="0"/>
    <n v="28"/>
    <n v="119"/>
    <n v="3332"/>
    <n v="1332.8"/>
    <n v="0.39999999999999997"/>
    <x v="1"/>
  </r>
  <r>
    <x v="0"/>
    <n v="1128299"/>
    <x v="430"/>
    <x v="4"/>
    <x v="18"/>
    <s v="Richmond"/>
    <x v="1"/>
    <n v="39"/>
    <n v="173"/>
    <n v="6747"/>
    <n v="2563.86"/>
    <n v="0.38"/>
    <x v="1"/>
  </r>
  <r>
    <x v="0"/>
    <n v="1128299"/>
    <x v="430"/>
    <x v="4"/>
    <x v="18"/>
    <s v="Richmond"/>
    <x v="2"/>
    <n v="39"/>
    <n v="119"/>
    <n v="4641"/>
    <n v="1949.22"/>
    <n v="0.42"/>
    <x v="1"/>
  </r>
  <r>
    <x v="0"/>
    <n v="1128299"/>
    <x v="430"/>
    <x v="4"/>
    <x v="18"/>
    <s v="Richmond"/>
    <x v="3"/>
    <n v="31"/>
    <n v="101"/>
    <n v="3131"/>
    <n v="1158.47"/>
    <n v="0.37"/>
    <x v="1"/>
  </r>
  <r>
    <x v="0"/>
    <n v="1128299"/>
    <x v="430"/>
    <x v="4"/>
    <x v="18"/>
    <s v="Richmond"/>
    <x v="4"/>
    <n v="42"/>
    <n v="105"/>
    <n v="4410"/>
    <n v="2072.7000000000003"/>
    <n v="0.47000000000000003"/>
    <x v="1"/>
  </r>
  <r>
    <x v="0"/>
    <n v="1128299"/>
    <x v="430"/>
    <x v="4"/>
    <x v="18"/>
    <s v="Richmond"/>
    <x v="5"/>
    <n v="40"/>
    <n v="109"/>
    <n v="4360"/>
    <n v="1395.2"/>
    <n v="0.32"/>
    <x v="1"/>
  </r>
  <r>
    <x v="0"/>
    <n v="1128299"/>
    <x v="461"/>
    <x v="4"/>
    <x v="18"/>
    <s v="Richmond"/>
    <x v="0"/>
    <n v="34"/>
    <n v="173"/>
    <n v="5882"/>
    <n v="2470.44"/>
    <n v="0.42"/>
    <x v="1"/>
  </r>
  <r>
    <x v="0"/>
    <n v="1128299"/>
    <x v="461"/>
    <x v="4"/>
    <x v="18"/>
    <s v="Richmond"/>
    <x v="1"/>
    <n v="34"/>
    <n v="221"/>
    <n v="7514"/>
    <n v="2780.18"/>
    <n v="0.37"/>
    <x v="1"/>
  </r>
  <r>
    <x v="0"/>
    <n v="1128299"/>
    <x v="461"/>
    <x v="4"/>
    <x v="18"/>
    <s v="Richmond"/>
    <x v="2"/>
    <n v="33"/>
    <n v="143"/>
    <n v="4719"/>
    <n v="1840.4099999999999"/>
    <n v="0.38999999999999996"/>
    <x v="1"/>
  </r>
  <r>
    <x v="0"/>
    <n v="1128299"/>
    <x v="461"/>
    <x v="4"/>
    <x v="18"/>
    <s v="Richmond"/>
    <x v="3"/>
    <n v="36"/>
    <n v="144"/>
    <n v="5184"/>
    <n v="2021.7599999999998"/>
    <n v="0.38999999999999996"/>
    <x v="1"/>
  </r>
  <r>
    <x v="0"/>
    <n v="1128299"/>
    <x v="461"/>
    <x v="4"/>
    <x v="18"/>
    <s v="Richmond"/>
    <x v="4"/>
    <n v="56"/>
    <n v="136"/>
    <n v="7616"/>
    <n v="3351.04"/>
    <n v="0.44"/>
    <x v="1"/>
  </r>
  <r>
    <x v="0"/>
    <n v="1128299"/>
    <x v="461"/>
    <x v="4"/>
    <x v="18"/>
    <s v="Richmond"/>
    <x v="5"/>
    <n v="60"/>
    <n v="176"/>
    <n v="10560"/>
    <n v="3484.7999999999997"/>
    <n v="0.32999999999999996"/>
    <x v="1"/>
  </r>
  <r>
    <x v="0"/>
    <n v="1128299"/>
    <x v="490"/>
    <x v="4"/>
    <x v="18"/>
    <s v="Richmond"/>
    <x v="0"/>
    <n v="49"/>
    <n v="248"/>
    <n v="12152"/>
    <n v="4860.7999999999993"/>
    <n v="0.39999999999999997"/>
    <x v="1"/>
  </r>
  <r>
    <x v="0"/>
    <n v="1128299"/>
    <x v="490"/>
    <x v="4"/>
    <x v="18"/>
    <s v="Richmond"/>
    <x v="1"/>
    <n v="54"/>
    <n v="225"/>
    <n v="12150"/>
    <n v="4981.5"/>
    <n v="0.41"/>
    <x v="1"/>
  </r>
  <r>
    <x v="2"/>
    <n v="1128299"/>
    <x v="490"/>
    <x v="4"/>
    <x v="18"/>
    <s v="Richmond"/>
    <x v="2"/>
    <n v="53"/>
    <n v="165"/>
    <n v="8745"/>
    <n v="3497.9999999999995"/>
    <n v="0.39999999999999997"/>
    <x v="1"/>
  </r>
  <r>
    <x v="2"/>
    <n v="1128299"/>
    <x v="490"/>
    <x v="4"/>
    <x v="18"/>
    <s v="Richmond"/>
    <x v="3"/>
    <n v="51"/>
    <n v="176"/>
    <n v="8976"/>
    <n v="3500.6399999999994"/>
    <n v="0.38999999999999996"/>
    <x v="1"/>
  </r>
  <r>
    <x v="2"/>
    <n v="1128299"/>
    <x v="490"/>
    <x v="4"/>
    <x v="18"/>
    <s v="Richmond"/>
    <x v="4"/>
    <n v="59"/>
    <n v="157"/>
    <n v="9263"/>
    <n v="3890.4600000000005"/>
    <n v="0.42000000000000004"/>
    <x v="1"/>
  </r>
  <r>
    <x v="2"/>
    <n v="1128299"/>
    <x v="490"/>
    <x v="4"/>
    <x v="18"/>
    <s v="Richmond"/>
    <x v="5"/>
    <n v="65"/>
    <n v="190"/>
    <n v="12350"/>
    <n v="4322.5"/>
    <n v="0.35"/>
    <x v="1"/>
  </r>
  <r>
    <x v="2"/>
    <n v="1185732"/>
    <x v="183"/>
    <x v="4"/>
    <x v="18"/>
    <s v="Richmond"/>
    <x v="0"/>
    <n v="23"/>
    <n v="233"/>
    <n v="5359"/>
    <n v="2786.6800000000003"/>
    <n v="0.52"/>
    <x v="1"/>
  </r>
  <r>
    <x v="2"/>
    <n v="1185732"/>
    <x v="183"/>
    <x v="4"/>
    <x v="18"/>
    <s v="Richmond"/>
    <x v="1"/>
    <n v="28"/>
    <n v="187"/>
    <n v="5236"/>
    <n v="2460.92"/>
    <n v="0.47"/>
    <x v="1"/>
  </r>
  <r>
    <x v="2"/>
    <n v="1185732"/>
    <x v="183"/>
    <x v="4"/>
    <x v="18"/>
    <s v="Richmond"/>
    <x v="2"/>
    <n v="18"/>
    <n v="176"/>
    <n v="3168"/>
    <n v="1013.76"/>
    <n v="0.32"/>
    <x v="1"/>
  </r>
  <r>
    <x v="2"/>
    <n v="1185732"/>
    <x v="183"/>
    <x v="4"/>
    <x v="18"/>
    <s v="Richmond"/>
    <x v="3"/>
    <n v="21"/>
    <n v="136"/>
    <n v="2856"/>
    <n v="1199.52"/>
    <n v="0.42"/>
    <x v="1"/>
  </r>
  <r>
    <x v="2"/>
    <n v="1185732"/>
    <x v="183"/>
    <x v="4"/>
    <x v="18"/>
    <s v="Richmond"/>
    <x v="4"/>
    <n v="30"/>
    <n v="140"/>
    <n v="4200"/>
    <n v="1889.9999999999998"/>
    <n v="0.44999999999999996"/>
    <x v="1"/>
  </r>
  <r>
    <x v="2"/>
    <n v="1185732"/>
    <x v="183"/>
    <x v="4"/>
    <x v="18"/>
    <s v="Richmond"/>
    <x v="5"/>
    <n v="25"/>
    <n v="193"/>
    <n v="4825"/>
    <n v="2798.5000000000005"/>
    <n v="0.58000000000000007"/>
    <x v="1"/>
  </r>
  <r>
    <x v="2"/>
    <n v="1185732"/>
    <x v="212"/>
    <x v="4"/>
    <x v="18"/>
    <s v="Richmond"/>
    <x v="0"/>
    <n v="26"/>
    <n v="256"/>
    <n v="6656"/>
    <n v="3660.8"/>
    <n v="0.55000000000000004"/>
    <x v="1"/>
  </r>
  <r>
    <x v="2"/>
    <n v="1185732"/>
    <x v="212"/>
    <x v="4"/>
    <x v="18"/>
    <s v="Richmond"/>
    <x v="1"/>
    <n v="27"/>
    <n v="153"/>
    <n v="4131"/>
    <n v="1858.9499999999998"/>
    <n v="0.44999999999999996"/>
    <x v="1"/>
  </r>
  <r>
    <x v="2"/>
    <n v="1185732"/>
    <x v="212"/>
    <x v="4"/>
    <x v="18"/>
    <s v="Richmond"/>
    <x v="2"/>
    <n v="17"/>
    <n v="170"/>
    <n v="2890"/>
    <n v="1040.3999999999999"/>
    <n v="0.36"/>
    <x v="1"/>
  </r>
  <r>
    <x v="3"/>
    <n v="1185732"/>
    <x v="206"/>
    <x v="2"/>
    <x v="21"/>
    <s v="Salt Lake City"/>
    <x v="3"/>
    <n v="16"/>
    <n v="93"/>
    <n v="1488"/>
    <n v="624.96"/>
    <n v="0.42000000000000004"/>
    <x v="1"/>
  </r>
  <r>
    <x v="3"/>
    <n v="1185732"/>
    <x v="206"/>
    <x v="2"/>
    <x v="21"/>
    <s v="Salt Lake City"/>
    <x v="4"/>
    <n v="28"/>
    <n v="120"/>
    <n v="3360"/>
    <n v="1411.2"/>
    <n v="0.42"/>
    <x v="1"/>
  </r>
  <r>
    <x v="3"/>
    <n v="1185732"/>
    <x v="206"/>
    <x v="2"/>
    <x v="21"/>
    <s v="Salt Lake City"/>
    <x v="5"/>
    <n v="18"/>
    <n v="149"/>
    <n v="2682"/>
    <n v="1475.1000000000001"/>
    <n v="0.55000000000000004"/>
    <x v="1"/>
  </r>
  <r>
    <x v="3"/>
    <n v="1185732"/>
    <x v="215"/>
    <x v="2"/>
    <x v="21"/>
    <s v="Salt Lake City"/>
    <x v="0"/>
    <n v="20"/>
    <n v="228"/>
    <n v="4560"/>
    <n v="1960.8000000000002"/>
    <n v="0.43000000000000005"/>
    <x v="1"/>
  </r>
  <r>
    <x v="3"/>
    <n v="1185732"/>
    <x v="215"/>
    <x v="2"/>
    <x v="21"/>
    <s v="Salt Lake City"/>
    <x v="1"/>
    <n v="22"/>
    <n v="105"/>
    <n v="2310"/>
    <n v="923.99999999999989"/>
    <n v="0.39999999999999997"/>
    <x v="1"/>
  </r>
  <r>
    <x v="3"/>
    <n v="1185732"/>
    <x v="215"/>
    <x v="2"/>
    <x v="21"/>
    <s v="Salt Lake City"/>
    <x v="2"/>
    <n v="16"/>
    <n v="140"/>
    <n v="2240"/>
    <n v="873.59999999999991"/>
    <n v="0.38999999999999996"/>
    <x v="1"/>
  </r>
  <r>
    <x v="3"/>
    <n v="1185732"/>
    <x v="215"/>
    <x v="2"/>
    <x v="21"/>
    <s v="Salt Lake City"/>
    <x v="3"/>
    <n v="20"/>
    <n v="75"/>
    <n v="1500"/>
    <n v="630.00000000000011"/>
    <n v="0.42000000000000004"/>
    <x v="1"/>
  </r>
  <r>
    <x v="3"/>
    <n v="1185732"/>
    <x v="215"/>
    <x v="2"/>
    <x v="21"/>
    <s v="Salt Lake City"/>
    <x v="4"/>
    <n v="28"/>
    <n v="90"/>
    <n v="2520"/>
    <n v="1007.9999999999999"/>
    <n v="0.39999999999999997"/>
    <x v="1"/>
  </r>
  <r>
    <x v="3"/>
    <n v="1185732"/>
    <x v="215"/>
    <x v="2"/>
    <x v="21"/>
    <s v="Salt Lake City"/>
    <x v="5"/>
    <n v="21"/>
    <n v="140"/>
    <n v="2940"/>
    <n v="1675.8000000000002"/>
    <n v="0.57000000000000006"/>
    <x v="1"/>
  </r>
  <r>
    <x v="3"/>
    <n v="1185732"/>
    <x v="234"/>
    <x v="2"/>
    <x v="21"/>
    <s v="Salt Lake City"/>
    <x v="0"/>
    <n v="20"/>
    <n v="194"/>
    <n v="3880"/>
    <n v="1784.8000000000002"/>
    <n v="0.46"/>
    <x v="1"/>
  </r>
  <r>
    <x v="3"/>
    <n v="1185732"/>
    <x v="234"/>
    <x v="2"/>
    <x v="21"/>
    <s v="Salt Lake City"/>
    <x v="1"/>
    <n v="20"/>
    <n v="111"/>
    <n v="2220"/>
    <n v="821.4"/>
    <n v="0.37"/>
    <x v="1"/>
  </r>
  <r>
    <x v="3"/>
    <n v="1185732"/>
    <x v="234"/>
    <x v="2"/>
    <x v="21"/>
    <s v="Salt Lake City"/>
    <x v="2"/>
    <n v="10"/>
    <n v="107"/>
    <n v="1070"/>
    <n v="438.7"/>
    <n v="0.41"/>
    <x v="1"/>
  </r>
  <r>
    <x v="3"/>
    <n v="1185732"/>
    <x v="234"/>
    <x v="2"/>
    <x v="21"/>
    <s v="Salt Lake City"/>
    <x v="3"/>
    <n v="14"/>
    <n v="75"/>
    <n v="1050"/>
    <n v="472.5"/>
    <n v="0.45"/>
    <x v="1"/>
  </r>
  <r>
    <x v="3"/>
    <n v="1185732"/>
    <x v="234"/>
    <x v="2"/>
    <x v="21"/>
    <s v="Salt Lake City"/>
    <x v="4"/>
    <n v="24"/>
    <n v="88"/>
    <n v="2112"/>
    <n v="823.68"/>
    <n v="0.38999999999999996"/>
    <x v="1"/>
  </r>
  <r>
    <x v="3"/>
    <n v="1185732"/>
    <x v="234"/>
    <x v="2"/>
    <x v="21"/>
    <s v="Salt Lake City"/>
    <x v="5"/>
    <n v="20"/>
    <n v="136"/>
    <n v="2720"/>
    <n v="1414.4"/>
    <n v="0.52"/>
    <x v="1"/>
  </r>
  <r>
    <x v="3"/>
    <n v="1185732"/>
    <x v="265"/>
    <x v="2"/>
    <x v="21"/>
    <s v="Salt Lake City"/>
    <x v="0"/>
    <n v="27"/>
    <n v="228"/>
    <n v="6156"/>
    <n v="2647.0800000000004"/>
    <n v="0.43000000000000005"/>
    <x v="1"/>
  </r>
  <r>
    <x v="3"/>
    <n v="1185732"/>
    <x v="265"/>
    <x v="2"/>
    <x v="21"/>
    <s v="Salt Lake City"/>
    <x v="1"/>
    <n v="22"/>
    <n v="128"/>
    <n v="2816"/>
    <n v="1182.72"/>
    <n v="0.42"/>
    <x v="1"/>
  </r>
  <r>
    <x v="3"/>
    <n v="1185732"/>
    <x v="265"/>
    <x v="2"/>
    <x v="21"/>
    <s v="Salt Lake City"/>
    <x v="2"/>
    <n v="19"/>
    <n v="109"/>
    <n v="2071"/>
    <n v="786.98"/>
    <n v="0.38"/>
    <x v="1"/>
  </r>
  <r>
    <x v="3"/>
    <n v="1185732"/>
    <x v="265"/>
    <x v="2"/>
    <x v="21"/>
    <s v="Salt Lake City"/>
    <x v="3"/>
    <n v="19"/>
    <n v="94"/>
    <n v="1786"/>
    <n v="767.98000000000013"/>
    <n v="0.43000000000000005"/>
    <x v="1"/>
  </r>
  <r>
    <x v="3"/>
    <n v="1185732"/>
    <x v="265"/>
    <x v="2"/>
    <x v="21"/>
    <s v="Salt Lake City"/>
    <x v="4"/>
    <n v="29"/>
    <n v="90"/>
    <n v="2610"/>
    <n v="1096.2"/>
    <n v="0.42"/>
    <x v="1"/>
  </r>
  <r>
    <x v="3"/>
    <n v="1185732"/>
    <x v="265"/>
    <x v="2"/>
    <x v="21"/>
    <s v="Salt Lake City"/>
    <x v="5"/>
    <n v="32"/>
    <n v="128"/>
    <n v="4096"/>
    <n v="2334.7200000000003"/>
    <n v="0.57000000000000006"/>
    <x v="1"/>
  </r>
  <r>
    <x v="3"/>
    <n v="1185732"/>
    <x v="295"/>
    <x v="2"/>
    <x v="21"/>
    <s v="Salt Lake City"/>
    <x v="0"/>
    <n v="21"/>
    <n v="208"/>
    <n v="4368"/>
    <n v="1878.2400000000002"/>
    <n v="0.43000000000000005"/>
    <x v="1"/>
  </r>
  <r>
    <x v="3"/>
    <n v="1185732"/>
    <x v="295"/>
    <x v="2"/>
    <x v="21"/>
    <s v="Salt Lake City"/>
    <x v="1"/>
    <n v="18"/>
    <n v="132"/>
    <n v="2376"/>
    <n v="950.4"/>
    <n v="0.39999999999999997"/>
    <x v="1"/>
  </r>
  <r>
    <x v="3"/>
    <n v="1185732"/>
    <x v="295"/>
    <x v="2"/>
    <x v="21"/>
    <s v="Salt Lake City"/>
    <x v="2"/>
    <n v="13"/>
    <n v="128"/>
    <n v="1664"/>
    <n v="615.67999999999995"/>
    <n v="0.37"/>
    <x v="1"/>
  </r>
  <r>
    <x v="3"/>
    <n v="1185732"/>
    <x v="295"/>
    <x v="2"/>
    <x v="21"/>
    <s v="Salt Lake City"/>
    <x v="3"/>
    <n v="13"/>
    <n v="132"/>
    <n v="1716"/>
    <n v="737.88000000000011"/>
    <n v="0.43000000000000005"/>
    <x v="1"/>
  </r>
  <r>
    <x v="3"/>
    <n v="1185732"/>
    <x v="295"/>
    <x v="2"/>
    <x v="21"/>
    <s v="Salt Lake City"/>
    <x v="4"/>
    <n v="24"/>
    <n v="132"/>
    <n v="3168"/>
    <n v="1172.1600000000001"/>
    <n v="0.37"/>
    <x v="1"/>
  </r>
  <r>
    <x v="3"/>
    <n v="1185732"/>
    <x v="295"/>
    <x v="2"/>
    <x v="21"/>
    <s v="Salt Lake City"/>
    <x v="5"/>
    <n v="32"/>
    <n v="190"/>
    <n v="6080"/>
    <n v="3283.2000000000003"/>
    <n v="0.54"/>
    <x v="1"/>
  </r>
  <r>
    <x v="3"/>
    <n v="1185732"/>
    <x v="324"/>
    <x v="2"/>
    <x v="21"/>
    <s v="Salt Lake City"/>
    <x v="0"/>
    <n v="28"/>
    <n v="248"/>
    <n v="6944"/>
    <n v="2985.9200000000005"/>
    <n v="0.43000000000000005"/>
    <x v="1"/>
  </r>
  <r>
    <x v="3"/>
    <n v="1185732"/>
    <x v="324"/>
    <x v="2"/>
    <x v="21"/>
    <s v="Salt Lake City"/>
    <x v="1"/>
    <n v="20"/>
    <n v="182"/>
    <n v="3640"/>
    <n v="1419.6"/>
    <n v="0.38999999999999996"/>
    <x v="1"/>
  </r>
  <r>
    <x v="3"/>
    <n v="1185732"/>
    <x v="324"/>
    <x v="2"/>
    <x v="21"/>
    <s v="Salt Lake City"/>
    <x v="2"/>
    <n v="19"/>
    <n v="157"/>
    <n v="2983"/>
    <n v="1163.3699999999999"/>
    <n v="0.38999999999999996"/>
    <x v="1"/>
  </r>
  <r>
    <x v="3"/>
    <n v="1185732"/>
    <x v="324"/>
    <x v="2"/>
    <x v="21"/>
    <s v="Salt Lake City"/>
    <x v="3"/>
    <n v="16"/>
    <n v="128"/>
    <n v="2048"/>
    <n v="962.56000000000006"/>
    <n v="0.47000000000000003"/>
    <x v="1"/>
  </r>
  <r>
    <x v="3"/>
    <n v="1185732"/>
    <x v="324"/>
    <x v="2"/>
    <x v="21"/>
    <s v="Salt Lake City"/>
    <x v="4"/>
    <n v="28"/>
    <n v="140"/>
    <n v="3920"/>
    <n v="1489.6"/>
    <n v="0.38"/>
    <x v="1"/>
  </r>
  <r>
    <x v="3"/>
    <n v="1185732"/>
    <x v="324"/>
    <x v="2"/>
    <x v="21"/>
    <s v="Salt Lake City"/>
    <x v="5"/>
    <n v="32"/>
    <n v="204"/>
    <n v="6528"/>
    <n v="3590.4"/>
    <n v="0.55000000000000004"/>
    <x v="1"/>
  </r>
  <r>
    <x v="3"/>
    <n v="1185732"/>
    <x v="356"/>
    <x v="2"/>
    <x v="21"/>
    <s v="Salt Lake City"/>
    <x v="0"/>
    <n v="27"/>
    <n v="248"/>
    <n v="6696"/>
    <n v="3147.1200000000003"/>
    <n v="0.47000000000000003"/>
    <x v="1"/>
  </r>
  <r>
    <x v="3"/>
    <n v="1185732"/>
    <x v="356"/>
    <x v="2"/>
    <x v="21"/>
    <s v="Salt Lake City"/>
    <x v="1"/>
    <n v="28"/>
    <n v="179"/>
    <n v="5012"/>
    <n v="2105.04"/>
    <n v="0.42"/>
    <x v="1"/>
  </r>
  <r>
    <x v="3"/>
    <n v="1185732"/>
    <x v="356"/>
    <x v="2"/>
    <x v="21"/>
    <s v="Salt Lake City"/>
    <x v="2"/>
    <n v="23"/>
    <n v="158"/>
    <n v="3634"/>
    <n v="1489.9399999999998"/>
    <n v="0.41"/>
    <x v="1"/>
  </r>
  <r>
    <x v="3"/>
    <n v="1185732"/>
    <x v="356"/>
    <x v="2"/>
    <x v="21"/>
    <s v="Salt Lake City"/>
    <x v="3"/>
    <n v="14"/>
    <n v="124"/>
    <n v="1736"/>
    <n v="815.92000000000007"/>
    <n v="0.47000000000000003"/>
    <x v="1"/>
  </r>
  <r>
    <x v="3"/>
    <n v="1185732"/>
    <x v="356"/>
    <x v="2"/>
    <x v="21"/>
    <s v="Salt Lake City"/>
    <x v="4"/>
    <n v="23"/>
    <n v="109"/>
    <n v="2507"/>
    <n v="977.7299999999999"/>
    <n v="0.38999999999999996"/>
    <x v="1"/>
  </r>
  <r>
    <x v="3"/>
    <n v="1185732"/>
    <x v="356"/>
    <x v="2"/>
    <x v="21"/>
    <s v="Salt Lake City"/>
    <x v="5"/>
    <n v="27"/>
    <n v="184"/>
    <n v="4968"/>
    <n v="2831.76"/>
    <n v="0.57000000000000006"/>
    <x v="1"/>
  </r>
  <r>
    <x v="3"/>
    <n v="1185732"/>
    <x v="388"/>
    <x v="2"/>
    <x v="21"/>
    <s v="Salt Lake City"/>
    <x v="0"/>
    <n v="23"/>
    <n v="228"/>
    <n v="5244"/>
    <n v="2359.8000000000002"/>
    <n v="0.45"/>
    <x v="1"/>
  </r>
  <r>
    <x v="3"/>
    <n v="1185732"/>
    <x v="388"/>
    <x v="2"/>
    <x v="21"/>
    <s v="Salt Lake City"/>
    <x v="1"/>
    <n v="19"/>
    <n v="158"/>
    <n v="3002"/>
    <n v="1140.76"/>
    <n v="0.38"/>
    <x v="1"/>
  </r>
  <r>
    <x v="3"/>
    <n v="1185732"/>
    <x v="388"/>
    <x v="2"/>
    <x v="21"/>
    <s v="Salt Lake City"/>
    <x v="2"/>
    <n v="7"/>
    <n v="105"/>
    <n v="735"/>
    <n v="308.7"/>
    <n v="0.42"/>
    <x v="1"/>
  </r>
  <r>
    <x v="3"/>
    <n v="1185732"/>
    <x v="388"/>
    <x v="2"/>
    <x v="21"/>
    <s v="Salt Lake City"/>
    <x v="3"/>
    <n v="7"/>
    <n v="111"/>
    <n v="777"/>
    <n v="357.42"/>
    <n v="0.46"/>
    <x v="1"/>
  </r>
  <r>
    <x v="3"/>
    <n v="1185732"/>
    <x v="388"/>
    <x v="2"/>
    <x v="21"/>
    <s v="Salt Lake City"/>
    <x v="4"/>
    <n v="16"/>
    <n v="114"/>
    <n v="1824"/>
    <n v="747.83999999999992"/>
    <n v="0.41"/>
    <x v="1"/>
  </r>
  <r>
    <x v="3"/>
    <n v="1185732"/>
    <x v="388"/>
    <x v="2"/>
    <x v="21"/>
    <s v="Salt Lake City"/>
    <x v="5"/>
    <n v="18"/>
    <n v="132"/>
    <n v="2376"/>
    <n v="1354.3200000000002"/>
    <n v="0.57000000000000006"/>
    <x v="1"/>
  </r>
  <r>
    <x v="3"/>
    <n v="1185732"/>
    <x v="417"/>
    <x v="2"/>
    <x v="21"/>
    <s v="Salt Lake City"/>
    <x v="0"/>
    <n v="24"/>
    <n v="201"/>
    <n v="4824"/>
    <n v="2267.2800000000002"/>
    <n v="0.47000000000000003"/>
    <x v="1"/>
  </r>
  <r>
    <x v="3"/>
    <n v="1185732"/>
    <x v="417"/>
    <x v="2"/>
    <x v="21"/>
    <s v="Salt Lake City"/>
    <x v="1"/>
    <n v="14"/>
    <n v="132"/>
    <n v="1848"/>
    <n v="739.19999999999993"/>
    <n v="0.39999999999999997"/>
    <x v="1"/>
  </r>
  <r>
    <x v="3"/>
    <n v="1185732"/>
    <x v="417"/>
    <x v="2"/>
    <x v="21"/>
    <s v="Salt Lake City"/>
    <x v="2"/>
    <n v="13"/>
    <n v="90"/>
    <n v="1170"/>
    <n v="479.7"/>
    <n v="0.41"/>
    <x v="1"/>
  </r>
  <r>
    <x v="3"/>
    <n v="1185732"/>
    <x v="417"/>
    <x v="2"/>
    <x v="21"/>
    <s v="Salt Lake City"/>
    <x v="3"/>
    <n v="13"/>
    <n v="94"/>
    <n v="1222"/>
    <n v="562.12"/>
    <n v="0.46"/>
    <x v="1"/>
  </r>
  <r>
    <x v="3"/>
    <n v="1185732"/>
    <x v="417"/>
    <x v="2"/>
    <x v="21"/>
    <s v="Salt Lake City"/>
    <x v="4"/>
    <n v="20"/>
    <n v="85"/>
    <n v="1700"/>
    <n v="662.99999999999989"/>
    <n v="0.38999999999999996"/>
    <x v="1"/>
  </r>
  <r>
    <x v="3"/>
    <n v="1185732"/>
    <x v="417"/>
    <x v="2"/>
    <x v="21"/>
    <s v="Salt Lake City"/>
    <x v="5"/>
    <n v="25"/>
    <n v="140"/>
    <n v="3500"/>
    <n v="1890.0000000000002"/>
    <n v="0.54"/>
    <x v="1"/>
  </r>
  <r>
    <x v="3"/>
    <n v="1185732"/>
    <x v="448"/>
    <x v="2"/>
    <x v="21"/>
    <s v="Salt Lake City"/>
    <x v="0"/>
    <n v="22"/>
    <n v="165"/>
    <n v="3630"/>
    <n v="1560.9"/>
    <n v="0.43000000000000005"/>
    <x v="1"/>
  </r>
  <r>
    <x v="3"/>
    <n v="1185732"/>
    <x v="448"/>
    <x v="2"/>
    <x v="21"/>
    <s v="Salt Lake City"/>
    <x v="1"/>
    <n v="14"/>
    <n v="136"/>
    <n v="1904"/>
    <n v="742.56"/>
    <n v="0.38999999999999996"/>
    <x v="1"/>
  </r>
  <r>
    <x v="3"/>
    <n v="1185732"/>
    <x v="448"/>
    <x v="2"/>
    <x v="21"/>
    <s v="Salt Lake City"/>
    <x v="2"/>
    <n v="14"/>
    <n v="107"/>
    <n v="1498"/>
    <n v="629.16"/>
    <n v="0.42"/>
    <x v="1"/>
  </r>
  <r>
    <x v="3"/>
    <n v="1185732"/>
    <x v="448"/>
    <x v="2"/>
    <x v="21"/>
    <s v="Salt Lake City"/>
    <x v="3"/>
    <n v="15"/>
    <n v="124"/>
    <n v="1860"/>
    <n v="781.2"/>
    <n v="0.42000000000000004"/>
    <x v="1"/>
  </r>
  <r>
    <x v="3"/>
    <n v="1185732"/>
    <x v="448"/>
    <x v="2"/>
    <x v="21"/>
    <s v="Salt Lake City"/>
    <x v="4"/>
    <n v="28"/>
    <n v="123"/>
    <n v="3444"/>
    <n v="1308.72"/>
    <n v="0.38"/>
    <x v="1"/>
  </r>
  <r>
    <x v="3"/>
    <n v="1185732"/>
    <x v="448"/>
    <x v="2"/>
    <x v="21"/>
    <s v="Salt Lake City"/>
    <x v="5"/>
    <n v="35"/>
    <n v="158"/>
    <n v="5530"/>
    <n v="3041.5000000000005"/>
    <n v="0.55000000000000004"/>
    <x v="1"/>
  </r>
  <r>
    <x v="3"/>
    <n v="1185732"/>
    <x v="477"/>
    <x v="2"/>
    <x v="21"/>
    <s v="Salt Lake City"/>
    <x v="0"/>
    <n v="29"/>
    <n v="231"/>
    <n v="6699"/>
    <n v="3081.54"/>
    <n v="0.46"/>
    <x v="1"/>
  </r>
  <r>
    <x v="3"/>
    <n v="1185732"/>
    <x v="477"/>
    <x v="2"/>
    <x v="21"/>
    <s v="Salt Lake City"/>
    <x v="1"/>
    <n v="22"/>
    <n v="170"/>
    <n v="3740"/>
    <n v="1570.8"/>
    <n v="0.42"/>
    <x v="1"/>
  </r>
  <r>
    <x v="3"/>
    <n v="1185732"/>
    <x v="477"/>
    <x v="2"/>
    <x v="21"/>
    <s v="Salt Lake City"/>
    <x v="2"/>
    <n v="20"/>
    <n v="153"/>
    <n v="3060"/>
    <n v="1132.2"/>
    <n v="0.37"/>
    <x v="1"/>
  </r>
  <r>
    <x v="3"/>
    <n v="1185732"/>
    <x v="477"/>
    <x v="2"/>
    <x v="21"/>
    <s v="Salt Lake City"/>
    <x v="3"/>
    <n v="22"/>
    <n v="136"/>
    <n v="2992"/>
    <n v="1256.6400000000001"/>
    <n v="0.42000000000000004"/>
    <x v="1"/>
  </r>
  <r>
    <x v="3"/>
    <n v="1185732"/>
    <x v="477"/>
    <x v="2"/>
    <x v="21"/>
    <s v="Salt Lake City"/>
    <x v="4"/>
    <n v="27"/>
    <n v="124"/>
    <n v="3348"/>
    <n v="1372.6799999999998"/>
    <n v="0.41"/>
    <x v="1"/>
  </r>
  <r>
    <x v="3"/>
    <n v="1185732"/>
    <x v="477"/>
    <x v="2"/>
    <x v="21"/>
    <s v="Salt Lake City"/>
    <x v="5"/>
    <n v="29"/>
    <n v="170"/>
    <n v="4930"/>
    <n v="2563.6"/>
    <n v="0.52"/>
    <x v="1"/>
  </r>
  <r>
    <x v="3"/>
    <n v="1128299"/>
    <x v="188"/>
    <x v="2"/>
    <x v="21"/>
    <s v="Salt Lake City"/>
    <x v="0"/>
    <n v="24"/>
    <n v="109"/>
    <n v="2616"/>
    <n v="967.92"/>
    <n v="0.37"/>
    <x v="1"/>
  </r>
  <r>
    <x v="3"/>
    <n v="1128299"/>
    <x v="188"/>
    <x v="2"/>
    <x v="21"/>
    <s v="Salt Lake City"/>
    <x v="1"/>
    <n v="29"/>
    <n v="123"/>
    <n v="3567"/>
    <n v="1426.8"/>
    <n v="0.39999999999999997"/>
    <x v="1"/>
  </r>
  <r>
    <x v="3"/>
    <n v="1128299"/>
    <x v="188"/>
    <x v="2"/>
    <x v="21"/>
    <s v="Salt Lake City"/>
    <x v="2"/>
    <n v="31"/>
    <n v="105"/>
    <n v="3255"/>
    <n v="1269.4499999999998"/>
    <n v="0.38999999999999996"/>
    <x v="1"/>
  </r>
  <r>
    <x v="3"/>
    <n v="1128299"/>
    <x v="188"/>
    <x v="2"/>
    <x v="21"/>
    <s v="Salt Lake City"/>
    <x v="3"/>
    <n v="30"/>
    <n v="68"/>
    <n v="2040"/>
    <n v="775.2"/>
    <n v="0.38"/>
    <x v="1"/>
  </r>
  <r>
    <x v="3"/>
    <n v="1128299"/>
    <x v="188"/>
    <x v="2"/>
    <x v="21"/>
    <s v="Salt Lake City"/>
    <x v="4"/>
    <n v="35"/>
    <n v="53"/>
    <n v="1855"/>
    <n v="853.30000000000007"/>
    <n v="0.46"/>
    <x v="1"/>
  </r>
  <r>
    <x v="3"/>
    <n v="1128299"/>
    <x v="188"/>
    <x v="2"/>
    <x v="21"/>
    <s v="Salt Lake City"/>
    <x v="5"/>
    <n v="28"/>
    <n v="132"/>
    <n v="3696"/>
    <n v="1256.6399999999999"/>
    <n v="0.33999999999999997"/>
    <x v="1"/>
  </r>
  <r>
    <x v="3"/>
    <n v="1128299"/>
    <x v="698"/>
    <x v="2"/>
    <x v="21"/>
    <s v="Salt Lake City"/>
    <x v="0"/>
    <n v="22"/>
    <n v="153"/>
    <n v="3366"/>
    <n v="1380.06"/>
    <n v="0.41"/>
    <x v="1"/>
  </r>
  <r>
    <x v="3"/>
    <n v="1128299"/>
    <x v="698"/>
    <x v="2"/>
    <x v="21"/>
    <s v="Salt Lake City"/>
    <x v="1"/>
    <n v="29"/>
    <n v="123"/>
    <n v="3567"/>
    <n v="1498.1399999999999"/>
    <n v="0.42"/>
    <x v="1"/>
  </r>
  <r>
    <x v="3"/>
    <n v="1128299"/>
    <x v="698"/>
    <x v="2"/>
    <x v="21"/>
    <s v="Salt Lake City"/>
    <x v="2"/>
    <n v="28"/>
    <n v="123"/>
    <n v="3444"/>
    <n v="1274.28"/>
    <n v="0.37"/>
    <x v="1"/>
  </r>
  <r>
    <x v="3"/>
    <n v="1128299"/>
    <x v="698"/>
    <x v="2"/>
    <x v="22"/>
    <s v="Portland"/>
    <x v="3"/>
    <n v="29"/>
    <n v="64"/>
    <n v="1856"/>
    <n v="760.95999999999992"/>
    <n v="0.41"/>
    <x v="1"/>
  </r>
  <r>
    <x v="3"/>
    <n v="1128299"/>
    <x v="698"/>
    <x v="2"/>
    <x v="22"/>
    <s v="Portland"/>
    <x v="4"/>
    <n v="32"/>
    <n v="43"/>
    <n v="1376"/>
    <n v="605.44000000000005"/>
    <n v="0.44"/>
    <x v="1"/>
  </r>
  <r>
    <x v="3"/>
    <n v="1128299"/>
    <x v="698"/>
    <x v="2"/>
    <x v="22"/>
    <s v="Portland"/>
    <x v="5"/>
    <n v="28"/>
    <n v="98"/>
    <n v="2744"/>
    <n v="960.4"/>
    <n v="0.35"/>
    <x v="1"/>
  </r>
  <r>
    <x v="3"/>
    <n v="1128299"/>
    <x v="228"/>
    <x v="2"/>
    <x v="22"/>
    <s v="Portland"/>
    <x v="0"/>
    <n v="28"/>
    <n v="143"/>
    <n v="4004"/>
    <n v="1601.6"/>
    <n v="0.39999999999999997"/>
    <x v="1"/>
  </r>
  <r>
    <x v="3"/>
    <n v="1128299"/>
    <x v="228"/>
    <x v="2"/>
    <x v="22"/>
    <s v="Portland"/>
    <x v="1"/>
    <n v="40"/>
    <n v="98"/>
    <n v="3920"/>
    <n v="1607.1999999999998"/>
    <n v="0.41"/>
    <x v="1"/>
  </r>
  <r>
    <x v="3"/>
    <n v="1128299"/>
    <x v="228"/>
    <x v="2"/>
    <x v="22"/>
    <s v="Portland"/>
    <x v="2"/>
    <n v="41"/>
    <n v="112"/>
    <n v="4592"/>
    <n v="1744.96"/>
    <n v="0.38"/>
    <x v="1"/>
  </r>
  <r>
    <x v="3"/>
    <n v="1128299"/>
    <x v="228"/>
    <x v="2"/>
    <x v="22"/>
    <s v="Portland"/>
    <x v="3"/>
    <n v="39"/>
    <n v="75"/>
    <n v="2925"/>
    <n v="1082.25"/>
    <n v="0.37"/>
    <x v="1"/>
  </r>
  <r>
    <x v="3"/>
    <n v="1128299"/>
    <x v="228"/>
    <x v="2"/>
    <x v="22"/>
    <s v="Portland"/>
    <x v="4"/>
    <n v="43"/>
    <n v="30"/>
    <n v="1290"/>
    <n v="567.6"/>
    <n v="0.44"/>
    <x v="1"/>
  </r>
  <r>
    <x v="3"/>
    <n v="1128299"/>
    <x v="228"/>
    <x v="2"/>
    <x v="22"/>
    <s v="Portland"/>
    <x v="5"/>
    <n v="40"/>
    <n v="90"/>
    <n v="3600"/>
    <n v="1260"/>
    <n v="0.35"/>
    <x v="1"/>
  </r>
  <r>
    <x v="3"/>
    <n v="1128299"/>
    <x v="247"/>
    <x v="2"/>
    <x v="22"/>
    <s v="Portland"/>
    <x v="0"/>
    <n v="44"/>
    <n v="166"/>
    <n v="7304"/>
    <n v="2848.5599999999995"/>
    <n v="0.38999999999999996"/>
    <x v="1"/>
  </r>
  <r>
    <x v="3"/>
    <n v="1128299"/>
    <x v="247"/>
    <x v="2"/>
    <x v="22"/>
    <s v="Portland"/>
    <x v="1"/>
    <n v="39"/>
    <n v="88"/>
    <n v="3432"/>
    <n v="1407.12"/>
    <n v="0.41"/>
    <x v="1"/>
  </r>
  <r>
    <x v="3"/>
    <n v="1128299"/>
    <x v="247"/>
    <x v="2"/>
    <x v="22"/>
    <s v="Portland"/>
    <x v="2"/>
    <n v="47"/>
    <n v="114"/>
    <n v="5358"/>
    <n v="2196.7799999999997"/>
    <n v="0.41"/>
    <x v="1"/>
  </r>
  <r>
    <x v="3"/>
    <n v="1128299"/>
    <x v="247"/>
    <x v="2"/>
    <x v="22"/>
    <s v="Portland"/>
    <x v="3"/>
    <n v="34"/>
    <n v="70"/>
    <n v="2380"/>
    <n v="880.6"/>
    <n v="0.37"/>
    <x v="1"/>
  </r>
  <r>
    <x v="3"/>
    <n v="1128299"/>
    <x v="247"/>
    <x v="2"/>
    <x v="22"/>
    <s v="Portland"/>
    <x v="4"/>
    <n v="36"/>
    <n v="39"/>
    <n v="1404"/>
    <n v="589.68000000000006"/>
    <n v="0.42000000000000004"/>
    <x v="1"/>
  </r>
  <r>
    <x v="3"/>
    <n v="1128299"/>
    <x v="247"/>
    <x v="2"/>
    <x v="22"/>
    <s v="Portland"/>
    <x v="5"/>
    <n v="49"/>
    <n v="90"/>
    <n v="4410"/>
    <n v="1499.3999999999999"/>
    <n v="0.33999999999999997"/>
    <x v="1"/>
  </r>
  <r>
    <x v="3"/>
    <n v="1128299"/>
    <x v="278"/>
    <x v="2"/>
    <x v="22"/>
    <s v="Portland"/>
    <x v="0"/>
    <n v="39"/>
    <n v="155"/>
    <n v="6045"/>
    <n v="2538.9"/>
    <n v="0.42"/>
    <x v="1"/>
  </r>
  <r>
    <x v="3"/>
    <n v="1128299"/>
    <x v="278"/>
    <x v="2"/>
    <x v="22"/>
    <s v="Portland"/>
    <x v="1"/>
    <n v="36"/>
    <n v="109"/>
    <n v="3924"/>
    <n v="1569.6"/>
    <n v="0.39999999999999997"/>
    <x v="1"/>
  </r>
  <r>
    <x v="3"/>
    <n v="1128299"/>
    <x v="278"/>
    <x v="2"/>
    <x v="22"/>
    <s v="Portland"/>
    <x v="2"/>
    <n v="39"/>
    <n v="119"/>
    <n v="4641"/>
    <n v="1809.9899999999998"/>
    <n v="0.38999999999999996"/>
    <x v="1"/>
  </r>
  <r>
    <x v="3"/>
    <n v="1128299"/>
    <x v="278"/>
    <x v="2"/>
    <x v="22"/>
    <s v="Portland"/>
    <x v="3"/>
    <n v="33"/>
    <n v="94"/>
    <n v="3102"/>
    <n v="1209.78"/>
    <n v="0.38999999999999996"/>
    <x v="1"/>
  </r>
  <r>
    <x v="3"/>
    <n v="1128299"/>
    <x v="278"/>
    <x v="2"/>
    <x v="22"/>
    <s v="Portland"/>
    <x v="4"/>
    <n v="33"/>
    <n v="58"/>
    <n v="1914"/>
    <n v="842.16"/>
    <n v="0.44"/>
    <x v="1"/>
  </r>
  <r>
    <x v="3"/>
    <n v="1128299"/>
    <x v="278"/>
    <x v="2"/>
    <x v="22"/>
    <s v="Portland"/>
    <x v="5"/>
    <n v="46"/>
    <n v="173"/>
    <n v="7958"/>
    <n v="2864.88"/>
    <n v="0.36"/>
    <x v="1"/>
  </r>
  <r>
    <x v="3"/>
    <n v="1128299"/>
    <x v="308"/>
    <x v="2"/>
    <x v="22"/>
    <s v="Portland"/>
    <x v="0"/>
    <n v="43"/>
    <n v="240"/>
    <n v="10320"/>
    <n v="3921.6"/>
    <n v="0.38"/>
    <x v="1"/>
  </r>
  <r>
    <x v="3"/>
    <n v="1128299"/>
    <x v="308"/>
    <x v="2"/>
    <x v="22"/>
    <s v="Portland"/>
    <x v="1"/>
    <n v="47"/>
    <n v="202"/>
    <n v="9494"/>
    <n v="3892.54"/>
    <n v="0.41"/>
    <x v="1"/>
  </r>
  <r>
    <x v="3"/>
    <n v="1128299"/>
    <x v="308"/>
    <x v="2"/>
    <x v="22"/>
    <s v="Portland"/>
    <x v="2"/>
    <n v="53"/>
    <n v="208"/>
    <n v="11024"/>
    <n v="4299.3599999999997"/>
    <n v="0.38999999999999996"/>
    <x v="1"/>
  </r>
  <r>
    <x v="3"/>
    <n v="1128299"/>
    <x v="308"/>
    <x v="2"/>
    <x v="22"/>
    <s v="Portland"/>
    <x v="3"/>
    <n v="62"/>
    <n v="179"/>
    <n v="11098"/>
    <n v="4550.1799999999994"/>
    <n v="0.41"/>
    <x v="1"/>
  </r>
  <r>
    <x v="3"/>
    <n v="1128299"/>
    <x v="308"/>
    <x v="2"/>
    <x v="22"/>
    <s v="Portland"/>
    <x v="4"/>
    <n v="67"/>
    <n v="140"/>
    <n v="9380"/>
    <n v="4314.8"/>
    <n v="0.46"/>
    <x v="1"/>
  </r>
  <r>
    <x v="3"/>
    <n v="1128299"/>
    <x v="308"/>
    <x v="2"/>
    <x v="22"/>
    <s v="Portland"/>
    <x v="5"/>
    <n v="74"/>
    <n v="231"/>
    <n v="17094"/>
    <n v="5641.0199999999995"/>
    <n v="0.32999999999999996"/>
    <x v="1"/>
  </r>
  <r>
    <x v="3"/>
    <n v="1128299"/>
    <x v="337"/>
    <x v="2"/>
    <x v="22"/>
    <s v="Portland"/>
    <x v="0"/>
    <n v="60"/>
    <n v="298"/>
    <n v="17880"/>
    <n v="7509.5999999999995"/>
    <n v="0.42"/>
    <x v="1"/>
  </r>
  <r>
    <x v="3"/>
    <n v="1128299"/>
    <x v="337"/>
    <x v="2"/>
    <x v="22"/>
    <s v="Portland"/>
    <x v="1"/>
    <n v="66"/>
    <n v="217"/>
    <n v="14322"/>
    <n v="5872.0199999999995"/>
    <n v="0.41"/>
    <x v="1"/>
  </r>
  <r>
    <x v="3"/>
    <n v="1128299"/>
    <x v="337"/>
    <x v="2"/>
    <x v="22"/>
    <s v="Portland"/>
    <x v="2"/>
    <n v="66"/>
    <n v="221"/>
    <n v="14586"/>
    <n v="6126.12"/>
    <n v="0.42"/>
    <x v="1"/>
  </r>
  <r>
    <x v="3"/>
    <n v="1128299"/>
    <x v="337"/>
    <x v="2"/>
    <x v="22"/>
    <s v="Portland"/>
    <x v="3"/>
    <n v="61"/>
    <n v="171"/>
    <n v="10431"/>
    <n v="4276.71"/>
    <n v="0.41"/>
    <x v="1"/>
  </r>
  <r>
    <x v="3"/>
    <n v="1128299"/>
    <x v="337"/>
    <x v="2"/>
    <x v="22"/>
    <s v="Portland"/>
    <x v="4"/>
    <n v="68"/>
    <n v="198"/>
    <n v="13464"/>
    <n v="6193.4400000000005"/>
    <n v="0.46"/>
    <x v="1"/>
  </r>
  <r>
    <x v="3"/>
    <n v="1128299"/>
    <x v="337"/>
    <x v="2"/>
    <x v="22"/>
    <s v="Portland"/>
    <x v="5"/>
    <n v="78"/>
    <n v="204"/>
    <n v="15912"/>
    <n v="5569.2"/>
    <n v="0.35"/>
    <x v="1"/>
  </r>
  <r>
    <x v="3"/>
    <n v="1128299"/>
    <x v="369"/>
    <x v="2"/>
    <x v="22"/>
    <s v="Portland"/>
    <x v="0"/>
    <n v="69"/>
    <n v="256"/>
    <n v="17664"/>
    <n v="6535.68"/>
    <n v="0.37"/>
    <x v="1"/>
  </r>
  <r>
    <x v="3"/>
    <n v="1128299"/>
    <x v="369"/>
    <x v="2"/>
    <x v="22"/>
    <s v="Portland"/>
    <x v="1"/>
    <n v="62"/>
    <n v="256"/>
    <n v="15872"/>
    <n v="6666.24"/>
    <n v="0.42"/>
    <x v="1"/>
  </r>
  <r>
    <x v="3"/>
    <n v="1128299"/>
    <x v="369"/>
    <x v="2"/>
    <x v="22"/>
    <s v="Portland"/>
    <x v="2"/>
    <n v="50"/>
    <n v="215"/>
    <n v="10750"/>
    <n v="4300"/>
    <n v="0.39999999999999997"/>
    <x v="1"/>
  </r>
  <r>
    <x v="3"/>
    <n v="1128299"/>
    <x v="369"/>
    <x v="2"/>
    <x v="22"/>
    <s v="Portland"/>
    <x v="3"/>
    <n v="50"/>
    <n v="128"/>
    <n v="6400"/>
    <n v="2432"/>
    <n v="0.38"/>
    <x v="1"/>
  </r>
  <r>
    <x v="3"/>
    <n v="1128299"/>
    <x v="369"/>
    <x v="2"/>
    <x v="22"/>
    <s v="Portland"/>
    <x v="4"/>
    <n v="53"/>
    <n v="136"/>
    <n v="7208"/>
    <n v="3027.36"/>
    <n v="0.42000000000000004"/>
    <x v="1"/>
  </r>
  <r>
    <x v="3"/>
    <n v="1128299"/>
    <x v="369"/>
    <x v="2"/>
    <x v="22"/>
    <s v="Portland"/>
    <x v="5"/>
    <n v="53"/>
    <n v="88"/>
    <n v="4664"/>
    <n v="1725.68"/>
    <n v="0.37"/>
    <x v="1"/>
  </r>
  <r>
    <x v="3"/>
    <n v="1128299"/>
    <x v="401"/>
    <x v="2"/>
    <x v="22"/>
    <s v="Portland"/>
    <x v="0"/>
    <n v="34"/>
    <n v="149"/>
    <n v="5066"/>
    <n v="1874.42"/>
    <n v="0.37"/>
    <x v="1"/>
  </r>
  <r>
    <x v="3"/>
    <n v="1128299"/>
    <x v="401"/>
    <x v="2"/>
    <x v="22"/>
    <s v="Portland"/>
    <x v="1"/>
    <n v="43"/>
    <n v="158"/>
    <n v="6794"/>
    <n v="2581.7200000000003"/>
    <n v="0.38"/>
    <x v="1"/>
  </r>
  <r>
    <x v="3"/>
    <n v="1128299"/>
    <x v="401"/>
    <x v="2"/>
    <x v="22"/>
    <s v="Portland"/>
    <x v="2"/>
    <n v="39"/>
    <n v="83"/>
    <n v="3237"/>
    <n v="1359.54"/>
    <n v="0.42"/>
    <x v="1"/>
  </r>
  <r>
    <x v="3"/>
    <n v="1128299"/>
    <x v="401"/>
    <x v="2"/>
    <x v="22"/>
    <s v="Portland"/>
    <x v="3"/>
    <n v="38"/>
    <n v="62"/>
    <n v="2356"/>
    <n v="989.52"/>
    <n v="0.42"/>
    <x v="1"/>
  </r>
  <r>
    <x v="3"/>
    <n v="1128299"/>
    <x v="401"/>
    <x v="2"/>
    <x v="22"/>
    <s v="Portland"/>
    <x v="4"/>
    <n v="48"/>
    <n v="77"/>
    <n v="3696"/>
    <n v="1552.3200000000002"/>
    <n v="0.42000000000000004"/>
    <x v="1"/>
  </r>
  <r>
    <x v="3"/>
    <n v="1128299"/>
    <x v="401"/>
    <x v="2"/>
    <x v="22"/>
    <s v="Portland"/>
    <x v="5"/>
    <n v="36"/>
    <n v="85"/>
    <n v="3060"/>
    <n v="979.2"/>
    <n v="0.32"/>
    <x v="1"/>
  </r>
  <r>
    <x v="3"/>
    <n v="1128299"/>
    <x v="430"/>
    <x v="2"/>
    <x v="22"/>
    <s v="Portland"/>
    <x v="0"/>
    <n v="29"/>
    <n v="119"/>
    <n v="3451"/>
    <n v="1345.8899999999999"/>
    <n v="0.38999999999999996"/>
    <x v="1"/>
  </r>
  <r>
    <x v="3"/>
    <n v="1128299"/>
    <x v="430"/>
    <x v="2"/>
    <x v="22"/>
    <s v="Portland"/>
    <x v="1"/>
    <n v="37"/>
    <n v="179"/>
    <n v="6623"/>
    <n v="2516.7400000000002"/>
    <n v="0.38"/>
    <x v="1"/>
  </r>
  <r>
    <x v="3"/>
    <n v="1128299"/>
    <x v="430"/>
    <x v="2"/>
    <x v="22"/>
    <s v="Portland"/>
    <x v="2"/>
    <n v="37"/>
    <n v="109"/>
    <n v="4033"/>
    <n v="1492.21"/>
    <n v="0.37"/>
    <x v="1"/>
  </r>
  <r>
    <x v="3"/>
    <n v="1128299"/>
    <x v="430"/>
    <x v="2"/>
    <x v="22"/>
    <s v="Portland"/>
    <x v="3"/>
    <n v="34"/>
    <n v="114"/>
    <n v="3876"/>
    <n v="1511.6399999999999"/>
    <n v="0.38999999999999996"/>
    <x v="1"/>
  </r>
  <r>
    <x v="3"/>
    <n v="1128299"/>
    <x v="430"/>
    <x v="2"/>
    <x v="22"/>
    <s v="Portland"/>
    <x v="4"/>
    <n v="40"/>
    <n v="93"/>
    <n v="3720"/>
    <n v="1674"/>
    <n v="0.45"/>
    <x v="1"/>
  </r>
  <r>
    <x v="3"/>
    <n v="1128299"/>
    <x v="430"/>
    <x v="2"/>
    <x v="22"/>
    <s v="Portland"/>
    <x v="5"/>
    <n v="41"/>
    <n v="123"/>
    <n v="5043"/>
    <n v="1865.91"/>
    <n v="0.37"/>
    <x v="1"/>
  </r>
  <r>
    <x v="3"/>
    <n v="1128299"/>
    <x v="461"/>
    <x v="2"/>
    <x v="22"/>
    <s v="Portland"/>
    <x v="0"/>
    <n v="34"/>
    <n v="190"/>
    <n v="6460"/>
    <n v="2390.1999999999998"/>
    <n v="0.37"/>
    <x v="1"/>
  </r>
  <r>
    <x v="3"/>
    <n v="1128299"/>
    <x v="461"/>
    <x v="2"/>
    <x v="22"/>
    <s v="Portland"/>
    <x v="1"/>
    <n v="37"/>
    <n v="202"/>
    <n v="7474"/>
    <n v="2914.8599999999997"/>
    <n v="0.38999999999999996"/>
    <x v="1"/>
  </r>
  <r>
    <x v="3"/>
    <n v="1128299"/>
    <x v="461"/>
    <x v="2"/>
    <x v="22"/>
    <s v="Portland"/>
    <x v="2"/>
    <n v="32"/>
    <n v="152"/>
    <n v="4864"/>
    <n v="2042.8799999999999"/>
    <n v="0.42"/>
    <x v="1"/>
  </r>
  <r>
    <x v="3"/>
    <n v="1128299"/>
    <x v="461"/>
    <x v="2"/>
    <x v="22"/>
    <s v="Portland"/>
    <x v="3"/>
    <n v="39"/>
    <n v="149"/>
    <n v="5811"/>
    <n v="2382.5099999999998"/>
    <n v="0.41"/>
    <x v="1"/>
  </r>
  <r>
    <x v="3"/>
    <n v="1128299"/>
    <x v="461"/>
    <x v="2"/>
    <x v="22"/>
    <s v="Portland"/>
    <x v="4"/>
    <n v="50"/>
    <n v="145"/>
    <n v="7250"/>
    <n v="3335"/>
    <n v="0.46"/>
    <x v="1"/>
  </r>
  <r>
    <x v="3"/>
    <n v="1128299"/>
    <x v="461"/>
    <x v="2"/>
    <x v="22"/>
    <s v="Portland"/>
    <x v="5"/>
    <n v="53"/>
    <n v="165"/>
    <n v="8745"/>
    <n v="3235.65"/>
    <n v="0.37"/>
    <x v="1"/>
  </r>
  <r>
    <x v="3"/>
    <n v="1128299"/>
    <x v="490"/>
    <x v="2"/>
    <x v="22"/>
    <s v="Portland"/>
    <x v="0"/>
    <n v="51"/>
    <n v="225"/>
    <n v="11475"/>
    <n v="4819.5"/>
    <n v="0.42"/>
    <x v="1"/>
  </r>
  <r>
    <x v="3"/>
    <n v="1128299"/>
    <x v="490"/>
    <x v="2"/>
    <x v="22"/>
    <s v="Portland"/>
    <x v="1"/>
    <n v="56"/>
    <n v="233"/>
    <n v="13048"/>
    <n v="5219.2"/>
    <n v="0.39999999999999997"/>
    <x v="1"/>
  </r>
  <r>
    <x v="3"/>
    <n v="1128299"/>
    <x v="490"/>
    <x v="2"/>
    <x v="22"/>
    <s v="Portland"/>
    <x v="2"/>
    <n v="48"/>
    <n v="193"/>
    <n v="9264"/>
    <n v="3798.24"/>
    <n v="0.41"/>
    <x v="1"/>
  </r>
  <r>
    <x v="3"/>
    <n v="1128299"/>
    <x v="490"/>
    <x v="2"/>
    <x v="22"/>
    <s v="Portland"/>
    <x v="3"/>
    <n v="53"/>
    <n v="165"/>
    <n v="8745"/>
    <n v="3410.5499999999997"/>
    <n v="0.38999999999999996"/>
    <x v="1"/>
  </r>
  <r>
    <x v="3"/>
    <n v="1128299"/>
    <x v="490"/>
    <x v="2"/>
    <x v="22"/>
    <s v="Portland"/>
    <x v="4"/>
    <n v="54"/>
    <n v="157"/>
    <n v="8478"/>
    <n v="3984.6600000000003"/>
    <n v="0.47000000000000003"/>
    <x v="1"/>
  </r>
  <r>
    <x v="3"/>
    <n v="1128299"/>
    <x v="490"/>
    <x v="2"/>
    <x v="22"/>
    <s v="Portland"/>
    <x v="5"/>
    <n v="55"/>
    <n v="201"/>
    <n v="11055"/>
    <n v="3758.7"/>
    <n v="0.33999999999999997"/>
    <x v="1"/>
  </r>
  <r>
    <x v="3"/>
    <n v="1128299"/>
    <x v="181"/>
    <x v="2"/>
    <x v="22"/>
    <s v="Portland"/>
    <x v="0"/>
    <n v="28"/>
    <n v="120"/>
    <n v="3360"/>
    <n v="1411.2"/>
    <n v="0.42"/>
    <x v="1"/>
  </r>
  <r>
    <x v="3"/>
    <n v="1128299"/>
    <x v="181"/>
    <x v="2"/>
    <x v="22"/>
    <s v="Portland"/>
    <x v="1"/>
    <n v="31"/>
    <n v="124"/>
    <n v="3844"/>
    <n v="1691.36"/>
    <n v="0.43999999999999995"/>
    <x v="1"/>
  </r>
  <r>
    <x v="3"/>
    <n v="1128299"/>
    <x v="181"/>
    <x v="2"/>
    <x v="22"/>
    <s v="Portland"/>
    <x v="2"/>
    <n v="33"/>
    <n v="128"/>
    <n v="4224"/>
    <n v="1816.3199999999997"/>
    <n v="0.42999999999999994"/>
    <x v="1"/>
  </r>
  <r>
    <x v="3"/>
    <n v="1128299"/>
    <x v="181"/>
    <x v="2"/>
    <x v="22"/>
    <s v="Portland"/>
    <x v="3"/>
    <n v="34"/>
    <n v="78"/>
    <n v="2652"/>
    <n v="1219.9199999999998"/>
    <n v="0.45999999999999996"/>
    <x v="1"/>
  </r>
  <r>
    <x v="3"/>
    <n v="1128299"/>
    <x v="181"/>
    <x v="2"/>
    <x v="22"/>
    <s v="Portland"/>
    <x v="4"/>
    <n v="33"/>
    <n v="68"/>
    <n v="2244"/>
    <n v="1144.44"/>
    <n v="0.51"/>
    <x v="1"/>
  </r>
  <r>
    <x v="3"/>
    <n v="1128299"/>
    <x v="181"/>
    <x v="2"/>
    <x v="22"/>
    <s v="Portland"/>
    <x v="5"/>
    <n v="34"/>
    <n v="140"/>
    <n v="4760"/>
    <n v="1903.9999999999998"/>
    <n v="0.39999999999999997"/>
    <x v="1"/>
  </r>
  <r>
    <x v="3"/>
    <n v="1128299"/>
    <x v="212"/>
    <x v="2"/>
    <x v="22"/>
    <s v="Portland"/>
    <x v="0"/>
    <n v="24"/>
    <n v="175"/>
    <n v="4200"/>
    <n v="1889.9999999999998"/>
    <n v="0.44999999999999996"/>
    <x v="1"/>
  </r>
  <r>
    <x v="3"/>
    <n v="1128299"/>
    <x v="212"/>
    <x v="2"/>
    <x v="22"/>
    <s v="Portland"/>
    <x v="1"/>
    <n v="31"/>
    <n v="124"/>
    <n v="3844"/>
    <n v="1652.9199999999998"/>
    <n v="0.42999999999999994"/>
    <x v="1"/>
  </r>
  <r>
    <x v="3"/>
    <n v="1128299"/>
    <x v="212"/>
    <x v="2"/>
    <x v="22"/>
    <s v="Portland"/>
    <x v="2"/>
    <n v="34"/>
    <n v="132"/>
    <n v="4488"/>
    <n v="1929.8399999999997"/>
    <n v="0.42999999999999994"/>
    <x v="1"/>
  </r>
  <r>
    <x v="3"/>
    <n v="1128299"/>
    <x v="212"/>
    <x v="1"/>
    <x v="23"/>
    <s v="New Orleans"/>
    <x v="3"/>
    <n v="33"/>
    <n v="75"/>
    <n v="2475"/>
    <n v="1163.25"/>
    <n v="0.47"/>
    <x v="1"/>
  </r>
  <r>
    <x v="3"/>
    <n v="1128299"/>
    <x v="212"/>
    <x v="1"/>
    <x v="23"/>
    <s v="New Orleans"/>
    <x v="4"/>
    <n v="33"/>
    <n v="53"/>
    <n v="1749"/>
    <n v="822.03000000000009"/>
    <n v="0.47000000000000003"/>
    <x v="1"/>
  </r>
  <r>
    <x v="3"/>
    <n v="1128299"/>
    <x v="212"/>
    <x v="1"/>
    <x v="23"/>
    <s v="New Orleans"/>
    <x v="5"/>
    <n v="32"/>
    <n v="131"/>
    <n v="4192"/>
    <n v="1551.04"/>
    <n v="0.37"/>
    <x v="1"/>
  </r>
  <r>
    <x v="3"/>
    <n v="1128299"/>
    <x v="221"/>
    <x v="1"/>
    <x v="23"/>
    <s v="New Orleans"/>
    <x v="0"/>
    <n v="29"/>
    <n v="179"/>
    <n v="5191"/>
    <n v="2387.8599999999997"/>
    <n v="0.45999999999999996"/>
    <x v="1"/>
  </r>
  <r>
    <x v="3"/>
    <n v="1128299"/>
    <x v="221"/>
    <x v="1"/>
    <x v="23"/>
    <s v="New Orleans"/>
    <x v="1"/>
    <n v="38"/>
    <n v="120"/>
    <n v="4560"/>
    <n v="2006.3999999999999"/>
    <n v="0.43999999999999995"/>
    <x v="1"/>
  </r>
  <r>
    <x v="3"/>
    <n v="1128299"/>
    <x v="221"/>
    <x v="1"/>
    <x v="23"/>
    <s v="New Orleans"/>
    <x v="2"/>
    <n v="39"/>
    <n v="120"/>
    <n v="4680"/>
    <n v="2106"/>
    <n v="0.44999999999999996"/>
    <x v="1"/>
  </r>
  <r>
    <x v="3"/>
    <n v="1128299"/>
    <x v="221"/>
    <x v="1"/>
    <x v="23"/>
    <s v="New Orleans"/>
    <x v="3"/>
    <n v="43"/>
    <n v="96"/>
    <n v="4128"/>
    <n v="1775.0399999999997"/>
    <n v="0.42999999999999994"/>
    <x v="1"/>
  </r>
  <r>
    <x v="3"/>
    <n v="1128299"/>
    <x v="221"/>
    <x v="1"/>
    <x v="23"/>
    <s v="New Orleans"/>
    <x v="4"/>
    <n v="40"/>
    <n v="50"/>
    <n v="2000"/>
    <n v="1020"/>
    <n v="0.51"/>
    <x v="1"/>
  </r>
  <r>
    <x v="3"/>
    <n v="1128299"/>
    <x v="221"/>
    <x v="1"/>
    <x v="23"/>
    <s v="New Orleans"/>
    <x v="5"/>
    <n v="29"/>
    <n v="109"/>
    <n v="3161"/>
    <n v="1169.57"/>
    <n v="0.37"/>
    <x v="1"/>
  </r>
  <r>
    <x v="3"/>
    <n v="1128299"/>
    <x v="240"/>
    <x v="1"/>
    <x v="23"/>
    <s v="New Orleans"/>
    <x v="0"/>
    <n v="38"/>
    <n v="168"/>
    <n v="6384"/>
    <n v="3000.48"/>
    <n v="0.47"/>
    <x v="1"/>
  </r>
  <r>
    <x v="3"/>
    <n v="1128299"/>
    <x v="240"/>
    <x v="1"/>
    <x v="23"/>
    <s v="New Orleans"/>
    <x v="1"/>
    <n v="36"/>
    <n v="107"/>
    <n v="3852"/>
    <n v="1771.9199999999998"/>
    <n v="0.45999999999999996"/>
    <x v="1"/>
  </r>
  <r>
    <x v="3"/>
    <n v="1128299"/>
    <x v="240"/>
    <x v="1"/>
    <x v="23"/>
    <s v="New Orleans"/>
    <x v="2"/>
    <n v="40"/>
    <n v="120"/>
    <n v="4800"/>
    <n v="2016"/>
    <n v="0.42"/>
    <x v="1"/>
  </r>
  <r>
    <x v="3"/>
    <n v="1128299"/>
    <x v="240"/>
    <x v="1"/>
    <x v="23"/>
    <s v="New Orleans"/>
    <x v="3"/>
    <n v="27"/>
    <n v="91"/>
    <n v="2457"/>
    <n v="1105.6499999999999"/>
    <n v="0.44999999999999996"/>
    <x v="1"/>
  </r>
  <r>
    <x v="3"/>
    <n v="1128299"/>
    <x v="240"/>
    <x v="1"/>
    <x v="23"/>
    <s v="New Orleans"/>
    <x v="4"/>
    <n v="34"/>
    <n v="56"/>
    <n v="1904"/>
    <n v="971.04"/>
    <n v="0.51"/>
    <x v="1"/>
  </r>
  <r>
    <x v="3"/>
    <n v="1128299"/>
    <x v="240"/>
    <x v="1"/>
    <x v="23"/>
    <s v="New Orleans"/>
    <x v="5"/>
    <n v="39"/>
    <n v="123"/>
    <n v="4797"/>
    <n v="1774.8899999999999"/>
    <n v="0.37"/>
    <x v="1"/>
  </r>
  <r>
    <x v="3"/>
    <n v="1128299"/>
    <x v="271"/>
    <x v="1"/>
    <x v="23"/>
    <s v="New Orleans"/>
    <x v="0"/>
    <n v="32"/>
    <n v="176"/>
    <n v="5632"/>
    <n v="2421.7599999999998"/>
    <n v="0.42999999999999994"/>
    <x v="1"/>
  </r>
  <r>
    <x v="3"/>
    <n v="1128299"/>
    <x v="271"/>
    <x v="1"/>
    <x v="23"/>
    <s v="New Orleans"/>
    <x v="1"/>
    <n v="40"/>
    <n v="128"/>
    <n v="5120"/>
    <n v="2252.7999999999997"/>
    <n v="0.43999999999999995"/>
    <x v="1"/>
  </r>
  <r>
    <x v="3"/>
    <n v="1128299"/>
    <x v="271"/>
    <x v="1"/>
    <x v="23"/>
    <s v="New Orleans"/>
    <x v="2"/>
    <n v="37"/>
    <n v="136"/>
    <n v="5032"/>
    <n v="2113.44"/>
    <n v="0.42"/>
    <x v="1"/>
  </r>
  <r>
    <x v="3"/>
    <n v="1128299"/>
    <x v="271"/>
    <x v="1"/>
    <x v="23"/>
    <s v="New Orleans"/>
    <x v="3"/>
    <n v="33"/>
    <n v="101"/>
    <n v="3333"/>
    <n v="1433.1899999999998"/>
    <n v="0.42999999999999994"/>
    <x v="1"/>
  </r>
  <r>
    <x v="3"/>
    <n v="1128299"/>
    <x v="271"/>
    <x v="1"/>
    <x v="23"/>
    <s v="New Orleans"/>
    <x v="4"/>
    <n v="32"/>
    <n v="77"/>
    <n v="2464"/>
    <n v="1182.72"/>
    <n v="0.48"/>
    <x v="1"/>
  </r>
  <r>
    <x v="3"/>
    <n v="1128299"/>
    <x v="271"/>
    <x v="1"/>
    <x v="23"/>
    <s v="New Orleans"/>
    <x v="5"/>
    <n v="46"/>
    <n v="178"/>
    <n v="8188"/>
    <n v="3275.2"/>
    <n v="0.39999999999999997"/>
    <x v="1"/>
  </r>
  <r>
    <x v="3"/>
    <n v="1128299"/>
    <x v="301"/>
    <x v="1"/>
    <x v="23"/>
    <s v="New Orleans"/>
    <x v="0"/>
    <n v="47"/>
    <n v="256"/>
    <n v="12032"/>
    <n v="5655.04"/>
    <n v="0.47"/>
    <x v="1"/>
  </r>
  <r>
    <x v="3"/>
    <n v="1128299"/>
    <x v="301"/>
    <x v="1"/>
    <x v="23"/>
    <s v="New Orleans"/>
    <x v="1"/>
    <n v="55"/>
    <n v="224"/>
    <n v="12320"/>
    <n v="5543.9999999999991"/>
    <n v="0.44999999999999996"/>
    <x v="1"/>
  </r>
  <r>
    <x v="3"/>
    <n v="1128299"/>
    <x v="301"/>
    <x v="1"/>
    <x v="23"/>
    <s v="New Orleans"/>
    <x v="2"/>
    <n v="55"/>
    <n v="210"/>
    <n v="11550"/>
    <n v="5081.9999999999991"/>
    <n v="0.43999999999999995"/>
    <x v="1"/>
  </r>
  <r>
    <x v="3"/>
    <n v="1128299"/>
    <x v="301"/>
    <x v="1"/>
    <x v="23"/>
    <s v="New Orleans"/>
    <x v="3"/>
    <n v="59"/>
    <n v="184"/>
    <n v="10856"/>
    <n v="5102.32"/>
    <n v="0.47"/>
    <x v="1"/>
  </r>
  <r>
    <x v="3"/>
    <n v="1128299"/>
    <x v="301"/>
    <x v="1"/>
    <x v="23"/>
    <s v="New Orleans"/>
    <x v="4"/>
    <n v="70"/>
    <n v="153"/>
    <n v="10710"/>
    <n v="5033.7000000000007"/>
    <n v="0.47000000000000003"/>
    <x v="1"/>
  </r>
  <r>
    <x v="3"/>
    <n v="1128299"/>
    <x v="301"/>
    <x v="1"/>
    <x v="23"/>
    <s v="New Orleans"/>
    <x v="5"/>
    <n v="80"/>
    <n v="248"/>
    <n v="19840"/>
    <n v="8134.4"/>
    <n v="0.41"/>
    <x v="1"/>
  </r>
  <r>
    <x v="3"/>
    <n v="1128299"/>
    <x v="330"/>
    <x v="1"/>
    <x v="23"/>
    <s v="New Orleans"/>
    <x v="0"/>
    <n v="62"/>
    <n v="306"/>
    <n v="18972"/>
    <n v="8157.9599999999991"/>
    <n v="0.42999999999999994"/>
    <x v="1"/>
  </r>
  <r>
    <x v="3"/>
    <n v="1128299"/>
    <x v="330"/>
    <x v="1"/>
    <x v="23"/>
    <s v="New Orleans"/>
    <x v="1"/>
    <n v="67"/>
    <n v="248"/>
    <n v="16616"/>
    <n v="7643.36"/>
    <n v="0.45999999999999996"/>
    <x v="1"/>
  </r>
  <r>
    <x v="3"/>
    <n v="1128299"/>
    <x v="330"/>
    <x v="1"/>
    <x v="23"/>
    <s v="New Orleans"/>
    <x v="2"/>
    <n v="69"/>
    <n v="210"/>
    <n v="14490"/>
    <n v="6810.2999999999993"/>
    <n v="0.47"/>
    <x v="1"/>
  </r>
  <r>
    <x v="3"/>
    <n v="1128299"/>
    <x v="330"/>
    <x v="1"/>
    <x v="23"/>
    <s v="New Orleans"/>
    <x v="3"/>
    <n v="62"/>
    <n v="198"/>
    <n v="12276"/>
    <n v="5524.2"/>
    <n v="0.44999999999999996"/>
    <x v="1"/>
  </r>
  <r>
    <x v="3"/>
    <n v="1128299"/>
    <x v="330"/>
    <x v="1"/>
    <x v="23"/>
    <s v="New Orleans"/>
    <x v="4"/>
    <n v="73"/>
    <n v="221"/>
    <n v="16133"/>
    <n v="7905.17"/>
    <n v="0.49"/>
    <x v="1"/>
  </r>
  <r>
    <x v="3"/>
    <n v="1128299"/>
    <x v="330"/>
    <x v="1"/>
    <x v="23"/>
    <s v="New Orleans"/>
    <x v="5"/>
    <n v="81"/>
    <n v="208"/>
    <n v="16848"/>
    <n v="6907.6799999999994"/>
    <n v="0.41"/>
    <x v="1"/>
  </r>
  <r>
    <x v="3"/>
    <n v="1128299"/>
    <x v="362"/>
    <x v="1"/>
    <x v="23"/>
    <s v="New Orleans"/>
    <x v="0"/>
    <n v="73"/>
    <n v="255"/>
    <n v="18615"/>
    <n v="8749.0499999999993"/>
    <n v="0.47"/>
    <x v="1"/>
  </r>
  <r>
    <x v="3"/>
    <n v="1128299"/>
    <x v="362"/>
    <x v="1"/>
    <x v="23"/>
    <s v="New Orleans"/>
    <x v="1"/>
    <n v="57"/>
    <n v="256"/>
    <n v="14592"/>
    <n v="6420.48"/>
    <n v="0.43999999999999995"/>
    <x v="1"/>
  </r>
  <r>
    <x v="3"/>
    <n v="1128299"/>
    <x v="362"/>
    <x v="1"/>
    <x v="23"/>
    <s v="New Orleans"/>
    <x v="2"/>
    <n v="50"/>
    <n v="217"/>
    <n v="10850"/>
    <n v="4557"/>
    <n v="0.42"/>
    <x v="1"/>
  </r>
  <r>
    <x v="3"/>
    <n v="1128299"/>
    <x v="362"/>
    <x v="1"/>
    <x v="23"/>
    <s v="New Orleans"/>
    <x v="3"/>
    <n v="55"/>
    <n v="143"/>
    <n v="7865"/>
    <n v="3696.5499999999997"/>
    <n v="0.47"/>
    <x v="1"/>
  </r>
  <r>
    <x v="3"/>
    <n v="1128299"/>
    <x v="362"/>
    <x v="1"/>
    <x v="23"/>
    <s v="New Orleans"/>
    <x v="4"/>
    <n v="47"/>
    <n v="152"/>
    <n v="7144"/>
    <n v="3500.56"/>
    <n v="0.49"/>
    <x v="1"/>
  </r>
  <r>
    <x v="3"/>
    <n v="1128299"/>
    <x v="362"/>
    <x v="1"/>
    <x v="23"/>
    <s v="New Orleans"/>
    <x v="5"/>
    <n v="46"/>
    <n v="102"/>
    <n v="4692"/>
    <n v="1782.96"/>
    <n v="0.38"/>
    <x v="1"/>
  </r>
  <r>
    <x v="3"/>
    <n v="1128299"/>
    <x v="394"/>
    <x v="1"/>
    <x v="23"/>
    <s v="New Orleans"/>
    <x v="0"/>
    <n v="33"/>
    <n v="175"/>
    <n v="5775"/>
    <n v="2425.5"/>
    <n v="0.42"/>
    <x v="1"/>
  </r>
  <r>
    <x v="3"/>
    <n v="1128299"/>
    <x v="394"/>
    <x v="1"/>
    <x v="23"/>
    <s v="New Orleans"/>
    <x v="1"/>
    <n v="40"/>
    <n v="175"/>
    <n v="7000"/>
    <n v="3009.9999999999995"/>
    <n v="0.42999999999999994"/>
    <x v="1"/>
  </r>
  <r>
    <x v="3"/>
    <n v="1128299"/>
    <x v="394"/>
    <x v="1"/>
    <x v="23"/>
    <s v="New Orleans"/>
    <x v="2"/>
    <n v="30"/>
    <n v="96"/>
    <n v="2880"/>
    <n v="1324.8"/>
    <n v="0.45999999999999996"/>
    <x v="1"/>
  </r>
  <r>
    <x v="3"/>
    <n v="1128299"/>
    <x v="394"/>
    <x v="1"/>
    <x v="23"/>
    <s v="New Orleans"/>
    <x v="3"/>
    <n v="34"/>
    <n v="80"/>
    <n v="2720"/>
    <n v="1142.3999999999999"/>
    <n v="0.42"/>
    <x v="1"/>
  </r>
  <r>
    <x v="3"/>
    <n v="1128299"/>
    <x v="394"/>
    <x v="1"/>
    <x v="23"/>
    <s v="New Orleans"/>
    <x v="4"/>
    <n v="41"/>
    <n v="83"/>
    <n v="3403"/>
    <n v="1633.4399999999998"/>
    <n v="0.48"/>
    <x v="1"/>
  </r>
  <r>
    <x v="3"/>
    <n v="1128299"/>
    <x v="394"/>
    <x v="1"/>
    <x v="23"/>
    <s v="New Orleans"/>
    <x v="5"/>
    <n v="30"/>
    <n v="90"/>
    <n v="2700"/>
    <n v="1080"/>
    <n v="0.39999999999999997"/>
    <x v="1"/>
  </r>
  <r>
    <x v="3"/>
    <n v="1128299"/>
    <x v="423"/>
    <x v="1"/>
    <x v="23"/>
    <s v="New Orleans"/>
    <x v="0"/>
    <n v="25"/>
    <n v="124"/>
    <n v="3100"/>
    <n v="1332.9999999999998"/>
    <n v="0.42999999999999994"/>
    <x v="1"/>
  </r>
  <r>
    <x v="3"/>
    <n v="1128299"/>
    <x v="423"/>
    <x v="1"/>
    <x v="23"/>
    <s v="New Orleans"/>
    <x v="1"/>
    <n v="34"/>
    <n v="184"/>
    <n v="6256"/>
    <n v="2815.2"/>
    <n v="0.44999999999999996"/>
    <x v="1"/>
  </r>
  <r>
    <x v="3"/>
    <n v="1128299"/>
    <x v="423"/>
    <x v="1"/>
    <x v="23"/>
    <s v="New Orleans"/>
    <x v="2"/>
    <n v="33"/>
    <n v="128"/>
    <n v="4224"/>
    <n v="1900.7999999999997"/>
    <n v="0.44999999999999996"/>
    <x v="1"/>
  </r>
  <r>
    <x v="3"/>
    <n v="1128299"/>
    <x v="423"/>
    <x v="1"/>
    <x v="23"/>
    <s v="New Orleans"/>
    <x v="3"/>
    <n v="31"/>
    <n v="120"/>
    <n v="3720"/>
    <n v="1599.5999999999997"/>
    <n v="0.42999999999999994"/>
    <x v="1"/>
  </r>
  <r>
    <x v="3"/>
    <n v="1128299"/>
    <x v="423"/>
    <x v="1"/>
    <x v="23"/>
    <s v="New Orleans"/>
    <x v="4"/>
    <n v="39"/>
    <n v="112"/>
    <n v="4368"/>
    <n v="2096.64"/>
    <n v="0.48"/>
    <x v="1"/>
  </r>
  <r>
    <x v="3"/>
    <n v="1128299"/>
    <x v="423"/>
    <x v="1"/>
    <x v="23"/>
    <s v="New Orleans"/>
    <x v="5"/>
    <n v="44"/>
    <n v="140"/>
    <n v="6160"/>
    <n v="2464"/>
    <n v="0.39999999999999997"/>
    <x v="1"/>
  </r>
  <r>
    <x v="3"/>
    <n v="1128299"/>
    <x v="454"/>
    <x v="1"/>
    <x v="23"/>
    <s v="New Orleans"/>
    <x v="0"/>
    <n v="28"/>
    <n v="219"/>
    <n v="6132"/>
    <n v="2882.04"/>
    <n v="0.47"/>
    <x v="1"/>
  </r>
  <r>
    <x v="3"/>
    <n v="1128299"/>
    <x v="454"/>
    <x v="1"/>
    <x v="23"/>
    <s v="New Orleans"/>
    <x v="1"/>
    <n v="35"/>
    <n v="224"/>
    <n v="7840"/>
    <n v="3684.7999999999997"/>
    <n v="0.47"/>
    <x v="1"/>
  </r>
  <r>
    <x v="3"/>
    <n v="1128299"/>
    <x v="454"/>
    <x v="1"/>
    <x v="23"/>
    <s v="New Orleans"/>
    <x v="2"/>
    <n v="30"/>
    <n v="158"/>
    <n v="4740"/>
    <n v="2180.3999999999996"/>
    <n v="0.45999999999999996"/>
    <x v="1"/>
  </r>
  <r>
    <x v="3"/>
    <n v="1128299"/>
    <x v="454"/>
    <x v="1"/>
    <x v="23"/>
    <s v="New Orleans"/>
    <x v="3"/>
    <n v="40"/>
    <n v="155"/>
    <n v="6200"/>
    <n v="2852"/>
    <n v="0.45999999999999996"/>
    <x v="1"/>
  </r>
  <r>
    <x v="3"/>
    <n v="1128299"/>
    <x v="454"/>
    <x v="1"/>
    <x v="23"/>
    <s v="New Orleans"/>
    <x v="4"/>
    <n v="53"/>
    <n v="147"/>
    <n v="7791"/>
    <n v="3661.7700000000004"/>
    <n v="0.47000000000000003"/>
    <x v="1"/>
  </r>
  <r>
    <x v="3"/>
    <n v="1128299"/>
    <x v="454"/>
    <x v="1"/>
    <x v="23"/>
    <s v="New Orleans"/>
    <x v="5"/>
    <n v="64"/>
    <n v="180"/>
    <n v="11520"/>
    <n v="4723.2"/>
    <n v="0.41"/>
    <x v="1"/>
  </r>
  <r>
    <x v="3"/>
    <n v="1128299"/>
    <x v="483"/>
    <x v="1"/>
    <x v="23"/>
    <s v="New Orleans"/>
    <x v="0"/>
    <n v="46"/>
    <n v="272"/>
    <n v="12512"/>
    <n v="5755.5199999999995"/>
    <n v="0.45999999999999996"/>
    <x v="1"/>
  </r>
  <r>
    <x v="3"/>
    <n v="1128299"/>
    <x v="483"/>
    <x v="1"/>
    <x v="23"/>
    <s v="New Orleans"/>
    <x v="1"/>
    <n v="52"/>
    <n v="248"/>
    <n v="12896"/>
    <n v="5674.2399999999989"/>
    <n v="0.43999999999999995"/>
    <x v="1"/>
  </r>
  <r>
    <x v="0"/>
    <n v="1128299"/>
    <x v="483"/>
    <x v="1"/>
    <x v="23"/>
    <s v="New Orleans"/>
    <x v="2"/>
    <n v="53"/>
    <n v="192"/>
    <n v="10176"/>
    <n v="4375.6799999999994"/>
    <n v="0.42999999999999994"/>
    <x v="1"/>
  </r>
  <r>
    <x v="0"/>
    <n v="1128299"/>
    <x v="483"/>
    <x v="1"/>
    <x v="23"/>
    <s v="New Orleans"/>
    <x v="3"/>
    <n v="53"/>
    <n v="192"/>
    <n v="10176"/>
    <n v="4782.7199999999993"/>
    <n v="0.47"/>
    <x v="1"/>
  </r>
  <r>
    <x v="0"/>
    <n v="1128299"/>
    <x v="483"/>
    <x v="1"/>
    <x v="23"/>
    <s v="New Orleans"/>
    <x v="4"/>
    <n v="55"/>
    <n v="168"/>
    <n v="9240"/>
    <n v="4435.2"/>
    <n v="0.48"/>
    <x v="1"/>
  </r>
  <r>
    <x v="0"/>
    <n v="1128299"/>
    <x v="483"/>
    <x v="1"/>
    <x v="23"/>
    <s v="New Orleans"/>
    <x v="5"/>
    <n v="59"/>
    <n v="194"/>
    <n v="11446"/>
    <n v="4578.3999999999996"/>
    <n v="0.39999999999999997"/>
    <x v="1"/>
  </r>
  <r>
    <x v="0"/>
    <n v="1197831"/>
    <x v="169"/>
    <x v="1"/>
    <x v="23"/>
    <s v="New Orleans"/>
    <x v="0"/>
    <n v="14"/>
    <n v="223"/>
    <n v="3122"/>
    <n v="1061.4799999999998"/>
    <n v="0.33999999999999997"/>
    <x v="1"/>
  </r>
  <r>
    <x v="0"/>
    <n v="1197831"/>
    <x v="169"/>
    <x v="1"/>
    <x v="23"/>
    <s v="New Orleans"/>
    <x v="1"/>
    <n v="20"/>
    <n v="209"/>
    <n v="4180"/>
    <n v="1504.8"/>
    <n v="0.36"/>
    <x v="1"/>
  </r>
  <r>
    <x v="0"/>
    <n v="1197831"/>
    <x v="169"/>
    <x v="1"/>
    <x v="23"/>
    <s v="New Orleans"/>
    <x v="2"/>
    <n v="21"/>
    <n v="162"/>
    <n v="3402"/>
    <n v="1258.74"/>
    <n v="0.37"/>
    <x v="1"/>
  </r>
  <r>
    <x v="0"/>
    <n v="1197831"/>
    <x v="169"/>
    <x v="1"/>
    <x v="23"/>
    <s v="New Orleans"/>
    <x v="3"/>
    <n v="26"/>
    <n v="166"/>
    <n v="4316"/>
    <n v="1812.7200000000003"/>
    <n v="0.42000000000000004"/>
    <x v="1"/>
  </r>
  <r>
    <x v="0"/>
    <n v="1197831"/>
    <x v="169"/>
    <x v="1"/>
    <x v="23"/>
    <s v="New Orleans"/>
    <x v="4"/>
    <n v="28"/>
    <n v="111"/>
    <n v="3108"/>
    <n v="870.24000000000012"/>
    <n v="0.28000000000000003"/>
    <x v="1"/>
  </r>
  <r>
    <x v="3"/>
    <n v="1197831"/>
    <x v="169"/>
    <x v="1"/>
    <x v="23"/>
    <s v="New Orleans"/>
    <x v="5"/>
    <n v="23"/>
    <n v="147"/>
    <n v="3381"/>
    <n v="1690.5"/>
    <n v="0.5"/>
    <x v="1"/>
  </r>
  <r>
    <x v="0"/>
    <n v="1197831"/>
    <x v="199"/>
    <x v="1"/>
    <x v="23"/>
    <s v="New Orleans"/>
    <x v="0"/>
    <n v="18"/>
    <n v="200"/>
    <n v="3600"/>
    <n v="1152"/>
    <n v="0.32"/>
    <x v="1"/>
  </r>
  <r>
    <x v="0"/>
    <n v="1197831"/>
    <x v="199"/>
    <x v="1"/>
    <x v="23"/>
    <s v="New Orleans"/>
    <x v="1"/>
    <n v="28"/>
    <n v="180"/>
    <n v="5040"/>
    <n v="1663.1999999999998"/>
    <n v="0.32999999999999996"/>
    <x v="1"/>
  </r>
  <r>
    <x v="0"/>
    <n v="1197831"/>
    <x v="199"/>
    <x v="1"/>
    <x v="23"/>
    <s v="New Orleans"/>
    <x v="2"/>
    <n v="28"/>
    <n v="128"/>
    <n v="3584"/>
    <n v="1254.3999999999999"/>
    <n v="0.35"/>
    <x v="1"/>
  </r>
  <r>
    <x v="0"/>
    <n v="1197831"/>
    <x v="199"/>
    <x v="2"/>
    <x v="24"/>
    <s v="Boise"/>
    <x v="3"/>
    <n v="27"/>
    <n v="116"/>
    <n v="3132"/>
    <n v="1315.44"/>
    <n v="0.42000000000000004"/>
    <x v="1"/>
  </r>
  <r>
    <x v="0"/>
    <n v="1197831"/>
    <x v="199"/>
    <x v="2"/>
    <x v="24"/>
    <s v="Boise"/>
    <x v="4"/>
    <n v="31"/>
    <n v="88"/>
    <n v="2728"/>
    <n v="818.4"/>
    <n v="0.3"/>
    <x v="1"/>
  </r>
  <r>
    <x v="0"/>
    <n v="1197831"/>
    <x v="199"/>
    <x v="2"/>
    <x v="24"/>
    <s v="Boise"/>
    <x v="5"/>
    <n v="26"/>
    <n v="135"/>
    <n v="3510"/>
    <n v="1825.2"/>
    <n v="0.52"/>
    <x v="1"/>
  </r>
  <r>
    <x v="0"/>
    <n v="1197831"/>
    <x v="708"/>
    <x v="2"/>
    <x v="24"/>
    <s v="Boise"/>
    <x v="0"/>
    <n v="21"/>
    <n v="200"/>
    <n v="4200"/>
    <n v="1554"/>
    <n v="0.37"/>
    <x v="1"/>
  </r>
  <r>
    <x v="0"/>
    <n v="1197831"/>
    <x v="708"/>
    <x v="2"/>
    <x v="24"/>
    <s v="Boise"/>
    <x v="1"/>
    <n v="27"/>
    <n v="188"/>
    <n v="5076"/>
    <n v="1979.6399999999999"/>
    <n v="0.38999999999999996"/>
    <x v="1"/>
  </r>
  <r>
    <x v="0"/>
    <n v="1197831"/>
    <x v="708"/>
    <x v="2"/>
    <x v="24"/>
    <s v="Boise"/>
    <x v="2"/>
    <n v="20"/>
    <n v="135"/>
    <n v="2700"/>
    <n v="1026"/>
    <n v="0.38"/>
    <x v="1"/>
  </r>
  <r>
    <x v="0"/>
    <n v="1197831"/>
    <x v="708"/>
    <x v="2"/>
    <x v="24"/>
    <s v="Boise"/>
    <x v="3"/>
    <n v="26"/>
    <n v="112"/>
    <n v="2912"/>
    <n v="1368.64"/>
    <n v="0.47000000000000003"/>
    <x v="1"/>
  </r>
  <r>
    <x v="3"/>
    <n v="1197831"/>
    <x v="708"/>
    <x v="2"/>
    <x v="24"/>
    <s v="Boise"/>
    <x v="4"/>
    <n v="32"/>
    <n v="88"/>
    <n v="2816"/>
    <n v="985.59999999999991"/>
    <n v="0.35"/>
    <x v="1"/>
  </r>
  <r>
    <x v="3"/>
    <n v="1197831"/>
    <x v="708"/>
    <x v="2"/>
    <x v="24"/>
    <s v="Boise"/>
    <x v="5"/>
    <n v="25"/>
    <n v="124"/>
    <n v="3100"/>
    <n v="1643"/>
    <n v="0.53"/>
    <x v="1"/>
  </r>
  <r>
    <x v="3"/>
    <n v="1197831"/>
    <x v="723"/>
    <x v="2"/>
    <x v="24"/>
    <s v="Boise"/>
    <x v="0"/>
    <n v="15"/>
    <n v="215"/>
    <n v="3225"/>
    <n v="1354.5"/>
    <n v="0.42"/>
    <x v="1"/>
  </r>
  <r>
    <x v="3"/>
    <n v="1197831"/>
    <x v="723"/>
    <x v="2"/>
    <x v="24"/>
    <s v="Boise"/>
    <x v="1"/>
    <n v="21"/>
    <n v="215"/>
    <n v="4515"/>
    <n v="1760.85"/>
    <n v="0.38999999999999996"/>
    <x v="1"/>
  </r>
  <r>
    <x v="3"/>
    <n v="1197831"/>
    <x v="723"/>
    <x v="2"/>
    <x v="24"/>
    <s v="Boise"/>
    <x v="2"/>
    <n v="19"/>
    <n v="162"/>
    <n v="3078"/>
    <n v="1138.8599999999999"/>
    <n v="0.37"/>
    <x v="1"/>
  </r>
  <r>
    <x v="3"/>
    <n v="1197831"/>
    <x v="723"/>
    <x v="2"/>
    <x v="24"/>
    <s v="Boise"/>
    <x v="3"/>
    <n v="20"/>
    <n v="116"/>
    <n v="2320"/>
    <n v="1136.8"/>
    <n v="0.49"/>
    <x v="1"/>
  </r>
  <r>
    <x v="3"/>
    <n v="1197831"/>
    <x v="723"/>
    <x v="2"/>
    <x v="24"/>
    <s v="Boise"/>
    <x v="4"/>
    <n v="27"/>
    <n v="91"/>
    <n v="2457"/>
    <n v="786.24"/>
    <n v="0.32"/>
    <x v="1"/>
  </r>
  <r>
    <x v="3"/>
    <n v="1197831"/>
    <x v="723"/>
    <x v="2"/>
    <x v="24"/>
    <s v="Boise"/>
    <x v="5"/>
    <n v="23"/>
    <n v="176"/>
    <n v="4048"/>
    <n v="2307.36"/>
    <n v="0.57000000000000006"/>
    <x v="1"/>
  </r>
  <r>
    <x v="3"/>
    <n v="1197831"/>
    <x v="258"/>
    <x v="2"/>
    <x v="24"/>
    <s v="Boise"/>
    <x v="0"/>
    <n v="14"/>
    <n v="210"/>
    <n v="2940"/>
    <n v="1234.8"/>
    <n v="0.42"/>
    <x v="1"/>
  </r>
  <r>
    <x v="3"/>
    <n v="1197831"/>
    <x v="258"/>
    <x v="2"/>
    <x v="24"/>
    <s v="Boise"/>
    <x v="1"/>
    <n v="22"/>
    <n v="247"/>
    <n v="5434"/>
    <n v="2227.94"/>
    <n v="0.41"/>
    <x v="1"/>
  </r>
  <r>
    <x v="3"/>
    <n v="1197831"/>
    <x v="258"/>
    <x v="2"/>
    <x v="24"/>
    <s v="Boise"/>
    <x v="2"/>
    <n v="18"/>
    <n v="184"/>
    <n v="3312"/>
    <n v="1291.6799999999998"/>
    <n v="0.38999999999999996"/>
    <x v="1"/>
  </r>
  <r>
    <x v="3"/>
    <n v="1197831"/>
    <x v="258"/>
    <x v="2"/>
    <x v="24"/>
    <s v="Boise"/>
    <x v="3"/>
    <n v="24"/>
    <n v="155"/>
    <n v="3720"/>
    <n v="1860"/>
    <n v="0.5"/>
    <x v="1"/>
  </r>
  <r>
    <x v="3"/>
    <n v="1197831"/>
    <x v="258"/>
    <x v="2"/>
    <x v="24"/>
    <s v="Boise"/>
    <x v="4"/>
    <n v="34"/>
    <n v="120"/>
    <n v="4080"/>
    <n v="1428"/>
    <n v="0.35"/>
    <x v="1"/>
  </r>
  <r>
    <x v="3"/>
    <n v="1197831"/>
    <x v="258"/>
    <x v="2"/>
    <x v="24"/>
    <s v="Boise"/>
    <x v="5"/>
    <n v="33"/>
    <n v="240"/>
    <n v="7920"/>
    <n v="4356"/>
    <n v="0.55000000000000004"/>
    <x v="1"/>
  </r>
  <r>
    <x v="3"/>
    <n v="1197831"/>
    <x v="288"/>
    <x v="2"/>
    <x v="24"/>
    <s v="Boise"/>
    <x v="0"/>
    <n v="31"/>
    <n v="233"/>
    <n v="7223"/>
    <n v="2744.7400000000002"/>
    <n v="0.38"/>
    <x v="1"/>
  </r>
  <r>
    <x v="3"/>
    <n v="1197831"/>
    <x v="288"/>
    <x v="2"/>
    <x v="24"/>
    <s v="Boise"/>
    <x v="1"/>
    <n v="35"/>
    <n v="263"/>
    <n v="9205"/>
    <n v="3774.0499999999997"/>
    <n v="0.41"/>
    <x v="1"/>
  </r>
  <r>
    <x v="3"/>
    <n v="1197831"/>
    <x v="288"/>
    <x v="2"/>
    <x v="24"/>
    <s v="Boise"/>
    <x v="2"/>
    <n v="34"/>
    <n v="186"/>
    <n v="6324"/>
    <n v="2592.8399999999997"/>
    <n v="0.41"/>
    <x v="1"/>
  </r>
  <r>
    <x v="3"/>
    <n v="1197831"/>
    <x v="288"/>
    <x v="2"/>
    <x v="24"/>
    <s v="Boise"/>
    <x v="3"/>
    <n v="33"/>
    <n v="187"/>
    <n v="6171"/>
    <n v="3023.79"/>
    <n v="0.49"/>
    <x v="1"/>
  </r>
  <r>
    <x v="3"/>
    <n v="1197831"/>
    <x v="288"/>
    <x v="2"/>
    <x v="24"/>
    <s v="Boise"/>
    <x v="4"/>
    <n v="43"/>
    <n v="158"/>
    <n v="6794"/>
    <n v="2309.9599999999996"/>
    <n v="0.33999999999999997"/>
    <x v="1"/>
  </r>
  <r>
    <x v="3"/>
    <n v="1197831"/>
    <x v="288"/>
    <x v="2"/>
    <x v="24"/>
    <s v="Boise"/>
    <x v="5"/>
    <n v="39"/>
    <n v="248"/>
    <n v="9672"/>
    <n v="5319.6"/>
    <n v="0.55000000000000004"/>
    <x v="1"/>
  </r>
  <r>
    <x v="3"/>
    <n v="1197831"/>
    <x v="320"/>
    <x v="2"/>
    <x v="24"/>
    <s v="Boise"/>
    <x v="0"/>
    <n v="35"/>
    <n v="264"/>
    <n v="9240"/>
    <n v="4250.3999999999996"/>
    <n v="0.45999999999999996"/>
    <x v="1"/>
  </r>
  <r>
    <x v="3"/>
    <n v="1197831"/>
    <x v="320"/>
    <x v="2"/>
    <x v="24"/>
    <s v="Boise"/>
    <x v="1"/>
    <n v="40"/>
    <n v="271"/>
    <n v="10840"/>
    <n v="4661.1999999999989"/>
    <n v="0.42999999999999994"/>
    <x v="1"/>
  </r>
  <r>
    <x v="3"/>
    <n v="1197831"/>
    <x v="320"/>
    <x v="2"/>
    <x v="24"/>
    <s v="Boise"/>
    <x v="2"/>
    <n v="34"/>
    <n v="278"/>
    <n v="9452"/>
    <n v="3969.8399999999997"/>
    <n v="0.42"/>
    <x v="1"/>
  </r>
  <r>
    <x v="3"/>
    <n v="1197831"/>
    <x v="320"/>
    <x v="2"/>
    <x v="24"/>
    <s v="Boise"/>
    <x v="3"/>
    <n v="38"/>
    <n v="158"/>
    <n v="6004"/>
    <n v="3182.1200000000003"/>
    <n v="0.53"/>
    <x v="1"/>
  </r>
  <r>
    <x v="3"/>
    <n v="1197831"/>
    <x v="320"/>
    <x v="2"/>
    <x v="24"/>
    <s v="Boise"/>
    <x v="4"/>
    <n v="43"/>
    <n v="173"/>
    <n v="7439"/>
    <n v="2975.6"/>
    <n v="0.39999999999999997"/>
    <x v="1"/>
  </r>
  <r>
    <x v="0"/>
    <n v="1197831"/>
    <x v="320"/>
    <x v="2"/>
    <x v="24"/>
    <s v="Boise"/>
    <x v="5"/>
    <n v="51"/>
    <n v="264"/>
    <n v="13464"/>
    <n v="7943.7600000000011"/>
    <n v="0.59000000000000008"/>
    <x v="1"/>
  </r>
  <r>
    <x v="0"/>
    <n v="1197831"/>
    <x v="353"/>
    <x v="2"/>
    <x v="24"/>
    <s v="Boise"/>
    <x v="0"/>
    <n v="38"/>
    <n v="233"/>
    <n v="8854"/>
    <n v="3718.68"/>
    <n v="0.42"/>
    <x v="1"/>
  </r>
  <r>
    <x v="0"/>
    <n v="1197831"/>
    <x v="353"/>
    <x v="2"/>
    <x v="24"/>
    <s v="Boise"/>
    <x v="1"/>
    <n v="37"/>
    <n v="255"/>
    <n v="9435"/>
    <n v="4057.0499999999993"/>
    <n v="0.42999999999999994"/>
    <x v="1"/>
  </r>
  <r>
    <x v="0"/>
    <n v="1197831"/>
    <x v="353"/>
    <x v="2"/>
    <x v="24"/>
    <s v="Boise"/>
    <x v="2"/>
    <n v="39"/>
    <n v="305"/>
    <n v="11895"/>
    <n v="5114.8499999999995"/>
    <n v="0.42999999999999994"/>
    <x v="1"/>
  </r>
  <r>
    <x v="0"/>
    <n v="1197831"/>
    <x v="353"/>
    <x v="2"/>
    <x v="24"/>
    <s v="Boise"/>
    <x v="3"/>
    <n v="33"/>
    <n v="162"/>
    <n v="5346"/>
    <n v="2940.3"/>
    <n v="0.55000000000000004"/>
    <x v="1"/>
  </r>
  <r>
    <x v="2"/>
    <n v="1197831"/>
    <x v="353"/>
    <x v="2"/>
    <x v="24"/>
    <s v="Boise"/>
    <x v="4"/>
    <n v="39"/>
    <n v="166"/>
    <n v="6474"/>
    <n v="2719.08"/>
    <n v="0.42"/>
    <x v="1"/>
  </r>
  <r>
    <x v="2"/>
    <n v="1197831"/>
    <x v="353"/>
    <x v="2"/>
    <x v="24"/>
    <s v="Boise"/>
    <x v="5"/>
    <n v="44"/>
    <n v="239"/>
    <n v="10516"/>
    <n v="6414.7600000000011"/>
    <n v="0.6100000000000001"/>
    <x v="1"/>
  </r>
  <r>
    <x v="2"/>
    <n v="1197831"/>
    <x v="381"/>
    <x v="2"/>
    <x v="24"/>
    <s v="Boise"/>
    <x v="0"/>
    <n v="41"/>
    <n v="230"/>
    <n v="9430"/>
    <n v="4337.7999999999993"/>
    <n v="0.45999999999999996"/>
    <x v="1"/>
  </r>
  <r>
    <x v="2"/>
    <n v="1197831"/>
    <x v="381"/>
    <x v="2"/>
    <x v="24"/>
    <s v="Boise"/>
    <x v="1"/>
    <n v="38"/>
    <n v="219"/>
    <n v="8322"/>
    <n v="3578.4599999999996"/>
    <n v="0.42999999999999994"/>
    <x v="1"/>
  </r>
  <r>
    <x v="2"/>
    <n v="1197831"/>
    <x v="381"/>
    <x v="2"/>
    <x v="24"/>
    <s v="Boise"/>
    <x v="2"/>
    <n v="43"/>
    <n v="203"/>
    <n v="8729"/>
    <n v="3928.0499999999997"/>
    <n v="0.44999999999999996"/>
    <x v="1"/>
  </r>
  <r>
    <x v="2"/>
    <n v="1197831"/>
    <x v="381"/>
    <x v="2"/>
    <x v="24"/>
    <s v="Boise"/>
    <x v="3"/>
    <n v="40"/>
    <n v="136"/>
    <n v="5440"/>
    <n v="2992.0000000000005"/>
    <n v="0.55000000000000004"/>
    <x v="1"/>
  </r>
  <r>
    <x v="2"/>
    <n v="1197831"/>
    <x v="381"/>
    <x v="2"/>
    <x v="24"/>
    <s v="Boise"/>
    <x v="4"/>
    <n v="42"/>
    <n v="140"/>
    <n v="5880"/>
    <n v="2410.7999999999997"/>
    <n v="0.41"/>
    <x v="1"/>
  </r>
  <r>
    <x v="2"/>
    <n v="1197831"/>
    <x v="381"/>
    <x v="2"/>
    <x v="24"/>
    <s v="Boise"/>
    <x v="5"/>
    <n v="36"/>
    <n v="200"/>
    <n v="7200"/>
    <n v="4176.0000000000009"/>
    <n v="0.58000000000000007"/>
    <x v="1"/>
  </r>
  <r>
    <x v="2"/>
    <n v="1197831"/>
    <x v="410"/>
    <x v="2"/>
    <x v="24"/>
    <s v="Boise"/>
    <x v="0"/>
    <n v="30"/>
    <n v="201"/>
    <n v="6030"/>
    <n v="2773.7999999999997"/>
    <n v="0.45999999999999996"/>
    <x v="1"/>
  </r>
  <r>
    <x v="2"/>
    <n v="1197831"/>
    <x v="410"/>
    <x v="2"/>
    <x v="24"/>
    <s v="Boise"/>
    <x v="1"/>
    <n v="27"/>
    <n v="190"/>
    <n v="5130"/>
    <n v="2205.8999999999996"/>
    <n v="0.42999999999999994"/>
    <x v="1"/>
  </r>
  <r>
    <x v="2"/>
    <n v="1197831"/>
    <x v="410"/>
    <x v="2"/>
    <x v="24"/>
    <s v="Boise"/>
    <x v="2"/>
    <n v="31"/>
    <n v="179"/>
    <n v="5549"/>
    <n v="2330.58"/>
    <n v="0.42"/>
    <x v="1"/>
  </r>
  <r>
    <x v="2"/>
    <n v="1197831"/>
    <x v="410"/>
    <x v="2"/>
    <x v="24"/>
    <s v="Boise"/>
    <x v="3"/>
    <n v="35"/>
    <n v="116"/>
    <n v="4060"/>
    <n v="2151.8000000000002"/>
    <n v="0.53"/>
    <x v="1"/>
  </r>
  <r>
    <x v="2"/>
    <n v="1197831"/>
    <x v="410"/>
    <x v="2"/>
    <x v="24"/>
    <s v="Boise"/>
    <x v="4"/>
    <n v="25"/>
    <n v="123"/>
    <n v="3075"/>
    <n v="1199.2499999999998"/>
    <n v="0.38999999999999996"/>
    <x v="1"/>
  </r>
  <r>
    <x v="2"/>
    <n v="1197831"/>
    <x v="410"/>
    <x v="2"/>
    <x v="24"/>
    <s v="Boise"/>
    <x v="5"/>
    <n v="34"/>
    <n v="179"/>
    <n v="6086"/>
    <n v="3590.7400000000007"/>
    <n v="0.59000000000000008"/>
    <x v="1"/>
  </r>
  <r>
    <x v="2"/>
    <n v="1197831"/>
    <x v="442"/>
    <x v="2"/>
    <x v="24"/>
    <s v="Boise"/>
    <x v="0"/>
    <n v="27"/>
    <n v="203"/>
    <n v="5481"/>
    <n v="2521.2599999999998"/>
    <n v="0.45999999999999996"/>
    <x v="1"/>
  </r>
  <r>
    <x v="2"/>
    <n v="1197831"/>
    <x v="442"/>
    <x v="2"/>
    <x v="24"/>
    <s v="Boise"/>
    <x v="1"/>
    <n v="28"/>
    <n v="223"/>
    <n v="6244"/>
    <n v="2684.9199999999996"/>
    <n v="0.42999999999999994"/>
    <x v="1"/>
  </r>
  <r>
    <x v="2"/>
    <n v="1197831"/>
    <x v="442"/>
    <x v="2"/>
    <x v="24"/>
    <s v="Boise"/>
    <x v="2"/>
    <n v="42"/>
    <n v="210"/>
    <n v="8820"/>
    <n v="3704.3999999999996"/>
    <n v="0.42"/>
    <x v="1"/>
  </r>
  <r>
    <x v="2"/>
    <n v="1197831"/>
    <x v="442"/>
    <x v="2"/>
    <x v="24"/>
    <s v="Boise"/>
    <x v="3"/>
    <n v="43"/>
    <n v="158"/>
    <n v="6794"/>
    <n v="3532.88"/>
    <n v="0.52"/>
    <x v="1"/>
  </r>
  <r>
    <x v="2"/>
    <n v="1197831"/>
    <x v="442"/>
    <x v="2"/>
    <x v="24"/>
    <s v="Boise"/>
    <x v="4"/>
    <n v="41"/>
    <n v="149"/>
    <n v="6109"/>
    <n v="2321.42"/>
    <n v="0.38"/>
    <x v="1"/>
  </r>
  <r>
    <x v="2"/>
    <n v="1197831"/>
    <x v="442"/>
    <x v="2"/>
    <x v="24"/>
    <s v="Boise"/>
    <x v="5"/>
    <n v="51"/>
    <n v="194"/>
    <n v="9894"/>
    <n v="5837.4600000000009"/>
    <n v="0.59000000000000008"/>
    <x v="1"/>
  </r>
  <r>
    <x v="0"/>
    <n v="1197831"/>
    <x v="471"/>
    <x v="2"/>
    <x v="24"/>
    <s v="Boise"/>
    <x v="0"/>
    <n v="40"/>
    <n v="240"/>
    <n v="9600"/>
    <n v="4320"/>
    <n v="0.44999999999999996"/>
    <x v="1"/>
  </r>
  <r>
    <x v="0"/>
    <n v="1197831"/>
    <x v="471"/>
    <x v="2"/>
    <x v="24"/>
    <s v="Boise"/>
    <x v="1"/>
    <n v="41"/>
    <n v="240"/>
    <n v="9840"/>
    <n v="4526.3999999999996"/>
    <n v="0.45999999999999996"/>
    <x v="1"/>
  </r>
  <r>
    <x v="0"/>
    <n v="1197831"/>
    <x v="471"/>
    <x v="2"/>
    <x v="24"/>
    <s v="Boise"/>
    <x v="2"/>
    <n v="47"/>
    <n v="223"/>
    <n v="10481"/>
    <n v="4611.6399999999994"/>
    <n v="0.43999999999999995"/>
    <x v="1"/>
  </r>
  <r>
    <x v="0"/>
    <n v="1197831"/>
    <x v="471"/>
    <x v="2"/>
    <x v="24"/>
    <s v="Boise"/>
    <x v="3"/>
    <n v="44"/>
    <n v="184"/>
    <n v="8096"/>
    <n v="4209.92"/>
    <n v="0.52"/>
    <x v="1"/>
  </r>
  <r>
    <x v="0"/>
    <n v="1197831"/>
    <x v="471"/>
    <x v="2"/>
    <x v="24"/>
    <s v="Boise"/>
    <x v="4"/>
    <n v="43"/>
    <n v="147"/>
    <n v="6321"/>
    <n v="2591.6099999999997"/>
    <n v="0.41"/>
    <x v="1"/>
  </r>
  <r>
    <x v="0"/>
    <n v="1197831"/>
    <x v="471"/>
    <x v="2"/>
    <x v="24"/>
    <s v="Boise"/>
    <x v="5"/>
    <n v="47"/>
    <n v="232"/>
    <n v="10904"/>
    <n v="6651.4400000000014"/>
    <n v="0.6100000000000001"/>
    <x v="1"/>
  </r>
  <r>
    <x v="0"/>
    <n v="1128299"/>
    <x v="187"/>
    <x v="2"/>
    <x v="24"/>
    <s v="Boise"/>
    <x v="0"/>
    <n v="23"/>
    <n v="136"/>
    <n v="3128"/>
    <n v="1251.1999999999998"/>
    <n v="0.39999999999999997"/>
    <x v="1"/>
  </r>
  <r>
    <x v="0"/>
    <n v="1128299"/>
    <x v="187"/>
    <x v="2"/>
    <x v="24"/>
    <s v="Boise"/>
    <x v="1"/>
    <n v="30"/>
    <n v="140"/>
    <n v="4200"/>
    <n v="1806.0000000000002"/>
    <n v="0.43000000000000005"/>
    <x v="1"/>
  </r>
  <r>
    <x v="0"/>
    <n v="1128299"/>
    <x v="187"/>
    <x v="2"/>
    <x v="24"/>
    <s v="Boise"/>
    <x v="2"/>
    <n v="31"/>
    <n v="145"/>
    <n v="4495"/>
    <n v="1753.0499999999997"/>
    <n v="0.38999999999999996"/>
    <x v="1"/>
  </r>
  <r>
    <x v="0"/>
    <n v="1128299"/>
    <x v="187"/>
    <x v="2"/>
    <x v="24"/>
    <s v="Boise"/>
    <x v="3"/>
    <n v="30"/>
    <n v="88"/>
    <n v="2640"/>
    <n v="976.8"/>
    <n v="0.37"/>
    <x v="1"/>
  </r>
  <r>
    <x v="0"/>
    <n v="1128299"/>
    <x v="187"/>
    <x v="2"/>
    <x v="24"/>
    <s v="Boise"/>
    <x v="4"/>
    <n v="35"/>
    <n v="68"/>
    <n v="2380"/>
    <n v="809.19999999999993"/>
    <n v="0.33999999999999997"/>
    <x v="1"/>
  </r>
  <r>
    <x v="0"/>
    <n v="1128299"/>
    <x v="187"/>
    <x v="2"/>
    <x v="24"/>
    <s v="Boise"/>
    <x v="5"/>
    <n v="27"/>
    <n v="140"/>
    <n v="3780"/>
    <n v="1020.6"/>
    <n v="0.27"/>
    <x v="1"/>
  </r>
  <r>
    <x v="0"/>
    <n v="1128299"/>
    <x v="697"/>
    <x v="2"/>
    <x v="24"/>
    <s v="Boise"/>
    <x v="0"/>
    <n v="21"/>
    <n v="162"/>
    <n v="3402"/>
    <n v="1258.74"/>
    <n v="0.37"/>
    <x v="1"/>
  </r>
  <r>
    <x v="0"/>
    <n v="1128299"/>
    <x v="697"/>
    <x v="2"/>
    <x v="24"/>
    <s v="Boise"/>
    <x v="1"/>
    <n v="28"/>
    <n v="128"/>
    <n v="3584"/>
    <n v="1541.1200000000001"/>
    <n v="0.43000000000000005"/>
    <x v="1"/>
  </r>
  <r>
    <x v="0"/>
    <n v="1128299"/>
    <x v="697"/>
    <x v="2"/>
    <x v="24"/>
    <s v="Boise"/>
    <x v="2"/>
    <n v="28"/>
    <n v="124"/>
    <n v="3472"/>
    <n v="1458.24"/>
    <n v="0.42"/>
    <x v="1"/>
  </r>
  <r>
    <x v="0"/>
    <n v="1128299"/>
    <x v="697"/>
    <x v="2"/>
    <x v="25"/>
    <s v="Phoenix"/>
    <x v="3"/>
    <n v="26"/>
    <n v="68"/>
    <n v="1768"/>
    <n v="742.56"/>
    <n v="0.42"/>
    <x v="1"/>
  </r>
  <r>
    <x v="0"/>
    <n v="1128299"/>
    <x v="697"/>
    <x v="2"/>
    <x v="25"/>
    <s v="Phoenix"/>
    <x v="4"/>
    <n v="36"/>
    <n v="51"/>
    <n v="1836"/>
    <n v="679.31999999999994"/>
    <n v="0.37"/>
    <x v="1"/>
  </r>
  <r>
    <x v="0"/>
    <n v="1128299"/>
    <x v="697"/>
    <x v="2"/>
    <x v="25"/>
    <s v="Phoenix"/>
    <x v="5"/>
    <n v="31"/>
    <n v="116"/>
    <n v="3596"/>
    <n v="970.92000000000007"/>
    <n v="0.27"/>
    <x v="1"/>
  </r>
  <r>
    <x v="0"/>
    <n v="1128299"/>
    <x v="227"/>
    <x v="2"/>
    <x v="25"/>
    <s v="Phoenix"/>
    <x v="0"/>
    <n v="29"/>
    <n v="160"/>
    <n v="4640"/>
    <n v="1855.9999999999998"/>
    <n v="0.39999999999999997"/>
    <x v="1"/>
  </r>
  <r>
    <x v="0"/>
    <n v="1128299"/>
    <x v="227"/>
    <x v="2"/>
    <x v="25"/>
    <s v="Phoenix"/>
    <x v="1"/>
    <n v="38"/>
    <n v="116"/>
    <n v="4408"/>
    <n v="1939.52"/>
    <n v="0.44"/>
    <x v="1"/>
  </r>
  <r>
    <x v="0"/>
    <n v="1128299"/>
    <x v="227"/>
    <x v="2"/>
    <x v="25"/>
    <s v="Phoenix"/>
    <x v="2"/>
    <n v="37"/>
    <n v="119"/>
    <n v="4403"/>
    <n v="1805.2299999999998"/>
    <n v="0.41"/>
    <x v="1"/>
  </r>
  <r>
    <x v="0"/>
    <n v="1128299"/>
    <x v="227"/>
    <x v="2"/>
    <x v="25"/>
    <s v="Phoenix"/>
    <x v="3"/>
    <n v="38"/>
    <n v="68"/>
    <n v="2584"/>
    <n v="956.08"/>
    <n v="0.37"/>
    <x v="1"/>
  </r>
  <r>
    <x v="0"/>
    <n v="1128299"/>
    <x v="227"/>
    <x v="2"/>
    <x v="25"/>
    <s v="Phoenix"/>
    <x v="4"/>
    <n v="41"/>
    <n v="39"/>
    <n v="1599"/>
    <n v="511.68"/>
    <n v="0.32"/>
    <x v="1"/>
  </r>
  <r>
    <x v="0"/>
    <n v="1128299"/>
    <x v="227"/>
    <x v="2"/>
    <x v="25"/>
    <s v="Phoenix"/>
    <x v="5"/>
    <n v="37"/>
    <n v="107"/>
    <n v="3959"/>
    <n v="1068.93"/>
    <n v="0.27"/>
    <x v="1"/>
  </r>
  <r>
    <x v="0"/>
    <n v="1128299"/>
    <x v="246"/>
    <x v="2"/>
    <x v="25"/>
    <s v="Phoenix"/>
    <x v="0"/>
    <n v="40"/>
    <n v="175"/>
    <n v="7000"/>
    <n v="2660"/>
    <n v="0.38"/>
    <x v="1"/>
  </r>
  <r>
    <x v="0"/>
    <n v="1128299"/>
    <x v="246"/>
    <x v="2"/>
    <x v="25"/>
    <s v="Phoenix"/>
    <x v="1"/>
    <n v="37"/>
    <n v="90"/>
    <n v="3330"/>
    <n v="1465.2"/>
    <n v="0.44"/>
    <x v="1"/>
  </r>
  <r>
    <x v="0"/>
    <n v="1128299"/>
    <x v="246"/>
    <x v="2"/>
    <x v="25"/>
    <s v="Phoenix"/>
    <x v="2"/>
    <n v="42"/>
    <n v="123"/>
    <n v="5166"/>
    <n v="1911.42"/>
    <n v="0.37"/>
    <x v="1"/>
  </r>
  <r>
    <x v="0"/>
    <n v="1128299"/>
    <x v="246"/>
    <x v="2"/>
    <x v="25"/>
    <s v="Phoenix"/>
    <x v="3"/>
    <n v="40"/>
    <n v="78"/>
    <n v="3120"/>
    <n v="1248"/>
    <n v="0.39999999999999997"/>
    <x v="1"/>
  </r>
  <r>
    <x v="0"/>
    <n v="1128299"/>
    <x v="246"/>
    <x v="2"/>
    <x v="25"/>
    <s v="Phoenix"/>
    <x v="4"/>
    <n v="43"/>
    <n v="47"/>
    <n v="2021"/>
    <n v="687.14"/>
    <n v="0.33999999999999997"/>
    <x v="1"/>
  </r>
  <r>
    <x v="0"/>
    <n v="1128299"/>
    <x v="246"/>
    <x v="2"/>
    <x v="25"/>
    <s v="Phoenix"/>
    <x v="5"/>
    <n v="49"/>
    <n v="111"/>
    <n v="5439"/>
    <n v="1631.7"/>
    <n v="0.3"/>
    <x v="1"/>
  </r>
  <r>
    <x v="0"/>
    <n v="1128299"/>
    <x v="277"/>
    <x v="2"/>
    <x v="25"/>
    <s v="Phoenix"/>
    <x v="0"/>
    <n v="38"/>
    <n v="184"/>
    <n v="6992"/>
    <n v="2656.96"/>
    <n v="0.38"/>
    <x v="1"/>
  </r>
  <r>
    <x v="0"/>
    <n v="1128299"/>
    <x v="277"/>
    <x v="2"/>
    <x v="25"/>
    <s v="Phoenix"/>
    <x v="1"/>
    <n v="36"/>
    <n v="116"/>
    <n v="4176"/>
    <n v="1753.92"/>
    <n v="0.42000000000000004"/>
    <x v="1"/>
  </r>
  <r>
    <x v="0"/>
    <n v="1128299"/>
    <x v="277"/>
    <x v="2"/>
    <x v="25"/>
    <s v="Phoenix"/>
    <x v="2"/>
    <n v="41"/>
    <n v="132"/>
    <n v="5412"/>
    <n v="2056.56"/>
    <n v="0.38"/>
    <x v="1"/>
  </r>
  <r>
    <x v="0"/>
    <n v="1128299"/>
    <x v="277"/>
    <x v="2"/>
    <x v="25"/>
    <s v="Phoenix"/>
    <x v="3"/>
    <n v="39"/>
    <n v="93"/>
    <n v="3627"/>
    <n v="1341.99"/>
    <n v="0.37"/>
    <x v="1"/>
  </r>
  <r>
    <x v="0"/>
    <n v="1128299"/>
    <x v="277"/>
    <x v="2"/>
    <x v="25"/>
    <s v="Phoenix"/>
    <x v="4"/>
    <n v="39"/>
    <n v="62"/>
    <n v="2418"/>
    <n v="797.93999999999994"/>
    <n v="0.32999999999999996"/>
    <x v="1"/>
  </r>
  <r>
    <x v="0"/>
    <n v="1128299"/>
    <x v="277"/>
    <x v="2"/>
    <x v="25"/>
    <s v="Phoenix"/>
    <x v="5"/>
    <n v="53"/>
    <n v="124"/>
    <n v="6572"/>
    <n v="1905.8799999999999"/>
    <n v="0.28999999999999998"/>
    <x v="1"/>
  </r>
  <r>
    <x v="0"/>
    <n v="1128299"/>
    <x v="307"/>
    <x v="2"/>
    <x v="25"/>
    <s v="Phoenix"/>
    <x v="0"/>
    <n v="37"/>
    <n v="194"/>
    <n v="7178"/>
    <n v="2799.4199999999996"/>
    <n v="0.38999999999999996"/>
    <x v="1"/>
  </r>
  <r>
    <x v="0"/>
    <n v="1128299"/>
    <x v="307"/>
    <x v="2"/>
    <x v="25"/>
    <s v="Phoenix"/>
    <x v="1"/>
    <n v="36"/>
    <n v="143"/>
    <n v="5148"/>
    <n v="2162.1600000000003"/>
    <n v="0.42000000000000004"/>
    <x v="1"/>
  </r>
  <r>
    <x v="0"/>
    <n v="1128299"/>
    <x v="307"/>
    <x v="2"/>
    <x v="25"/>
    <s v="Phoenix"/>
    <x v="2"/>
    <n v="41"/>
    <n v="147"/>
    <n v="6027"/>
    <n v="2290.2600000000002"/>
    <n v="0.38"/>
    <x v="1"/>
  </r>
  <r>
    <x v="0"/>
    <n v="1128299"/>
    <x v="307"/>
    <x v="2"/>
    <x v="25"/>
    <s v="Phoenix"/>
    <x v="3"/>
    <n v="38"/>
    <n v="105"/>
    <n v="3990"/>
    <n v="1595.9999999999998"/>
    <n v="0.39999999999999997"/>
    <x v="1"/>
  </r>
  <r>
    <x v="0"/>
    <n v="1128299"/>
    <x v="307"/>
    <x v="2"/>
    <x v="25"/>
    <s v="Phoenix"/>
    <x v="4"/>
    <n v="43"/>
    <n v="72"/>
    <n v="3096"/>
    <n v="1052.6399999999999"/>
    <n v="0.33999999999999997"/>
    <x v="1"/>
  </r>
  <r>
    <x v="0"/>
    <n v="1128299"/>
    <x v="307"/>
    <x v="2"/>
    <x v="25"/>
    <s v="Phoenix"/>
    <x v="5"/>
    <n v="46"/>
    <n v="158"/>
    <n v="7268"/>
    <n v="2253.08"/>
    <n v="0.31"/>
    <x v="1"/>
  </r>
  <r>
    <x v="0"/>
    <n v="1128299"/>
    <x v="336"/>
    <x v="2"/>
    <x v="25"/>
    <s v="Phoenix"/>
    <x v="0"/>
    <n v="40"/>
    <n v="216"/>
    <n v="8640"/>
    <n v="3196.8"/>
    <n v="0.37"/>
    <x v="1"/>
  </r>
  <r>
    <x v="0"/>
    <n v="1128299"/>
    <x v="336"/>
    <x v="2"/>
    <x v="25"/>
    <s v="Phoenix"/>
    <x v="1"/>
    <n v="40"/>
    <n v="163"/>
    <n v="6520"/>
    <n v="2999.2000000000003"/>
    <n v="0.46"/>
    <x v="1"/>
  </r>
  <r>
    <x v="0"/>
    <n v="1128299"/>
    <x v="336"/>
    <x v="2"/>
    <x v="25"/>
    <s v="Phoenix"/>
    <x v="2"/>
    <n v="39"/>
    <n v="157"/>
    <n v="6123"/>
    <n v="2387.9699999999998"/>
    <n v="0.38999999999999996"/>
    <x v="1"/>
  </r>
  <r>
    <x v="0"/>
    <n v="1128299"/>
    <x v="336"/>
    <x v="2"/>
    <x v="25"/>
    <s v="Phoenix"/>
    <x v="3"/>
    <n v="36"/>
    <n v="113"/>
    <n v="4068"/>
    <n v="1545.84"/>
    <n v="0.38"/>
    <x v="1"/>
  </r>
  <r>
    <x v="0"/>
    <n v="1128299"/>
    <x v="336"/>
    <x v="2"/>
    <x v="25"/>
    <s v="Phoenix"/>
    <x v="4"/>
    <n v="40"/>
    <n v="145"/>
    <n v="5800"/>
    <n v="2146"/>
    <n v="0.37"/>
    <x v="1"/>
  </r>
  <r>
    <x v="0"/>
    <n v="1128299"/>
    <x v="336"/>
    <x v="2"/>
    <x v="25"/>
    <s v="Phoenix"/>
    <x v="5"/>
    <n v="46"/>
    <n v="145"/>
    <n v="6670"/>
    <n v="2001"/>
    <n v="0.3"/>
    <x v="1"/>
  </r>
  <r>
    <x v="0"/>
    <n v="1128299"/>
    <x v="368"/>
    <x v="2"/>
    <x v="25"/>
    <s v="Phoenix"/>
    <x v="0"/>
    <n v="41"/>
    <n v="194"/>
    <n v="7954"/>
    <n v="3181.6"/>
    <n v="0.39999999999999997"/>
    <x v="1"/>
  </r>
  <r>
    <x v="0"/>
    <n v="1128299"/>
    <x v="368"/>
    <x v="2"/>
    <x v="25"/>
    <s v="Phoenix"/>
    <x v="1"/>
    <n v="46"/>
    <n v="190"/>
    <n v="8740"/>
    <n v="3670.8"/>
    <n v="0.42000000000000004"/>
    <x v="1"/>
  </r>
  <r>
    <x v="0"/>
    <n v="1128299"/>
    <x v="368"/>
    <x v="2"/>
    <x v="25"/>
    <s v="Phoenix"/>
    <x v="2"/>
    <n v="37"/>
    <n v="153"/>
    <n v="5661"/>
    <n v="2321.0099999999998"/>
    <n v="0.41"/>
    <x v="1"/>
  </r>
  <r>
    <x v="0"/>
    <n v="1128299"/>
    <x v="368"/>
    <x v="2"/>
    <x v="25"/>
    <s v="Phoenix"/>
    <x v="3"/>
    <n v="43"/>
    <n v="120"/>
    <n v="5160"/>
    <n v="2167.1999999999998"/>
    <n v="0.42"/>
    <x v="1"/>
  </r>
  <r>
    <x v="0"/>
    <n v="1128299"/>
    <x v="368"/>
    <x v="2"/>
    <x v="25"/>
    <s v="Phoenix"/>
    <x v="4"/>
    <n v="45"/>
    <n v="136"/>
    <n v="6120"/>
    <n v="2264.4"/>
    <n v="0.37"/>
    <x v="1"/>
  </r>
  <r>
    <x v="0"/>
    <n v="1128299"/>
    <x v="368"/>
    <x v="2"/>
    <x v="25"/>
    <s v="Phoenix"/>
    <x v="5"/>
    <n v="48"/>
    <n v="131"/>
    <n v="6288"/>
    <n v="1760.64"/>
    <n v="0.28000000000000003"/>
    <x v="1"/>
  </r>
  <r>
    <x v="0"/>
    <n v="1128299"/>
    <x v="400"/>
    <x v="2"/>
    <x v="25"/>
    <s v="Phoenix"/>
    <x v="0"/>
    <n v="35"/>
    <n v="184"/>
    <n v="6440"/>
    <n v="2704.7999999999997"/>
    <n v="0.42"/>
    <x v="1"/>
  </r>
  <r>
    <x v="0"/>
    <n v="1128299"/>
    <x v="400"/>
    <x v="2"/>
    <x v="25"/>
    <s v="Phoenix"/>
    <x v="1"/>
    <n v="34"/>
    <n v="201"/>
    <n v="6834"/>
    <n v="3211.98"/>
    <n v="0.47000000000000003"/>
    <x v="1"/>
  </r>
  <r>
    <x v="0"/>
    <n v="1128299"/>
    <x v="400"/>
    <x v="2"/>
    <x v="25"/>
    <s v="Phoenix"/>
    <x v="2"/>
    <n v="34"/>
    <n v="145"/>
    <n v="4930"/>
    <n v="1824.1"/>
    <n v="0.37"/>
    <x v="1"/>
  </r>
  <r>
    <x v="0"/>
    <n v="1128299"/>
    <x v="400"/>
    <x v="2"/>
    <x v="25"/>
    <s v="Phoenix"/>
    <x v="3"/>
    <n v="33"/>
    <n v="124"/>
    <n v="4092"/>
    <n v="1514.04"/>
    <n v="0.37"/>
    <x v="1"/>
  </r>
  <r>
    <x v="0"/>
    <n v="1128299"/>
    <x v="400"/>
    <x v="2"/>
    <x v="25"/>
    <s v="Phoenix"/>
    <x v="4"/>
    <n v="41"/>
    <n v="128"/>
    <n v="5248"/>
    <n v="1731.8399999999997"/>
    <n v="0.32999999999999996"/>
    <x v="1"/>
  </r>
  <r>
    <x v="0"/>
    <n v="1128299"/>
    <x v="400"/>
    <x v="2"/>
    <x v="25"/>
    <s v="Phoenix"/>
    <x v="5"/>
    <n v="43"/>
    <n v="132"/>
    <n v="5676"/>
    <n v="1816.32"/>
    <n v="0.32"/>
    <x v="1"/>
  </r>
  <r>
    <x v="0"/>
    <n v="1128299"/>
    <x v="429"/>
    <x v="2"/>
    <x v="25"/>
    <s v="Phoenix"/>
    <x v="0"/>
    <n v="36"/>
    <n v="170"/>
    <n v="6120"/>
    <n v="2570.4"/>
    <n v="0.42"/>
    <x v="1"/>
  </r>
  <r>
    <x v="0"/>
    <n v="1128299"/>
    <x v="429"/>
    <x v="2"/>
    <x v="25"/>
    <s v="Phoenix"/>
    <x v="1"/>
    <n v="33"/>
    <n v="175"/>
    <n v="5775"/>
    <n v="2425.5000000000005"/>
    <n v="0.42000000000000004"/>
    <x v="1"/>
  </r>
  <r>
    <x v="0"/>
    <n v="1128299"/>
    <x v="429"/>
    <x v="2"/>
    <x v="25"/>
    <s v="Phoenix"/>
    <x v="2"/>
    <n v="31"/>
    <n v="111"/>
    <n v="3441"/>
    <n v="1273.17"/>
    <n v="0.37"/>
    <x v="1"/>
  </r>
  <r>
    <x v="0"/>
    <n v="1128299"/>
    <x v="429"/>
    <x v="2"/>
    <x v="25"/>
    <s v="Phoenix"/>
    <x v="3"/>
    <n v="32"/>
    <n v="102"/>
    <n v="3264"/>
    <n v="1272.9599999999998"/>
    <n v="0.38999999999999996"/>
    <x v="1"/>
  </r>
  <r>
    <x v="0"/>
    <n v="1128299"/>
    <x v="429"/>
    <x v="2"/>
    <x v="25"/>
    <s v="Phoenix"/>
    <x v="4"/>
    <n v="44"/>
    <n v="88"/>
    <n v="3872"/>
    <n v="1432.6399999999999"/>
    <n v="0.37"/>
    <x v="1"/>
  </r>
  <r>
    <x v="0"/>
    <n v="1128299"/>
    <x v="429"/>
    <x v="2"/>
    <x v="25"/>
    <s v="Phoenix"/>
    <x v="5"/>
    <n v="47"/>
    <n v="107"/>
    <n v="5029"/>
    <n v="1458.4099999999999"/>
    <n v="0.28999999999999998"/>
    <x v="1"/>
  </r>
  <r>
    <x v="0"/>
    <n v="1128299"/>
    <x v="460"/>
    <x v="2"/>
    <x v="25"/>
    <s v="Phoenix"/>
    <x v="0"/>
    <n v="31"/>
    <n v="150"/>
    <n v="4650"/>
    <n v="1767"/>
    <n v="0.38"/>
    <x v="1"/>
  </r>
  <r>
    <x v="0"/>
    <n v="1128299"/>
    <x v="460"/>
    <x v="2"/>
    <x v="25"/>
    <s v="Phoenix"/>
    <x v="1"/>
    <n v="38"/>
    <n v="163"/>
    <n v="6194"/>
    <n v="2911.1800000000003"/>
    <n v="0.47000000000000003"/>
    <x v="1"/>
  </r>
  <r>
    <x v="0"/>
    <n v="1128299"/>
    <x v="460"/>
    <x v="2"/>
    <x v="25"/>
    <s v="Phoenix"/>
    <x v="2"/>
    <n v="33"/>
    <n v="124"/>
    <n v="4092"/>
    <n v="1595.8799999999999"/>
    <n v="0.38999999999999996"/>
    <x v="1"/>
  </r>
  <r>
    <x v="0"/>
    <n v="1128299"/>
    <x v="460"/>
    <x v="2"/>
    <x v="25"/>
    <s v="Phoenix"/>
    <x v="3"/>
    <n v="33"/>
    <n v="116"/>
    <n v="3828"/>
    <n v="1607.76"/>
    <n v="0.42"/>
    <x v="1"/>
  </r>
  <r>
    <x v="0"/>
    <n v="1128299"/>
    <x v="460"/>
    <x v="2"/>
    <x v="25"/>
    <s v="Phoenix"/>
    <x v="4"/>
    <n v="44"/>
    <n v="99"/>
    <n v="4356"/>
    <n v="1568.1599999999999"/>
    <n v="0.36"/>
    <x v="1"/>
  </r>
  <r>
    <x v="0"/>
    <n v="1128299"/>
    <x v="460"/>
    <x v="2"/>
    <x v="25"/>
    <s v="Phoenix"/>
    <x v="5"/>
    <n v="39"/>
    <n v="140"/>
    <n v="5460"/>
    <n v="1528.8000000000002"/>
    <n v="0.28000000000000003"/>
    <x v="1"/>
  </r>
  <r>
    <x v="0"/>
    <n v="1128299"/>
    <x v="489"/>
    <x v="2"/>
    <x v="25"/>
    <s v="Phoenix"/>
    <x v="0"/>
    <n v="35"/>
    <n v="194"/>
    <n v="6790"/>
    <n v="2716"/>
    <n v="0.39999999999999997"/>
    <x v="1"/>
  </r>
  <r>
    <x v="0"/>
    <n v="1128299"/>
    <x v="489"/>
    <x v="2"/>
    <x v="25"/>
    <s v="Phoenix"/>
    <x v="1"/>
    <n v="33"/>
    <n v="213"/>
    <n v="7029"/>
    <n v="3233.34"/>
    <n v="0.46"/>
    <x v="1"/>
  </r>
  <r>
    <x v="4"/>
    <n v="1128299"/>
    <x v="489"/>
    <x v="2"/>
    <x v="25"/>
    <s v="Phoenix"/>
    <x v="2"/>
    <n v="35"/>
    <n v="136"/>
    <n v="4760"/>
    <n v="1951.6"/>
    <n v="0.41"/>
    <x v="1"/>
  </r>
  <r>
    <x v="4"/>
    <n v="1128299"/>
    <x v="489"/>
    <x v="2"/>
    <x v="25"/>
    <s v="Phoenix"/>
    <x v="3"/>
    <n v="32"/>
    <n v="128"/>
    <n v="4096"/>
    <n v="1679.36"/>
    <n v="0.41"/>
    <x v="1"/>
  </r>
  <r>
    <x v="4"/>
    <n v="1128299"/>
    <x v="489"/>
    <x v="2"/>
    <x v="25"/>
    <s v="Phoenix"/>
    <x v="4"/>
    <n v="42"/>
    <n v="109"/>
    <n v="4578"/>
    <n v="1556.5199999999998"/>
    <n v="0.33999999999999997"/>
    <x v="1"/>
  </r>
  <r>
    <x v="4"/>
    <n v="1128299"/>
    <x v="489"/>
    <x v="2"/>
    <x v="25"/>
    <s v="Phoenix"/>
    <x v="5"/>
    <n v="43"/>
    <n v="135"/>
    <n v="5805"/>
    <n v="1625.4"/>
    <n v="0.28000000000000003"/>
    <x v="1"/>
  </r>
  <r>
    <x v="4"/>
    <n v="1128299"/>
    <x v="190"/>
    <x v="2"/>
    <x v="25"/>
    <s v="Phoenix"/>
    <x v="0"/>
    <n v="27"/>
    <n v="152"/>
    <n v="4104"/>
    <n v="1682.6399999999999"/>
    <n v="0.41"/>
    <x v="1"/>
  </r>
  <r>
    <x v="4"/>
    <n v="1128299"/>
    <x v="190"/>
    <x v="2"/>
    <x v="25"/>
    <s v="Phoenix"/>
    <x v="1"/>
    <n v="30"/>
    <n v="147"/>
    <n v="4410"/>
    <n v="2072.7000000000003"/>
    <n v="0.47000000000000003"/>
    <x v="1"/>
  </r>
  <r>
    <x v="4"/>
    <n v="1128299"/>
    <x v="190"/>
    <x v="2"/>
    <x v="25"/>
    <s v="Phoenix"/>
    <x v="2"/>
    <n v="32"/>
    <n v="157"/>
    <n v="5024"/>
    <n v="1959.36"/>
    <n v="0.38999999999999996"/>
    <x v="1"/>
  </r>
  <r>
    <x v="4"/>
    <n v="1128299"/>
    <x v="190"/>
    <x v="2"/>
    <x v="25"/>
    <s v="Phoenix"/>
    <x v="3"/>
    <n v="30"/>
    <n v="101"/>
    <n v="3030"/>
    <n v="1151.4000000000001"/>
    <n v="0.38"/>
    <x v="1"/>
  </r>
  <r>
    <x v="4"/>
    <n v="1128299"/>
    <x v="190"/>
    <x v="2"/>
    <x v="25"/>
    <s v="Phoenix"/>
    <x v="4"/>
    <n v="33"/>
    <n v="94"/>
    <n v="3102"/>
    <n v="1147.74"/>
    <n v="0.37"/>
    <x v="1"/>
  </r>
  <r>
    <x v="4"/>
    <n v="1128299"/>
    <x v="190"/>
    <x v="2"/>
    <x v="25"/>
    <s v="Phoenix"/>
    <x v="5"/>
    <n v="36"/>
    <n v="166"/>
    <n v="5976"/>
    <n v="1613.5200000000002"/>
    <n v="0.27"/>
    <x v="1"/>
  </r>
  <r>
    <x v="4"/>
    <n v="1128299"/>
    <x v="700"/>
    <x v="2"/>
    <x v="25"/>
    <s v="Phoenix"/>
    <x v="0"/>
    <n v="27"/>
    <n v="173"/>
    <n v="4671"/>
    <n v="1868.3999999999999"/>
    <n v="0.39999999999999997"/>
    <x v="1"/>
  </r>
  <r>
    <x v="4"/>
    <n v="1128299"/>
    <x v="700"/>
    <x v="2"/>
    <x v="25"/>
    <s v="Phoenix"/>
    <x v="1"/>
    <n v="36"/>
    <n v="136"/>
    <n v="4896"/>
    <n v="2301.1200000000003"/>
    <n v="0.47000000000000003"/>
    <x v="1"/>
  </r>
  <r>
    <x v="4"/>
    <n v="1128299"/>
    <x v="700"/>
    <x v="2"/>
    <x v="25"/>
    <s v="Phoenix"/>
    <x v="2"/>
    <n v="35"/>
    <n v="132"/>
    <n v="4620"/>
    <n v="1847.9999999999998"/>
    <n v="0.39999999999999997"/>
    <x v="1"/>
  </r>
  <r>
    <x v="4"/>
    <n v="1128299"/>
    <x v="700"/>
    <x v="2"/>
    <x v="26"/>
    <s v="Albuquerque"/>
    <x v="3"/>
    <n v="29"/>
    <n v="91"/>
    <n v="2639"/>
    <n v="976.43"/>
    <n v="0.37"/>
    <x v="1"/>
  </r>
  <r>
    <x v="4"/>
    <n v="1128299"/>
    <x v="700"/>
    <x v="2"/>
    <x v="26"/>
    <s v="Albuquerque"/>
    <x v="4"/>
    <n v="34"/>
    <n v="62"/>
    <n v="2108"/>
    <n v="674.56000000000006"/>
    <n v="0.32"/>
    <x v="1"/>
  </r>
  <r>
    <x v="4"/>
    <n v="1128299"/>
    <x v="700"/>
    <x v="2"/>
    <x v="26"/>
    <s v="Albuquerque"/>
    <x v="5"/>
    <n v="35"/>
    <n v="140"/>
    <n v="4900"/>
    <n v="1372.0000000000002"/>
    <n v="0.28000000000000003"/>
    <x v="1"/>
  </r>
  <r>
    <x v="4"/>
    <n v="1128299"/>
    <x v="712"/>
    <x v="2"/>
    <x v="26"/>
    <s v="Albuquerque"/>
    <x v="0"/>
    <n v="30"/>
    <n v="187"/>
    <n v="5610"/>
    <n v="2300.1"/>
    <n v="0.41"/>
    <x v="1"/>
  </r>
  <r>
    <x v="4"/>
    <n v="1128299"/>
    <x v="712"/>
    <x v="2"/>
    <x v="26"/>
    <s v="Albuquerque"/>
    <x v="1"/>
    <n v="36"/>
    <n v="136"/>
    <n v="4896"/>
    <n v="2203.2000000000003"/>
    <n v="0.45"/>
    <x v="1"/>
  </r>
  <r>
    <x v="4"/>
    <n v="1128299"/>
    <x v="712"/>
    <x v="2"/>
    <x v="26"/>
    <s v="Albuquerque"/>
    <x v="2"/>
    <n v="44"/>
    <n v="124"/>
    <n v="5456"/>
    <n v="2073.2800000000002"/>
    <n v="0.38"/>
    <x v="1"/>
  </r>
  <r>
    <x v="4"/>
    <n v="1128299"/>
    <x v="712"/>
    <x v="2"/>
    <x v="26"/>
    <s v="Albuquerque"/>
    <x v="3"/>
    <n v="37"/>
    <n v="88"/>
    <n v="3256"/>
    <n v="1269.8399999999999"/>
    <n v="0.38999999999999996"/>
    <x v="1"/>
  </r>
  <r>
    <x v="4"/>
    <n v="1128299"/>
    <x v="712"/>
    <x v="2"/>
    <x v="26"/>
    <s v="Albuquerque"/>
    <x v="4"/>
    <n v="41"/>
    <n v="53"/>
    <n v="2173"/>
    <n v="695.36"/>
    <n v="0.32"/>
    <x v="1"/>
  </r>
  <r>
    <x v="4"/>
    <n v="1128299"/>
    <x v="712"/>
    <x v="2"/>
    <x v="26"/>
    <s v="Albuquerque"/>
    <x v="5"/>
    <n v="44"/>
    <n v="131"/>
    <n v="5764"/>
    <n v="1786.84"/>
    <n v="0.31"/>
    <x v="1"/>
  </r>
  <r>
    <x v="4"/>
    <n v="1128299"/>
    <x v="249"/>
    <x v="2"/>
    <x v="26"/>
    <s v="Albuquerque"/>
    <x v="0"/>
    <n v="41"/>
    <n v="165"/>
    <n v="6765"/>
    <n v="2841.2999999999997"/>
    <n v="0.42"/>
    <x v="1"/>
  </r>
  <r>
    <x v="4"/>
    <n v="1128299"/>
    <x v="249"/>
    <x v="2"/>
    <x v="26"/>
    <s v="Albuquerque"/>
    <x v="1"/>
    <n v="43"/>
    <n v="109"/>
    <n v="4687"/>
    <n v="2156.02"/>
    <n v="0.46"/>
    <x v="1"/>
  </r>
  <r>
    <x v="4"/>
    <n v="1128299"/>
    <x v="249"/>
    <x v="2"/>
    <x v="26"/>
    <s v="Albuquerque"/>
    <x v="2"/>
    <n v="44"/>
    <n v="140"/>
    <n v="6160"/>
    <n v="2587.1999999999998"/>
    <n v="0.42"/>
    <x v="1"/>
  </r>
  <r>
    <x v="4"/>
    <n v="1128299"/>
    <x v="249"/>
    <x v="2"/>
    <x v="26"/>
    <s v="Albuquerque"/>
    <x v="3"/>
    <n v="37"/>
    <n v="96"/>
    <n v="3552"/>
    <n v="1385.2799999999997"/>
    <n v="0.38999999999999996"/>
    <x v="1"/>
  </r>
  <r>
    <x v="4"/>
    <n v="1128299"/>
    <x v="249"/>
    <x v="2"/>
    <x v="26"/>
    <s v="Albuquerque"/>
    <x v="4"/>
    <n v="46"/>
    <n v="60"/>
    <n v="2760"/>
    <n v="965.99999999999989"/>
    <n v="0.35"/>
    <x v="1"/>
  </r>
  <r>
    <x v="4"/>
    <n v="1128299"/>
    <x v="249"/>
    <x v="2"/>
    <x v="26"/>
    <s v="Albuquerque"/>
    <x v="5"/>
    <n v="56"/>
    <n v="116"/>
    <n v="6496"/>
    <n v="1818.88"/>
    <n v="0.28000000000000003"/>
    <x v="1"/>
  </r>
  <r>
    <x v="4"/>
    <n v="1128299"/>
    <x v="280"/>
    <x v="2"/>
    <x v="26"/>
    <s v="Albuquerque"/>
    <x v="0"/>
    <n v="43"/>
    <n v="184"/>
    <n v="7912"/>
    <n v="3243.9199999999996"/>
    <n v="0.41"/>
    <x v="1"/>
  </r>
  <r>
    <x v="4"/>
    <n v="1128299"/>
    <x v="280"/>
    <x v="2"/>
    <x v="26"/>
    <s v="Albuquerque"/>
    <x v="1"/>
    <n v="46"/>
    <n v="136"/>
    <n v="6256"/>
    <n v="2627.5200000000004"/>
    <n v="0.42000000000000004"/>
    <x v="1"/>
  </r>
  <r>
    <x v="4"/>
    <n v="1128299"/>
    <x v="280"/>
    <x v="2"/>
    <x v="26"/>
    <s v="Albuquerque"/>
    <x v="2"/>
    <n v="46"/>
    <n v="135"/>
    <n v="6210"/>
    <n v="2546.1"/>
    <n v="0.41"/>
    <x v="1"/>
  </r>
  <r>
    <x v="4"/>
    <n v="1128299"/>
    <x v="280"/>
    <x v="2"/>
    <x v="26"/>
    <s v="Albuquerque"/>
    <x v="3"/>
    <n v="43"/>
    <n v="109"/>
    <n v="4687"/>
    <n v="1921.6699999999998"/>
    <n v="0.41"/>
    <x v="1"/>
  </r>
  <r>
    <x v="4"/>
    <n v="1128299"/>
    <x v="280"/>
    <x v="2"/>
    <x v="26"/>
    <s v="Albuquerque"/>
    <x v="4"/>
    <n v="45"/>
    <n v="78"/>
    <n v="3510"/>
    <n v="1228.5"/>
    <n v="0.35"/>
    <x v="1"/>
  </r>
  <r>
    <x v="4"/>
    <n v="1128299"/>
    <x v="280"/>
    <x v="2"/>
    <x v="26"/>
    <s v="Albuquerque"/>
    <x v="5"/>
    <n v="56"/>
    <n v="132"/>
    <n v="7392"/>
    <n v="2143.6799999999998"/>
    <n v="0.28999999999999998"/>
    <x v="1"/>
  </r>
  <r>
    <x v="4"/>
    <n v="1128299"/>
    <x v="310"/>
    <x v="2"/>
    <x v="26"/>
    <s v="Albuquerque"/>
    <x v="0"/>
    <n v="37"/>
    <n v="224"/>
    <n v="8288"/>
    <n v="3232.3199999999997"/>
    <n v="0.38999999999999996"/>
    <x v="1"/>
  </r>
  <r>
    <x v="4"/>
    <n v="1128299"/>
    <x v="310"/>
    <x v="2"/>
    <x v="26"/>
    <s v="Albuquerque"/>
    <x v="1"/>
    <n v="47"/>
    <n v="187"/>
    <n v="8789"/>
    <n v="3779.2700000000004"/>
    <n v="0.43000000000000005"/>
    <x v="1"/>
  </r>
  <r>
    <x v="4"/>
    <n v="1128299"/>
    <x v="310"/>
    <x v="2"/>
    <x v="26"/>
    <s v="Albuquerque"/>
    <x v="2"/>
    <n v="41"/>
    <n v="193"/>
    <n v="7913"/>
    <n v="3165.2"/>
    <n v="0.39999999999999997"/>
    <x v="1"/>
  </r>
  <r>
    <x v="4"/>
    <n v="1128299"/>
    <x v="310"/>
    <x v="2"/>
    <x v="26"/>
    <s v="Albuquerque"/>
    <x v="3"/>
    <n v="37"/>
    <n v="128"/>
    <n v="4736"/>
    <n v="1894.3999999999999"/>
    <n v="0.39999999999999997"/>
    <x v="1"/>
  </r>
  <r>
    <x v="4"/>
    <n v="1128299"/>
    <x v="310"/>
    <x v="2"/>
    <x v="26"/>
    <s v="Albuquerque"/>
    <x v="4"/>
    <n v="44"/>
    <n v="93"/>
    <n v="4092"/>
    <n v="1432.1999999999998"/>
    <n v="0.35"/>
    <x v="1"/>
  </r>
  <r>
    <x v="4"/>
    <n v="1128299"/>
    <x v="310"/>
    <x v="2"/>
    <x v="26"/>
    <s v="Albuquerque"/>
    <x v="5"/>
    <n v="50"/>
    <n v="192"/>
    <n v="9600"/>
    <n v="2688.0000000000005"/>
    <n v="0.28000000000000003"/>
    <x v="1"/>
  </r>
  <r>
    <x v="4"/>
    <n v="1128299"/>
    <x v="339"/>
    <x v="2"/>
    <x v="26"/>
    <s v="Albuquerque"/>
    <x v="0"/>
    <n v="41"/>
    <n v="248"/>
    <n v="10168"/>
    <n v="3965.5199999999995"/>
    <n v="0.38999999999999996"/>
    <x v="1"/>
  </r>
  <r>
    <x v="4"/>
    <n v="1128299"/>
    <x v="339"/>
    <x v="2"/>
    <x v="26"/>
    <s v="Albuquerque"/>
    <x v="1"/>
    <n v="45"/>
    <n v="210"/>
    <n v="9450"/>
    <n v="4063.5000000000005"/>
    <n v="0.43000000000000005"/>
    <x v="1"/>
  </r>
  <r>
    <x v="4"/>
    <n v="1128299"/>
    <x v="339"/>
    <x v="2"/>
    <x v="26"/>
    <s v="Albuquerque"/>
    <x v="2"/>
    <n v="39"/>
    <n v="171"/>
    <n v="6669"/>
    <n v="2467.5299999999997"/>
    <n v="0.37"/>
    <x v="1"/>
  </r>
  <r>
    <x v="4"/>
    <n v="1128299"/>
    <x v="339"/>
    <x v="2"/>
    <x v="26"/>
    <s v="Albuquerque"/>
    <x v="3"/>
    <n v="39"/>
    <n v="149"/>
    <n v="5811"/>
    <n v="2440.62"/>
    <n v="0.42"/>
    <x v="1"/>
  </r>
  <r>
    <x v="4"/>
    <n v="1128299"/>
    <x v="339"/>
    <x v="2"/>
    <x v="26"/>
    <s v="Albuquerque"/>
    <x v="4"/>
    <n v="40"/>
    <n v="160"/>
    <n v="6400"/>
    <n v="2048"/>
    <n v="0.32"/>
    <x v="1"/>
  </r>
  <r>
    <x v="4"/>
    <n v="1128299"/>
    <x v="339"/>
    <x v="2"/>
    <x v="26"/>
    <s v="Albuquerque"/>
    <x v="5"/>
    <n v="49"/>
    <n v="160"/>
    <n v="7840"/>
    <n v="2508.8000000000002"/>
    <n v="0.32"/>
    <x v="1"/>
  </r>
  <r>
    <x v="4"/>
    <n v="1128299"/>
    <x v="371"/>
    <x v="2"/>
    <x v="26"/>
    <s v="Albuquerque"/>
    <x v="0"/>
    <n v="40"/>
    <n v="224"/>
    <n v="8960"/>
    <n v="3315.2"/>
    <n v="0.37"/>
    <x v="1"/>
  </r>
  <r>
    <x v="4"/>
    <n v="1128299"/>
    <x v="371"/>
    <x v="2"/>
    <x v="26"/>
    <s v="Albuquerque"/>
    <x v="1"/>
    <n v="44"/>
    <n v="208"/>
    <n v="9152"/>
    <n v="4026.88"/>
    <n v="0.44"/>
    <x v="1"/>
  </r>
  <r>
    <x v="4"/>
    <n v="1128299"/>
    <x v="371"/>
    <x v="2"/>
    <x v="26"/>
    <s v="Albuquerque"/>
    <x v="2"/>
    <n v="46"/>
    <n v="163"/>
    <n v="7498"/>
    <n v="2999.2"/>
    <n v="0.39999999999999997"/>
    <x v="1"/>
  </r>
  <r>
    <x v="4"/>
    <n v="1128299"/>
    <x v="371"/>
    <x v="2"/>
    <x v="26"/>
    <s v="Albuquerque"/>
    <x v="3"/>
    <n v="46"/>
    <n v="152"/>
    <n v="6992"/>
    <n v="2587.04"/>
    <n v="0.37"/>
    <x v="1"/>
  </r>
  <r>
    <x v="4"/>
    <n v="1128299"/>
    <x v="371"/>
    <x v="2"/>
    <x v="26"/>
    <s v="Albuquerque"/>
    <x v="4"/>
    <n v="48"/>
    <n v="162"/>
    <n v="7776"/>
    <n v="2643.8399999999997"/>
    <n v="0.33999999999999997"/>
    <x v="1"/>
  </r>
  <r>
    <x v="4"/>
    <n v="1128299"/>
    <x v="371"/>
    <x v="2"/>
    <x v="26"/>
    <s v="Albuquerque"/>
    <x v="5"/>
    <n v="50"/>
    <n v="153"/>
    <n v="7650"/>
    <n v="2448"/>
    <n v="0.32"/>
    <x v="1"/>
  </r>
  <r>
    <x v="4"/>
    <n v="1128299"/>
    <x v="403"/>
    <x v="2"/>
    <x v="26"/>
    <s v="Albuquerque"/>
    <x v="0"/>
    <n v="37"/>
    <n v="206"/>
    <n v="7622"/>
    <n v="3201.24"/>
    <n v="0.42"/>
    <x v="1"/>
  </r>
  <r>
    <x v="4"/>
    <n v="1128299"/>
    <x v="403"/>
    <x v="2"/>
    <x v="26"/>
    <s v="Albuquerque"/>
    <x v="1"/>
    <n v="39"/>
    <n v="188"/>
    <n v="7332"/>
    <n v="3372.7200000000003"/>
    <n v="0.46"/>
    <x v="1"/>
  </r>
  <r>
    <x v="4"/>
    <n v="1128299"/>
    <x v="403"/>
    <x v="2"/>
    <x v="26"/>
    <s v="Albuquerque"/>
    <x v="2"/>
    <n v="39"/>
    <n v="147"/>
    <n v="5733"/>
    <n v="2407.86"/>
    <n v="0.42"/>
    <x v="1"/>
  </r>
  <r>
    <x v="4"/>
    <n v="1128299"/>
    <x v="403"/>
    <x v="2"/>
    <x v="26"/>
    <s v="Albuquerque"/>
    <x v="3"/>
    <n v="37"/>
    <n v="145"/>
    <n v="5365"/>
    <n v="2199.65"/>
    <n v="0.41"/>
    <x v="1"/>
  </r>
  <r>
    <x v="4"/>
    <n v="1128299"/>
    <x v="403"/>
    <x v="2"/>
    <x v="26"/>
    <s v="Albuquerque"/>
    <x v="4"/>
    <n v="40"/>
    <n v="145"/>
    <n v="5800"/>
    <n v="2029.9999999999998"/>
    <n v="0.35"/>
    <x v="1"/>
  </r>
  <r>
    <x v="4"/>
    <n v="1128299"/>
    <x v="403"/>
    <x v="2"/>
    <x v="26"/>
    <s v="Albuquerque"/>
    <x v="5"/>
    <n v="48"/>
    <n v="157"/>
    <n v="7536"/>
    <n v="2260.7999999999997"/>
    <n v="0.3"/>
    <x v="1"/>
  </r>
  <r>
    <x v="4"/>
    <n v="1128299"/>
    <x v="432"/>
    <x v="2"/>
    <x v="26"/>
    <s v="Albuquerque"/>
    <x v="0"/>
    <n v="35"/>
    <n v="171"/>
    <n v="5985"/>
    <n v="2214.4499999999998"/>
    <n v="0.37"/>
    <x v="1"/>
  </r>
  <r>
    <x v="4"/>
    <n v="1128299"/>
    <x v="432"/>
    <x v="2"/>
    <x v="26"/>
    <s v="Albuquerque"/>
    <x v="1"/>
    <n v="38"/>
    <n v="182"/>
    <n v="6916"/>
    <n v="2973.8800000000006"/>
    <n v="0.43000000000000005"/>
    <x v="1"/>
  </r>
  <r>
    <x v="4"/>
    <n v="1128299"/>
    <x v="432"/>
    <x v="2"/>
    <x v="26"/>
    <s v="Albuquerque"/>
    <x v="2"/>
    <n v="34"/>
    <n v="120"/>
    <n v="4080"/>
    <n v="1631.9999999999998"/>
    <n v="0.39999999999999997"/>
    <x v="1"/>
  </r>
  <r>
    <x v="4"/>
    <n v="1128299"/>
    <x v="432"/>
    <x v="2"/>
    <x v="26"/>
    <s v="Albuquerque"/>
    <x v="3"/>
    <n v="35"/>
    <n v="112"/>
    <n v="3920"/>
    <n v="1646.3999999999999"/>
    <n v="0.42"/>
    <x v="1"/>
  </r>
  <r>
    <x v="4"/>
    <n v="1128299"/>
    <x v="432"/>
    <x v="2"/>
    <x v="26"/>
    <s v="Albuquerque"/>
    <x v="4"/>
    <n v="41"/>
    <n v="114"/>
    <n v="4674"/>
    <n v="1542.4199999999998"/>
    <n v="0.32999999999999996"/>
    <x v="1"/>
  </r>
  <r>
    <x v="4"/>
    <n v="1128299"/>
    <x v="432"/>
    <x v="2"/>
    <x v="26"/>
    <s v="Albuquerque"/>
    <x v="5"/>
    <n v="57"/>
    <n v="131"/>
    <n v="7467"/>
    <n v="2314.77"/>
    <n v="0.31"/>
    <x v="1"/>
  </r>
  <r>
    <x v="4"/>
    <n v="1128299"/>
    <x v="463"/>
    <x v="2"/>
    <x v="26"/>
    <s v="Albuquerque"/>
    <x v="0"/>
    <n v="47"/>
    <n v="176"/>
    <n v="8272"/>
    <n v="3391.52"/>
    <n v="0.41"/>
    <x v="1"/>
  </r>
  <r>
    <x v="4"/>
    <n v="1128299"/>
    <x v="463"/>
    <x v="2"/>
    <x v="26"/>
    <s v="Albuquerque"/>
    <x v="1"/>
    <n v="44"/>
    <n v="180"/>
    <n v="7920"/>
    <n v="3405.6000000000004"/>
    <n v="0.43000000000000005"/>
    <x v="1"/>
  </r>
  <r>
    <x v="4"/>
    <n v="1128299"/>
    <x v="463"/>
    <x v="2"/>
    <x v="26"/>
    <s v="Albuquerque"/>
    <x v="2"/>
    <n v="46"/>
    <n v="149"/>
    <n v="6854"/>
    <n v="2535.98"/>
    <n v="0.37"/>
    <x v="1"/>
  </r>
  <r>
    <x v="4"/>
    <n v="1128299"/>
    <x v="463"/>
    <x v="2"/>
    <x v="26"/>
    <s v="Albuquerque"/>
    <x v="3"/>
    <n v="40"/>
    <n v="136"/>
    <n v="5440"/>
    <n v="2230.4"/>
    <n v="0.41"/>
    <x v="1"/>
  </r>
  <r>
    <x v="4"/>
    <n v="1128299"/>
    <x v="463"/>
    <x v="2"/>
    <x v="26"/>
    <s v="Albuquerque"/>
    <x v="4"/>
    <n v="54"/>
    <n v="131"/>
    <n v="7074"/>
    <n v="2617.38"/>
    <n v="0.37"/>
    <x v="1"/>
  </r>
  <r>
    <x v="4"/>
    <n v="1128299"/>
    <x v="463"/>
    <x v="2"/>
    <x v="26"/>
    <s v="Albuquerque"/>
    <x v="5"/>
    <n v="56"/>
    <n v="170"/>
    <n v="9520"/>
    <n v="2856"/>
    <n v="0.3"/>
    <x v="1"/>
  </r>
  <r>
    <x v="4"/>
    <n v="1128299"/>
    <x v="492"/>
    <x v="2"/>
    <x v="26"/>
    <s v="Albuquerque"/>
    <x v="0"/>
    <n v="44"/>
    <n v="238"/>
    <n v="10472"/>
    <n v="4398.24"/>
    <n v="0.42"/>
    <x v="1"/>
  </r>
  <r>
    <x v="4"/>
    <n v="1128299"/>
    <x v="492"/>
    <x v="2"/>
    <x v="26"/>
    <s v="Albuquerque"/>
    <x v="1"/>
    <n v="47"/>
    <n v="217"/>
    <n v="10199"/>
    <n v="4793.5300000000007"/>
    <n v="0.47000000000000003"/>
    <x v="1"/>
  </r>
  <r>
    <x v="2"/>
    <n v="1128299"/>
    <x v="492"/>
    <x v="2"/>
    <x v="26"/>
    <s v="Albuquerque"/>
    <x v="2"/>
    <n v="44"/>
    <n v="150"/>
    <n v="6600"/>
    <n v="2706"/>
    <n v="0.41"/>
    <x v="1"/>
  </r>
  <r>
    <x v="2"/>
    <n v="1128299"/>
    <x v="492"/>
    <x v="2"/>
    <x v="26"/>
    <s v="Albuquerque"/>
    <x v="3"/>
    <n v="45"/>
    <n v="160"/>
    <n v="7200"/>
    <n v="2879.9999999999995"/>
    <n v="0.39999999999999997"/>
    <x v="1"/>
  </r>
  <r>
    <x v="2"/>
    <n v="1128299"/>
    <x v="492"/>
    <x v="2"/>
    <x v="26"/>
    <s v="Albuquerque"/>
    <x v="4"/>
    <n v="55"/>
    <n v="128"/>
    <n v="7040"/>
    <n v="2323.1999999999998"/>
    <n v="0.32999999999999996"/>
    <x v="1"/>
  </r>
  <r>
    <x v="2"/>
    <n v="1128299"/>
    <x v="492"/>
    <x v="2"/>
    <x v="26"/>
    <s v="Albuquerque"/>
    <x v="5"/>
    <n v="56"/>
    <n v="173"/>
    <n v="9688"/>
    <n v="2615.7600000000002"/>
    <n v="0.27"/>
    <x v="1"/>
  </r>
  <r>
    <x v="2"/>
    <n v="1128299"/>
    <x v="177"/>
    <x v="2"/>
    <x v="26"/>
    <s v="Albuquerque"/>
    <x v="0"/>
    <n v="24"/>
    <n v="149"/>
    <n v="3576"/>
    <n v="1644.96"/>
    <n v="0.46"/>
    <x v="1"/>
  </r>
  <r>
    <x v="2"/>
    <n v="1128299"/>
    <x v="177"/>
    <x v="2"/>
    <x v="26"/>
    <s v="Albuquerque"/>
    <x v="1"/>
    <n v="27"/>
    <n v="140"/>
    <n v="3780"/>
    <n v="1776.6000000000001"/>
    <n v="0.47000000000000003"/>
    <x v="1"/>
  </r>
  <r>
    <x v="2"/>
    <n v="1128299"/>
    <x v="177"/>
    <x v="2"/>
    <x v="26"/>
    <s v="Albuquerque"/>
    <x v="2"/>
    <n v="32"/>
    <n v="140"/>
    <n v="4480"/>
    <n v="1881.6"/>
    <n v="0.42"/>
    <x v="1"/>
  </r>
  <r>
    <x v="2"/>
    <n v="1128299"/>
    <x v="177"/>
    <x v="2"/>
    <x v="26"/>
    <s v="Albuquerque"/>
    <x v="3"/>
    <n v="28"/>
    <n v="99"/>
    <n v="2772"/>
    <n v="1164.24"/>
    <n v="0.42000000000000004"/>
    <x v="1"/>
  </r>
  <r>
    <x v="2"/>
    <n v="1128299"/>
    <x v="177"/>
    <x v="2"/>
    <x v="26"/>
    <s v="Albuquerque"/>
    <x v="4"/>
    <n v="35"/>
    <n v="75"/>
    <n v="2625"/>
    <n v="1050"/>
    <n v="0.39999999999999997"/>
    <x v="1"/>
  </r>
  <r>
    <x v="2"/>
    <n v="1128299"/>
    <x v="177"/>
    <x v="2"/>
    <x v="26"/>
    <s v="Albuquerque"/>
    <x v="5"/>
    <n v="28"/>
    <n v="140"/>
    <n v="3920"/>
    <n v="1254.4000000000001"/>
    <n v="0.32"/>
    <x v="1"/>
  </r>
  <r>
    <x v="2"/>
    <n v="1128299"/>
    <x v="208"/>
    <x v="2"/>
    <x v="26"/>
    <s v="Albuquerque"/>
    <x v="0"/>
    <n v="23"/>
    <n v="150"/>
    <n v="3450"/>
    <n v="1483.5000000000002"/>
    <n v="0.43000000000000005"/>
    <x v="1"/>
  </r>
  <r>
    <x v="2"/>
    <n v="1128299"/>
    <x v="208"/>
    <x v="2"/>
    <x v="26"/>
    <s v="Albuquerque"/>
    <x v="1"/>
    <n v="27"/>
    <n v="124"/>
    <n v="3348"/>
    <n v="1540.0800000000002"/>
    <n v="0.46"/>
    <x v="1"/>
  </r>
  <r>
    <x v="2"/>
    <n v="1128299"/>
    <x v="208"/>
    <x v="2"/>
    <x v="26"/>
    <s v="Albuquerque"/>
    <x v="2"/>
    <n v="28"/>
    <n v="120"/>
    <n v="3360"/>
    <n v="1377.6"/>
    <n v="0.41"/>
    <x v="1"/>
  </r>
  <r>
    <x v="2"/>
    <n v="1128299"/>
    <x v="208"/>
    <x v="4"/>
    <x v="27"/>
    <s v="Atlanta"/>
    <x v="3"/>
    <n v="30"/>
    <n v="80"/>
    <n v="2400"/>
    <n v="1056"/>
    <n v="0.44"/>
    <x v="1"/>
  </r>
  <r>
    <x v="2"/>
    <n v="1128299"/>
    <x v="208"/>
    <x v="4"/>
    <x v="27"/>
    <s v="Atlanta"/>
    <x v="4"/>
    <n v="34"/>
    <n v="60"/>
    <n v="2040"/>
    <n v="795.59999999999991"/>
    <n v="0.38999999999999996"/>
    <x v="1"/>
  </r>
  <r>
    <x v="2"/>
    <n v="1128299"/>
    <x v="208"/>
    <x v="4"/>
    <x v="27"/>
    <s v="Atlanta"/>
    <x v="5"/>
    <n v="28"/>
    <n v="131"/>
    <n v="3668"/>
    <n v="1063.72"/>
    <n v="0.28999999999999998"/>
    <x v="1"/>
  </r>
  <r>
    <x v="2"/>
    <n v="1128299"/>
    <x v="217"/>
    <x v="4"/>
    <x v="27"/>
    <s v="Atlanta"/>
    <x v="0"/>
    <n v="30"/>
    <n v="163"/>
    <n v="4890"/>
    <n v="2102.7000000000003"/>
    <n v="0.43000000000000005"/>
    <x v="1"/>
  </r>
  <r>
    <x v="2"/>
    <n v="1128299"/>
    <x v="217"/>
    <x v="4"/>
    <x v="27"/>
    <s v="Atlanta"/>
    <x v="1"/>
    <n v="37"/>
    <n v="113"/>
    <n v="4181"/>
    <n v="1839.64"/>
    <n v="0.44"/>
    <x v="1"/>
  </r>
  <r>
    <x v="2"/>
    <n v="1128299"/>
    <x v="217"/>
    <x v="4"/>
    <x v="27"/>
    <s v="Atlanta"/>
    <x v="2"/>
    <n v="39"/>
    <n v="124"/>
    <n v="4836"/>
    <n v="1837.68"/>
    <n v="0.38"/>
    <x v="1"/>
  </r>
  <r>
    <x v="2"/>
    <n v="1128299"/>
    <x v="217"/>
    <x v="4"/>
    <x v="27"/>
    <s v="Atlanta"/>
    <x v="3"/>
    <n v="38"/>
    <n v="78"/>
    <n v="2964"/>
    <n v="1333.8"/>
    <n v="0.45"/>
    <x v="1"/>
  </r>
  <r>
    <x v="2"/>
    <n v="1128299"/>
    <x v="217"/>
    <x v="4"/>
    <x v="27"/>
    <s v="Atlanta"/>
    <x v="4"/>
    <n v="41"/>
    <n v="45"/>
    <n v="1845"/>
    <n v="756.44999999999993"/>
    <n v="0.41"/>
    <x v="1"/>
  </r>
  <r>
    <x v="2"/>
    <n v="1128299"/>
    <x v="217"/>
    <x v="4"/>
    <x v="27"/>
    <s v="Atlanta"/>
    <x v="5"/>
    <n v="40"/>
    <n v="112"/>
    <n v="4480"/>
    <n v="1299.1999999999998"/>
    <n v="0.28999999999999998"/>
    <x v="1"/>
  </r>
  <r>
    <x v="2"/>
    <n v="1128299"/>
    <x v="236"/>
    <x v="4"/>
    <x v="27"/>
    <s v="Atlanta"/>
    <x v="0"/>
    <n v="37"/>
    <n v="179"/>
    <n v="6623"/>
    <n v="2847.8900000000003"/>
    <n v="0.43000000000000005"/>
    <x v="1"/>
  </r>
  <r>
    <x v="2"/>
    <n v="1128299"/>
    <x v="236"/>
    <x v="4"/>
    <x v="27"/>
    <s v="Atlanta"/>
    <x v="1"/>
    <n v="40"/>
    <n v="111"/>
    <n v="4440"/>
    <n v="1864.8000000000002"/>
    <n v="0.42000000000000004"/>
    <x v="1"/>
  </r>
  <r>
    <x v="2"/>
    <n v="1128299"/>
    <x v="236"/>
    <x v="4"/>
    <x v="27"/>
    <s v="Atlanta"/>
    <x v="2"/>
    <n v="36"/>
    <n v="113"/>
    <n v="4068"/>
    <n v="1505.16"/>
    <n v="0.37"/>
    <x v="1"/>
  </r>
  <r>
    <x v="2"/>
    <n v="1128299"/>
    <x v="236"/>
    <x v="4"/>
    <x v="27"/>
    <s v="Atlanta"/>
    <x v="3"/>
    <n v="40"/>
    <n v="96"/>
    <n v="3840"/>
    <n v="1728"/>
    <n v="0.45"/>
    <x v="1"/>
  </r>
  <r>
    <x v="2"/>
    <n v="1128299"/>
    <x v="236"/>
    <x v="4"/>
    <x v="27"/>
    <s v="Atlanta"/>
    <x v="4"/>
    <n v="38"/>
    <n v="56"/>
    <n v="2128"/>
    <n v="893.76"/>
    <n v="0.42"/>
    <x v="1"/>
  </r>
  <r>
    <x v="2"/>
    <n v="1128299"/>
    <x v="236"/>
    <x v="4"/>
    <x v="27"/>
    <s v="Atlanta"/>
    <x v="5"/>
    <n v="56"/>
    <n v="112"/>
    <n v="6272"/>
    <n v="1756.16"/>
    <n v="0.28000000000000003"/>
    <x v="1"/>
  </r>
  <r>
    <x v="2"/>
    <n v="1128299"/>
    <x v="267"/>
    <x v="4"/>
    <x v="27"/>
    <s v="Atlanta"/>
    <x v="0"/>
    <n v="37"/>
    <n v="187"/>
    <n v="6919"/>
    <n v="3182.7400000000002"/>
    <n v="0.46"/>
    <x v="1"/>
  </r>
  <r>
    <x v="2"/>
    <n v="1128299"/>
    <x v="267"/>
    <x v="4"/>
    <x v="27"/>
    <s v="Atlanta"/>
    <x v="1"/>
    <n v="36"/>
    <n v="136"/>
    <n v="4896"/>
    <n v="2203.2000000000003"/>
    <n v="0.45"/>
    <x v="1"/>
  </r>
  <r>
    <x v="2"/>
    <n v="1128299"/>
    <x v="267"/>
    <x v="4"/>
    <x v="27"/>
    <s v="Atlanta"/>
    <x v="2"/>
    <n v="40"/>
    <n v="145"/>
    <n v="5800"/>
    <n v="2261.9999999999995"/>
    <n v="0.38999999999999996"/>
    <x v="1"/>
  </r>
  <r>
    <x v="2"/>
    <n v="1128299"/>
    <x v="267"/>
    <x v="4"/>
    <x v="27"/>
    <s v="Atlanta"/>
    <x v="3"/>
    <n v="34"/>
    <n v="114"/>
    <n v="3876"/>
    <n v="1666.6800000000003"/>
    <n v="0.43000000000000005"/>
    <x v="1"/>
  </r>
  <r>
    <x v="2"/>
    <n v="1128299"/>
    <x v="267"/>
    <x v="4"/>
    <x v="27"/>
    <s v="Atlanta"/>
    <x v="4"/>
    <n v="39"/>
    <n v="74"/>
    <n v="2886"/>
    <n v="1212.1199999999999"/>
    <n v="0.42"/>
    <x v="1"/>
  </r>
  <r>
    <x v="2"/>
    <n v="1128299"/>
    <x v="267"/>
    <x v="4"/>
    <x v="27"/>
    <s v="Atlanta"/>
    <x v="5"/>
    <n v="53"/>
    <n v="124"/>
    <n v="6572"/>
    <n v="2037.32"/>
    <n v="0.31"/>
    <x v="1"/>
  </r>
  <r>
    <x v="2"/>
    <n v="1128299"/>
    <x v="297"/>
    <x v="4"/>
    <x v="27"/>
    <s v="Atlanta"/>
    <x v="0"/>
    <n v="35"/>
    <n v="203"/>
    <n v="7105"/>
    <n v="3055.1500000000005"/>
    <n v="0.43000000000000005"/>
    <x v="1"/>
  </r>
  <r>
    <x v="2"/>
    <n v="1128299"/>
    <x v="297"/>
    <x v="4"/>
    <x v="27"/>
    <s v="Atlanta"/>
    <x v="1"/>
    <n v="41"/>
    <n v="163"/>
    <n v="6683"/>
    <n v="2940.52"/>
    <n v="0.44"/>
    <x v="1"/>
  </r>
  <r>
    <x v="2"/>
    <n v="1128299"/>
    <x v="297"/>
    <x v="4"/>
    <x v="27"/>
    <s v="Atlanta"/>
    <x v="2"/>
    <n v="39"/>
    <n v="158"/>
    <n v="6162"/>
    <n v="2341.56"/>
    <n v="0.38"/>
    <x v="1"/>
  </r>
  <r>
    <x v="2"/>
    <n v="1128299"/>
    <x v="297"/>
    <x v="4"/>
    <x v="27"/>
    <s v="Atlanta"/>
    <x v="3"/>
    <n v="33"/>
    <n v="132"/>
    <n v="4356"/>
    <n v="1873.0800000000002"/>
    <n v="0.43000000000000005"/>
    <x v="1"/>
  </r>
  <r>
    <x v="2"/>
    <n v="1128299"/>
    <x v="297"/>
    <x v="4"/>
    <x v="27"/>
    <s v="Atlanta"/>
    <x v="4"/>
    <n v="42"/>
    <n v="94"/>
    <n v="3948"/>
    <n v="1539.7199999999998"/>
    <n v="0.38999999999999996"/>
    <x v="1"/>
  </r>
  <r>
    <x v="2"/>
    <n v="1128299"/>
    <x v="297"/>
    <x v="4"/>
    <x v="27"/>
    <s v="Atlanta"/>
    <x v="5"/>
    <n v="53"/>
    <n v="190"/>
    <n v="10070"/>
    <n v="3222.4"/>
    <n v="0.32"/>
    <x v="1"/>
  </r>
  <r>
    <x v="2"/>
    <n v="1128299"/>
    <x v="326"/>
    <x v="4"/>
    <x v="27"/>
    <s v="Atlanta"/>
    <x v="0"/>
    <n v="37"/>
    <n v="218"/>
    <n v="8066"/>
    <n v="3710.36"/>
    <n v="0.46"/>
    <x v="1"/>
  </r>
  <r>
    <x v="2"/>
    <n v="1128299"/>
    <x v="326"/>
    <x v="4"/>
    <x v="27"/>
    <s v="Atlanta"/>
    <x v="1"/>
    <n v="37"/>
    <n v="173"/>
    <n v="6401"/>
    <n v="2944.46"/>
    <n v="0.46"/>
    <x v="1"/>
  </r>
  <r>
    <x v="2"/>
    <n v="1128299"/>
    <x v="326"/>
    <x v="4"/>
    <x v="27"/>
    <s v="Atlanta"/>
    <x v="2"/>
    <n v="41"/>
    <n v="184"/>
    <n v="7544"/>
    <n v="3093.04"/>
    <n v="0.41"/>
    <x v="1"/>
  </r>
  <r>
    <x v="2"/>
    <n v="1128299"/>
    <x v="326"/>
    <x v="4"/>
    <x v="27"/>
    <s v="Atlanta"/>
    <x v="3"/>
    <n v="39"/>
    <n v="128"/>
    <n v="4992"/>
    <n v="2246.4"/>
    <n v="0.45"/>
    <x v="1"/>
  </r>
  <r>
    <x v="2"/>
    <n v="1128299"/>
    <x v="326"/>
    <x v="4"/>
    <x v="27"/>
    <s v="Atlanta"/>
    <x v="4"/>
    <n v="39"/>
    <n v="162"/>
    <n v="6318"/>
    <n v="2400.84"/>
    <n v="0.38"/>
    <x v="1"/>
  </r>
  <r>
    <x v="2"/>
    <n v="1128299"/>
    <x v="326"/>
    <x v="4"/>
    <x v="27"/>
    <s v="Atlanta"/>
    <x v="5"/>
    <n v="51"/>
    <n v="157"/>
    <n v="8007"/>
    <n v="2322.0299999999997"/>
    <n v="0.28999999999999998"/>
    <x v="1"/>
  </r>
  <r>
    <x v="2"/>
    <n v="1128299"/>
    <x v="358"/>
    <x v="4"/>
    <x v="27"/>
    <s v="Atlanta"/>
    <x v="0"/>
    <n v="39"/>
    <n v="209"/>
    <n v="8151"/>
    <n v="3749.46"/>
    <n v="0.46"/>
    <x v="1"/>
  </r>
  <r>
    <x v="2"/>
    <n v="1128299"/>
    <x v="358"/>
    <x v="4"/>
    <x v="27"/>
    <s v="Atlanta"/>
    <x v="1"/>
    <n v="44"/>
    <n v="200"/>
    <n v="8800"/>
    <n v="3696.0000000000005"/>
    <n v="0.42000000000000004"/>
    <x v="1"/>
  </r>
  <r>
    <x v="2"/>
    <n v="1128299"/>
    <x v="358"/>
    <x v="4"/>
    <x v="27"/>
    <s v="Atlanta"/>
    <x v="2"/>
    <n v="42"/>
    <n v="150"/>
    <n v="6300"/>
    <n v="2646"/>
    <n v="0.42"/>
    <x v="1"/>
  </r>
  <r>
    <x v="2"/>
    <n v="1128299"/>
    <x v="358"/>
    <x v="4"/>
    <x v="27"/>
    <s v="Atlanta"/>
    <x v="3"/>
    <n v="42"/>
    <n v="149"/>
    <n v="6258"/>
    <n v="2816.1"/>
    <n v="0.45"/>
    <x v="1"/>
  </r>
  <r>
    <x v="2"/>
    <n v="1128299"/>
    <x v="358"/>
    <x v="4"/>
    <x v="27"/>
    <s v="Atlanta"/>
    <x v="4"/>
    <n v="51"/>
    <n v="140"/>
    <n v="7140"/>
    <n v="2784.6"/>
    <n v="0.38999999999999996"/>
    <x v="1"/>
  </r>
  <r>
    <x v="2"/>
    <n v="1128299"/>
    <x v="358"/>
    <x v="4"/>
    <x v="27"/>
    <s v="Atlanta"/>
    <x v="5"/>
    <n v="50"/>
    <n v="128"/>
    <n v="6400"/>
    <n v="1855.9999999999998"/>
    <n v="0.28999999999999998"/>
    <x v="1"/>
  </r>
  <r>
    <x v="2"/>
    <n v="1128299"/>
    <x v="390"/>
    <x v="4"/>
    <x v="27"/>
    <s v="Atlanta"/>
    <x v="0"/>
    <n v="31"/>
    <n v="204"/>
    <n v="6324"/>
    <n v="2909.04"/>
    <n v="0.46"/>
    <x v="1"/>
  </r>
  <r>
    <x v="2"/>
    <n v="1128299"/>
    <x v="390"/>
    <x v="4"/>
    <x v="27"/>
    <s v="Atlanta"/>
    <x v="1"/>
    <n v="38"/>
    <n v="198"/>
    <n v="7524"/>
    <n v="3310.56"/>
    <n v="0.44"/>
    <x v="1"/>
  </r>
  <r>
    <x v="2"/>
    <n v="1128299"/>
    <x v="390"/>
    <x v="4"/>
    <x v="27"/>
    <s v="Atlanta"/>
    <x v="2"/>
    <n v="32"/>
    <n v="135"/>
    <n v="4320"/>
    <n v="1598.4"/>
    <n v="0.37"/>
    <x v="1"/>
  </r>
  <r>
    <x v="2"/>
    <n v="1128299"/>
    <x v="390"/>
    <x v="4"/>
    <x v="27"/>
    <s v="Atlanta"/>
    <x v="3"/>
    <n v="35"/>
    <n v="120"/>
    <n v="4200"/>
    <n v="1932"/>
    <n v="0.46"/>
    <x v="1"/>
  </r>
  <r>
    <x v="2"/>
    <n v="1128299"/>
    <x v="390"/>
    <x v="4"/>
    <x v="27"/>
    <s v="Atlanta"/>
    <x v="4"/>
    <n v="36"/>
    <n v="132"/>
    <n v="4752"/>
    <n v="1758.24"/>
    <n v="0.37"/>
    <x v="1"/>
  </r>
  <r>
    <x v="2"/>
    <n v="1128299"/>
    <x v="390"/>
    <x v="4"/>
    <x v="27"/>
    <s v="Atlanta"/>
    <x v="5"/>
    <n v="46"/>
    <n v="135"/>
    <n v="6210"/>
    <n v="1863"/>
    <n v="0.3"/>
    <x v="1"/>
  </r>
  <r>
    <x v="2"/>
    <n v="1128299"/>
    <x v="419"/>
    <x v="4"/>
    <x v="27"/>
    <s v="Atlanta"/>
    <x v="0"/>
    <n v="34"/>
    <n v="173"/>
    <n v="5882"/>
    <n v="2705.7200000000003"/>
    <n v="0.46"/>
    <x v="1"/>
  </r>
  <r>
    <x v="2"/>
    <n v="1128299"/>
    <x v="419"/>
    <x v="4"/>
    <x v="27"/>
    <s v="Atlanta"/>
    <x v="1"/>
    <n v="34"/>
    <n v="173"/>
    <n v="5882"/>
    <n v="2470.44"/>
    <n v="0.42000000000000004"/>
    <x v="1"/>
  </r>
  <r>
    <x v="2"/>
    <n v="1128299"/>
    <x v="419"/>
    <x v="4"/>
    <x v="27"/>
    <s v="Atlanta"/>
    <x v="2"/>
    <n v="32"/>
    <n v="123"/>
    <n v="3936"/>
    <n v="1495.68"/>
    <n v="0.38"/>
    <x v="1"/>
  </r>
  <r>
    <x v="2"/>
    <n v="1128299"/>
    <x v="419"/>
    <x v="4"/>
    <x v="27"/>
    <s v="Atlanta"/>
    <x v="3"/>
    <n v="32"/>
    <n v="114"/>
    <n v="3648"/>
    <n v="1605.1200000000001"/>
    <n v="0.44"/>
    <x v="1"/>
  </r>
  <r>
    <x v="2"/>
    <n v="1128299"/>
    <x v="419"/>
    <x v="4"/>
    <x v="27"/>
    <s v="Atlanta"/>
    <x v="4"/>
    <n v="41"/>
    <n v="102"/>
    <n v="4182"/>
    <n v="1672.8"/>
    <n v="0.39999999999999997"/>
    <x v="1"/>
  </r>
  <r>
    <x v="2"/>
    <n v="1128299"/>
    <x v="419"/>
    <x v="4"/>
    <x v="27"/>
    <s v="Atlanta"/>
    <x v="5"/>
    <n v="46"/>
    <n v="109"/>
    <n v="5014"/>
    <n v="1554.34"/>
    <n v="0.31"/>
    <x v="1"/>
  </r>
  <r>
    <x v="2"/>
    <n v="1128299"/>
    <x v="450"/>
    <x v="4"/>
    <x v="27"/>
    <s v="Atlanta"/>
    <x v="0"/>
    <n v="36"/>
    <n v="173"/>
    <n v="6228"/>
    <n v="2615.7600000000002"/>
    <n v="0.42000000000000004"/>
    <x v="1"/>
  </r>
  <r>
    <x v="2"/>
    <n v="1128299"/>
    <x v="450"/>
    <x v="4"/>
    <x v="27"/>
    <s v="Atlanta"/>
    <x v="1"/>
    <n v="40"/>
    <n v="184"/>
    <n v="7360"/>
    <n v="3238.4"/>
    <n v="0.44"/>
    <x v="1"/>
  </r>
  <r>
    <x v="2"/>
    <n v="1128299"/>
    <x v="450"/>
    <x v="4"/>
    <x v="27"/>
    <s v="Atlanta"/>
    <x v="2"/>
    <n v="39"/>
    <n v="145"/>
    <n v="5655"/>
    <n v="2262"/>
    <n v="0.39999999999999997"/>
    <x v="1"/>
  </r>
  <r>
    <x v="2"/>
    <n v="1128299"/>
    <x v="450"/>
    <x v="4"/>
    <x v="27"/>
    <s v="Atlanta"/>
    <x v="3"/>
    <n v="37"/>
    <n v="140"/>
    <n v="5180"/>
    <n v="2382.8000000000002"/>
    <n v="0.46"/>
    <x v="1"/>
  </r>
  <r>
    <x v="2"/>
    <n v="1128299"/>
    <x v="450"/>
    <x v="4"/>
    <x v="27"/>
    <s v="Atlanta"/>
    <x v="4"/>
    <n v="47"/>
    <n v="119"/>
    <n v="5593"/>
    <n v="2125.34"/>
    <n v="0.38"/>
    <x v="1"/>
  </r>
  <r>
    <x v="2"/>
    <n v="1128299"/>
    <x v="450"/>
    <x v="4"/>
    <x v="27"/>
    <s v="Atlanta"/>
    <x v="5"/>
    <n v="46"/>
    <n v="157"/>
    <n v="7222"/>
    <n v="2094.3799999999997"/>
    <n v="0.28999999999999998"/>
    <x v="1"/>
  </r>
  <r>
    <x v="2"/>
    <n v="1128299"/>
    <x v="479"/>
    <x v="4"/>
    <x v="27"/>
    <s v="Atlanta"/>
    <x v="0"/>
    <n v="42"/>
    <n v="209"/>
    <n v="8778"/>
    <n v="4125.66"/>
    <n v="0.47000000000000003"/>
    <x v="1"/>
  </r>
  <r>
    <x v="2"/>
    <n v="1128299"/>
    <x v="479"/>
    <x v="4"/>
    <x v="27"/>
    <s v="Atlanta"/>
    <x v="1"/>
    <n v="39"/>
    <n v="223"/>
    <n v="8697"/>
    <n v="4087.59"/>
    <n v="0.47000000000000003"/>
    <x v="1"/>
  </r>
  <r>
    <x v="0"/>
    <n v="1128299"/>
    <x v="479"/>
    <x v="4"/>
    <x v="27"/>
    <s v="Atlanta"/>
    <x v="2"/>
    <n v="36"/>
    <n v="147"/>
    <n v="5292"/>
    <n v="2222.64"/>
    <n v="0.42"/>
    <x v="1"/>
  </r>
  <r>
    <x v="0"/>
    <n v="1128299"/>
    <x v="479"/>
    <x v="4"/>
    <x v="27"/>
    <s v="Atlanta"/>
    <x v="3"/>
    <n v="40"/>
    <n v="143"/>
    <n v="5720"/>
    <n v="2459.6000000000004"/>
    <n v="0.43000000000000005"/>
    <x v="1"/>
  </r>
  <r>
    <x v="0"/>
    <n v="1128299"/>
    <x v="479"/>
    <x v="4"/>
    <x v="27"/>
    <s v="Atlanta"/>
    <x v="4"/>
    <n v="44"/>
    <n v="120"/>
    <n v="5280"/>
    <n v="2006.4"/>
    <n v="0.38"/>
    <x v="1"/>
  </r>
  <r>
    <x v="0"/>
    <n v="1128299"/>
    <x v="479"/>
    <x v="4"/>
    <x v="27"/>
    <s v="Atlanta"/>
    <x v="5"/>
    <n v="47"/>
    <n v="160"/>
    <n v="7520"/>
    <n v="2256"/>
    <n v="0.3"/>
    <x v="1"/>
  </r>
  <r>
    <x v="0"/>
    <n v="1185732"/>
    <x v="173"/>
    <x v="4"/>
    <x v="27"/>
    <s v="Atlanta"/>
    <x v="0"/>
    <n v="26"/>
    <n v="349"/>
    <n v="9074"/>
    <n v="4264.7800000000007"/>
    <n v="0.47000000000000003"/>
    <x v="1"/>
  </r>
  <r>
    <x v="0"/>
    <n v="1185732"/>
    <x v="173"/>
    <x v="4"/>
    <x v="27"/>
    <s v="Atlanta"/>
    <x v="1"/>
    <n v="30"/>
    <n v="256"/>
    <n v="7680"/>
    <n v="3071.9999999999995"/>
    <n v="0.39999999999999997"/>
    <x v="1"/>
  </r>
  <r>
    <x v="0"/>
    <n v="1185732"/>
    <x v="173"/>
    <x v="4"/>
    <x v="27"/>
    <s v="Atlanta"/>
    <x v="2"/>
    <n v="24"/>
    <n v="264"/>
    <n v="6336"/>
    <n v="2027.52"/>
    <n v="0.32"/>
    <x v="1"/>
  </r>
  <r>
    <x v="0"/>
    <n v="1185732"/>
    <x v="173"/>
    <x v="4"/>
    <x v="27"/>
    <s v="Atlanta"/>
    <x v="3"/>
    <n v="25"/>
    <n v="209"/>
    <n v="5225"/>
    <n v="1828.7499999999998"/>
    <n v="0.35"/>
    <x v="1"/>
  </r>
  <r>
    <x v="0"/>
    <n v="1185732"/>
    <x v="173"/>
    <x v="4"/>
    <x v="27"/>
    <s v="Atlanta"/>
    <x v="4"/>
    <n v="35"/>
    <n v="247"/>
    <n v="8645"/>
    <n v="3371.5499999999997"/>
    <n v="0.38999999999999996"/>
    <x v="1"/>
  </r>
  <r>
    <x v="0"/>
    <n v="1185732"/>
    <x v="173"/>
    <x v="4"/>
    <x v="27"/>
    <s v="Atlanta"/>
    <x v="5"/>
    <n v="30"/>
    <n v="281"/>
    <n v="8430"/>
    <n v="4467.9000000000005"/>
    <n v="0.53"/>
    <x v="1"/>
  </r>
  <r>
    <x v="0"/>
    <n v="1185732"/>
    <x v="202"/>
    <x v="4"/>
    <x v="27"/>
    <s v="Atlanta"/>
    <x v="0"/>
    <n v="31"/>
    <n v="376"/>
    <n v="11656"/>
    <n v="5594.88"/>
    <n v="0.48"/>
    <x v="1"/>
  </r>
  <r>
    <x v="0"/>
    <n v="1185732"/>
    <x v="202"/>
    <x v="4"/>
    <x v="27"/>
    <s v="Atlanta"/>
    <x v="1"/>
    <n v="27"/>
    <n v="247"/>
    <n v="6669"/>
    <n v="2534.2200000000003"/>
    <n v="0.38"/>
    <x v="1"/>
  </r>
  <r>
    <x v="0"/>
    <n v="1185732"/>
    <x v="202"/>
    <x v="4"/>
    <x v="27"/>
    <s v="Atlanta"/>
    <x v="2"/>
    <n v="21"/>
    <n v="248"/>
    <n v="5208"/>
    <n v="1562.3999999999999"/>
    <n v="0.3"/>
    <x v="1"/>
  </r>
  <r>
    <x v="0"/>
    <n v="1185732"/>
    <x v="213"/>
    <x v="1"/>
    <x v="32"/>
    <s v="Jackson"/>
    <x v="3"/>
    <n v="19"/>
    <n v="98"/>
    <n v="1862"/>
    <n v="856.52"/>
    <n v="0.46"/>
    <x v="1"/>
  </r>
  <r>
    <x v="0"/>
    <n v="1185732"/>
    <x v="213"/>
    <x v="1"/>
    <x v="32"/>
    <s v="Jackson"/>
    <x v="4"/>
    <n v="26"/>
    <n v="136"/>
    <n v="3536"/>
    <n v="1379.04"/>
    <n v="0.38999999999999996"/>
    <x v="1"/>
  </r>
  <r>
    <x v="0"/>
    <n v="1185732"/>
    <x v="213"/>
    <x v="1"/>
    <x v="32"/>
    <s v="Jackson"/>
    <x v="5"/>
    <n v="20"/>
    <n v="160"/>
    <n v="3200"/>
    <n v="1824.0000000000002"/>
    <n v="0.57000000000000006"/>
    <x v="1"/>
  </r>
  <r>
    <x v="0"/>
    <n v="1185732"/>
    <x v="221"/>
    <x v="1"/>
    <x v="32"/>
    <s v="Jackson"/>
    <x v="0"/>
    <n v="20"/>
    <n v="223"/>
    <n v="4460"/>
    <n v="2051.6"/>
    <n v="0.46"/>
    <x v="1"/>
  </r>
  <r>
    <x v="0"/>
    <n v="1185732"/>
    <x v="221"/>
    <x v="1"/>
    <x v="32"/>
    <s v="Jackson"/>
    <x v="1"/>
    <n v="20"/>
    <n v="128"/>
    <n v="2560"/>
    <n v="998.39999999999986"/>
    <n v="0.38999999999999996"/>
    <x v="1"/>
  </r>
  <r>
    <x v="0"/>
    <n v="1185732"/>
    <x v="221"/>
    <x v="1"/>
    <x v="32"/>
    <s v="Jackson"/>
    <x v="2"/>
    <n v="11"/>
    <n v="136"/>
    <n v="1496"/>
    <n v="703.12"/>
    <n v="0.47000000000000003"/>
    <x v="1"/>
  </r>
  <r>
    <x v="0"/>
    <n v="1185732"/>
    <x v="221"/>
    <x v="1"/>
    <x v="32"/>
    <s v="Jackson"/>
    <x v="3"/>
    <n v="15"/>
    <n v="85"/>
    <n v="1275"/>
    <n v="573.75"/>
    <n v="0.45"/>
    <x v="1"/>
  </r>
  <r>
    <x v="0"/>
    <n v="1185732"/>
    <x v="221"/>
    <x v="1"/>
    <x v="32"/>
    <s v="Jackson"/>
    <x v="4"/>
    <n v="25"/>
    <n v="104"/>
    <n v="2600"/>
    <n v="962"/>
    <n v="0.37"/>
    <x v="1"/>
  </r>
  <r>
    <x v="0"/>
    <n v="1185732"/>
    <x v="221"/>
    <x v="1"/>
    <x v="32"/>
    <s v="Jackson"/>
    <x v="5"/>
    <n v="17"/>
    <n v="136"/>
    <n v="2312"/>
    <n v="1248.48"/>
    <n v="0.54"/>
    <x v="1"/>
  </r>
  <r>
    <x v="0"/>
    <n v="1185732"/>
    <x v="240"/>
    <x v="1"/>
    <x v="32"/>
    <s v="Jackson"/>
    <x v="0"/>
    <n v="19"/>
    <n v="223"/>
    <n v="4237"/>
    <n v="1864.28"/>
    <n v="0.44"/>
    <x v="1"/>
  </r>
  <r>
    <x v="0"/>
    <n v="1185732"/>
    <x v="240"/>
    <x v="1"/>
    <x v="32"/>
    <s v="Jackson"/>
    <x v="1"/>
    <n v="20"/>
    <n v="116"/>
    <n v="2320"/>
    <n v="927.99999999999989"/>
    <n v="0.39999999999999997"/>
    <x v="1"/>
  </r>
  <r>
    <x v="0"/>
    <n v="1185732"/>
    <x v="240"/>
    <x v="1"/>
    <x v="32"/>
    <s v="Jackson"/>
    <x v="2"/>
    <n v="11"/>
    <n v="124"/>
    <n v="1364"/>
    <n v="613.80000000000007"/>
    <n v="0.45"/>
    <x v="1"/>
  </r>
  <r>
    <x v="0"/>
    <n v="1185732"/>
    <x v="240"/>
    <x v="1"/>
    <x v="32"/>
    <s v="Jackson"/>
    <x v="3"/>
    <n v="16"/>
    <n v="96"/>
    <n v="1536"/>
    <n v="660.48"/>
    <n v="0.43000000000000005"/>
    <x v="1"/>
  </r>
  <r>
    <x v="0"/>
    <n v="1185732"/>
    <x v="240"/>
    <x v="1"/>
    <x v="32"/>
    <s v="Jackson"/>
    <x v="4"/>
    <n v="30"/>
    <n v="98"/>
    <n v="2940"/>
    <n v="1176"/>
    <n v="0.39999999999999997"/>
    <x v="1"/>
  </r>
  <r>
    <x v="0"/>
    <n v="1185732"/>
    <x v="240"/>
    <x v="1"/>
    <x v="32"/>
    <s v="Jackson"/>
    <x v="5"/>
    <n v="22"/>
    <n v="147"/>
    <n v="3234"/>
    <n v="1714.02"/>
    <n v="0.53"/>
    <x v="1"/>
  </r>
  <r>
    <x v="0"/>
    <n v="1185732"/>
    <x v="269"/>
    <x v="1"/>
    <x v="32"/>
    <s v="Jackson"/>
    <x v="0"/>
    <n v="27"/>
    <n v="238"/>
    <n v="6426"/>
    <n v="2698.92"/>
    <n v="0.42000000000000004"/>
    <x v="1"/>
  </r>
  <r>
    <x v="0"/>
    <n v="1185732"/>
    <x v="269"/>
    <x v="1"/>
    <x v="32"/>
    <s v="Jackson"/>
    <x v="1"/>
    <n v="28"/>
    <n v="140"/>
    <n v="3920"/>
    <n v="1607.1999999999998"/>
    <n v="0.41"/>
    <x v="1"/>
  </r>
  <r>
    <x v="0"/>
    <n v="1185732"/>
    <x v="269"/>
    <x v="1"/>
    <x v="32"/>
    <s v="Jackson"/>
    <x v="2"/>
    <n v="26"/>
    <n v="136"/>
    <n v="3536"/>
    <n v="1520.4800000000002"/>
    <n v="0.43000000000000005"/>
    <x v="1"/>
  </r>
  <r>
    <x v="0"/>
    <n v="1185732"/>
    <x v="269"/>
    <x v="1"/>
    <x v="32"/>
    <s v="Jackson"/>
    <x v="3"/>
    <n v="24"/>
    <n v="116"/>
    <n v="2784"/>
    <n v="1280.6400000000001"/>
    <n v="0.46"/>
    <x v="1"/>
  </r>
  <r>
    <x v="0"/>
    <n v="1185732"/>
    <x v="269"/>
    <x v="1"/>
    <x v="32"/>
    <s v="Jackson"/>
    <x v="4"/>
    <n v="34"/>
    <n v="132"/>
    <n v="4488"/>
    <n v="1795.1999999999998"/>
    <n v="0.39999999999999997"/>
    <x v="1"/>
  </r>
  <r>
    <x v="0"/>
    <n v="1185732"/>
    <x v="269"/>
    <x v="1"/>
    <x v="32"/>
    <s v="Jackson"/>
    <x v="5"/>
    <n v="35"/>
    <n v="150"/>
    <n v="5250"/>
    <n v="2940.0000000000005"/>
    <n v="0.56000000000000005"/>
    <x v="1"/>
  </r>
  <r>
    <x v="0"/>
    <n v="1185732"/>
    <x v="302"/>
    <x v="1"/>
    <x v="32"/>
    <s v="Jackson"/>
    <x v="0"/>
    <n v="31"/>
    <n v="263"/>
    <n v="8153"/>
    <n v="3587.32"/>
    <n v="0.44"/>
    <x v="1"/>
  </r>
  <r>
    <x v="0"/>
    <n v="1185732"/>
    <x v="302"/>
    <x v="1"/>
    <x v="32"/>
    <s v="Jackson"/>
    <x v="1"/>
    <n v="29"/>
    <n v="150"/>
    <n v="4350"/>
    <n v="1696.4999999999998"/>
    <n v="0.38999999999999996"/>
    <x v="1"/>
  </r>
  <r>
    <x v="0"/>
    <n v="1185732"/>
    <x v="302"/>
    <x v="1"/>
    <x v="32"/>
    <s v="Jackson"/>
    <x v="2"/>
    <n v="33"/>
    <n v="157"/>
    <n v="5181"/>
    <n v="2383.2600000000002"/>
    <n v="0.46"/>
    <x v="1"/>
  </r>
  <r>
    <x v="0"/>
    <n v="1185732"/>
    <x v="302"/>
    <x v="1"/>
    <x v="32"/>
    <s v="Jackson"/>
    <x v="3"/>
    <n v="34"/>
    <n v="149"/>
    <n v="5066"/>
    <n v="2178.38"/>
    <n v="0.43000000000000005"/>
    <x v="1"/>
  </r>
  <r>
    <x v="0"/>
    <n v="1185732"/>
    <x v="302"/>
    <x v="1"/>
    <x v="32"/>
    <s v="Jackson"/>
    <x v="4"/>
    <n v="47"/>
    <n v="135"/>
    <n v="6345"/>
    <n v="2411.1"/>
    <n v="0.38"/>
    <x v="1"/>
  </r>
  <r>
    <x v="0"/>
    <n v="1185732"/>
    <x v="302"/>
    <x v="1"/>
    <x v="32"/>
    <s v="Jackson"/>
    <x v="5"/>
    <n v="51"/>
    <n v="219"/>
    <n v="11169"/>
    <n v="5919.5700000000006"/>
    <n v="0.53"/>
    <x v="1"/>
  </r>
  <r>
    <x v="0"/>
    <n v="1185732"/>
    <x v="330"/>
    <x v="1"/>
    <x v="32"/>
    <s v="Jackson"/>
    <x v="0"/>
    <n v="47"/>
    <n v="289"/>
    <n v="13583"/>
    <n v="6248.18"/>
    <n v="0.46"/>
    <x v="1"/>
  </r>
  <r>
    <x v="1"/>
    <n v="1185732"/>
    <x v="330"/>
    <x v="1"/>
    <x v="32"/>
    <s v="Jackson"/>
    <x v="1"/>
    <n v="42"/>
    <n v="192"/>
    <n v="8064"/>
    <n v="3064.32"/>
    <n v="0.38"/>
    <x v="1"/>
  </r>
  <r>
    <x v="1"/>
    <n v="1185732"/>
    <x v="330"/>
    <x v="1"/>
    <x v="32"/>
    <s v="Jackson"/>
    <x v="2"/>
    <n v="37"/>
    <n v="168"/>
    <n v="6216"/>
    <n v="2610.7200000000003"/>
    <n v="0.42000000000000004"/>
    <x v="1"/>
  </r>
  <r>
    <x v="1"/>
    <n v="1185732"/>
    <x v="330"/>
    <x v="1"/>
    <x v="32"/>
    <s v="Jackson"/>
    <x v="3"/>
    <n v="33"/>
    <n v="143"/>
    <n v="4719"/>
    <n v="2029.1700000000003"/>
    <n v="0.43000000000000005"/>
    <x v="1"/>
  </r>
  <r>
    <x v="1"/>
    <n v="1185732"/>
    <x v="330"/>
    <x v="1"/>
    <x v="32"/>
    <s v="Jackson"/>
    <x v="4"/>
    <n v="46"/>
    <n v="150"/>
    <n v="6900"/>
    <n v="2553"/>
    <n v="0.37"/>
    <x v="1"/>
  </r>
  <r>
    <x v="1"/>
    <n v="1185732"/>
    <x v="330"/>
    <x v="1"/>
    <x v="32"/>
    <s v="Jackson"/>
    <x v="5"/>
    <n v="49"/>
    <n v="209"/>
    <n v="10241"/>
    <n v="5427.7300000000005"/>
    <n v="0.53"/>
    <x v="1"/>
  </r>
  <r>
    <x v="1"/>
    <n v="1185732"/>
    <x v="362"/>
    <x v="1"/>
    <x v="32"/>
    <s v="Jackson"/>
    <x v="0"/>
    <n v="41"/>
    <n v="256"/>
    <n v="10496"/>
    <n v="4723.2"/>
    <n v="0.45"/>
    <x v="1"/>
  </r>
  <r>
    <x v="1"/>
    <n v="1185732"/>
    <x v="362"/>
    <x v="1"/>
    <x v="32"/>
    <s v="Jackson"/>
    <x v="1"/>
    <n v="44"/>
    <n v="198"/>
    <n v="8712"/>
    <n v="3571.9199999999996"/>
    <n v="0.41"/>
    <x v="1"/>
  </r>
  <r>
    <x v="1"/>
    <n v="1185732"/>
    <x v="362"/>
    <x v="1"/>
    <x v="32"/>
    <s v="Jackson"/>
    <x v="2"/>
    <n v="37"/>
    <n v="179"/>
    <n v="6623"/>
    <n v="2914.12"/>
    <n v="0.44"/>
    <x v="1"/>
  </r>
  <r>
    <x v="1"/>
    <n v="1185732"/>
    <x v="362"/>
    <x v="1"/>
    <x v="32"/>
    <s v="Jackson"/>
    <x v="3"/>
    <n v="32"/>
    <n v="147"/>
    <n v="4704"/>
    <n v="1975.6800000000003"/>
    <n v="0.42000000000000004"/>
    <x v="1"/>
  </r>
  <r>
    <x v="1"/>
    <n v="1185732"/>
    <x v="362"/>
    <x v="1"/>
    <x v="32"/>
    <s v="Jackson"/>
    <x v="4"/>
    <n v="35"/>
    <n v="158"/>
    <n v="5530"/>
    <n v="2322.6"/>
    <n v="0.42"/>
    <x v="1"/>
  </r>
  <r>
    <x v="1"/>
    <n v="1185732"/>
    <x v="362"/>
    <x v="1"/>
    <x v="32"/>
    <s v="Jackson"/>
    <x v="5"/>
    <n v="42"/>
    <n v="206"/>
    <n v="8652"/>
    <n v="4758.6000000000004"/>
    <n v="0.55000000000000004"/>
    <x v="1"/>
  </r>
  <r>
    <x v="1"/>
    <n v="1185732"/>
    <x v="392"/>
    <x v="1"/>
    <x v="32"/>
    <s v="Jackson"/>
    <x v="0"/>
    <n v="40"/>
    <n v="232"/>
    <n v="9280"/>
    <n v="4083.2"/>
    <n v="0.44"/>
    <x v="1"/>
  </r>
  <r>
    <x v="1"/>
    <n v="1185732"/>
    <x v="392"/>
    <x v="1"/>
    <x v="32"/>
    <s v="Jackson"/>
    <x v="1"/>
    <n v="33"/>
    <n v="158"/>
    <n v="5214"/>
    <n v="2137.7399999999998"/>
    <n v="0.41"/>
    <x v="1"/>
  </r>
  <r>
    <x v="1"/>
    <n v="1185732"/>
    <x v="392"/>
    <x v="1"/>
    <x v="32"/>
    <s v="Jackson"/>
    <x v="2"/>
    <n v="15"/>
    <n v="145"/>
    <n v="2175"/>
    <n v="1022.2500000000001"/>
    <n v="0.47000000000000003"/>
    <x v="1"/>
  </r>
  <r>
    <x v="1"/>
    <n v="1185732"/>
    <x v="392"/>
    <x v="1"/>
    <x v="32"/>
    <s v="Jackson"/>
    <x v="3"/>
    <n v="16"/>
    <n v="120"/>
    <n v="1920"/>
    <n v="864"/>
    <n v="0.45"/>
    <x v="1"/>
  </r>
  <r>
    <x v="1"/>
    <n v="1185732"/>
    <x v="392"/>
    <x v="1"/>
    <x v="32"/>
    <s v="Jackson"/>
    <x v="4"/>
    <n v="22"/>
    <n v="132"/>
    <n v="2904"/>
    <n v="1103.52"/>
    <n v="0.38"/>
    <x v="1"/>
  </r>
  <r>
    <x v="1"/>
    <n v="1185732"/>
    <x v="392"/>
    <x v="1"/>
    <x v="32"/>
    <s v="Jackson"/>
    <x v="5"/>
    <n v="26"/>
    <n v="160"/>
    <n v="4160"/>
    <n v="2329.6000000000004"/>
    <n v="0.56000000000000005"/>
    <x v="1"/>
  </r>
  <r>
    <x v="1"/>
    <n v="1185732"/>
    <x v="424"/>
    <x v="1"/>
    <x v="32"/>
    <s v="Jackson"/>
    <x v="0"/>
    <n v="24"/>
    <n v="216"/>
    <n v="5184"/>
    <n v="2384.6400000000003"/>
    <n v="0.46"/>
    <x v="1"/>
  </r>
  <r>
    <x v="1"/>
    <n v="1185732"/>
    <x v="424"/>
    <x v="1"/>
    <x v="32"/>
    <s v="Jackson"/>
    <x v="1"/>
    <n v="17"/>
    <n v="165"/>
    <n v="2805"/>
    <n v="1037.8499999999999"/>
    <n v="0.37"/>
    <x v="1"/>
  </r>
  <r>
    <x v="1"/>
    <n v="1185732"/>
    <x v="424"/>
    <x v="1"/>
    <x v="32"/>
    <s v="Jackson"/>
    <x v="2"/>
    <n v="19"/>
    <n v="120"/>
    <n v="2280"/>
    <n v="1071.6000000000001"/>
    <n v="0.47000000000000003"/>
    <x v="1"/>
  </r>
  <r>
    <x v="1"/>
    <n v="1185732"/>
    <x v="424"/>
    <x v="1"/>
    <x v="32"/>
    <s v="Jackson"/>
    <x v="3"/>
    <n v="20"/>
    <n v="109"/>
    <n v="2180"/>
    <n v="981"/>
    <n v="0.45"/>
    <x v="1"/>
  </r>
  <r>
    <x v="1"/>
    <n v="1185732"/>
    <x v="424"/>
    <x v="1"/>
    <x v="32"/>
    <s v="Jackson"/>
    <x v="4"/>
    <n v="25"/>
    <n v="105"/>
    <n v="2625"/>
    <n v="1102.5"/>
    <n v="0.42"/>
    <x v="1"/>
  </r>
  <r>
    <x v="2"/>
    <n v="1185732"/>
    <x v="424"/>
    <x v="1"/>
    <x v="32"/>
    <s v="Jackson"/>
    <x v="5"/>
    <n v="27"/>
    <n v="162"/>
    <n v="4374"/>
    <n v="2361.96"/>
    <n v="0.54"/>
    <x v="1"/>
  </r>
  <r>
    <x v="2"/>
    <n v="1185732"/>
    <x v="454"/>
    <x v="1"/>
    <x v="32"/>
    <s v="Jackson"/>
    <x v="0"/>
    <n v="22"/>
    <n v="206"/>
    <n v="4532"/>
    <n v="1994.08"/>
    <n v="0.44"/>
    <x v="1"/>
  </r>
  <r>
    <x v="2"/>
    <n v="1185732"/>
    <x v="454"/>
    <x v="1"/>
    <x v="32"/>
    <s v="Jackson"/>
    <x v="1"/>
    <n v="15"/>
    <n v="153"/>
    <n v="2295"/>
    <n v="872.1"/>
    <n v="0.38"/>
    <x v="1"/>
  </r>
  <r>
    <x v="2"/>
    <n v="1185732"/>
    <x v="454"/>
    <x v="1"/>
    <x v="32"/>
    <s v="Jackson"/>
    <x v="2"/>
    <n v="22"/>
    <n v="119"/>
    <n v="2618"/>
    <n v="1099.5600000000002"/>
    <n v="0.42000000000000004"/>
    <x v="1"/>
  </r>
  <r>
    <x v="2"/>
    <n v="1185732"/>
    <x v="454"/>
    <x v="1"/>
    <x v="32"/>
    <s v="Jackson"/>
    <x v="3"/>
    <n v="43"/>
    <n v="153"/>
    <n v="6579"/>
    <n v="2894.76"/>
    <n v="0.44"/>
    <x v="1"/>
  </r>
  <r>
    <x v="2"/>
    <n v="1185732"/>
    <x v="454"/>
    <x v="1"/>
    <x v="32"/>
    <s v="Jackson"/>
    <x v="4"/>
    <n v="59"/>
    <n v="132"/>
    <n v="7788"/>
    <n v="3115.2"/>
    <n v="0.39999999999999997"/>
    <x v="1"/>
  </r>
  <r>
    <x v="2"/>
    <n v="1185732"/>
    <x v="454"/>
    <x v="1"/>
    <x v="32"/>
    <s v="Jackson"/>
    <x v="5"/>
    <n v="51"/>
    <n v="168"/>
    <n v="8568"/>
    <n v="4883.76"/>
    <n v="0.57000000000000006"/>
    <x v="1"/>
  </r>
  <r>
    <x v="2"/>
    <n v="1185732"/>
    <x v="483"/>
    <x v="1"/>
    <x v="32"/>
    <s v="Jackson"/>
    <x v="0"/>
    <n v="48"/>
    <n v="256"/>
    <n v="12288"/>
    <n v="5775.3600000000006"/>
    <n v="0.47000000000000003"/>
    <x v="1"/>
  </r>
  <r>
    <x v="2"/>
    <n v="1185732"/>
    <x v="483"/>
    <x v="1"/>
    <x v="32"/>
    <s v="Jackson"/>
    <x v="1"/>
    <n v="44"/>
    <n v="201"/>
    <n v="8844"/>
    <n v="3272.2799999999997"/>
    <n v="0.37"/>
    <x v="1"/>
  </r>
  <r>
    <x v="2"/>
    <n v="1185732"/>
    <x v="483"/>
    <x v="1"/>
    <x v="32"/>
    <s v="Jackson"/>
    <x v="2"/>
    <n v="43"/>
    <n v="158"/>
    <n v="6794"/>
    <n v="3057.3"/>
    <n v="0.45"/>
    <x v="1"/>
  </r>
  <r>
    <x v="2"/>
    <n v="1185732"/>
    <x v="483"/>
    <x v="1"/>
    <x v="32"/>
    <s v="Jackson"/>
    <x v="3"/>
    <n v="41"/>
    <n v="143"/>
    <n v="5863"/>
    <n v="2755.61"/>
    <n v="0.47000000000000003"/>
    <x v="1"/>
  </r>
  <r>
    <x v="2"/>
    <n v="1185732"/>
    <x v="483"/>
    <x v="1"/>
    <x v="32"/>
    <s v="Jackson"/>
    <x v="4"/>
    <n v="54"/>
    <n v="157"/>
    <n v="8478"/>
    <n v="3221.64"/>
    <n v="0.38"/>
    <x v="1"/>
  </r>
  <r>
    <x v="2"/>
    <n v="1185732"/>
    <x v="483"/>
    <x v="1"/>
    <x v="32"/>
    <s v="Jackson"/>
    <x v="5"/>
    <n v="53"/>
    <n v="178"/>
    <n v="9434"/>
    <n v="5188.7000000000007"/>
    <n v="0.55000000000000004"/>
    <x v="1"/>
  </r>
  <r>
    <x v="2"/>
    <n v="1197831"/>
    <x v="187"/>
    <x v="1"/>
    <x v="32"/>
    <s v="Jackson"/>
    <x v="0"/>
    <n v="17"/>
    <n v="215"/>
    <n v="3655"/>
    <n v="1608.2"/>
    <n v="0.44"/>
    <x v="1"/>
  </r>
  <r>
    <x v="2"/>
    <n v="1197831"/>
    <x v="187"/>
    <x v="1"/>
    <x v="32"/>
    <s v="Jackson"/>
    <x v="1"/>
    <n v="18"/>
    <n v="135"/>
    <n v="2430"/>
    <n v="971.99999999999989"/>
    <n v="0.39999999999999997"/>
    <x v="1"/>
  </r>
  <r>
    <x v="2"/>
    <n v="1197831"/>
    <x v="187"/>
    <x v="1"/>
    <x v="32"/>
    <s v="Jackson"/>
    <x v="2"/>
    <n v="11"/>
    <n v="140"/>
    <n v="1540"/>
    <n v="677.6"/>
    <n v="0.44"/>
    <x v="1"/>
  </r>
  <r>
    <x v="2"/>
    <n v="1197831"/>
    <x v="187"/>
    <x v="1"/>
    <x v="32"/>
    <s v="Jackson"/>
    <x v="3"/>
    <n v="13"/>
    <n v="102"/>
    <n v="1326"/>
    <n v="623.22"/>
    <n v="0.47000000000000003"/>
    <x v="1"/>
  </r>
  <r>
    <x v="2"/>
    <n v="1197831"/>
    <x v="187"/>
    <x v="1"/>
    <x v="32"/>
    <s v="Jackson"/>
    <x v="4"/>
    <n v="26"/>
    <n v="123"/>
    <n v="3198"/>
    <n v="1215.24"/>
    <n v="0.38"/>
    <x v="1"/>
  </r>
  <r>
    <x v="2"/>
    <n v="1197831"/>
    <x v="187"/>
    <x v="1"/>
    <x v="32"/>
    <s v="Jackson"/>
    <x v="5"/>
    <n v="18"/>
    <n v="158"/>
    <n v="2844"/>
    <n v="1222.92"/>
    <n v="0.43000000000000005"/>
    <x v="1"/>
  </r>
  <r>
    <x v="2"/>
    <n v="1197831"/>
    <x v="695"/>
    <x v="1"/>
    <x v="32"/>
    <s v="Jackson"/>
    <x v="0"/>
    <n v="17"/>
    <n v="210"/>
    <n v="3570"/>
    <n v="1606.5"/>
    <n v="0.45"/>
    <x v="1"/>
  </r>
  <r>
    <x v="2"/>
    <n v="1197831"/>
    <x v="695"/>
    <x v="1"/>
    <x v="32"/>
    <s v="Jackson"/>
    <x v="1"/>
    <n v="17"/>
    <n v="112"/>
    <n v="1904"/>
    <n v="742.56"/>
    <n v="0.38999999999999996"/>
    <x v="1"/>
  </r>
  <r>
    <x v="2"/>
    <n v="1197831"/>
    <x v="695"/>
    <x v="1"/>
    <x v="32"/>
    <s v="Jackson"/>
    <x v="2"/>
    <n v="11"/>
    <n v="136"/>
    <n v="1496"/>
    <n v="628.32000000000005"/>
    <n v="0.42000000000000004"/>
    <x v="1"/>
  </r>
  <r>
    <x v="1"/>
    <n v="1197831"/>
    <x v="695"/>
    <x v="1"/>
    <x v="33"/>
    <s v="Little Rock"/>
    <x v="3"/>
    <n v="15"/>
    <n v="78"/>
    <n v="1170"/>
    <n v="549.9"/>
    <n v="0.47000000000000003"/>
    <x v="1"/>
  </r>
  <r>
    <x v="1"/>
    <n v="1197831"/>
    <x v="695"/>
    <x v="1"/>
    <x v="33"/>
    <s v="Little Rock"/>
    <x v="4"/>
    <n v="23"/>
    <n v="111"/>
    <n v="2553"/>
    <n v="944.61"/>
    <n v="0.37"/>
    <x v="1"/>
  </r>
  <r>
    <x v="1"/>
    <n v="1197831"/>
    <x v="695"/>
    <x v="1"/>
    <x v="33"/>
    <s v="Little Rock"/>
    <x v="5"/>
    <n v="16"/>
    <n v="145"/>
    <n v="2320"/>
    <n v="974.40000000000009"/>
    <n v="0.42000000000000004"/>
    <x v="1"/>
  </r>
  <r>
    <x v="1"/>
    <n v="1197831"/>
    <x v="224"/>
    <x v="1"/>
    <x v="33"/>
    <s v="Little Rock"/>
    <x v="0"/>
    <n v="15"/>
    <n v="206"/>
    <n v="3090"/>
    <n v="1452.3000000000002"/>
    <n v="0.47000000000000003"/>
    <x v="1"/>
  </r>
  <r>
    <x v="1"/>
    <n v="1197831"/>
    <x v="224"/>
    <x v="1"/>
    <x v="33"/>
    <s v="Little Rock"/>
    <x v="1"/>
    <n v="14"/>
    <n v="107"/>
    <n v="1498"/>
    <n v="554.26"/>
    <n v="0.37"/>
    <x v="1"/>
  </r>
  <r>
    <x v="1"/>
    <n v="1197831"/>
    <x v="224"/>
    <x v="1"/>
    <x v="33"/>
    <s v="Little Rock"/>
    <x v="2"/>
    <n v="8"/>
    <n v="112"/>
    <n v="896"/>
    <n v="403.2"/>
    <n v="0.45"/>
    <x v="1"/>
  </r>
  <r>
    <x v="1"/>
    <n v="1197831"/>
    <x v="224"/>
    <x v="1"/>
    <x v="33"/>
    <s v="Little Rock"/>
    <x v="3"/>
    <n v="15"/>
    <n v="70"/>
    <n v="1050"/>
    <n v="493.50000000000006"/>
    <n v="0.47000000000000003"/>
    <x v="1"/>
  </r>
  <r>
    <x v="1"/>
    <n v="1197831"/>
    <x v="224"/>
    <x v="1"/>
    <x v="33"/>
    <s v="Little Rock"/>
    <x v="4"/>
    <n v="24"/>
    <n v="88"/>
    <n v="2112"/>
    <n v="844.8"/>
    <n v="0.39999999999999997"/>
    <x v="1"/>
  </r>
  <r>
    <x v="1"/>
    <n v="1197831"/>
    <x v="224"/>
    <x v="1"/>
    <x v="33"/>
    <s v="Little Rock"/>
    <x v="5"/>
    <n v="20"/>
    <n v="112"/>
    <n v="2240"/>
    <n v="1030.4000000000001"/>
    <n v="0.46"/>
    <x v="1"/>
  </r>
  <r>
    <x v="1"/>
    <n v="1197831"/>
    <x v="243"/>
    <x v="1"/>
    <x v="33"/>
    <s v="Little Rock"/>
    <x v="0"/>
    <n v="19"/>
    <n v="204"/>
    <n v="3876"/>
    <n v="1744.2"/>
    <n v="0.45"/>
    <x v="1"/>
  </r>
  <r>
    <x v="1"/>
    <n v="1197831"/>
    <x v="243"/>
    <x v="1"/>
    <x v="33"/>
    <s v="Little Rock"/>
    <x v="1"/>
    <n v="20"/>
    <n v="102"/>
    <n v="2040"/>
    <n v="815.99999999999989"/>
    <n v="0.39999999999999997"/>
    <x v="1"/>
  </r>
  <r>
    <x v="1"/>
    <n v="1197831"/>
    <x v="243"/>
    <x v="1"/>
    <x v="33"/>
    <s v="Little Rock"/>
    <x v="2"/>
    <n v="11"/>
    <n v="96"/>
    <n v="1056"/>
    <n v="496.32000000000005"/>
    <n v="0.47000000000000003"/>
    <x v="1"/>
  </r>
  <r>
    <x v="1"/>
    <n v="1197831"/>
    <x v="243"/>
    <x v="1"/>
    <x v="33"/>
    <s v="Little Rock"/>
    <x v="3"/>
    <n v="13"/>
    <n v="77"/>
    <n v="1001"/>
    <n v="470.47"/>
    <n v="0.47000000000000003"/>
    <x v="1"/>
  </r>
  <r>
    <x v="1"/>
    <n v="1197831"/>
    <x v="243"/>
    <x v="1"/>
    <x v="33"/>
    <s v="Little Rock"/>
    <x v="4"/>
    <n v="31"/>
    <n v="75"/>
    <n v="2325"/>
    <n v="860.25"/>
    <n v="0.37"/>
    <x v="1"/>
  </r>
  <r>
    <x v="1"/>
    <n v="1197831"/>
    <x v="243"/>
    <x v="1"/>
    <x v="33"/>
    <s v="Little Rock"/>
    <x v="5"/>
    <n v="24"/>
    <n v="120"/>
    <n v="2880"/>
    <n v="1267.2"/>
    <n v="0.44"/>
    <x v="1"/>
  </r>
  <r>
    <x v="1"/>
    <n v="1197831"/>
    <x v="272"/>
    <x v="1"/>
    <x v="33"/>
    <s v="Little Rock"/>
    <x v="0"/>
    <n v="26"/>
    <n v="228"/>
    <n v="5928"/>
    <n v="2726.88"/>
    <n v="0.46"/>
    <x v="1"/>
  </r>
  <r>
    <x v="1"/>
    <n v="1197831"/>
    <x v="272"/>
    <x v="1"/>
    <x v="33"/>
    <s v="Little Rock"/>
    <x v="1"/>
    <n v="28"/>
    <n v="116"/>
    <n v="3248"/>
    <n v="1364.1599999999999"/>
    <n v="0.42"/>
    <x v="1"/>
  </r>
  <r>
    <x v="1"/>
    <n v="1197831"/>
    <x v="272"/>
    <x v="1"/>
    <x v="33"/>
    <s v="Little Rock"/>
    <x v="2"/>
    <n v="27"/>
    <n v="119"/>
    <n v="3213"/>
    <n v="1413.72"/>
    <n v="0.44"/>
    <x v="1"/>
  </r>
  <r>
    <x v="1"/>
    <n v="1197831"/>
    <x v="272"/>
    <x v="1"/>
    <x v="33"/>
    <s v="Little Rock"/>
    <x v="3"/>
    <n v="24"/>
    <n v="90"/>
    <n v="2160"/>
    <n v="1015.2"/>
    <n v="0.47000000000000003"/>
    <x v="1"/>
  </r>
  <r>
    <x v="1"/>
    <n v="1197831"/>
    <x v="272"/>
    <x v="1"/>
    <x v="33"/>
    <s v="Little Rock"/>
    <x v="4"/>
    <n v="32"/>
    <n v="111"/>
    <n v="3552"/>
    <n v="1385.2799999999997"/>
    <n v="0.38999999999999996"/>
    <x v="1"/>
  </r>
  <r>
    <x v="1"/>
    <n v="1197831"/>
    <x v="272"/>
    <x v="1"/>
    <x v="33"/>
    <s v="Little Rock"/>
    <x v="5"/>
    <n v="33"/>
    <n v="145"/>
    <n v="4785"/>
    <n v="2248.9500000000003"/>
    <n v="0.47000000000000003"/>
    <x v="1"/>
  </r>
  <r>
    <x v="1"/>
    <n v="1197831"/>
    <x v="305"/>
    <x v="1"/>
    <x v="33"/>
    <s v="Little Rock"/>
    <x v="0"/>
    <n v="28"/>
    <n v="236"/>
    <n v="6608"/>
    <n v="2907.52"/>
    <n v="0.44"/>
    <x v="1"/>
  </r>
  <r>
    <x v="1"/>
    <n v="1197831"/>
    <x v="305"/>
    <x v="1"/>
    <x v="33"/>
    <s v="Little Rock"/>
    <x v="1"/>
    <n v="25"/>
    <n v="149"/>
    <n v="3725"/>
    <n v="1452.7499999999998"/>
    <n v="0.38999999999999996"/>
    <x v="1"/>
  </r>
  <r>
    <x v="1"/>
    <n v="1197831"/>
    <x v="305"/>
    <x v="1"/>
    <x v="33"/>
    <s v="Little Rock"/>
    <x v="2"/>
    <n v="28"/>
    <n v="124"/>
    <n v="3472"/>
    <n v="1562.4"/>
    <n v="0.45"/>
    <x v="1"/>
  </r>
  <r>
    <x v="1"/>
    <n v="1197831"/>
    <x v="305"/>
    <x v="1"/>
    <x v="33"/>
    <s v="Little Rock"/>
    <x v="3"/>
    <n v="29"/>
    <n v="124"/>
    <n v="3596"/>
    <n v="1582.24"/>
    <n v="0.44"/>
    <x v="1"/>
  </r>
  <r>
    <x v="1"/>
    <n v="1197831"/>
    <x v="305"/>
    <x v="1"/>
    <x v="33"/>
    <s v="Little Rock"/>
    <x v="4"/>
    <n v="37"/>
    <n v="116"/>
    <n v="4292"/>
    <n v="1673.8799999999999"/>
    <n v="0.38999999999999996"/>
    <x v="1"/>
  </r>
  <r>
    <x v="1"/>
    <n v="1197831"/>
    <x v="305"/>
    <x v="1"/>
    <x v="33"/>
    <s v="Little Rock"/>
    <x v="5"/>
    <n v="48"/>
    <n v="165"/>
    <n v="7920"/>
    <n v="3405.6000000000004"/>
    <n v="0.43000000000000005"/>
    <x v="1"/>
  </r>
  <r>
    <x v="1"/>
    <n v="1197831"/>
    <x v="333"/>
    <x v="1"/>
    <x v="33"/>
    <s v="Little Rock"/>
    <x v="0"/>
    <n v="39"/>
    <n v="271"/>
    <n v="10569"/>
    <n v="4438.9800000000005"/>
    <n v="0.42000000000000004"/>
    <x v="1"/>
  </r>
  <r>
    <x v="1"/>
    <n v="1197831"/>
    <x v="333"/>
    <x v="1"/>
    <x v="33"/>
    <s v="Little Rock"/>
    <x v="1"/>
    <n v="36"/>
    <n v="163"/>
    <n v="5868"/>
    <n v="2171.16"/>
    <n v="0.37"/>
    <x v="1"/>
  </r>
  <r>
    <x v="1"/>
    <n v="1197831"/>
    <x v="333"/>
    <x v="1"/>
    <x v="33"/>
    <s v="Little Rock"/>
    <x v="2"/>
    <n v="32"/>
    <n v="140"/>
    <n v="4480"/>
    <n v="1971.2"/>
    <n v="0.44"/>
    <x v="1"/>
  </r>
  <r>
    <x v="1"/>
    <n v="1197831"/>
    <x v="333"/>
    <x v="1"/>
    <x v="33"/>
    <s v="Little Rock"/>
    <x v="3"/>
    <n v="35"/>
    <n v="120"/>
    <n v="4200"/>
    <n v="1806.0000000000002"/>
    <n v="0.43000000000000005"/>
    <x v="1"/>
  </r>
  <r>
    <x v="1"/>
    <n v="1197831"/>
    <x v="333"/>
    <x v="1"/>
    <x v="33"/>
    <s v="Little Rock"/>
    <x v="4"/>
    <n v="40"/>
    <n v="149"/>
    <n v="5960"/>
    <n v="2384"/>
    <n v="0.39999999999999997"/>
    <x v="1"/>
  </r>
  <r>
    <x v="1"/>
    <n v="1197831"/>
    <x v="333"/>
    <x v="1"/>
    <x v="33"/>
    <s v="Little Rock"/>
    <x v="5"/>
    <n v="50"/>
    <n v="198"/>
    <n v="9900"/>
    <n v="4554"/>
    <n v="0.46"/>
    <x v="1"/>
  </r>
  <r>
    <x v="1"/>
    <n v="1197831"/>
    <x v="365"/>
    <x v="1"/>
    <x v="33"/>
    <s v="Little Rock"/>
    <x v="0"/>
    <n v="43"/>
    <n v="233"/>
    <n v="10019"/>
    <n v="4508.55"/>
    <n v="0.45"/>
    <x v="1"/>
  </r>
  <r>
    <x v="1"/>
    <n v="1197831"/>
    <x v="365"/>
    <x v="1"/>
    <x v="33"/>
    <s v="Little Rock"/>
    <x v="1"/>
    <n v="42"/>
    <n v="163"/>
    <n v="6846"/>
    <n v="2669.9399999999996"/>
    <n v="0.38999999999999996"/>
    <x v="1"/>
  </r>
  <r>
    <x v="1"/>
    <n v="1197831"/>
    <x v="365"/>
    <x v="1"/>
    <x v="33"/>
    <s v="Little Rock"/>
    <x v="2"/>
    <n v="40"/>
    <n v="135"/>
    <n v="5400"/>
    <n v="2376"/>
    <n v="0.44"/>
    <x v="1"/>
  </r>
  <r>
    <x v="1"/>
    <n v="1197831"/>
    <x v="365"/>
    <x v="1"/>
    <x v="33"/>
    <s v="Little Rock"/>
    <x v="3"/>
    <n v="29"/>
    <n v="132"/>
    <n v="3828"/>
    <n v="1722.6000000000001"/>
    <n v="0.45"/>
    <x v="1"/>
  </r>
  <r>
    <x v="1"/>
    <n v="1197831"/>
    <x v="365"/>
    <x v="1"/>
    <x v="33"/>
    <s v="Little Rock"/>
    <x v="4"/>
    <n v="40"/>
    <n v="113"/>
    <n v="4520"/>
    <n v="1672.4"/>
    <n v="0.37"/>
    <x v="1"/>
  </r>
  <r>
    <x v="1"/>
    <n v="1197831"/>
    <x v="365"/>
    <x v="1"/>
    <x v="33"/>
    <s v="Little Rock"/>
    <x v="5"/>
    <n v="40"/>
    <n v="193"/>
    <n v="7720"/>
    <n v="3628.4"/>
    <n v="0.47000000000000003"/>
    <x v="1"/>
  </r>
  <r>
    <x v="1"/>
    <n v="1197831"/>
    <x v="395"/>
    <x v="1"/>
    <x v="33"/>
    <s v="Little Rock"/>
    <x v="0"/>
    <n v="35"/>
    <n v="221"/>
    <n v="7735"/>
    <n v="3326.05"/>
    <n v="0.43000000000000005"/>
    <x v="1"/>
  </r>
  <r>
    <x v="1"/>
    <n v="1197831"/>
    <x v="395"/>
    <x v="1"/>
    <x v="33"/>
    <s v="Little Rock"/>
    <x v="1"/>
    <n v="26"/>
    <n v="135"/>
    <n v="3510"/>
    <n v="1439.1"/>
    <n v="0.41"/>
    <x v="1"/>
  </r>
  <r>
    <x v="1"/>
    <n v="1197831"/>
    <x v="395"/>
    <x v="1"/>
    <x v="33"/>
    <s v="Little Rock"/>
    <x v="2"/>
    <n v="11"/>
    <n v="123"/>
    <n v="1353"/>
    <n v="635.91000000000008"/>
    <n v="0.47000000000000003"/>
    <x v="1"/>
  </r>
  <r>
    <x v="1"/>
    <n v="1197831"/>
    <x v="395"/>
    <x v="1"/>
    <x v="33"/>
    <s v="Little Rock"/>
    <x v="3"/>
    <n v="12"/>
    <n v="104"/>
    <n v="1248"/>
    <n v="524.16000000000008"/>
    <n v="0.42000000000000004"/>
    <x v="1"/>
  </r>
  <r>
    <x v="1"/>
    <n v="1197831"/>
    <x v="395"/>
    <x v="1"/>
    <x v="33"/>
    <s v="Little Rock"/>
    <x v="4"/>
    <n v="18"/>
    <n v="111"/>
    <n v="1998"/>
    <n v="779.21999999999991"/>
    <n v="0.38999999999999996"/>
    <x v="1"/>
  </r>
  <r>
    <x v="1"/>
    <n v="1197831"/>
    <x v="395"/>
    <x v="1"/>
    <x v="33"/>
    <s v="Little Rock"/>
    <x v="5"/>
    <n v="22"/>
    <n v="140"/>
    <n v="3080"/>
    <n v="1293.6000000000001"/>
    <n v="0.42000000000000004"/>
    <x v="1"/>
  </r>
  <r>
    <x v="1"/>
    <n v="1197831"/>
    <x v="427"/>
    <x v="1"/>
    <x v="33"/>
    <s v="Little Rock"/>
    <x v="0"/>
    <n v="21"/>
    <n v="180"/>
    <n v="3780"/>
    <n v="1701"/>
    <n v="0.45"/>
    <x v="1"/>
  </r>
  <r>
    <x v="1"/>
    <n v="1197831"/>
    <x v="427"/>
    <x v="1"/>
    <x v="33"/>
    <s v="Little Rock"/>
    <x v="1"/>
    <n v="14"/>
    <n v="132"/>
    <n v="1848"/>
    <n v="739.19999999999993"/>
    <n v="0.39999999999999997"/>
    <x v="1"/>
  </r>
  <r>
    <x v="1"/>
    <n v="1197831"/>
    <x v="427"/>
    <x v="1"/>
    <x v="33"/>
    <s v="Little Rock"/>
    <x v="2"/>
    <n v="16"/>
    <n v="99"/>
    <n v="1584"/>
    <n v="728.64"/>
    <n v="0.46"/>
    <x v="1"/>
  </r>
  <r>
    <x v="1"/>
    <n v="1197831"/>
    <x v="427"/>
    <x v="1"/>
    <x v="33"/>
    <s v="Little Rock"/>
    <x v="3"/>
    <n v="15"/>
    <n v="94"/>
    <n v="1410"/>
    <n v="634.5"/>
    <n v="0.45"/>
    <x v="1"/>
  </r>
  <r>
    <x v="1"/>
    <n v="1197831"/>
    <x v="427"/>
    <x v="1"/>
    <x v="33"/>
    <s v="Little Rock"/>
    <x v="4"/>
    <n v="21"/>
    <n v="91"/>
    <n v="1911"/>
    <n v="707.06999999999994"/>
    <n v="0.37"/>
    <x v="1"/>
  </r>
  <r>
    <x v="3"/>
    <n v="1197831"/>
    <x v="427"/>
    <x v="1"/>
    <x v="33"/>
    <s v="Little Rock"/>
    <x v="5"/>
    <n v="20"/>
    <n v="132"/>
    <n v="2640"/>
    <n v="1188"/>
    <n v="0.45"/>
    <x v="1"/>
  </r>
  <r>
    <x v="3"/>
    <n v="1197831"/>
    <x v="457"/>
    <x v="1"/>
    <x v="33"/>
    <s v="Little Rock"/>
    <x v="0"/>
    <n v="18"/>
    <n v="176"/>
    <n v="3168"/>
    <n v="1457.28"/>
    <n v="0.46"/>
    <x v="1"/>
  </r>
  <r>
    <x v="3"/>
    <n v="1197831"/>
    <x v="457"/>
    <x v="1"/>
    <x v="33"/>
    <s v="Little Rock"/>
    <x v="1"/>
    <n v="11"/>
    <n v="116"/>
    <n v="1276"/>
    <n v="535.91999999999996"/>
    <n v="0.42"/>
    <x v="1"/>
  </r>
  <r>
    <x v="3"/>
    <n v="1197831"/>
    <x v="457"/>
    <x v="1"/>
    <x v="33"/>
    <s v="Little Rock"/>
    <x v="2"/>
    <n v="19"/>
    <n v="102"/>
    <n v="1938"/>
    <n v="833.34000000000015"/>
    <n v="0.43000000000000005"/>
    <x v="1"/>
  </r>
  <r>
    <x v="3"/>
    <n v="1197831"/>
    <x v="457"/>
    <x v="1"/>
    <x v="33"/>
    <s v="Little Rock"/>
    <x v="3"/>
    <n v="41"/>
    <n v="128"/>
    <n v="5248"/>
    <n v="2309.12"/>
    <n v="0.44"/>
    <x v="1"/>
  </r>
  <r>
    <x v="3"/>
    <n v="1197831"/>
    <x v="457"/>
    <x v="1"/>
    <x v="33"/>
    <s v="Little Rock"/>
    <x v="4"/>
    <n v="56"/>
    <n v="105"/>
    <n v="5880"/>
    <n v="2410.7999999999997"/>
    <n v="0.41"/>
    <x v="1"/>
  </r>
  <r>
    <x v="3"/>
    <n v="1197831"/>
    <x v="457"/>
    <x v="1"/>
    <x v="33"/>
    <s v="Little Rock"/>
    <x v="5"/>
    <n v="53"/>
    <n v="135"/>
    <n v="7155"/>
    <n v="3219.75"/>
    <n v="0.45"/>
    <x v="1"/>
  </r>
  <r>
    <x v="3"/>
    <n v="1197831"/>
    <x v="486"/>
    <x v="1"/>
    <x v="33"/>
    <s v="Little Rock"/>
    <x v="0"/>
    <n v="55"/>
    <n v="238"/>
    <n v="13090"/>
    <n v="6021.4000000000005"/>
    <n v="0.46"/>
    <x v="1"/>
  </r>
  <r>
    <x v="3"/>
    <n v="1197831"/>
    <x v="486"/>
    <x v="1"/>
    <x v="33"/>
    <s v="Little Rock"/>
    <x v="1"/>
    <n v="46"/>
    <n v="155"/>
    <n v="7130"/>
    <n v="2851.9999999999995"/>
    <n v="0.39999999999999997"/>
    <x v="1"/>
  </r>
  <r>
    <x v="3"/>
    <n v="1197831"/>
    <x v="486"/>
    <x v="1"/>
    <x v="33"/>
    <s v="Little Rock"/>
    <x v="2"/>
    <n v="43"/>
    <n v="149"/>
    <n v="6407"/>
    <n v="2819.08"/>
    <n v="0.44"/>
    <x v="1"/>
  </r>
  <r>
    <x v="3"/>
    <n v="1197831"/>
    <x v="486"/>
    <x v="1"/>
    <x v="33"/>
    <s v="Little Rock"/>
    <x v="3"/>
    <n v="40"/>
    <n v="124"/>
    <n v="4960"/>
    <n v="2281.6"/>
    <n v="0.46"/>
    <x v="1"/>
  </r>
  <r>
    <x v="3"/>
    <n v="1197831"/>
    <x v="486"/>
    <x v="1"/>
    <x v="33"/>
    <s v="Little Rock"/>
    <x v="4"/>
    <n v="50"/>
    <n v="132"/>
    <n v="6600"/>
    <n v="2640"/>
    <n v="0.39999999999999997"/>
    <x v="1"/>
  </r>
  <r>
    <x v="3"/>
    <n v="1197831"/>
    <x v="486"/>
    <x v="1"/>
    <x v="33"/>
    <s v="Little Rock"/>
    <x v="5"/>
    <n v="55"/>
    <n v="170"/>
    <n v="9350"/>
    <n v="4207.5"/>
    <n v="0.45"/>
    <x v="1"/>
  </r>
  <r>
    <x v="3"/>
    <n v="1197831"/>
    <x v="187"/>
    <x v="1"/>
    <x v="33"/>
    <s v="Little Rock"/>
    <x v="0"/>
    <n v="17"/>
    <n v="178"/>
    <n v="3026"/>
    <n v="1422.22"/>
    <n v="0.47000000000000003"/>
    <x v="1"/>
  </r>
  <r>
    <x v="3"/>
    <n v="1197831"/>
    <x v="187"/>
    <x v="1"/>
    <x v="33"/>
    <s v="Little Rock"/>
    <x v="1"/>
    <n v="18"/>
    <n v="124"/>
    <n v="2232"/>
    <n v="848.16"/>
    <n v="0.38"/>
    <x v="1"/>
  </r>
  <r>
    <x v="3"/>
    <n v="1197831"/>
    <x v="187"/>
    <x v="1"/>
    <x v="33"/>
    <s v="Little Rock"/>
    <x v="2"/>
    <n v="10"/>
    <n v="131"/>
    <n v="1310"/>
    <n v="563.30000000000007"/>
    <n v="0.43000000000000005"/>
    <x v="1"/>
  </r>
  <r>
    <x v="3"/>
    <n v="1197831"/>
    <x v="187"/>
    <x v="1"/>
    <x v="33"/>
    <s v="Little Rock"/>
    <x v="3"/>
    <n v="13"/>
    <n v="74"/>
    <n v="962"/>
    <n v="413.66"/>
    <n v="0.43000000000000005"/>
    <x v="1"/>
  </r>
  <r>
    <x v="3"/>
    <n v="1197831"/>
    <x v="187"/>
    <x v="1"/>
    <x v="33"/>
    <s v="Little Rock"/>
    <x v="4"/>
    <n v="23"/>
    <n v="91"/>
    <n v="2093"/>
    <n v="858.13"/>
    <n v="0.41"/>
    <x v="1"/>
  </r>
  <r>
    <x v="3"/>
    <n v="1197831"/>
    <x v="187"/>
    <x v="1"/>
    <x v="33"/>
    <s v="Little Rock"/>
    <x v="5"/>
    <n v="18"/>
    <n v="124"/>
    <n v="2232"/>
    <n v="1004.4"/>
    <n v="0.45"/>
    <x v="1"/>
  </r>
  <r>
    <x v="3"/>
    <n v="1197831"/>
    <x v="695"/>
    <x v="1"/>
    <x v="33"/>
    <s v="Little Rock"/>
    <x v="0"/>
    <n v="18"/>
    <n v="206"/>
    <n v="3708"/>
    <n v="1631.52"/>
    <n v="0.44"/>
    <x v="1"/>
  </r>
  <r>
    <x v="3"/>
    <n v="1197831"/>
    <x v="695"/>
    <x v="1"/>
    <x v="33"/>
    <s v="Little Rock"/>
    <x v="1"/>
    <n v="17"/>
    <n v="83"/>
    <n v="1411"/>
    <n v="550.29"/>
    <n v="0.38999999999999996"/>
    <x v="1"/>
  </r>
  <r>
    <x v="3"/>
    <n v="1197831"/>
    <x v="695"/>
    <x v="1"/>
    <x v="33"/>
    <s v="Little Rock"/>
    <x v="2"/>
    <n v="12"/>
    <n v="98"/>
    <n v="1176"/>
    <n v="552.72"/>
    <n v="0.47000000000000003"/>
    <x v="1"/>
  </r>
  <r>
    <x v="3"/>
    <n v="1197831"/>
    <x v="695"/>
    <x v="1"/>
    <x v="34"/>
    <s v="Oklahoma City"/>
    <x v="3"/>
    <n v="15"/>
    <n v="58"/>
    <n v="870"/>
    <n v="400.20000000000005"/>
    <n v="0.46"/>
    <x v="1"/>
  </r>
  <r>
    <x v="3"/>
    <n v="1197831"/>
    <x v="695"/>
    <x v="1"/>
    <x v="34"/>
    <s v="Oklahoma City"/>
    <x v="4"/>
    <n v="24"/>
    <n v="85"/>
    <n v="2040"/>
    <n v="815.99999999999989"/>
    <n v="0.39999999999999997"/>
    <x v="1"/>
  </r>
  <r>
    <x v="3"/>
    <n v="1197831"/>
    <x v="695"/>
    <x v="1"/>
    <x v="34"/>
    <s v="Oklahoma City"/>
    <x v="5"/>
    <n v="14"/>
    <n v="112"/>
    <n v="1568"/>
    <n v="721.28000000000009"/>
    <n v="0.46"/>
    <x v="1"/>
  </r>
  <r>
    <x v="3"/>
    <n v="1197831"/>
    <x v="224"/>
    <x v="1"/>
    <x v="34"/>
    <s v="Oklahoma City"/>
    <x v="0"/>
    <n v="14"/>
    <n v="182"/>
    <n v="2548"/>
    <n v="1172.0800000000002"/>
    <n v="0.46"/>
    <x v="1"/>
  </r>
  <r>
    <x v="3"/>
    <n v="1197831"/>
    <x v="224"/>
    <x v="1"/>
    <x v="34"/>
    <s v="Oklahoma City"/>
    <x v="1"/>
    <n v="15"/>
    <n v="78"/>
    <n v="1170"/>
    <n v="479.7"/>
    <n v="0.41"/>
    <x v="1"/>
  </r>
  <r>
    <x v="3"/>
    <n v="1197831"/>
    <x v="224"/>
    <x v="1"/>
    <x v="34"/>
    <s v="Oklahoma City"/>
    <x v="2"/>
    <n v="7"/>
    <n v="83"/>
    <n v="581"/>
    <n v="261.45"/>
    <n v="0.45"/>
    <x v="1"/>
  </r>
  <r>
    <x v="3"/>
    <n v="1197831"/>
    <x v="224"/>
    <x v="1"/>
    <x v="34"/>
    <s v="Oklahoma City"/>
    <x v="3"/>
    <n v="16"/>
    <n v="39"/>
    <n v="624"/>
    <n v="293.28000000000003"/>
    <n v="0.47000000000000003"/>
    <x v="1"/>
  </r>
  <r>
    <x v="3"/>
    <n v="1197831"/>
    <x v="224"/>
    <x v="1"/>
    <x v="34"/>
    <s v="Oklahoma City"/>
    <x v="4"/>
    <n v="26"/>
    <n v="61"/>
    <n v="1586"/>
    <n v="666.12"/>
    <n v="0.42"/>
    <x v="1"/>
  </r>
  <r>
    <x v="3"/>
    <n v="1197831"/>
    <x v="224"/>
    <x v="1"/>
    <x v="34"/>
    <s v="Oklahoma City"/>
    <x v="5"/>
    <n v="18"/>
    <n v="88"/>
    <n v="1584"/>
    <n v="728.64"/>
    <n v="0.46"/>
    <x v="1"/>
  </r>
  <r>
    <x v="3"/>
    <n v="1197831"/>
    <x v="243"/>
    <x v="1"/>
    <x v="34"/>
    <s v="Oklahoma City"/>
    <x v="0"/>
    <n v="20"/>
    <n v="184"/>
    <n v="3680"/>
    <n v="1692.8000000000002"/>
    <n v="0.46"/>
    <x v="1"/>
  </r>
  <r>
    <x v="3"/>
    <n v="1197831"/>
    <x v="243"/>
    <x v="1"/>
    <x v="34"/>
    <s v="Oklahoma City"/>
    <x v="1"/>
    <n v="18"/>
    <n v="79"/>
    <n v="1422"/>
    <n v="554.57999999999993"/>
    <n v="0.38999999999999996"/>
    <x v="1"/>
  </r>
  <r>
    <x v="3"/>
    <n v="1197831"/>
    <x v="243"/>
    <x v="1"/>
    <x v="34"/>
    <s v="Oklahoma City"/>
    <x v="2"/>
    <n v="10"/>
    <n v="70"/>
    <n v="700"/>
    <n v="322"/>
    <n v="0.46"/>
    <x v="1"/>
  </r>
  <r>
    <x v="3"/>
    <n v="1197831"/>
    <x v="243"/>
    <x v="1"/>
    <x v="34"/>
    <s v="Oklahoma City"/>
    <x v="3"/>
    <n v="15"/>
    <n v="47"/>
    <n v="705"/>
    <n v="303.15000000000003"/>
    <n v="0.43000000000000005"/>
    <x v="1"/>
  </r>
  <r>
    <x v="3"/>
    <n v="1197831"/>
    <x v="243"/>
    <x v="1"/>
    <x v="34"/>
    <s v="Oklahoma City"/>
    <x v="4"/>
    <n v="27"/>
    <n v="54"/>
    <n v="1458"/>
    <n v="568.61999999999989"/>
    <n v="0.38999999999999996"/>
    <x v="1"/>
  </r>
  <r>
    <x v="3"/>
    <n v="1197831"/>
    <x v="243"/>
    <x v="1"/>
    <x v="34"/>
    <s v="Oklahoma City"/>
    <x v="5"/>
    <n v="22"/>
    <n v="111"/>
    <n v="2442"/>
    <n v="1050.0600000000002"/>
    <n v="0.43000000000000005"/>
    <x v="1"/>
  </r>
  <r>
    <x v="3"/>
    <n v="1197831"/>
    <x v="272"/>
    <x v="1"/>
    <x v="34"/>
    <s v="Oklahoma City"/>
    <x v="0"/>
    <n v="28"/>
    <n v="179"/>
    <n v="5012"/>
    <n v="2155.1600000000003"/>
    <n v="0.43000000000000005"/>
    <x v="1"/>
  </r>
  <r>
    <x v="3"/>
    <n v="1197831"/>
    <x v="272"/>
    <x v="1"/>
    <x v="34"/>
    <s v="Oklahoma City"/>
    <x v="1"/>
    <n v="29"/>
    <n v="93"/>
    <n v="2697"/>
    <n v="1024.8599999999999"/>
    <n v="0.38"/>
    <x v="1"/>
  </r>
  <r>
    <x v="3"/>
    <n v="1197831"/>
    <x v="272"/>
    <x v="1"/>
    <x v="34"/>
    <s v="Oklahoma City"/>
    <x v="2"/>
    <n v="27"/>
    <n v="88"/>
    <n v="2376"/>
    <n v="997.92000000000007"/>
    <n v="0.42000000000000004"/>
    <x v="1"/>
  </r>
  <r>
    <x v="3"/>
    <n v="1197831"/>
    <x v="272"/>
    <x v="1"/>
    <x v="34"/>
    <s v="Oklahoma City"/>
    <x v="3"/>
    <n v="26"/>
    <n v="74"/>
    <n v="1924"/>
    <n v="808.08"/>
    <n v="0.42000000000000004"/>
    <x v="1"/>
  </r>
  <r>
    <x v="3"/>
    <n v="1197831"/>
    <x v="272"/>
    <x v="1"/>
    <x v="34"/>
    <s v="Oklahoma City"/>
    <x v="4"/>
    <n v="33"/>
    <n v="80"/>
    <n v="2640"/>
    <n v="1082.3999999999999"/>
    <n v="0.41"/>
    <x v="1"/>
  </r>
  <r>
    <x v="3"/>
    <n v="1197831"/>
    <x v="272"/>
    <x v="1"/>
    <x v="34"/>
    <s v="Oklahoma City"/>
    <x v="5"/>
    <n v="33"/>
    <n v="116"/>
    <n v="3828"/>
    <n v="1722.6000000000001"/>
    <n v="0.45"/>
    <x v="1"/>
  </r>
  <r>
    <x v="3"/>
    <n v="1197831"/>
    <x v="305"/>
    <x v="1"/>
    <x v="34"/>
    <s v="Oklahoma City"/>
    <x v="0"/>
    <n v="32"/>
    <n v="192"/>
    <n v="6144"/>
    <n v="2826.2400000000002"/>
    <n v="0.46"/>
    <x v="1"/>
  </r>
  <r>
    <x v="3"/>
    <n v="1197831"/>
    <x v="305"/>
    <x v="1"/>
    <x v="34"/>
    <s v="Oklahoma City"/>
    <x v="1"/>
    <n v="25"/>
    <n v="123"/>
    <n v="3075"/>
    <n v="1199.2499999999998"/>
    <n v="0.38999999999999996"/>
    <x v="1"/>
  </r>
  <r>
    <x v="3"/>
    <n v="1197831"/>
    <x v="305"/>
    <x v="1"/>
    <x v="34"/>
    <s v="Oklahoma City"/>
    <x v="2"/>
    <n v="27"/>
    <n v="107"/>
    <n v="2889"/>
    <n v="1242.2700000000002"/>
    <n v="0.43000000000000005"/>
    <x v="1"/>
  </r>
  <r>
    <x v="3"/>
    <n v="1197831"/>
    <x v="305"/>
    <x v="1"/>
    <x v="34"/>
    <s v="Oklahoma City"/>
    <x v="3"/>
    <n v="29"/>
    <n v="102"/>
    <n v="2958"/>
    <n v="1331.1000000000001"/>
    <n v="0.45"/>
    <x v="1"/>
  </r>
  <r>
    <x v="3"/>
    <n v="1197831"/>
    <x v="305"/>
    <x v="1"/>
    <x v="34"/>
    <s v="Oklahoma City"/>
    <x v="4"/>
    <n v="41"/>
    <n v="105"/>
    <n v="4305"/>
    <n v="1635.9"/>
    <n v="0.38"/>
    <x v="1"/>
  </r>
  <r>
    <x v="3"/>
    <n v="1197831"/>
    <x v="305"/>
    <x v="1"/>
    <x v="34"/>
    <s v="Oklahoma City"/>
    <x v="5"/>
    <n v="40"/>
    <n v="143"/>
    <n v="5720"/>
    <n v="2402.4"/>
    <n v="0.42000000000000004"/>
    <x v="1"/>
  </r>
  <r>
    <x v="3"/>
    <n v="1197831"/>
    <x v="333"/>
    <x v="1"/>
    <x v="34"/>
    <s v="Oklahoma City"/>
    <x v="0"/>
    <n v="43"/>
    <n v="238"/>
    <n v="10234"/>
    <n v="4298.2800000000007"/>
    <n v="0.42000000000000004"/>
    <x v="1"/>
  </r>
  <r>
    <x v="3"/>
    <n v="1197831"/>
    <x v="333"/>
    <x v="1"/>
    <x v="34"/>
    <s v="Oklahoma City"/>
    <x v="1"/>
    <n v="35"/>
    <n v="135"/>
    <n v="4725"/>
    <n v="1795.5"/>
    <n v="0.38"/>
    <x v="1"/>
  </r>
  <r>
    <x v="3"/>
    <n v="1197831"/>
    <x v="333"/>
    <x v="1"/>
    <x v="34"/>
    <s v="Oklahoma City"/>
    <x v="2"/>
    <n v="33"/>
    <n v="131"/>
    <n v="4323"/>
    <n v="1858.89"/>
    <n v="0.43000000000000005"/>
    <x v="1"/>
  </r>
  <r>
    <x v="3"/>
    <n v="1197831"/>
    <x v="333"/>
    <x v="1"/>
    <x v="34"/>
    <s v="Oklahoma City"/>
    <x v="3"/>
    <n v="36"/>
    <n v="107"/>
    <n v="3852"/>
    <n v="1771.92"/>
    <n v="0.46"/>
    <x v="1"/>
  </r>
  <r>
    <x v="3"/>
    <n v="1197831"/>
    <x v="333"/>
    <x v="1"/>
    <x v="34"/>
    <s v="Oklahoma City"/>
    <x v="4"/>
    <n v="43"/>
    <n v="116"/>
    <n v="4988"/>
    <n v="2045.08"/>
    <n v="0.41"/>
    <x v="1"/>
  </r>
  <r>
    <x v="3"/>
    <n v="1197831"/>
    <x v="333"/>
    <x v="1"/>
    <x v="34"/>
    <s v="Oklahoma City"/>
    <x v="5"/>
    <n v="45"/>
    <n v="163"/>
    <n v="7335"/>
    <n v="3447.4500000000003"/>
    <n v="0.47000000000000003"/>
    <x v="1"/>
  </r>
  <r>
    <x v="3"/>
    <n v="1197831"/>
    <x v="365"/>
    <x v="1"/>
    <x v="34"/>
    <s v="Oklahoma City"/>
    <x v="0"/>
    <n v="41"/>
    <n v="230"/>
    <n v="9430"/>
    <n v="3960.6000000000004"/>
    <n v="0.42000000000000004"/>
    <x v="1"/>
  </r>
  <r>
    <x v="3"/>
    <n v="1197831"/>
    <x v="365"/>
    <x v="1"/>
    <x v="34"/>
    <s v="Oklahoma City"/>
    <x v="1"/>
    <n v="37"/>
    <n v="140"/>
    <n v="5180"/>
    <n v="2175.6"/>
    <n v="0.42"/>
    <x v="1"/>
  </r>
  <r>
    <x v="3"/>
    <n v="1197831"/>
    <x v="365"/>
    <x v="1"/>
    <x v="34"/>
    <s v="Oklahoma City"/>
    <x v="2"/>
    <n v="38"/>
    <n v="113"/>
    <n v="4294"/>
    <n v="2018.18"/>
    <n v="0.47000000000000003"/>
    <x v="1"/>
  </r>
  <r>
    <x v="3"/>
    <n v="1197831"/>
    <x v="365"/>
    <x v="1"/>
    <x v="34"/>
    <s v="Oklahoma City"/>
    <x v="3"/>
    <n v="32"/>
    <n v="111"/>
    <n v="3552"/>
    <n v="1491.8400000000001"/>
    <n v="0.42000000000000004"/>
    <x v="1"/>
  </r>
  <r>
    <x v="3"/>
    <n v="1197831"/>
    <x v="365"/>
    <x v="1"/>
    <x v="34"/>
    <s v="Oklahoma City"/>
    <x v="4"/>
    <n v="40"/>
    <n v="105"/>
    <n v="4200"/>
    <n v="1554"/>
    <n v="0.37"/>
    <x v="1"/>
  </r>
  <r>
    <x v="3"/>
    <n v="1197831"/>
    <x v="365"/>
    <x v="1"/>
    <x v="34"/>
    <s v="Oklahoma City"/>
    <x v="5"/>
    <n v="40"/>
    <n v="166"/>
    <n v="6640"/>
    <n v="3120.8"/>
    <n v="0.47000000000000003"/>
    <x v="1"/>
  </r>
  <r>
    <x v="3"/>
    <n v="1197831"/>
    <x v="395"/>
    <x v="1"/>
    <x v="34"/>
    <s v="Oklahoma City"/>
    <x v="0"/>
    <n v="35"/>
    <n v="196"/>
    <n v="6860"/>
    <n v="3155.6000000000004"/>
    <n v="0.46"/>
    <x v="1"/>
  </r>
  <r>
    <x v="3"/>
    <n v="1197831"/>
    <x v="395"/>
    <x v="1"/>
    <x v="34"/>
    <s v="Oklahoma City"/>
    <x v="1"/>
    <n v="28"/>
    <n v="128"/>
    <n v="3584"/>
    <n v="1469.4399999999998"/>
    <n v="0.41"/>
    <x v="1"/>
  </r>
  <r>
    <x v="3"/>
    <n v="1197831"/>
    <x v="395"/>
    <x v="1"/>
    <x v="34"/>
    <s v="Oklahoma City"/>
    <x v="2"/>
    <n v="12"/>
    <n v="91"/>
    <n v="1092"/>
    <n v="458.64000000000004"/>
    <n v="0.42000000000000004"/>
    <x v="1"/>
  </r>
  <r>
    <x v="3"/>
    <n v="1197831"/>
    <x v="395"/>
    <x v="1"/>
    <x v="34"/>
    <s v="Oklahoma City"/>
    <x v="3"/>
    <n v="12"/>
    <n v="83"/>
    <n v="996"/>
    <n v="418.32000000000005"/>
    <n v="0.42000000000000004"/>
    <x v="1"/>
  </r>
  <r>
    <x v="3"/>
    <n v="1197831"/>
    <x v="395"/>
    <x v="1"/>
    <x v="34"/>
    <s v="Oklahoma City"/>
    <x v="4"/>
    <n v="20"/>
    <n v="78"/>
    <n v="1560"/>
    <n v="592.79999999999995"/>
    <n v="0.38"/>
    <x v="1"/>
  </r>
  <r>
    <x v="3"/>
    <n v="1197831"/>
    <x v="395"/>
    <x v="1"/>
    <x v="34"/>
    <s v="Oklahoma City"/>
    <x v="5"/>
    <n v="23"/>
    <n v="119"/>
    <n v="2737"/>
    <n v="1286.3900000000001"/>
    <n v="0.47000000000000003"/>
    <x v="1"/>
  </r>
  <r>
    <x v="3"/>
    <n v="1197831"/>
    <x v="427"/>
    <x v="1"/>
    <x v="34"/>
    <s v="Oklahoma City"/>
    <x v="0"/>
    <n v="20"/>
    <n v="173"/>
    <n v="3460"/>
    <n v="1626.2"/>
    <n v="0.47000000000000003"/>
    <x v="1"/>
  </r>
  <r>
    <x v="3"/>
    <n v="1197831"/>
    <x v="427"/>
    <x v="1"/>
    <x v="34"/>
    <s v="Oklahoma City"/>
    <x v="1"/>
    <n v="14"/>
    <n v="112"/>
    <n v="1568"/>
    <n v="658.56"/>
    <n v="0.42"/>
    <x v="1"/>
  </r>
  <r>
    <x v="3"/>
    <n v="1197831"/>
    <x v="427"/>
    <x v="1"/>
    <x v="34"/>
    <s v="Oklahoma City"/>
    <x v="2"/>
    <n v="14"/>
    <n v="74"/>
    <n v="1036"/>
    <n v="435.12000000000006"/>
    <n v="0.42000000000000004"/>
    <x v="1"/>
  </r>
  <r>
    <x v="3"/>
    <n v="1197831"/>
    <x v="427"/>
    <x v="1"/>
    <x v="34"/>
    <s v="Oklahoma City"/>
    <x v="3"/>
    <n v="15"/>
    <n v="62"/>
    <n v="930"/>
    <n v="390.6"/>
    <n v="0.42000000000000004"/>
    <x v="1"/>
  </r>
  <r>
    <x v="3"/>
    <n v="1197831"/>
    <x v="427"/>
    <x v="1"/>
    <x v="34"/>
    <s v="Oklahoma City"/>
    <x v="4"/>
    <n v="22"/>
    <n v="68"/>
    <n v="1496"/>
    <n v="568.48"/>
    <n v="0.38"/>
    <x v="1"/>
  </r>
  <r>
    <x v="4"/>
    <n v="1197831"/>
    <x v="427"/>
    <x v="1"/>
    <x v="34"/>
    <s v="Oklahoma City"/>
    <x v="5"/>
    <n v="22"/>
    <n v="101"/>
    <n v="2222"/>
    <n v="1044.3400000000001"/>
    <n v="0.47000000000000003"/>
    <x v="1"/>
  </r>
  <r>
    <x v="4"/>
    <n v="1197831"/>
    <x v="457"/>
    <x v="1"/>
    <x v="34"/>
    <s v="Oklahoma City"/>
    <x v="0"/>
    <n v="16"/>
    <n v="166"/>
    <n v="2656"/>
    <n v="1168.6400000000001"/>
    <n v="0.44"/>
    <x v="1"/>
  </r>
  <r>
    <x v="4"/>
    <n v="1197831"/>
    <x v="457"/>
    <x v="1"/>
    <x v="34"/>
    <s v="Oklahoma City"/>
    <x v="1"/>
    <n v="11"/>
    <n v="96"/>
    <n v="1056"/>
    <n v="401.28000000000003"/>
    <n v="0.38"/>
    <x v="1"/>
  </r>
  <r>
    <x v="4"/>
    <n v="1197831"/>
    <x v="457"/>
    <x v="1"/>
    <x v="34"/>
    <s v="Oklahoma City"/>
    <x v="2"/>
    <n v="19"/>
    <n v="81"/>
    <n v="1539"/>
    <n v="661.7700000000001"/>
    <n v="0.43000000000000005"/>
    <x v="1"/>
  </r>
  <r>
    <x v="4"/>
    <n v="1197831"/>
    <x v="457"/>
    <x v="1"/>
    <x v="34"/>
    <s v="Oklahoma City"/>
    <x v="3"/>
    <n v="37"/>
    <n v="90"/>
    <n v="3330"/>
    <n v="1565.1000000000001"/>
    <n v="0.47000000000000003"/>
    <x v="1"/>
  </r>
  <r>
    <x v="4"/>
    <n v="1197831"/>
    <x v="457"/>
    <x v="1"/>
    <x v="34"/>
    <s v="Oklahoma City"/>
    <x v="4"/>
    <n v="60"/>
    <n v="85"/>
    <n v="5100"/>
    <n v="2039.9999999999998"/>
    <n v="0.39999999999999997"/>
    <x v="1"/>
  </r>
  <r>
    <x v="4"/>
    <n v="1197831"/>
    <x v="457"/>
    <x v="1"/>
    <x v="34"/>
    <s v="Oklahoma City"/>
    <x v="5"/>
    <n v="60"/>
    <n v="128"/>
    <n v="7680"/>
    <n v="3302.4000000000005"/>
    <n v="0.43000000000000005"/>
    <x v="1"/>
  </r>
  <r>
    <x v="4"/>
    <n v="1197831"/>
    <x v="486"/>
    <x v="1"/>
    <x v="34"/>
    <s v="Oklahoma City"/>
    <x v="0"/>
    <n v="55"/>
    <n v="200"/>
    <n v="11000"/>
    <n v="4620"/>
    <n v="0.42000000000000004"/>
    <x v="1"/>
  </r>
  <r>
    <x v="4"/>
    <n v="1197831"/>
    <x v="486"/>
    <x v="1"/>
    <x v="34"/>
    <s v="Oklahoma City"/>
    <x v="1"/>
    <n v="47"/>
    <n v="149"/>
    <n v="7003"/>
    <n v="2661.14"/>
    <n v="0.38"/>
    <x v="1"/>
  </r>
  <r>
    <x v="4"/>
    <n v="1197831"/>
    <x v="486"/>
    <x v="1"/>
    <x v="34"/>
    <s v="Oklahoma City"/>
    <x v="2"/>
    <n v="44"/>
    <n v="131"/>
    <n v="5764"/>
    <n v="2593.8000000000002"/>
    <n v="0.45"/>
    <x v="1"/>
  </r>
  <r>
    <x v="4"/>
    <n v="1197831"/>
    <x v="486"/>
    <x v="1"/>
    <x v="34"/>
    <s v="Oklahoma City"/>
    <x v="3"/>
    <n v="45"/>
    <n v="114"/>
    <n v="5130"/>
    <n v="2308.5"/>
    <n v="0.45"/>
    <x v="1"/>
  </r>
  <r>
    <x v="4"/>
    <n v="1197831"/>
    <x v="486"/>
    <x v="1"/>
    <x v="34"/>
    <s v="Oklahoma City"/>
    <x v="4"/>
    <n v="55"/>
    <n v="98"/>
    <n v="5390"/>
    <n v="2156"/>
    <n v="0.39999999999999997"/>
    <x v="1"/>
  </r>
  <r>
    <x v="4"/>
    <n v="1197831"/>
    <x v="486"/>
    <x v="1"/>
    <x v="34"/>
    <s v="Oklahoma City"/>
    <x v="5"/>
    <n v="51"/>
    <n v="128"/>
    <n v="6528"/>
    <n v="2807.0400000000004"/>
    <n v="0.43000000000000005"/>
    <x v="1"/>
  </r>
  <r>
    <x v="4"/>
    <n v="1197831"/>
    <x v="180"/>
    <x v="1"/>
    <x v="34"/>
    <s v="Oklahoma City"/>
    <x v="0"/>
    <n v="17"/>
    <n v="176"/>
    <n v="2992"/>
    <n v="1136.96"/>
    <n v="0.38"/>
    <x v="1"/>
  </r>
  <r>
    <x v="4"/>
    <n v="1197831"/>
    <x v="180"/>
    <x v="1"/>
    <x v="34"/>
    <s v="Oklahoma City"/>
    <x v="1"/>
    <n v="16"/>
    <n v="105"/>
    <n v="1680"/>
    <n v="638.4"/>
    <n v="0.38"/>
    <x v="1"/>
  </r>
  <r>
    <x v="4"/>
    <n v="1197831"/>
    <x v="180"/>
    <x v="1"/>
    <x v="34"/>
    <s v="Oklahoma City"/>
    <x v="2"/>
    <n v="12"/>
    <n v="116"/>
    <n v="1392"/>
    <n v="556.79999999999995"/>
    <n v="0.39999999999999997"/>
    <x v="1"/>
  </r>
  <r>
    <x v="4"/>
    <n v="1197831"/>
    <x v="180"/>
    <x v="1"/>
    <x v="34"/>
    <s v="Oklahoma City"/>
    <x v="3"/>
    <n v="16"/>
    <n v="70"/>
    <n v="1120"/>
    <n v="447.99999999999994"/>
    <n v="0.39999999999999997"/>
    <x v="1"/>
  </r>
  <r>
    <x v="4"/>
    <n v="1197831"/>
    <x v="180"/>
    <x v="1"/>
    <x v="34"/>
    <s v="Oklahoma City"/>
    <x v="4"/>
    <n v="28"/>
    <n v="88"/>
    <n v="2464"/>
    <n v="1010.2399999999999"/>
    <n v="0.41"/>
    <x v="1"/>
  </r>
  <r>
    <x v="4"/>
    <n v="1197831"/>
    <x v="180"/>
    <x v="1"/>
    <x v="34"/>
    <s v="Oklahoma City"/>
    <x v="5"/>
    <n v="17"/>
    <n v="119"/>
    <n v="2023"/>
    <n v="748.51"/>
    <n v="0.37"/>
    <x v="1"/>
  </r>
  <r>
    <x v="4"/>
    <n v="1197831"/>
    <x v="209"/>
    <x v="1"/>
    <x v="34"/>
    <s v="Oklahoma City"/>
    <x v="0"/>
    <n v="18"/>
    <n v="204"/>
    <n v="3672"/>
    <n v="1468.8"/>
    <n v="0.39999999999999997"/>
    <x v="1"/>
  </r>
  <r>
    <x v="4"/>
    <n v="1197831"/>
    <x v="209"/>
    <x v="1"/>
    <x v="34"/>
    <s v="Oklahoma City"/>
    <x v="1"/>
    <n v="17"/>
    <n v="75"/>
    <n v="1275"/>
    <n v="522.75"/>
    <n v="0.41"/>
    <x v="1"/>
  </r>
  <r>
    <x v="4"/>
    <n v="1197831"/>
    <x v="209"/>
    <x v="1"/>
    <x v="34"/>
    <s v="Oklahoma City"/>
    <x v="2"/>
    <n v="11"/>
    <n v="90"/>
    <n v="990"/>
    <n v="386.09999999999997"/>
    <n v="0.38999999999999996"/>
    <x v="1"/>
  </r>
  <r>
    <x v="2"/>
    <n v="1185732"/>
    <x v="200"/>
    <x v="0"/>
    <x v="45"/>
    <s v="Hartford"/>
    <x v="3"/>
    <n v="24"/>
    <n v="39"/>
    <n v="936"/>
    <n v="308.87999999999994"/>
    <n v="0.32999999999999996"/>
    <x v="1"/>
  </r>
  <r>
    <x v="2"/>
    <n v="1185732"/>
    <x v="200"/>
    <x v="0"/>
    <x v="45"/>
    <s v="Hartford"/>
    <x v="4"/>
    <n v="39"/>
    <n v="66"/>
    <n v="2574"/>
    <n v="952.38"/>
    <n v="0.37"/>
    <x v="1"/>
  </r>
  <r>
    <x v="2"/>
    <n v="1185732"/>
    <x v="200"/>
    <x v="0"/>
    <x v="45"/>
    <s v="Hartford"/>
    <x v="5"/>
    <n v="32"/>
    <n v="96"/>
    <n v="3072"/>
    <n v="1198.08"/>
    <n v="0.38999999999999996"/>
    <x v="1"/>
  </r>
  <r>
    <x v="2"/>
    <n v="1185732"/>
    <x v="705"/>
    <x v="0"/>
    <x v="45"/>
    <s v="Hartford"/>
    <x v="0"/>
    <n v="26"/>
    <n v="182"/>
    <n v="4732"/>
    <n v="2034.7600000000002"/>
    <n v="0.43000000000000005"/>
    <x v="1"/>
  </r>
  <r>
    <x v="2"/>
    <n v="1185732"/>
    <x v="705"/>
    <x v="0"/>
    <x v="45"/>
    <s v="Hartford"/>
    <x v="1"/>
    <n v="32"/>
    <n v="68"/>
    <n v="2176"/>
    <n v="979.2"/>
    <n v="0.45"/>
    <x v="1"/>
  </r>
  <r>
    <x v="2"/>
    <n v="1185732"/>
    <x v="705"/>
    <x v="0"/>
    <x v="45"/>
    <s v="Hartford"/>
    <x v="2"/>
    <n v="23"/>
    <n v="75"/>
    <n v="1725"/>
    <n v="552"/>
    <n v="0.32"/>
    <x v="1"/>
  </r>
  <r>
    <x v="2"/>
    <n v="1185732"/>
    <x v="705"/>
    <x v="0"/>
    <x v="45"/>
    <s v="Hartford"/>
    <x v="3"/>
    <n v="27"/>
    <n v="34"/>
    <n v="918"/>
    <n v="293.76"/>
    <n v="0.32"/>
    <x v="1"/>
  </r>
  <r>
    <x v="2"/>
    <n v="1185732"/>
    <x v="705"/>
    <x v="0"/>
    <x v="45"/>
    <s v="Hartford"/>
    <x v="4"/>
    <n v="39"/>
    <n v="53"/>
    <n v="2067"/>
    <n v="702.78"/>
    <n v="0.33999999999999997"/>
    <x v="1"/>
  </r>
  <r>
    <x v="2"/>
    <n v="1185732"/>
    <x v="705"/>
    <x v="0"/>
    <x v="45"/>
    <s v="Hartford"/>
    <x v="5"/>
    <n v="29"/>
    <n v="85"/>
    <n v="2465"/>
    <n v="961.34999999999991"/>
    <n v="0.38999999999999996"/>
    <x v="1"/>
  </r>
  <r>
    <x v="2"/>
    <n v="1185732"/>
    <x v="722"/>
    <x v="0"/>
    <x v="45"/>
    <s v="Hartford"/>
    <x v="0"/>
    <n v="28"/>
    <n v="155"/>
    <n v="4340"/>
    <n v="1996.4"/>
    <n v="0.46"/>
    <x v="1"/>
  </r>
  <r>
    <x v="2"/>
    <n v="1185732"/>
    <x v="722"/>
    <x v="0"/>
    <x v="45"/>
    <s v="Hartford"/>
    <x v="1"/>
    <n v="30"/>
    <n v="64"/>
    <n v="1920"/>
    <n v="844.8"/>
    <n v="0.44"/>
    <x v="1"/>
  </r>
  <r>
    <x v="2"/>
    <n v="1185732"/>
    <x v="722"/>
    <x v="0"/>
    <x v="45"/>
    <s v="Hartford"/>
    <x v="2"/>
    <n v="20"/>
    <n v="64"/>
    <n v="1280"/>
    <n v="460.79999999999995"/>
    <n v="0.36"/>
    <x v="1"/>
  </r>
  <r>
    <x v="2"/>
    <n v="1185732"/>
    <x v="722"/>
    <x v="0"/>
    <x v="45"/>
    <s v="Hartford"/>
    <x v="3"/>
    <n v="26"/>
    <n v="41"/>
    <n v="1066"/>
    <n v="341.12"/>
    <n v="0.32"/>
    <x v="1"/>
  </r>
  <r>
    <x v="2"/>
    <n v="1185732"/>
    <x v="722"/>
    <x v="0"/>
    <x v="45"/>
    <s v="Hartford"/>
    <x v="4"/>
    <n v="37"/>
    <n v="40"/>
    <n v="1480"/>
    <n v="503.19999999999993"/>
    <n v="0.33999999999999997"/>
    <x v="1"/>
  </r>
  <r>
    <x v="2"/>
    <n v="1185732"/>
    <x v="722"/>
    <x v="0"/>
    <x v="45"/>
    <s v="Hartford"/>
    <x v="5"/>
    <n v="26"/>
    <n v="94"/>
    <n v="2444"/>
    <n v="1026.48"/>
    <n v="0.42"/>
    <x v="1"/>
  </r>
  <r>
    <x v="2"/>
    <n v="1185732"/>
    <x v="256"/>
    <x v="0"/>
    <x v="45"/>
    <s v="Hartford"/>
    <x v="0"/>
    <n v="40"/>
    <n v="191"/>
    <n v="7640"/>
    <n v="3361.6"/>
    <n v="0.44"/>
    <x v="1"/>
  </r>
  <r>
    <x v="2"/>
    <n v="1185732"/>
    <x v="256"/>
    <x v="0"/>
    <x v="45"/>
    <s v="Hartford"/>
    <x v="1"/>
    <n v="35"/>
    <n v="83"/>
    <n v="2905"/>
    <n v="1278.2"/>
    <n v="0.44"/>
    <x v="1"/>
  </r>
  <r>
    <x v="2"/>
    <n v="1185732"/>
    <x v="256"/>
    <x v="0"/>
    <x v="45"/>
    <s v="Hartford"/>
    <x v="2"/>
    <n v="32"/>
    <n v="83"/>
    <n v="2656"/>
    <n v="903.04"/>
    <n v="0.33999999999999997"/>
    <x v="1"/>
  </r>
  <r>
    <x v="2"/>
    <n v="1185732"/>
    <x v="256"/>
    <x v="0"/>
    <x v="45"/>
    <s v="Hartford"/>
    <x v="3"/>
    <n v="32"/>
    <n v="74"/>
    <n v="2368"/>
    <n v="781.43999999999994"/>
    <n v="0.32999999999999996"/>
    <x v="1"/>
  </r>
  <r>
    <x v="2"/>
    <n v="1185732"/>
    <x v="256"/>
    <x v="0"/>
    <x v="45"/>
    <s v="Hartford"/>
    <x v="4"/>
    <n v="37"/>
    <n v="83"/>
    <n v="3071"/>
    <n v="1074.8499999999999"/>
    <n v="0.35"/>
    <x v="1"/>
  </r>
  <r>
    <x v="2"/>
    <n v="1185732"/>
    <x v="256"/>
    <x v="0"/>
    <x v="45"/>
    <s v="Hartford"/>
    <x v="5"/>
    <n v="41"/>
    <n v="128"/>
    <n v="5248"/>
    <n v="2204.16"/>
    <n v="0.42"/>
    <x v="1"/>
  </r>
  <r>
    <x v="2"/>
    <n v="1185732"/>
    <x v="289"/>
    <x v="0"/>
    <x v="45"/>
    <s v="Hartford"/>
    <x v="0"/>
    <n v="40"/>
    <n v="206"/>
    <n v="8240"/>
    <n v="3872.8"/>
    <n v="0.47000000000000003"/>
    <x v="1"/>
  </r>
  <r>
    <x v="2"/>
    <n v="1185732"/>
    <x v="289"/>
    <x v="0"/>
    <x v="45"/>
    <s v="Hartford"/>
    <x v="1"/>
    <n v="38"/>
    <n v="124"/>
    <n v="4712"/>
    <n v="2214.6400000000003"/>
    <n v="0.47000000000000003"/>
    <x v="1"/>
  </r>
  <r>
    <x v="2"/>
    <n v="1185732"/>
    <x v="289"/>
    <x v="0"/>
    <x v="45"/>
    <s v="Hartford"/>
    <x v="2"/>
    <n v="35"/>
    <n v="96"/>
    <n v="3360"/>
    <n v="1108.8"/>
    <n v="0.32999999999999996"/>
    <x v="1"/>
  </r>
  <r>
    <x v="2"/>
    <n v="1185732"/>
    <x v="289"/>
    <x v="0"/>
    <x v="45"/>
    <s v="Hartford"/>
    <x v="3"/>
    <n v="35"/>
    <n v="85"/>
    <n v="2975"/>
    <n v="1041.25"/>
    <n v="0.35"/>
    <x v="1"/>
  </r>
  <r>
    <x v="2"/>
    <n v="1185732"/>
    <x v="289"/>
    <x v="0"/>
    <x v="45"/>
    <s v="Hartford"/>
    <x v="4"/>
    <n v="36"/>
    <n v="91"/>
    <n v="3276"/>
    <n v="1048.32"/>
    <n v="0.32"/>
    <x v="1"/>
  </r>
  <r>
    <x v="2"/>
    <n v="1185732"/>
    <x v="289"/>
    <x v="0"/>
    <x v="45"/>
    <s v="Hartford"/>
    <x v="5"/>
    <n v="39"/>
    <n v="128"/>
    <n v="4992"/>
    <n v="1946.8799999999999"/>
    <n v="0.38999999999999996"/>
    <x v="1"/>
  </r>
  <r>
    <x v="2"/>
    <n v="1185732"/>
    <x v="317"/>
    <x v="0"/>
    <x v="45"/>
    <s v="Hartford"/>
    <x v="0"/>
    <n v="42"/>
    <n v="195"/>
    <n v="8190"/>
    <n v="3685.5"/>
    <n v="0.45"/>
    <x v="1"/>
  </r>
  <r>
    <x v="2"/>
    <n v="1185732"/>
    <x v="317"/>
    <x v="0"/>
    <x v="45"/>
    <s v="Hartford"/>
    <x v="1"/>
    <n v="38"/>
    <n v="120"/>
    <n v="4560"/>
    <n v="1915.2000000000003"/>
    <n v="0.42000000000000004"/>
    <x v="1"/>
  </r>
  <r>
    <x v="2"/>
    <n v="1185732"/>
    <x v="317"/>
    <x v="0"/>
    <x v="45"/>
    <s v="Hartford"/>
    <x v="2"/>
    <n v="29"/>
    <n v="111"/>
    <n v="3219"/>
    <n v="1094.4599999999998"/>
    <n v="0.33999999999999997"/>
    <x v="1"/>
  </r>
  <r>
    <x v="2"/>
    <n v="1185732"/>
    <x v="317"/>
    <x v="0"/>
    <x v="45"/>
    <s v="Hartford"/>
    <x v="3"/>
    <n v="34"/>
    <n v="94"/>
    <n v="3196"/>
    <n v="1150.56"/>
    <n v="0.36"/>
    <x v="1"/>
  </r>
  <r>
    <x v="2"/>
    <n v="1185732"/>
    <x v="317"/>
    <x v="0"/>
    <x v="45"/>
    <s v="Hartford"/>
    <x v="4"/>
    <n v="43"/>
    <n v="93"/>
    <n v="3999"/>
    <n v="1319.6699999999998"/>
    <n v="0.32999999999999996"/>
    <x v="1"/>
  </r>
  <r>
    <x v="2"/>
    <n v="1185732"/>
    <x v="317"/>
    <x v="0"/>
    <x v="45"/>
    <s v="Hartford"/>
    <x v="5"/>
    <n v="40"/>
    <n v="152"/>
    <n v="6080"/>
    <n v="2310.4"/>
    <n v="0.38"/>
    <x v="1"/>
  </r>
  <r>
    <x v="2"/>
    <n v="1185732"/>
    <x v="349"/>
    <x v="0"/>
    <x v="45"/>
    <s v="Hartford"/>
    <x v="0"/>
    <n v="40"/>
    <n v="194"/>
    <n v="7760"/>
    <n v="3259.2000000000003"/>
    <n v="0.42000000000000004"/>
    <x v="1"/>
  </r>
  <r>
    <x v="2"/>
    <n v="1185732"/>
    <x v="349"/>
    <x v="0"/>
    <x v="45"/>
    <s v="Hartford"/>
    <x v="1"/>
    <n v="34"/>
    <n v="128"/>
    <n v="4352"/>
    <n v="1871.3600000000001"/>
    <n v="0.43000000000000005"/>
    <x v="1"/>
  </r>
  <r>
    <x v="2"/>
    <n v="1185732"/>
    <x v="349"/>
    <x v="0"/>
    <x v="45"/>
    <s v="Hartford"/>
    <x v="2"/>
    <n v="36"/>
    <n v="107"/>
    <n v="3852"/>
    <n v="1348.1999999999998"/>
    <n v="0.35"/>
    <x v="1"/>
  </r>
  <r>
    <x v="2"/>
    <n v="1185732"/>
    <x v="349"/>
    <x v="0"/>
    <x v="45"/>
    <s v="Hartford"/>
    <x v="3"/>
    <n v="32"/>
    <n v="72"/>
    <n v="2304"/>
    <n v="760.31999999999994"/>
    <n v="0.32999999999999996"/>
    <x v="1"/>
  </r>
  <r>
    <x v="2"/>
    <n v="1185732"/>
    <x v="349"/>
    <x v="0"/>
    <x v="45"/>
    <s v="Hartford"/>
    <x v="4"/>
    <n v="43"/>
    <n v="62"/>
    <n v="2666"/>
    <n v="879.77999999999986"/>
    <n v="0.32999999999999996"/>
    <x v="1"/>
  </r>
  <r>
    <x v="2"/>
    <n v="1185732"/>
    <x v="349"/>
    <x v="0"/>
    <x v="45"/>
    <s v="Hartford"/>
    <x v="5"/>
    <n v="44"/>
    <n v="124"/>
    <n v="5456"/>
    <n v="2073.2800000000002"/>
    <n v="0.38"/>
    <x v="1"/>
  </r>
  <r>
    <x v="2"/>
    <n v="1185732"/>
    <x v="379"/>
    <x v="0"/>
    <x v="45"/>
    <s v="Hartford"/>
    <x v="0"/>
    <n v="43"/>
    <n v="170"/>
    <n v="7310"/>
    <n v="3435.7000000000003"/>
    <n v="0.47000000000000003"/>
    <x v="1"/>
  </r>
  <r>
    <x v="2"/>
    <n v="1185732"/>
    <x v="379"/>
    <x v="0"/>
    <x v="45"/>
    <s v="Hartford"/>
    <x v="1"/>
    <n v="40"/>
    <n v="93"/>
    <n v="3720"/>
    <n v="1748.4"/>
    <n v="0.47000000000000003"/>
    <x v="1"/>
  </r>
  <r>
    <x v="2"/>
    <n v="1185732"/>
    <x v="379"/>
    <x v="0"/>
    <x v="45"/>
    <s v="Hartford"/>
    <x v="2"/>
    <n v="33"/>
    <n v="64"/>
    <n v="2112"/>
    <n v="675.84"/>
    <n v="0.32"/>
    <x v="1"/>
  </r>
  <r>
    <x v="2"/>
    <n v="1185732"/>
    <x v="379"/>
    <x v="0"/>
    <x v="45"/>
    <s v="Hartford"/>
    <x v="3"/>
    <n v="30"/>
    <n v="58"/>
    <n v="1740"/>
    <n v="591.59999999999991"/>
    <n v="0.33999999999999997"/>
    <x v="1"/>
  </r>
  <r>
    <x v="2"/>
    <n v="1185732"/>
    <x v="379"/>
    <x v="0"/>
    <x v="45"/>
    <s v="Hartford"/>
    <x v="4"/>
    <n v="41"/>
    <n v="58"/>
    <n v="2378"/>
    <n v="856.07999999999993"/>
    <n v="0.36"/>
    <x v="1"/>
  </r>
  <r>
    <x v="2"/>
    <n v="1185732"/>
    <x v="379"/>
    <x v="0"/>
    <x v="45"/>
    <s v="Hartford"/>
    <x v="5"/>
    <n v="45"/>
    <n v="83"/>
    <n v="3735"/>
    <n v="1568.7"/>
    <n v="0.42"/>
    <x v="1"/>
  </r>
  <r>
    <x v="2"/>
    <n v="1185732"/>
    <x v="411"/>
    <x v="0"/>
    <x v="45"/>
    <s v="Hartford"/>
    <x v="0"/>
    <n v="46"/>
    <n v="153"/>
    <n v="7038"/>
    <n v="2955.9600000000005"/>
    <n v="0.42000000000000004"/>
    <x v="1"/>
  </r>
  <r>
    <x v="2"/>
    <n v="1185732"/>
    <x v="411"/>
    <x v="0"/>
    <x v="45"/>
    <s v="Hartford"/>
    <x v="1"/>
    <n v="39"/>
    <n v="94"/>
    <n v="3666"/>
    <n v="1613.04"/>
    <n v="0.44"/>
    <x v="1"/>
  </r>
  <r>
    <x v="2"/>
    <n v="1185732"/>
    <x v="411"/>
    <x v="0"/>
    <x v="45"/>
    <s v="Hartford"/>
    <x v="2"/>
    <n v="36"/>
    <n v="61"/>
    <n v="2196"/>
    <n v="812.52"/>
    <n v="0.37"/>
    <x v="1"/>
  </r>
  <r>
    <x v="2"/>
    <n v="1185732"/>
    <x v="411"/>
    <x v="0"/>
    <x v="45"/>
    <s v="Hartford"/>
    <x v="3"/>
    <n v="43"/>
    <n v="45"/>
    <n v="1935"/>
    <n v="696.6"/>
    <n v="0.36"/>
    <x v="1"/>
  </r>
  <r>
    <x v="2"/>
    <n v="1185732"/>
    <x v="411"/>
    <x v="0"/>
    <x v="45"/>
    <s v="Hartford"/>
    <x v="4"/>
    <n v="50"/>
    <n v="45"/>
    <n v="2250"/>
    <n v="742.49999999999989"/>
    <n v="0.32999999999999996"/>
    <x v="1"/>
  </r>
  <r>
    <x v="0"/>
    <n v="1185732"/>
    <x v="411"/>
    <x v="0"/>
    <x v="45"/>
    <s v="Hartford"/>
    <x v="5"/>
    <n v="46"/>
    <n v="94"/>
    <n v="4324"/>
    <n v="1816.08"/>
    <n v="0.42"/>
    <x v="1"/>
  </r>
  <r>
    <x v="0"/>
    <n v="1185732"/>
    <x v="441"/>
    <x v="0"/>
    <x v="45"/>
    <s v="Hartford"/>
    <x v="0"/>
    <n v="51"/>
    <n v="149"/>
    <n v="7599"/>
    <n v="3267.57"/>
    <n v="0.43000000000000005"/>
    <x v="1"/>
  </r>
  <r>
    <x v="0"/>
    <n v="1185732"/>
    <x v="441"/>
    <x v="0"/>
    <x v="45"/>
    <s v="Hartford"/>
    <x v="1"/>
    <n v="37"/>
    <n v="105"/>
    <n v="3885"/>
    <n v="1787.1000000000001"/>
    <n v="0.46"/>
    <x v="1"/>
  </r>
  <r>
    <x v="0"/>
    <n v="1185732"/>
    <x v="441"/>
    <x v="0"/>
    <x v="45"/>
    <s v="Hartford"/>
    <x v="2"/>
    <n v="36"/>
    <n v="103"/>
    <n v="3708"/>
    <n v="1371.96"/>
    <n v="0.37"/>
    <x v="1"/>
  </r>
  <r>
    <x v="0"/>
    <n v="1185732"/>
    <x v="441"/>
    <x v="0"/>
    <x v="45"/>
    <s v="Hartford"/>
    <x v="3"/>
    <n v="39"/>
    <n v="83"/>
    <n v="3237"/>
    <n v="1197.69"/>
    <n v="0.37"/>
    <x v="1"/>
  </r>
  <r>
    <x v="0"/>
    <n v="1185732"/>
    <x v="441"/>
    <x v="0"/>
    <x v="45"/>
    <s v="Hartford"/>
    <x v="4"/>
    <n v="44"/>
    <n v="88"/>
    <n v="3872"/>
    <n v="1393.9199999999998"/>
    <n v="0.36"/>
    <x v="1"/>
  </r>
  <r>
    <x v="0"/>
    <n v="1185732"/>
    <x v="441"/>
    <x v="0"/>
    <x v="45"/>
    <s v="Hartford"/>
    <x v="5"/>
    <n v="52"/>
    <n v="116"/>
    <n v="6032"/>
    <n v="2352.4799999999996"/>
    <n v="0.38999999999999996"/>
    <x v="1"/>
  </r>
  <r>
    <x v="0"/>
    <n v="1185732"/>
    <x v="470"/>
    <x v="0"/>
    <x v="45"/>
    <s v="Hartford"/>
    <x v="0"/>
    <n v="45"/>
    <n v="173"/>
    <n v="7785"/>
    <n v="3269.7000000000003"/>
    <n v="0.42000000000000004"/>
    <x v="1"/>
  </r>
  <r>
    <x v="0"/>
    <n v="1185732"/>
    <x v="470"/>
    <x v="0"/>
    <x v="45"/>
    <s v="Hartford"/>
    <x v="1"/>
    <n v="37"/>
    <n v="131"/>
    <n v="4847"/>
    <n v="2181.15"/>
    <n v="0.45"/>
    <x v="1"/>
  </r>
  <r>
    <x v="0"/>
    <n v="1185732"/>
    <x v="470"/>
    <x v="0"/>
    <x v="45"/>
    <s v="Hartford"/>
    <x v="2"/>
    <n v="43"/>
    <n v="116"/>
    <n v="4988"/>
    <n v="1646.0399999999997"/>
    <n v="0.32999999999999996"/>
    <x v="1"/>
  </r>
  <r>
    <x v="0"/>
    <n v="1185732"/>
    <x v="470"/>
    <x v="0"/>
    <x v="45"/>
    <s v="Hartford"/>
    <x v="3"/>
    <n v="38"/>
    <n v="96"/>
    <n v="3648"/>
    <n v="1276.8"/>
    <n v="0.35"/>
    <x v="1"/>
  </r>
  <r>
    <x v="0"/>
    <n v="1185732"/>
    <x v="470"/>
    <x v="0"/>
    <x v="45"/>
    <s v="Hartford"/>
    <x v="4"/>
    <n v="42"/>
    <n v="99"/>
    <n v="4158"/>
    <n v="1455.3"/>
    <n v="0.35"/>
    <x v="1"/>
  </r>
  <r>
    <x v="0"/>
    <n v="1185732"/>
    <x v="470"/>
    <x v="0"/>
    <x v="45"/>
    <s v="Hartford"/>
    <x v="5"/>
    <n v="52"/>
    <n v="120"/>
    <n v="6240"/>
    <n v="2308.8000000000002"/>
    <n v="0.37"/>
    <x v="1"/>
  </r>
  <r>
    <x v="0"/>
    <n v="1185732"/>
    <x v="174"/>
    <x v="0"/>
    <x v="45"/>
    <s v="Hartford"/>
    <x v="0"/>
    <n v="23"/>
    <n v="149"/>
    <n v="3427"/>
    <n v="1439.34"/>
    <n v="0.42"/>
    <x v="1"/>
  </r>
  <r>
    <x v="0"/>
    <n v="1185732"/>
    <x v="174"/>
    <x v="0"/>
    <x v="45"/>
    <s v="Hartford"/>
    <x v="1"/>
    <n v="28"/>
    <n v="79"/>
    <n v="2212"/>
    <n v="884.8"/>
    <n v="0.39999999999999997"/>
    <x v="1"/>
  </r>
  <r>
    <x v="0"/>
    <n v="1185732"/>
    <x v="174"/>
    <x v="0"/>
    <x v="45"/>
    <s v="Hartford"/>
    <x v="2"/>
    <n v="19"/>
    <n v="72"/>
    <n v="1368"/>
    <n v="574.56000000000006"/>
    <n v="0.42000000000000004"/>
    <x v="1"/>
  </r>
  <r>
    <x v="0"/>
    <n v="1185732"/>
    <x v="174"/>
    <x v="0"/>
    <x v="45"/>
    <s v="Hartford"/>
    <x v="3"/>
    <n v="24"/>
    <n v="24"/>
    <n v="576"/>
    <n v="264.96000000000004"/>
    <n v="0.46"/>
    <x v="1"/>
  </r>
  <r>
    <x v="0"/>
    <n v="1185732"/>
    <x v="174"/>
    <x v="0"/>
    <x v="45"/>
    <s v="Hartford"/>
    <x v="4"/>
    <n v="34"/>
    <n v="44"/>
    <n v="1496"/>
    <n v="538.55999999999995"/>
    <n v="0.36"/>
    <x v="1"/>
  </r>
  <r>
    <x v="0"/>
    <n v="1185732"/>
    <x v="174"/>
    <x v="0"/>
    <x v="45"/>
    <s v="Hartford"/>
    <x v="5"/>
    <n v="26"/>
    <n v="72"/>
    <n v="1872"/>
    <n v="879.84"/>
    <n v="0.47000000000000003"/>
    <x v="1"/>
  </r>
  <r>
    <x v="0"/>
    <n v="1185732"/>
    <x v="203"/>
    <x v="0"/>
    <x v="45"/>
    <s v="Hartford"/>
    <x v="0"/>
    <n v="24"/>
    <n v="162"/>
    <n v="3888"/>
    <n v="1555.1999999999998"/>
    <n v="0.39999999999999997"/>
    <x v="1"/>
  </r>
  <r>
    <x v="0"/>
    <n v="1185732"/>
    <x v="203"/>
    <x v="0"/>
    <x v="45"/>
    <s v="Hartford"/>
    <x v="1"/>
    <n v="24"/>
    <n v="41"/>
    <n v="984"/>
    <n v="383.75999999999993"/>
    <n v="0.38999999999999996"/>
    <x v="1"/>
  </r>
  <r>
    <x v="0"/>
    <n v="1185732"/>
    <x v="203"/>
    <x v="0"/>
    <x v="45"/>
    <s v="Hartford"/>
    <x v="2"/>
    <n v="18"/>
    <n v="53"/>
    <n v="954"/>
    <n v="410.22"/>
    <n v="0.43000000000000005"/>
    <x v="1"/>
  </r>
  <r>
    <x v="0"/>
    <n v="1185732"/>
    <x v="203"/>
    <x v="0"/>
    <x v="46"/>
    <s v="Providence"/>
    <x v="3"/>
    <n v="20"/>
    <n v="16"/>
    <n v="320"/>
    <n v="144"/>
    <n v="0.45"/>
    <x v="1"/>
  </r>
  <r>
    <x v="0"/>
    <n v="1185732"/>
    <x v="203"/>
    <x v="0"/>
    <x v="46"/>
    <s v="Providence"/>
    <x v="4"/>
    <n v="34"/>
    <n v="40"/>
    <n v="1360"/>
    <n v="489.59999999999997"/>
    <n v="0.36"/>
    <x v="1"/>
  </r>
  <r>
    <x v="0"/>
    <n v="1185732"/>
    <x v="203"/>
    <x v="0"/>
    <x v="46"/>
    <s v="Providence"/>
    <x v="5"/>
    <n v="27"/>
    <n v="77"/>
    <n v="2079"/>
    <n v="977.13000000000011"/>
    <n v="0.47000000000000003"/>
    <x v="1"/>
  </r>
  <r>
    <x v="0"/>
    <n v="1185732"/>
    <x v="708"/>
    <x v="0"/>
    <x v="46"/>
    <s v="Providence"/>
    <x v="0"/>
    <n v="26"/>
    <n v="156"/>
    <n v="4056"/>
    <n v="1500.72"/>
    <n v="0.37"/>
    <x v="1"/>
  </r>
  <r>
    <x v="0"/>
    <n v="1185732"/>
    <x v="708"/>
    <x v="0"/>
    <x v="46"/>
    <s v="Providence"/>
    <x v="1"/>
    <n v="27"/>
    <n v="45"/>
    <n v="1215"/>
    <n v="473.84999999999997"/>
    <n v="0.38999999999999996"/>
    <x v="1"/>
  </r>
  <r>
    <x v="0"/>
    <n v="1185732"/>
    <x v="708"/>
    <x v="0"/>
    <x v="46"/>
    <s v="Providence"/>
    <x v="2"/>
    <n v="17"/>
    <n v="56"/>
    <n v="952"/>
    <n v="447.44000000000005"/>
    <n v="0.47000000000000003"/>
    <x v="1"/>
  </r>
  <r>
    <x v="0"/>
    <n v="1185732"/>
    <x v="708"/>
    <x v="0"/>
    <x v="46"/>
    <s v="Providence"/>
    <x v="3"/>
    <n v="20"/>
    <n v="8"/>
    <n v="160"/>
    <n v="75.2"/>
    <n v="0.47000000000000003"/>
    <x v="1"/>
  </r>
  <r>
    <x v="0"/>
    <n v="1185732"/>
    <x v="708"/>
    <x v="0"/>
    <x v="46"/>
    <s v="Providence"/>
    <x v="4"/>
    <n v="33"/>
    <n v="25"/>
    <n v="825"/>
    <n v="297"/>
    <n v="0.36"/>
    <x v="1"/>
  </r>
  <r>
    <x v="0"/>
    <n v="1185732"/>
    <x v="708"/>
    <x v="0"/>
    <x v="46"/>
    <s v="Providence"/>
    <x v="5"/>
    <n v="25"/>
    <n v="58"/>
    <n v="1450"/>
    <n v="638"/>
    <n v="0.44"/>
    <x v="1"/>
  </r>
  <r>
    <x v="0"/>
    <n v="1185732"/>
    <x v="230"/>
    <x v="0"/>
    <x v="46"/>
    <s v="Providence"/>
    <x v="0"/>
    <n v="28"/>
    <n v="132"/>
    <n v="3696"/>
    <n v="1552.32"/>
    <n v="0.42"/>
    <x v="1"/>
  </r>
  <r>
    <x v="0"/>
    <n v="1185732"/>
    <x v="230"/>
    <x v="0"/>
    <x v="46"/>
    <s v="Providence"/>
    <x v="1"/>
    <n v="23"/>
    <n v="40"/>
    <n v="920"/>
    <n v="367.99999999999994"/>
    <n v="0.39999999999999997"/>
    <x v="1"/>
  </r>
  <r>
    <x v="0"/>
    <n v="1185732"/>
    <x v="230"/>
    <x v="0"/>
    <x v="46"/>
    <s v="Providence"/>
    <x v="2"/>
    <n v="16"/>
    <n v="44"/>
    <n v="704"/>
    <n v="295.68"/>
    <n v="0.42000000000000004"/>
    <x v="1"/>
  </r>
  <r>
    <x v="0"/>
    <n v="1185732"/>
    <x v="230"/>
    <x v="0"/>
    <x v="46"/>
    <s v="Providence"/>
    <x v="3"/>
    <n v="21"/>
    <n v="17"/>
    <n v="357"/>
    <n v="160.65"/>
    <n v="0.45"/>
    <x v="1"/>
  </r>
  <r>
    <x v="0"/>
    <n v="1185732"/>
    <x v="230"/>
    <x v="0"/>
    <x v="46"/>
    <s v="Providence"/>
    <x v="4"/>
    <n v="33"/>
    <n v="15"/>
    <n v="495"/>
    <n v="158.4"/>
    <n v="0.32"/>
    <x v="1"/>
  </r>
  <r>
    <x v="0"/>
    <n v="1185732"/>
    <x v="230"/>
    <x v="0"/>
    <x v="46"/>
    <s v="Providence"/>
    <x v="5"/>
    <n v="26"/>
    <n v="60"/>
    <n v="1560"/>
    <n v="686.4"/>
    <n v="0.44"/>
    <x v="1"/>
  </r>
  <r>
    <x v="0"/>
    <n v="1185732"/>
    <x v="259"/>
    <x v="0"/>
    <x v="46"/>
    <s v="Providence"/>
    <x v="0"/>
    <n v="39"/>
    <n v="150"/>
    <n v="5850"/>
    <n v="2398.5"/>
    <n v="0.41"/>
    <x v="1"/>
  </r>
  <r>
    <x v="0"/>
    <n v="1185732"/>
    <x v="259"/>
    <x v="0"/>
    <x v="46"/>
    <s v="Providence"/>
    <x v="1"/>
    <n v="32"/>
    <n v="58"/>
    <n v="1856"/>
    <n v="686.72"/>
    <n v="0.37"/>
    <x v="1"/>
  </r>
  <r>
    <x v="0"/>
    <n v="1185732"/>
    <x v="259"/>
    <x v="0"/>
    <x v="46"/>
    <s v="Providence"/>
    <x v="2"/>
    <n v="32"/>
    <n v="60"/>
    <n v="1920"/>
    <n v="806.40000000000009"/>
    <n v="0.42000000000000004"/>
    <x v="1"/>
  </r>
  <r>
    <x v="0"/>
    <n v="1185732"/>
    <x v="259"/>
    <x v="0"/>
    <x v="46"/>
    <s v="Providence"/>
    <x v="3"/>
    <n v="27"/>
    <n v="51"/>
    <n v="1377"/>
    <n v="633.42000000000007"/>
    <n v="0.46"/>
    <x v="1"/>
  </r>
  <r>
    <x v="0"/>
    <n v="1185732"/>
    <x v="259"/>
    <x v="0"/>
    <x v="46"/>
    <s v="Providence"/>
    <x v="4"/>
    <n v="40"/>
    <n v="54"/>
    <n v="2160"/>
    <n v="799.2"/>
    <n v="0.37"/>
    <x v="1"/>
  </r>
  <r>
    <x v="0"/>
    <n v="1185732"/>
    <x v="259"/>
    <x v="0"/>
    <x v="46"/>
    <s v="Providence"/>
    <x v="5"/>
    <n v="36"/>
    <n v="93"/>
    <n v="3348"/>
    <n v="1473.1200000000001"/>
    <n v="0.44"/>
    <x v="1"/>
  </r>
  <r>
    <x v="0"/>
    <n v="1185732"/>
    <x v="292"/>
    <x v="0"/>
    <x v="46"/>
    <s v="Providence"/>
    <x v="0"/>
    <n v="36"/>
    <n v="176"/>
    <n v="6336"/>
    <n v="2534.3999999999996"/>
    <n v="0.39999999999999997"/>
    <x v="1"/>
  </r>
  <r>
    <x v="0"/>
    <n v="1185732"/>
    <x v="292"/>
    <x v="0"/>
    <x v="46"/>
    <s v="Providence"/>
    <x v="1"/>
    <n v="35"/>
    <n v="105"/>
    <n v="3675"/>
    <n v="1433.2499999999998"/>
    <n v="0.38999999999999996"/>
    <x v="1"/>
  </r>
  <r>
    <x v="0"/>
    <n v="1185732"/>
    <x v="292"/>
    <x v="0"/>
    <x v="46"/>
    <s v="Providence"/>
    <x v="2"/>
    <n v="32"/>
    <n v="74"/>
    <n v="2368"/>
    <n v="994.56000000000006"/>
    <n v="0.42000000000000004"/>
    <x v="1"/>
  </r>
  <r>
    <x v="0"/>
    <n v="1185732"/>
    <x v="292"/>
    <x v="0"/>
    <x v="46"/>
    <s v="Providence"/>
    <x v="3"/>
    <n v="26"/>
    <n v="70"/>
    <n v="1820"/>
    <n v="837.2"/>
    <n v="0.46"/>
    <x v="1"/>
  </r>
  <r>
    <x v="0"/>
    <n v="1185732"/>
    <x v="292"/>
    <x v="0"/>
    <x v="46"/>
    <s v="Providence"/>
    <x v="4"/>
    <n v="39"/>
    <n v="66"/>
    <n v="2574"/>
    <n v="900.9"/>
    <n v="0.35"/>
    <x v="1"/>
  </r>
  <r>
    <x v="0"/>
    <n v="1185732"/>
    <x v="292"/>
    <x v="0"/>
    <x v="46"/>
    <s v="Providence"/>
    <x v="5"/>
    <n v="43"/>
    <n v="119"/>
    <n v="5117"/>
    <n v="2302.65"/>
    <n v="0.45"/>
    <x v="1"/>
  </r>
  <r>
    <x v="0"/>
    <n v="1185732"/>
    <x v="320"/>
    <x v="0"/>
    <x v="46"/>
    <s v="Providence"/>
    <x v="0"/>
    <n v="38"/>
    <n v="173"/>
    <n v="6574"/>
    <n v="2498.12"/>
    <n v="0.38"/>
    <x v="1"/>
  </r>
  <r>
    <x v="0"/>
    <n v="1185732"/>
    <x v="320"/>
    <x v="0"/>
    <x v="46"/>
    <s v="Providence"/>
    <x v="1"/>
    <n v="32"/>
    <n v="114"/>
    <n v="3648"/>
    <n v="1349.76"/>
    <n v="0.37"/>
    <x v="1"/>
  </r>
  <r>
    <x v="0"/>
    <n v="1185732"/>
    <x v="320"/>
    <x v="0"/>
    <x v="46"/>
    <s v="Providence"/>
    <x v="2"/>
    <n v="27"/>
    <n v="78"/>
    <n v="2106"/>
    <n v="947.7"/>
    <n v="0.45"/>
    <x v="1"/>
  </r>
  <r>
    <x v="0"/>
    <n v="1185732"/>
    <x v="320"/>
    <x v="0"/>
    <x v="46"/>
    <s v="Providence"/>
    <x v="3"/>
    <n v="31"/>
    <n v="60"/>
    <n v="1860"/>
    <n v="855.6"/>
    <n v="0.46"/>
    <x v="1"/>
  </r>
  <r>
    <x v="0"/>
    <n v="1185732"/>
    <x v="320"/>
    <x v="0"/>
    <x v="46"/>
    <s v="Providence"/>
    <x v="4"/>
    <n v="33"/>
    <n v="68"/>
    <n v="2244"/>
    <n v="762.95999999999992"/>
    <n v="0.33999999999999997"/>
    <x v="1"/>
  </r>
  <r>
    <x v="0"/>
    <n v="1185732"/>
    <x v="320"/>
    <x v="0"/>
    <x v="46"/>
    <s v="Providence"/>
    <x v="5"/>
    <n v="38"/>
    <n v="136"/>
    <n v="5168"/>
    <n v="2170.5600000000004"/>
    <n v="0.42000000000000004"/>
    <x v="1"/>
  </r>
  <r>
    <x v="0"/>
    <n v="1185732"/>
    <x v="352"/>
    <x v="0"/>
    <x v="46"/>
    <s v="Providence"/>
    <x v="0"/>
    <n v="38"/>
    <n v="182"/>
    <n v="6916"/>
    <n v="2835.56"/>
    <n v="0.41"/>
    <x v="1"/>
  </r>
  <r>
    <x v="0"/>
    <n v="1185732"/>
    <x v="352"/>
    <x v="0"/>
    <x v="46"/>
    <s v="Providence"/>
    <x v="1"/>
    <n v="31"/>
    <n v="111"/>
    <n v="3441"/>
    <n v="1307.58"/>
    <n v="0.38"/>
    <x v="1"/>
  </r>
  <r>
    <x v="0"/>
    <n v="1185732"/>
    <x v="352"/>
    <x v="0"/>
    <x v="46"/>
    <s v="Providence"/>
    <x v="2"/>
    <n v="30"/>
    <n v="85"/>
    <n v="2550"/>
    <n v="1096.5000000000002"/>
    <n v="0.43000000000000005"/>
    <x v="1"/>
  </r>
  <r>
    <x v="0"/>
    <n v="1185732"/>
    <x v="352"/>
    <x v="0"/>
    <x v="46"/>
    <s v="Providence"/>
    <x v="3"/>
    <n v="29"/>
    <n v="47"/>
    <n v="1363"/>
    <n v="586.09"/>
    <n v="0.43000000000000005"/>
    <x v="1"/>
  </r>
  <r>
    <x v="0"/>
    <n v="1185732"/>
    <x v="352"/>
    <x v="0"/>
    <x v="46"/>
    <s v="Providence"/>
    <x v="4"/>
    <n v="37"/>
    <n v="40"/>
    <n v="1480"/>
    <n v="532.79999999999995"/>
    <n v="0.36"/>
    <x v="1"/>
  </r>
  <r>
    <x v="0"/>
    <n v="1185732"/>
    <x v="352"/>
    <x v="0"/>
    <x v="46"/>
    <s v="Providence"/>
    <x v="5"/>
    <n v="38"/>
    <n v="96"/>
    <n v="3648"/>
    <n v="1714.5600000000002"/>
    <n v="0.47000000000000003"/>
    <x v="1"/>
  </r>
  <r>
    <x v="0"/>
    <n v="1185732"/>
    <x v="382"/>
    <x v="0"/>
    <x v="46"/>
    <s v="Providence"/>
    <x v="0"/>
    <n v="39"/>
    <n v="128"/>
    <n v="4992"/>
    <n v="2096.64"/>
    <n v="0.42"/>
    <x v="1"/>
  </r>
  <r>
    <x v="0"/>
    <n v="1185732"/>
    <x v="382"/>
    <x v="0"/>
    <x v="46"/>
    <s v="Providence"/>
    <x v="1"/>
    <n v="30"/>
    <n v="79"/>
    <n v="2370"/>
    <n v="876.9"/>
    <n v="0.37"/>
    <x v="1"/>
  </r>
  <r>
    <x v="0"/>
    <n v="1185732"/>
    <x v="382"/>
    <x v="0"/>
    <x v="46"/>
    <s v="Providence"/>
    <x v="2"/>
    <n v="29"/>
    <n v="39"/>
    <n v="1131"/>
    <n v="486.33000000000004"/>
    <n v="0.43000000000000005"/>
    <x v="1"/>
  </r>
  <r>
    <x v="0"/>
    <n v="1185732"/>
    <x v="382"/>
    <x v="0"/>
    <x v="46"/>
    <s v="Providence"/>
    <x v="3"/>
    <n v="30"/>
    <n v="32"/>
    <n v="960"/>
    <n v="441.6"/>
    <n v="0.46"/>
    <x v="1"/>
  </r>
  <r>
    <x v="0"/>
    <n v="1185732"/>
    <x v="382"/>
    <x v="0"/>
    <x v="46"/>
    <s v="Providence"/>
    <x v="4"/>
    <n v="34"/>
    <n v="33"/>
    <n v="1122"/>
    <n v="403.91999999999996"/>
    <n v="0.36"/>
    <x v="1"/>
  </r>
  <r>
    <x v="0"/>
    <n v="1185732"/>
    <x v="382"/>
    <x v="0"/>
    <x v="46"/>
    <s v="Providence"/>
    <x v="5"/>
    <n v="41"/>
    <n v="64"/>
    <n v="2624"/>
    <n v="1180.8"/>
    <n v="0.45"/>
    <x v="1"/>
  </r>
  <r>
    <x v="0"/>
    <n v="1185732"/>
    <x v="414"/>
    <x v="0"/>
    <x v="46"/>
    <s v="Providence"/>
    <x v="0"/>
    <n v="37"/>
    <n v="113"/>
    <n v="4181"/>
    <n v="1714.2099999999998"/>
    <n v="0.41"/>
    <x v="1"/>
  </r>
  <r>
    <x v="0"/>
    <n v="1185732"/>
    <x v="414"/>
    <x v="0"/>
    <x v="46"/>
    <s v="Providence"/>
    <x v="1"/>
    <n v="38"/>
    <n v="68"/>
    <n v="2584"/>
    <n v="981.92"/>
    <n v="0.38"/>
    <x v="1"/>
  </r>
  <r>
    <x v="0"/>
    <n v="1185732"/>
    <x v="414"/>
    <x v="0"/>
    <x v="46"/>
    <s v="Providence"/>
    <x v="2"/>
    <n v="40"/>
    <n v="30"/>
    <n v="1200"/>
    <n v="528"/>
    <n v="0.44"/>
    <x v="1"/>
  </r>
  <r>
    <x v="0"/>
    <n v="1185732"/>
    <x v="414"/>
    <x v="0"/>
    <x v="46"/>
    <s v="Providence"/>
    <x v="3"/>
    <n v="39"/>
    <n v="23"/>
    <n v="897"/>
    <n v="403.65000000000003"/>
    <n v="0.45"/>
    <x v="1"/>
  </r>
  <r>
    <x v="0"/>
    <n v="1185732"/>
    <x v="414"/>
    <x v="0"/>
    <x v="46"/>
    <s v="Providence"/>
    <x v="4"/>
    <n v="40"/>
    <n v="23"/>
    <n v="920"/>
    <n v="303.59999999999997"/>
    <n v="0.32999999999999996"/>
    <x v="1"/>
  </r>
  <r>
    <x v="2"/>
    <n v="1185732"/>
    <x v="414"/>
    <x v="0"/>
    <x v="46"/>
    <s v="Providence"/>
    <x v="5"/>
    <n v="47"/>
    <n v="66"/>
    <n v="3102"/>
    <n v="1364.88"/>
    <n v="0.44"/>
    <x v="1"/>
  </r>
  <r>
    <x v="2"/>
    <n v="1185732"/>
    <x v="444"/>
    <x v="0"/>
    <x v="46"/>
    <s v="Providence"/>
    <x v="0"/>
    <n v="40"/>
    <n v="105"/>
    <n v="4200"/>
    <n v="1764"/>
    <n v="0.42"/>
    <x v="1"/>
  </r>
  <r>
    <x v="2"/>
    <n v="1185732"/>
    <x v="444"/>
    <x v="0"/>
    <x v="46"/>
    <s v="Providence"/>
    <x v="1"/>
    <n v="40"/>
    <n v="74"/>
    <n v="2960"/>
    <n v="1243.2"/>
    <n v="0.42"/>
    <x v="1"/>
  </r>
  <r>
    <x v="2"/>
    <n v="1185732"/>
    <x v="444"/>
    <x v="0"/>
    <x v="46"/>
    <s v="Providence"/>
    <x v="2"/>
    <n v="37"/>
    <n v="68"/>
    <n v="2516"/>
    <n v="1132.2"/>
    <n v="0.45"/>
    <x v="1"/>
  </r>
  <r>
    <x v="2"/>
    <n v="1185732"/>
    <x v="444"/>
    <x v="0"/>
    <x v="46"/>
    <s v="Providence"/>
    <x v="3"/>
    <n v="36"/>
    <n v="68"/>
    <n v="2448"/>
    <n v="1101.6000000000001"/>
    <n v="0.45"/>
    <x v="1"/>
  </r>
  <r>
    <x v="2"/>
    <n v="1185732"/>
    <x v="444"/>
    <x v="0"/>
    <x v="46"/>
    <s v="Providence"/>
    <x v="4"/>
    <n v="43"/>
    <n v="61"/>
    <n v="2623"/>
    <n v="865.58999999999992"/>
    <n v="0.32999999999999996"/>
    <x v="1"/>
  </r>
  <r>
    <x v="2"/>
    <n v="1185732"/>
    <x v="444"/>
    <x v="0"/>
    <x v="46"/>
    <s v="Providence"/>
    <x v="5"/>
    <n v="46"/>
    <n v="83"/>
    <n v="3818"/>
    <n v="1679.92"/>
    <n v="0.44"/>
    <x v="1"/>
  </r>
  <r>
    <x v="2"/>
    <n v="1185732"/>
    <x v="473"/>
    <x v="0"/>
    <x v="46"/>
    <s v="Providence"/>
    <x v="0"/>
    <n v="48"/>
    <n v="160"/>
    <n v="7680"/>
    <n v="2995.2"/>
    <n v="0.38999999999999996"/>
    <x v="1"/>
  </r>
  <r>
    <x v="2"/>
    <n v="1185732"/>
    <x v="473"/>
    <x v="0"/>
    <x v="46"/>
    <s v="Providence"/>
    <x v="1"/>
    <n v="37"/>
    <n v="102"/>
    <n v="3774"/>
    <n v="1396.3799999999999"/>
    <n v="0.37"/>
    <x v="1"/>
  </r>
  <r>
    <x v="2"/>
    <n v="1185732"/>
    <x v="473"/>
    <x v="0"/>
    <x v="46"/>
    <s v="Providence"/>
    <x v="2"/>
    <n v="40"/>
    <n v="88"/>
    <n v="3520"/>
    <n v="1654.4"/>
    <n v="0.47000000000000003"/>
    <x v="1"/>
  </r>
  <r>
    <x v="2"/>
    <n v="1185732"/>
    <x v="473"/>
    <x v="0"/>
    <x v="46"/>
    <s v="Providence"/>
    <x v="3"/>
    <n v="34"/>
    <n v="77"/>
    <n v="2618"/>
    <n v="1125.7400000000002"/>
    <n v="0.43000000000000005"/>
    <x v="1"/>
  </r>
  <r>
    <x v="2"/>
    <n v="1185732"/>
    <x v="473"/>
    <x v="0"/>
    <x v="46"/>
    <s v="Providence"/>
    <x v="4"/>
    <n v="41"/>
    <n v="74"/>
    <n v="3034"/>
    <n v="1122.58"/>
    <n v="0.37"/>
    <x v="1"/>
  </r>
  <r>
    <x v="2"/>
    <n v="1185732"/>
    <x v="473"/>
    <x v="0"/>
    <x v="46"/>
    <s v="Providence"/>
    <x v="5"/>
    <n v="51"/>
    <n v="111"/>
    <n v="5661"/>
    <n v="2434.2300000000005"/>
    <n v="0.43000000000000005"/>
    <x v="1"/>
  </r>
  <r>
    <x v="2"/>
    <n v="1185732"/>
    <x v="181"/>
    <x v="0"/>
    <x v="46"/>
    <s v="Providence"/>
    <x v="0"/>
    <n v="28"/>
    <n v="140"/>
    <n v="3920"/>
    <n v="1293.5999999999999"/>
    <n v="0.32999999999999996"/>
    <x v="1"/>
  </r>
  <r>
    <x v="2"/>
    <n v="1185732"/>
    <x v="181"/>
    <x v="0"/>
    <x v="46"/>
    <s v="Providence"/>
    <x v="1"/>
    <n v="28"/>
    <n v="88"/>
    <n v="2464"/>
    <n v="837.75999999999988"/>
    <n v="0.33999999999999997"/>
    <x v="1"/>
  </r>
  <r>
    <x v="2"/>
    <n v="1185732"/>
    <x v="181"/>
    <x v="0"/>
    <x v="46"/>
    <s v="Providence"/>
    <x v="2"/>
    <n v="22"/>
    <n v="75"/>
    <n v="1650"/>
    <n v="478.49999999999994"/>
    <n v="0.28999999999999998"/>
    <x v="1"/>
  </r>
  <r>
    <x v="2"/>
    <n v="1185732"/>
    <x v="181"/>
    <x v="0"/>
    <x v="46"/>
    <s v="Providence"/>
    <x v="3"/>
    <n v="25"/>
    <n v="33"/>
    <n v="825"/>
    <n v="255.75"/>
    <n v="0.31"/>
    <x v="1"/>
  </r>
  <r>
    <x v="2"/>
    <n v="1185732"/>
    <x v="181"/>
    <x v="0"/>
    <x v="46"/>
    <s v="Providence"/>
    <x v="4"/>
    <n v="39"/>
    <n v="47"/>
    <n v="1833"/>
    <n v="586.56000000000006"/>
    <n v="0.32"/>
    <x v="1"/>
  </r>
  <r>
    <x v="2"/>
    <n v="1185732"/>
    <x v="181"/>
    <x v="0"/>
    <x v="46"/>
    <s v="Providence"/>
    <x v="5"/>
    <n v="26"/>
    <n v="83"/>
    <n v="2158"/>
    <n v="733.71999999999991"/>
    <n v="0.33999999999999997"/>
    <x v="1"/>
  </r>
  <r>
    <x v="2"/>
    <n v="1185732"/>
    <x v="210"/>
    <x v="0"/>
    <x v="46"/>
    <s v="Providence"/>
    <x v="0"/>
    <n v="26"/>
    <n v="155"/>
    <n v="4030"/>
    <n v="1491.1"/>
    <n v="0.37"/>
    <x v="1"/>
  </r>
  <r>
    <x v="2"/>
    <n v="1185732"/>
    <x v="210"/>
    <x v="0"/>
    <x v="46"/>
    <s v="Providence"/>
    <x v="1"/>
    <n v="31"/>
    <n v="53"/>
    <n v="1643"/>
    <n v="575.04999999999995"/>
    <n v="0.35"/>
    <x v="1"/>
  </r>
  <r>
    <x v="2"/>
    <n v="1185732"/>
    <x v="210"/>
    <x v="0"/>
    <x v="46"/>
    <s v="Providence"/>
    <x v="2"/>
    <n v="24"/>
    <n v="70"/>
    <n v="1680"/>
    <n v="487.2"/>
    <n v="0.28999999999999998"/>
    <x v="1"/>
  </r>
  <r>
    <x v="2"/>
    <n v="1185732"/>
    <x v="210"/>
    <x v="0"/>
    <x v="47"/>
    <s v="Boston"/>
    <x v="3"/>
    <n v="27"/>
    <n v="75"/>
    <n v="2025"/>
    <n v="648"/>
    <n v="0.32"/>
    <x v="1"/>
  </r>
  <r>
    <x v="2"/>
    <n v="1185732"/>
    <x v="210"/>
    <x v="0"/>
    <x v="47"/>
    <s v="Boston"/>
    <x v="4"/>
    <n v="36"/>
    <n v="53"/>
    <n v="1908"/>
    <n v="515.16000000000008"/>
    <n v="0.27"/>
    <x v="1"/>
  </r>
  <r>
    <x v="2"/>
    <n v="1185732"/>
    <x v="210"/>
    <x v="0"/>
    <x v="47"/>
    <s v="Boston"/>
    <x v="5"/>
    <n v="30"/>
    <n v="80"/>
    <n v="2400"/>
    <n v="768"/>
    <n v="0.32"/>
    <x v="1"/>
  </r>
  <r>
    <x v="2"/>
    <n v="1185732"/>
    <x v="218"/>
    <x v="0"/>
    <x v="47"/>
    <s v="Boston"/>
    <x v="0"/>
    <n v="28"/>
    <n v="155"/>
    <n v="4340"/>
    <n v="1475.6"/>
    <n v="0.33999999999999997"/>
    <x v="1"/>
  </r>
  <r>
    <x v="2"/>
    <n v="1185732"/>
    <x v="218"/>
    <x v="0"/>
    <x v="47"/>
    <s v="Boston"/>
    <x v="1"/>
    <n v="31"/>
    <n v="61"/>
    <n v="1891"/>
    <n v="642.93999999999994"/>
    <n v="0.33999999999999997"/>
    <x v="1"/>
  </r>
  <r>
    <x v="2"/>
    <n v="1185732"/>
    <x v="218"/>
    <x v="0"/>
    <x v="47"/>
    <s v="Boston"/>
    <x v="2"/>
    <n v="23"/>
    <n v="60"/>
    <n v="1380"/>
    <n v="441.6"/>
    <n v="0.32"/>
    <x v="1"/>
  </r>
  <r>
    <x v="2"/>
    <n v="1185732"/>
    <x v="218"/>
    <x v="0"/>
    <x v="47"/>
    <s v="Boston"/>
    <x v="3"/>
    <n v="25"/>
    <n v="93"/>
    <n v="2325"/>
    <n v="651.00000000000011"/>
    <n v="0.28000000000000003"/>
    <x v="1"/>
  </r>
  <r>
    <x v="2"/>
    <n v="1185732"/>
    <x v="218"/>
    <x v="0"/>
    <x v="47"/>
    <s v="Boston"/>
    <x v="4"/>
    <n v="36"/>
    <n v="31"/>
    <n v="1116"/>
    <n v="334.8"/>
    <n v="0.3"/>
    <x v="1"/>
  </r>
  <r>
    <x v="2"/>
    <n v="1185732"/>
    <x v="218"/>
    <x v="0"/>
    <x v="47"/>
    <s v="Boston"/>
    <x v="5"/>
    <n v="31"/>
    <n v="68"/>
    <n v="2108"/>
    <n v="779.96"/>
    <n v="0.37"/>
    <x v="1"/>
  </r>
  <r>
    <x v="2"/>
    <n v="1185732"/>
    <x v="237"/>
    <x v="0"/>
    <x v="47"/>
    <s v="Boston"/>
    <x v="0"/>
    <n v="28"/>
    <n v="149"/>
    <n v="4172"/>
    <n v="1376.7599999999998"/>
    <n v="0.32999999999999996"/>
    <x v="1"/>
  </r>
  <r>
    <x v="2"/>
    <n v="1185732"/>
    <x v="237"/>
    <x v="0"/>
    <x v="47"/>
    <s v="Boston"/>
    <x v="1"/>
    <n v="28"/>
    <n v="51"/>
    <n v="1428"/>
    <n v="514.07999999999993"/>
    <n v="0.36"/>
    <x v="1"/>
  </r>
  <r>
    <x v="2"/>
    <n v="1185732"/>
    <x v="237"/>
    <x v="0"/>
    <x v="47"/>
    <s v="Boston"/>
    <x v="2"/>
    <n v="22"/>
    <n v="51"/>
    <n v="1122"/>
    <n v="347.82"/>
    <n v="0.31"/>
    <x v="1"/>
  </r>
  <r>
    <x v="2"/>
    <n v="1185732"/>
    <x v="237"/>
    <x v="0"/>
    <x v="47"/>
    <s v="Boston"/>
    <x v="3"/>
    <n v="23"/>
    <n v="39"/>
    <n v="897"/>
    <n v="251.16000000000003"/>
    <n v="0.28000000000000003"/>
    <x v="1"/>
  </r>
  <r>
    <x v="2"/>
    <n v="1185732"/>
    <x v="237"/>
    <x v="0"/>
    <x v="47"/>
    <s v="Boston"/>
    <x v="4"/>
    <n v="33"/>
    <n v="44"/>
    <n v="1452"/>
    <n v="392.04"/>
    <n v="0.27"/>
    <x v="1"/>
  </r>
  <r>
    <x v="2"/>
    <n v="1185732"/>
    <x v="237"/>
    <x v="0"/>
    <x v="47"/>
    <s v="Boston"/>
    <x v="5"/>
    <n v="30"/>
    <n v="94"/>
    <n v="2820"/>
    <n v="1015.1999999999999"/>
    <n v="0.36"/>
    <x v="1"/>
  </r>
  <r>
    <x v="2"/>
    <n v="1185732"/>
    <x v="266"/>
    <x v="0"/>
    <x v="47"/>
    <s v="Boston"/>
    <x v="0"/>
    <n v="41"/>
    <n v="173"/>
    <n v="7093"/>
    <n v="2553.48"/>
    <n v="0.36"/>
    <x v="1"/>
  </r>
  <r>
    <x v="2"/>
    <n v="1185732"/>
    <x v="266"/>
    <x v="0"/>
    <x v="47"/>
    <s v="Boston"/>
    <x v="1"/>
    <n v="34"/>
    <n v="68"/>
    <n v="2312"/>
    <n v="832.31999999999994"/>
    <n v="0.36"/>
    <x v="1"/>
  </r>
  <r>
    <x v="2"/>
    <n v="1185732"/>
    <x v="266"/>
    <x v="0"/>
    <x v="47"/>
    <s v="Boston"/>
    <x v="2"/>
    <n v="30"/>
    <n v="68"/>
    <n v="2040"/>
    <n v="632.4"/>
    <n v="0.31"/>
    <x v="1"/>
  </r>
  <r>
    <x v="2"/>
    <n v="1185732"/>
    <x v="266"/>
    <x v="0"/>
    <x v="47"/>
    <s v="Boston"/>
    <x v="3"/>
    <n v="32"/>
    <n v="54"/>
    <n v="1728"/>
    <n v="518.4"/>
    <n v="0.3"/>
    <x v="1"/>
  </r>
  <r>
    <x v="2"/>
    <n v="1185732"/>
    <x v="266"/>
    <x v="0"/>
    <x v="47"/>
    <s v="Boston"/>
    <x v="4"/>
    <n v="39"/>
    <n v="60"/>
    <n v="2340"/>
    <n v="655.20000000000005"/>
    <n v="0.28000000000000003"/>
    <x v="1"/>
  </r>
  <r>
    <x v="2"/>
    <n v="1185732"/>
    <x v="266"/>
    <x v="0"/>
    <x v="47"/>
    <s v="Boston"/>
    <x v="5"/>
    <n v="43"/>
    <n v="104"/>
    <n v="4472"/>
    <n v="1520.4799999999998"/>
    <n v="0.33999999999999997"/>
    <x v="1"/>
  </r>
  <r>
    <x v="2"/>
    <n v="1185732"/>
    <x v="299"/>
    <x v="0"/>
    <x v="47"/>
    <s v="Boston"/>
    <x v="0"/>
    <n v="39"/>
    <n v="196"/>
    <n v="7644"/>
    <n v="2675.3999999999996"/>
    <n v="0.35"/>
    <x v="1"/>
  </r>
  <r>
    <x v="2"/>
    <n v="1185732"/>
    <x v="299"/>
    <x v="0"/>
    <x v="47"/>
    <s v="Boston"/>
    <x v="1"/>
    <n v="36"/>
    <n v="114"/>
    <n v="4104"/>
    <n v="1313.28"/>
    <n v="0.32"/>
    <x v="1"/>
  </r>
  <r>
    <x v="2"/>
    <n v="1185732"/>
    <x v="299"/>
    <x v="0"/>
    <x v="47"/>
    <s v="Boston"/>
    <x v="2"/>
    <n v="36"/>
    <n v="75"/>
    <n v="2700"/>
    <n v="837"/>
    <n v="0.31"/>
    <x v="1"/>
  </r>
  <r>
    <x v="2"/>
    <n v="1185732"/>
    <x v="299"/>
    <x v="0"/>
    <x v="47"/>
    <s v="Boston"/>
    <x v="3"/>
    <n v="34"/>
    <n v="72"/>
    <n v="2448"/>
    <n v="685.44"/>
    <n v="0.28000000000000003"/>
    <x v="1"/>
  </r>
  <r>
    <x v="2"/>
    <n v="1185732"/>
    <x v="299"/>
    <x v="0"/>
    <x v="47"/>
    <s v="Boston"/>
    <x v="4"/>
    <n v="39"/>
    <n v="74"/>
    <n v="2886"/>
    <n v="923.52"/>
    <n v="0.32"/>
    <x v="1"/>
  </r>
  <r>
    <x v="2"/>
    <n v="1185732"/>
    <x v="299"/>
    <x v="0"/>
    <x v="47"/>
    <s v="Boston"/>
    <x v="5"/>
    <n v="47"/>
    <n v="120"/>
    <n v="5640"/>
    <n v="1973.9999999999998"/>
    <n v="0.35"/>
    <x v="1"/>
  </r>
  <r>
    <x v="2"/>
    <n v="1185732"/>
    <x v="327"/>
    <x v="0"/>
    <x v="47"/>
    <s v="Boston"/>
    <x v="0"/>
    <n v="37"/>
    <n v="180"/>
    <n v="6660"/>
    <n v="2197.7999999999997"/>
    <n v="0.32999999999999996"/>
    <x v="1"/>
  </r>
  <r>
    <x v="2"/>
    <n v="1185732"/>
    <x v="327"/>
    <x v="0"/>
    <x v="47"/>
    <s v="Boston"/>
    <x v="1"/>
    <n v="36"/>
    <n v="105"/>
    <n v="3780"/>
    <n v="1398.6"/>
    <n v="0.37"/>
    <x v="1"/>
  </r>
  <r>
    <x v="2"/>
    <n v="1185732"/>
    <x v="327"/>
    <x v="0"/>
    <x v="47"/>
    <s v="Boston"/>
    <x v="2"/>
    <n v="32"/>
    <n v="88"/>
    <n v="2816"/>
    <n v="844.8"/>
    <n v="0.3"/>
    <x v="1"/>
  </r>
  <r>
    <x v="2"/>
    <n v="1185732"/>
    <x v="327"/>
    <x v="0"/>
    <x v="47"/>
    <s v="Boston"/>
    <x v="3"/>
    <n v="34"/>
    <n v="77"/>
    <n v="2618"/>
    <n v="837.76"/>
    <n v="0.32"/>
    <x v="1"/>
  </r>
  <r>
    <x v="2"/>
    <n v="1185732"/>
    <x v="327"/>
    <x v="0"/>
    <x v="47"/>
    <s v="Boston"/>
    <x v="4"/>
    <n v="41"/>
    <n v="80"/>
    <n v="3280"/>
    <n v="1016.8"/>
    <n v="0.31"/>
    <x v="1"/>
  </r>
  <r>
    <x v="2"/>
    <n v="1185732"/>
    <x v="327"/>
    <x v="0"/>
    <x v="47"/>
    <s v="Boston"/>
    <x v="5"/>
    <n v="41"/>
    <n v="132"/>
    <n v="5412"/>
    <n v="1731.8400000000001"/>
    <n v="0.32"/>
    <x v="1"/>
  </r>
  <r>
    <x v="2"/>
    <n v="1185732"/>
    <x v="359"/>
    <x v="0"/>
    <x v="47"/>
    <s v="Boston"/>
    <x v="0"/>
    <n v="40"/>
    <n v="196"/>
    <n v="7840"/>
    <n v="2587.1999999999998"/>
    <n v="0.32999999999999996"/>
    <x v="1"/>
  </r>
  <r>
    <x v="2"/>
    <n v="1185732"/>
    <x v="359"/>
    <x v="0"/>
    <x v="47"/>
    <s v="Boston"/>
    <x v="1"/>
    <n v="33"/>
    <n v="112"/>
    <n v="3696"/>
    <n v="1182.72"/>
    <n v="0.32"/>
    <x v="1"/>
  </r>
  <r>
    <x v="2"/>
    <n v="1185732"/>
    <x v="359"/>
    <x v="0"/>
    <x v="47"/>
    <s v="Boston"/>
    <x v="2"/>
    <n v="29"/>
    <n v="85"/>
    <n v="2465"/>
    <n v="764.15"/>
    <n v="0.31"/>
    <x v="1"/>
  </r>
  <r>
    <x v="2"/>
    <n v="1185732"/>
    <x v="359"/>
    <x v="0"/>
    <x v="47"/>
    <s v="Boston"/>
    <x v="3"/>
    <n v="31"/>
    <n v="58"/>
    <n v="1798"/>
    <n v="503.44000000000005"/>
    <n v="0.28000000000000003"/>
    <x v="1"/>
  </r>
  <r>
    <x v="2"/>
    <n v="1185732"/>
    <x v="359"/>
    <x v="0"/>
    <x v="47"/>
    <s v="Boston"/>
    <x v="4"/>
    <n v="40"/>
    <n v="51"/>
    <n v="2040"/>
    <n v="550.80000000000007"/>
    <n v="0.27"/>
    <x v="1"/>
  </r>
  <r>
    <x v="2"/>
    <n v="1185732"/>
    <x v="359"/>
    <x v="0"/>
    <x v="47"/>
    <s v="Boston"/>
    <x v="5"/>
    <n v="46"/>
    <n v="98"/>
    <n v="4508"/>
    <n v="1577.8"/>
    <n v="0.35"/>
    <x v="1"/>
  </r>
  <r>
    <x v="2"/>
    <n v="1185732"/>
    <x v="389"/>
    <x v="0"/>
    <x v="47"/>
    <s v="Boston"/>
    <x v="0"/>
    <n v="36"/>
    <n v="153"/>
    <n v="5508"/>
    <n v="1872.7199999999998"/>
    <n v="0.33999999999999997"/>
    <x v="1"/>
  </r>
  <r>
    <x v="2"/>
    <n v="1185732"/>
    <x v="389"/>
    <x v="0"/>
    <x v="47"/>
    <s v="Boston"/>
    <x v="1"/>
    <n v="35"/>
    <n v="88"/>
    <n v="3080"/>
    <n v="1139.5999999999999"/>
    <n v="0.37"/>
    <x v="1"/>
  </r>
  <r>
    <x v="2"/>
    <n v="1185732"/>
    <x v="389"/>
    <x v="0"/>
    <x v="47"/>
    <s v="Boston"/>
    <x v="2"/>
    <n v="30"/>
    <n v="47"/>
    <n v="1410"/>
    <n v="423"/>
    <n v="0.3"/>
    <x v="1"/>
  </r>
  <r>
    <x v="2"/>
    <n v="1185732"/>
    <x v="389"/>
    <x v="0"/>
    <x v="47"/>
    <s v="Boston"/>
    <x v="3"/>
    <n v="34"/>
    <n v="39"/>
    <n v="1326"/>
    <n v="358.02000000000004"/>
    <n v="0.27"/>
    <x v="1"/>
  </r>
  <r>
    <x v="2"/>
    <n v="1185732"/>
    <x v="389"/>
    <x v="0"/>
    <x v="47"/>
    <s v="Boston"/>
    <x v="4"/>
    <n v="39"/>
    <n v="41"/>
    <n v="1599"/>
    <n v="495.69"/>
    <n v="0.31"/>
    <x v="1"/>
  </r>
  <r>
    <x v="2"/>
    <n v="1185732"/>
    <x v="389"/>
    <x v="0"/>
    <x v="47"/>
    <s v="Boston"/>
    <x v="5"/>
    <n v="41"/>
    <n v="77"/>
    <n v="3157"/>
    <n v="1041.81"/>
    <n v="0.32999999999999996"/>
    <x v="1"/>
  </r>
  <r>
    <x v="2"/>
    <n v="1185732"/>
    <x v="421"/>
    <x v="0"/>
    <x v="47"/>
    <s v="Boston"/>
    <x v="0"/>
    <n v="40"/>
    <n v="132"/>
    <n v="5280"/>
    <n v="1742.3999999999999"/>
    <n v="0.32999999999999996"/>
    <x v="1"/>
  </r>
  <r>
    <x v="2"/>
    <n v="1185732"/>
    <x v="421"/>
    <x v="0"/>
    <x v="47"/>
    <s v="Boston"/>
    <x v="1"/>
    <n v="37"/>
    <n v="68"/>
    <n v="2516"/>
    <n v="880.59999999999991"/>
    <n v="0.35"/>
    <x v="1"/>
  </r>
  <r>
    <x v="2"/>
    <n v="1185732"/>
    <x v="421"/>
    <x v="0"/>
    <x v="47"/>
    <s v="Boston"/>
    <x v="2"/>
    <n v="41"/>
    <n v="38"/>
    <n v="1558"/>
    <n v="467.4"/>
    <n v="0.3"/>
    <x v="1"/>
  </r>
  <r>
    <x v="2"/>
    <n v="1185732"/>
    <x v="421"/>
    <x v="0"/>
    <x v="47"/>
    <s v="Boston"/>
    <x v="3"/>
    <n v="38"/>
    <n v="32"/>
    <n v="1216"/>
    <n v="328.32000000000005"/>
    <n v="0.27"/>
    <x v="1"/>
  </r>
  <r>
    <x v="2"/>
    <n v="1185732"/>
    <x v="421"/>
    <x v="0"/>
    <x v="47"/>
    <s v="Boston"/>
    <x v="4"/>
    <n v="51"/>
    <n v="34"/>
    <n v="1734"/>
    <n v="485.52000000000004"/>
    <n v="0.28000000000000003"/>
    <x v="1"/>
  </r>
  <r>
    <x v="5"/>
    <n v="1185732"/>
    <x v="421"/>
    <x v="0"/>
    <x v="47"/>
    <s v="Boston"/>
    <x v="5"/>
    <n v="51"/>
    <n v="68"/>
    <n v="3468"/>
    <n v="1213.8"/>
    <n v="0.35"/>
    <x v="1"/>
  </r>
  <r>
    <x v="5"/>
    <n v="1185732"/>
    <x v="451"/>
    <x v="0"/>
    <x v="47"/>
    <s v="Boston"/>
    <x v="0"/>
    <n v="49"/>
    <n v="120"/>
    <n v="5880"/>
    <n v="2058"/>
    <n v="0.35"/>
    <x v="1"/>
  </r>
  <r>
    <x v="5"/>
    <n v="1185732"/>
    <x v="451"/>
    <x v="0"/>
    <x v="47"/>
    <s v="Boston"/>
    <x v="1"/>
    <n v="40"/>
    <n v="102"/>
    <n v="4080"/>
    <n v="1428"/>
    <n v="0.35"/>
    <x v="1"/>
  </r>
  <r>
    <x v="5"/>
    <n v="1185732"/>
    <x v="451"/>
    <x v="0"/>
    <x v="47"/>
    <s v="Boston"/>
    <x v="2"/>
    <n v="44"/>
    <n v="91"/>
    <n v="4004"/>
    <n v="1201.2"/>
    <n v="0.3"/>
    <x v="1"/>
  </r>
  <r>
    <x v="5"/>
    <n v="1185732"/>
    <x v="451"/>
    <x v="0"/>
    <x v="47"/>
    <s v="Boston"/>
    <x v="3"/>
    <n v="42"/>
    <n v="83"/>
    <n v="3486"/>
    <n v="1010.9399999999999"/>
    <n v="0.28999999999999998"/>
    <x v="1"/>
  </r>
  <r>
    <x v="5"/>
    <n v="1185732"/>
    <x v="451"/>
    <x v="0"/>
    <x v="47"/>
    <s v="Boston"/>
    <x v="4"/>
    <n v="50"/>
    <n v="78"/>
    <n v="3900"/>
    <n v="1248"/>
    <n v="0.32"/>
    <x v="1"/>
  </r>
  <r>
    <x v="5"/>
    <n v="1185732"/>
    <x v="451"/>
    <x v="0"/>
    <x v="47"/>
    <s v="Boston"/>
    <x v="5"/>
    <n v="48"/>
    <n v="123"/>
    <n v="5904"/>
    <n v="2066.4"/>
    <n v="0.35"/>
    <x v="1"/>
  </r>
  <r>
    <x v="5"/>
    <n v="1185732"/>
    <x v="480"/>
    <x v="0"/>
    <x v="47"/>
    <s v="Boston"/>
    <x v="0"/>
    <n v="51"/>
    <n v="178"/>
    <n v="9078"/>
    <n v="3177.2999999999997"/>
    <n v="0.35"/>
    <x v="1"/>
  </r>
  <r>
    <x v="5"/>
    <n v="1185732"/>
    <x v="480"/>
    <x v="0"/>
    <x v="47"/>
    <s v="Boston"/>
    <x v="1"/>
    <n v="37"/>
    <n v="113"/>
    <n v="4181"/>
    <n v="1337.92"/>
    <n v="0.32"/>
    <x v="1"/>
  </r>
  <r>
    <x v="5"/>
    <n v="1185732"/>
    <x v="480"/>
    <x v="0"/>
    <x v="47"/>
    <s v="Boston"/>
    <x v="2"/>
    <n v="36"/>
    <n v="112"/>
    <n v="4032"/>
    <n v="1088.6400000000001"/>
    <n v="0.27"/>
    <x v="1"/>
  </r>
  <r>
    <x v="5"/>
    <n v="1185732"/>
    <x v="480"/>
    <x v="0"/>
    <x v="47"/>
    <s v="Boston"/>
    <x v="3"/>
    <n v="43"/>
    <n v="105"/>
    <n v="4515"/>
    <n v="1264.2"/>
    <n v="0.28000000000000003"/>
    <x v="1"/>
  </r>
  <r>
    <x v="5"/>
    <n v="1185732"/>
    <x v="480"/>
    <x v="0"/>
    <x v="47"/>
    <s v="Boston"/>
    <x v="4"/>
    <n v="52"/>
    <n v="90"/>
    <n v="4680"/>
    <n v="1357.1999999999998"/>
    <n v="0.28999999999999998"/>
    <x v="1"/>
  </r>
  <r>
    <x v="5"/>
    <n v="1185732"/>
    <x v="480"/>
    <x v="0"/>
    <x v="47"/>
    <s v="Boston"/>
    <x v="5"/>
    <n v="51"/>
    <n v="128"/>
    <n v="6528"/>
    <n v="2154.2399999999998"/>
    <n v="0.32999999999999996"/>
    <x v="1"/>
  </r>
  <r>
    <x v="5"/>
    <n v="1185732"/>
    <x v="178"/>
    <x v="0"/>
    <x v="47"/>
    <s v="Boston"/>
    <x v="0"/>
    <n v="35"/>
    <n v="179"/>
    <n v="6265"/>
    <n v="3257.8"/>
    <n v="0.52"/>
    <x v="1"/>
  </r>
  <r>
    <x v="5"/>
    <n v="1185732"/>
    <x v="178"/>
    <x v="0"/>
    <x v="47"/>
    <s v="Boston"/>
    <x v="1"/>
    <n v="36"/>
    <n v="107"/>
    <n v="3852"/>
    <n v="1887.48"/>
    <n v="0.49"/>
    <x v="1"/>
  </r>
  <r>
    <x v="5"/>
    <n v="1185732"/>
    <x v="178"/>
    <x v="0"/>
    <x v="47"/>
    <s v="Boston"/>
    <x v="2"/>
    <n v="27"/>
    <n v="101"/>
    <n v="2727"/>
    <n v="1090.8"/>
    <n v="0.39999999999999997"/>
    <x v="1"/>
  </r>
  <r>
    <x v="5"/>
    <n v="1185732"/>
    <x v="178"/>
    <x v="0"/>
    <x v="47"/>
    <s v="Boston"/>
    <x v="3"/>
    <n v="29"/>
    <n v="53"/>
    <n v="1537"/>
    <n v="599.42999999999995"/>
    <n v="0.38999999999999996"/>
    <x v="1"/>
  </r>
  <r>
    <x v="5"/>
    <n v="1185732"/>
    <x v="178"/>
    <x v="0"/>
    <x v="47"/>
    <s v="Boston"/>
    <x v="4"/>
    <n v="37"/>
    <n v="70"/>
    <n v="2590"/>
    <n v="1061.8999999999999"/>
    <n v="0.41"/>
    <x v="1"/>
  </r>
  <r>
    <x v="5"/>
    <n v="1185732"/>
    <x v="178"/>
    <x v="0"/>
    <x v="47"/>
    <s v="Boston"/>
    <x v="5"/>
    <n v="34"/>
    <n v="104"/>
    <n v="3536"/>
    <n v="1520.4799999999998"/>
    <n v="0.42999999999999994"/>
    <x v="1"/>
  </r>
  <r>
    <x v="5"/>
    <n v="1185732"/>
    <x v="207"/>
    <x v="0"/>
    <x v="47"/>
    <s v="Boston"/>
    <x v="0"/>
    <n v="33"/>
    <n v="184"/>
    <n v="6072"/>
    <n v="2853.84"/>
    <n v="0.47000000000000003"/>
    <x v="1"/>
  </r>
  <r>
    <x v="5"/>
    <n v="1185732"/>
    <x v="207"/>
    <x v="0"/>
    <x v="47"/>
    <s v="Boston"/>
    <x v="1"/>
    <n v="33"/>
    <n v="72"/>
    <n v="2376"/>
    <n v="1116.72"/>
    <n v="0.47000000000000003"/>
    <x v="1"/>
  </r>
  <r>
    <x v="5"/>
    <n v="1185732"/>
    <x v="207"/>
    <x v="0"/>
    <x v="47"/>
    <s v="Boston"/>
    <x v="2"/>
    <n v="25"/>
    <n v="85"/>
    <n v="2125"/>
    <n v="849.99999999999989"/>
    <n v="0.39999999999999997"/>
    <x v="1"/>
  </r>
  <r>
    <x v="5"/>
    <n v="1185732"/>
    <x v="207"/>
    <x v="0"/>
    <x v="48"/>
    <s v="Burlington"/>
    <x v="3"/>
    <n v="30"/>
    <n v="48"/>
    <n v="1440"/>
    <n v="547.20000000000005"/>
    <n v="0.38"/>
    <x v="1"/>
  </r>
  <r>
    <x v="5"/>
    <n v="1185732"/>
    <x v="207"/>
    <x v="0"/>
    <x v="48"/>
    <s v="Burlington"/>
    <x v="4"/>
    <n v="36"/>
    <n v="68"/>
    <n v="2448"/>
    <n v="954.71999999999991"/>
    <n v="0.38999999999999996"/>
    <x v="1"/>
  </r>
  <r>
    <x v="5"/>
    <n v="1185732"/>
    <x v="207"/>
    <x v="0"/>
    <x v="48"/>
    <s v="Burlington"/>
    <x v="5"/>
    <n v="35"/>
    <n v="107"/>
    <n v="3745"/>
    <n v="1760.1499999999999"/>
    <n v="0.47"/>
    <x v="1"/>
  </r>
  <r>
    <x v="5"/>
    <n v="1185732"/>
    <x v="215"/>
    <x v="0"/>
    <x v="48"/>
    <s v="Burlington"/>
    <x v="0"/>
    <n v="35"/>
    <n v="185"/>
    <n v="6475"/>
    <n v="3172.75"/>
    <n v="0.49"/>
    <x v="1"/>
  </r>
  <r>
    <x v="5"/>
    <n v="1185732"/>
    <x v="215"/>
    <x v="0"/>
    <x v="48"/>
    <s v="Burlington"/>
    <x v="1"/>
    <n v="36"/>
    <n v="80"/>
    <n v="2880"/>
    <n v="1440"/>
    <n v="0.5"/>
    <x v="1"/>
  </r>
  <r>
    <x v="5"/>
    <n v="1185732"/>
    <x v="215"/>
    <x v="0"/>
    <x v="48"/>
    <s v="Burlington"/>
    <x v="2"/>
    <n v="23"/>
    <n v="85"/>
    <n v="1955"/>
    <n v="742.9"/>
    <n v="0.38"/>
    <x v="1"/>
  </r>
  <r>
    <x v="5"/>
    <n v="1185732"/>
    <x v="215"/>
    <x v="0"/>
    <x v="48"/>
    <s v="Burlington"/>
    <x v="3"/>
    <n v="30"/>
    <n v="39"/>
    <n v="1170"/>
    <n v="467.99999999999994"/>
    <n v="0.39999999999999997"/>
    <x v="1"/>
  </r>
  <r>
    <x v="5"/>
    <n v="1185732"/>
    <x v="215"/>
    <x v="0"/>
    <x v="48"/>
    <s v="Burlington"/>
    <x v="4"/>
    <n v="36"/>
    <n v="56"/>
    <n v="2016"/>
    <n v="786.2399999999999"/>
    <n v="0.38999999999999996"/>
    <x v="1"/>
  </r>
  <r>
    <x v="5"/>
    <n v="1185732"/>
    <x v="215"/>
    <x v="0"/>
    <x v="48"/>
    <s v="Burlington"/>
    <x v="5"/>
    <n v="29"/>
    <n v="96"/>
    <n v="2784"/>
    <n v="1280.6399999999999"/>
    <n v="0.45999999999999996"/>
    <x v="1"/>
  </r>
  <r>
    <x v="5"/>
    <n v="1185732"/>
    <x v="234"/>
    <x v="0"/>
    <x v="48"/>
    <s v="Burlington"/>
    <x v="0"/>
    <n v="30"/>
    <n v="168"/>
    <n v="5040"/>
    <n v="2620.8000000000002"/>
    <n v="0.52"/>
    <x v="1"/>
  </r>
  <r>
    <x v="5"/>
    <n v="1185732"/>
    <x v="234"/>
    <x v="0"/>
    <x v="48"/>
    <s v="Burlington"/>
    <x v="1"/>
    <n v="35"/>
    <n v="68"/>
    <n v="2380"/>
    <n v="1118.6000000000001"/>
    <n v="0.47000000000000003"/>
    <x v="1"/>
  </r>
  <r>
    <x v="5"/>
    <n v="1185732"/>
    <x v="234"/>
    <x v="0"/>
    <x v="48"/>
    <s v="Burlington"/>
    <x v="2"/>
    <n v="25"/>
    <n v="74"/>
    <n v="1850"/>
    <n v="777"/>
    <n v="0.42"/>
    <x v="1"/>
  </r>
  <r>
    <x v="5"/>
    <n v="1185732"/>
    <x v="234"/>
    <x v="0"/>
    <x v="48"/>
    <s v="Burlington"/>
    <x v="3"/>
    <n v="30"/>
    <n v="50"/>
    <n v="1500"/>
    <n v="600"/>
    <n v="0.39999999999999997"/>
    <x v="1"/>
  </r>
  <r>
    <x v="5"/>
    <n v="1185732"/>
    <x v="234"/>
    <x v="0"/>
    <x v="48"/>
    <s v="Burlington"/>
    <x v="4"/>
    <n v="41"/>
    <n v="53"/>
    <n v="2173"/>
    <n v="912.66"/>
    <n v="0.42"/>
    <x v="1"/>
  </r>
  <r>
    <x v="5"/>
    <n v="1185732"/>
    <x v="234"/>
    <x v="0"/>
    <x v="48"/>
    <s v="Burlington"/>
    <x v="5"/>
    <n v="36"/>
    <n v="90"/>
    <n v="3240"/>
    <n v="1425.6"/>
    <n v="0.43999999999999995"/>
    <x v="1"/>
  </r>
  <r>
    <x v="5"/>
    <n v="1185732"/>
    <x v="263"/>
    <x v="0"/>
    <x v="48"/>
    <s v="Burlington"/>
    <x v="0"/>
    <n v="48"/>
    <n v="177"/>
    <n v="8496"/>
    <n v="4332.96"/>
    <n v="0.51"/>
    <x v="1"/>
  </r>
  <r>
    <x v="5"/>
    <n v="1185732"/>
    <x v="263"/>
    <x v="0"/>
    <x v="48"/>
    <s v="Burlington"/>
    <x v="1"/>
    <n v="41"/>
    <n v="94"/>
    <n v="3854"/>
    <n v="1965.54"/>
    <n v="0.51"/>
    <x v="1"/>
  </r>
  <r>
    <x v="5"/>
    <n v="1185732"/>
    <x v="263"/>
    <x v="0"/>
    <x v="48"/>
    <s v="Burlington"/>
    <x v="2"/>
    <n v="37"/>
    <n v="96"/>
    <n v="3552"/>
    <n v="1314.24"/>
    <n v="0.37"/>
    <x v="1"/>
  </r>
  <r>
    <x v="5"/>
    <n v="1185732"/>
    <x v="263"/>
    <x v="0"/>
    <x v="48"/>
    <s v="Burlington"/>
    <x v="3"/>
    <n v="40"/>
    <n v="83"/>
    <n v="3320"/>
    <n v="1328"/>
    <n v="0.39999999999999997"/>
    <x v="1"/>
  </r>
  <r>
    <x v="5"/>
    <n v="1185732"/>
    <x v="263"/>
    <x v="0"/>
    <x v="48"/>
    <s v="Burlington"/>
    <x v="4"/>
    <n v="46"/>
    <n v="91"/>
    <n v="4186"/>
    <n v="1716.26"/>
    <n v="0.41"/>
    <x v="1"/>
  </r>
  <r>
    <x v="5"/>
    <n v="1185732"/>
    <x v="263"/>
    <x v="0"/>
    <x v="48"/>
    <s v="Burlington"/>
    <x v="5"/>
    <n v="47"/>
    <n v="120"/>
    <n v="5640"/>
    <n v="2594.3999999999996"/>
    <n v="0.45999999999999996"/>
    <x v="1"/>
  </r>
  <r>
    <x v="5"/>
    <n v="1185732"/>
    <x v="296"/>
    <x v="0"/>
    <x v="48"/>
    <s v="Burlington"/>
    <x v="0"/>
    <n v="47"/>
    <n v="195"/>
    <n v="9165"/>
    <n v="4490.8500000000004"/>
    <n v="0.49"/>
    <x v="1"/>
  </r>
  <r>
    <x v="5"/>
    <n v="1185732"/>
    <x v="296"/>
    <x v="0"/>
    <x v="48"/>
    <s v="Burlington"/>
    <x v="1"/>
    <n v="44"/>
    <n v="120"/>
    <n v="5280"/>
    <n v="2640"/>
    <n v="0.5"/>
    <x v="1"/>
  </r>
  <r>
    <x v="5"/>
    <n v="1185732"/>
    <x v="296"/>
    <x v="0"/>
    <x v="48"/>
    <s v="Burlington"/>
    <x v="2"/>
    <n v="35"/>
    <n v="104"/>
    <n v="3640"/>
    <n v="1419.6"/>
    <n v="0.38999999999999996"/>
    <x v="1"/>
  </r>
  <r>
    <x v="5"/>
    <n v="1185732"/>
    <x v="296"/>
    <x v="0"/>
    <x v="48"/>
    <s v="Burlington"/>
    <x v="3"/>
    <n v="38"/>
    <n v="102"/>
    <n v="3876"/>
    <n v="1550.3999999999999"/>
    <n v="0.39999999999999997"/>
    <x v="1"/>
  </r>
  <r>
    <x v="5"/>
    <n v="1185732"/>
    <x v="296"/>
    <x v="0"/>
    <x v="48"/>
    <s v="Burlington"/>
    <x v="4"/>
    <n v="44"/>
    <n v="105"/>
    <n v="4620"/>
    <n v="1894.1999999999998"/>
    <n v="0.41"/>
    <x v="1"/>
  </r>
  <r>
    <x v="5"/>
    <n v="1185732"/>
    <x v="296"/>
    <x v="0"/>
    <x v="48"/>
    <s v="Burlington"/>
    <x v="5"/>
    <n v="49"/>
    <n v="158"/>
    <n v="7742"/>
    <n v="3483.8999999999996"/>
    <n v="0.44999999999999996"/>
    <x v="1"/>
  </r>
  <r>
    <x v="5"/>
    <n v="1185732"/>
    <x v="324"/>
    <x v="0"/>
    <x v="48"/>
    <s v="Burlington"/>
    <x v="0"/>
    <n v="45"/>
    <n v="209"/>
    <n v="9405"/>
    <n v="4890.6000000000004"/>
    <n v="0.52"/>
    <x v="1"/>
  </r>
  <r>
    <x v="5"/>
    <n v="1185732"/>
    <x v="324"/>
    <x v="0"/>
    <x v="48"/>
    <s v="Burlington"/>
    <x v="1"/>
    <n v="42"/>
    <n v="145"/>
    <n v="6090"/>
    <n v="3045"/>
    <n v="0.5"/>
    <x v="1"/>
  </r>
  <r>
    <x v="5"/>
    <n v="1185732"/>
    <x v="324"/>
    <x v="0"/>
    <x v="48"/>
    <s v="Burlington"/>
    <x v="2"/>
    <n v="33"/>
    <n v="109"/>
    <n v="3597"/>
    <n v="1330.8899999999999"/>
    <n v="0.37"/>
    <x v="1"/>
  </r>
  <r>
    <x v="5"/>
    <n v="1185732"/>
    <x v="324"/>
    <x v="0"/>
    <x v="48"/>
    <s v="Burlington"/>
    <x v="3"/>
    <n v="36"/>
    <n v="96"/>
    <n v="3456"/>
    <n v="1451.52"/>
    <n v="0.42"/>
    <x v="1"/>
  </r>
  <r>
    <x v="5"/>
    <n v="1185732"/>
    <x v="324"/>
    <x v="0"/>
    <x v="48"/>
    <s v="Burlington"/>
    <x v="4"/>
    <n v="39"/>
    <n v="114"/>
    <n v="4446"/>
    <n v="1689.48"/>
    <n v="0.38"/>
    <x v="1"/>
  </r>
  <r>
    <x v="5"/>
    <n v="1185732"/>
    <x v="324"/>
    <x v="0"/>
    <x v="48"/>
    <s v="Burlington"/>
    <x v="5"/>
    <n v="49"/>
    <n v="175"/>
    <n v="8575"/>
    <n v="4030.2499999999995"/>
    <n v="0.47"/>
    <x v="1"/>
  </r>
  <r>
    <x v="5"/>
    <n v="1185732"/>
    <x v="356"/>
    <x v="0"/>
    <x v="48"/>
    <s v="Burlington"/>
    <x v="0"/>
    <n v="42"/>
    <n v="215"/>
    <n v="9030"/>
    <n v="4605.3"/>
    <n v="0.51"/>
    <x v="1"/>
  </r>
  <r>
    <x v="5"/>
    <n v="1185732"/>
    <x v="356"/>
    <x v="0"/>
    <x v="48"/>
    <s v="Burlington"/>
    <x v="1"/>
    <n v="43"/>
    <n v="149"/>
    <n v="6407"/>
    <n v="3331.6400000000003"/>
    <n v="0.52"/>
    <x v="1"/>
  </r>
  <r>
    <x v="5"/>
    <n v="1185732"/>
    <x v="356"/>
    <x v="0"/>
    <x v="48"/>
    <s v="Burlington"/>
    <x v="2"/>
    <n v="34"/>
    <n v="116"/>
    <n v="3944"/>
    <n v="1538.1599999999999"/>
    <n v="0.38999999999999996"/>
    <x v="1"/>
  </r>
  <r>
    <x v="5"/>
    <n v="1185732"/>
    <x v="356"/>
    <x v="0"/>
    <x v="48"/>
    <s v="Burlington"/>
    <x v="3"/>
    <n v="40"/>
    <n v="85"/>
    <n v="3400"/>
    <n v="1428"/>
    <n v="0.42"/>
    <x v="1"/>
  </r>
  <r>
    <x v="5"/>
    <n v="1185732"/>
    <x v="356"/>
    <x v="0"/>
    <x v="48"/>
    <s v="Burlington"/>
    <x v="4"/>
    <n v="43"/>
    <n v="72"/>
    <n v="3096"/>
    <n v="1207.4399999999998"/>
    <n v="0.38999999999999996"/>
    <x v="1"/>
  </r>
  <r>
    <x v="5"/>
    <n v="1185732"/>
    <x v="356"/>
    <x v="0"/>
    <x v="48"/>
    <s v="Burlington"/>
    <x v="5"/>
    <n v="44"/>
    <n v="136"/>
    <n v="5984"/>
    <n v="2573.1199999999994"/>
    <n v="0.42999999999999994"/>
    <x v="1"/>
  </r>
  <r>
    <x v="5"/>
    <n v="1185732"/>
    <x v="386"/>
    <x v="0"/>
    <x v="48"/>
    <s v="Burlington"/>
    <x v="0"/>
    <n v="44"/>
    <n v="179"/>
    <n v="7876"/>
    <n v="3859.24"/>
    <n v="0.49"/>
    <x v="1"/>
  </r>
  <r>
    <x v="5"/>
    <n v="1185732"/>
    <x v="386"/>
    <x v="0"/>
    <x v="48"/>
    <s v="Burlington"/>
    <x v="1"/>
    <n v="42"/>
    <n v="111"/>
    <n v="4662"/>
    <n v="2377.62"/>
    <n v="0.51"/>
    <x v="1"/>
  </r>
  <r>
    <x v="5"/>
    <n v="1185732"/>
    <x v="386"/>
    <x v="0"/>
    <x v="48"/>
    <s v="Burlington"/>
    <x v="2"/>
    <n v="40"/>
    <n v="72"/>
    <n v="2880"/>
    <n v="1209.5999999999999"/>
    <n v="0.42"/>
    <x v="1"/>
  </r>
  <r>
    <x v="5"/>
    <n v="1185732"/>
    <x v="386"/>
    <x v="0"/>
    <x v="48"/>
    <s v="Burlington"/>
    <x v="3"/>
    <n v="35"/>
    <n v="66"/>
    <n v="2310"/>
    <n v="923.99999999999989"/>
    <n v="0.39999999999999997"/>
    <x v="1"/>
  </r>
  <r>
    <x v="5"/>
    <n v="1185732"/>
    <x v="386"/>
    <x v="0"/>
    <x v="48"/>
    <s v="Burlington"/>
    <x v="4"/>
    <n v="48"/>
    <n v="68"/>
    <n v="3264"/>
    <n v="1207.68"/>
    <n v="0.37"/>
    <x v="1"/>
  </r>
  <r>
    <x v="5"/>
    <n v="1185732"/>
    <x v="386"/>
    <x v="0"/>
    <x v="48"/>
    <s v="Burlington"/>
    <x v="5"/>
    <n v="45"/>
    <n v="93"/>
    <n v="4185"/>
    <n v="1925.1"/>
    <n v="0.45999999999999996"/>
    <x v="1"/>
  </r>
  <r>
    <x v="5"/>
    <n v="1185732"/>
    <x v="418"/>
    <x v="0"/>
    <x v="48"/>
    <s v="Burlington"/>
    <x v="0"/>
    <n v="44"/>
    <n v="157"/>
    <n v="6908"/>
    <n v="3246.76"/>
    <n v="0.47000000000000003"/>
    <x v="1"/>
  </r>
  <r>
    <x v="5"/>
    <n v="1185732"/>
    <x v="418"/>
    <x v="0"/>
    <x v="48"/>
    <s v="Burlington"/>
    <x v="1"/>
    <n v="44"/>
    <n v="99"/>
    <n v="4356"/>
    <n v="2134.44"/>
    <n v="0.49"/>
    <x v="1"/>
  </r>
  <r>
    <x v="5"/>
    <n v="1185732"/>
    <x v="418"/>
    <x v="0"/>
    <x v="48"/>
    <s v="Burlington"/>
    <x v="2"/>
    <n v="40"/>
    <n v="66"/>
    <n v="2640"/>
    <n v="976.8"/>
    <n v="0.37"/>
    <x v="1"/>
  </r>
  <r>
    <x v="5"/>
    <n v="1185732"/>
    <x v="418"/>
    <x v="0"/>
    <x v="48"/>
    <s v="Burlington"/>
    <x v="3"/>
    <n v="46"/>
    <n v="61"/>
    <n v="2806"/>
    <n v="1038.22"/>
    <n v="0.37"/>
    <x v="1"/>
  </r>
  <r>
    <x v="5"/>
    <n v="1185732"/>
    <x v="418"/>
    <x v="0"/>
    <x v="48"/>
    <s v="Burlington"/>
    <x v="4"/>
    <n v="55"/>
    <n v="58"/>
    <n v="3190"/>
    <n v="1180.3"/>
    <n v="0.37"/>
    <x v="1"/>
  </r>
  <r>
    <x v="3"/>
    <n v="1185732"/>
    <x v="418"/>
    <x v="0"/>
    <x v="48"/>
    <s v="Burlington"/>
    <x v="5"/>
    <n v="54"/>
    <n v="90"/>
    <n v="4860"/>
    <n v="2235.6"/>
    <n v="0.45999999999999996"/>
    <x v="1"/>
  </r>
  <r>
    <x v="3"/>
    <n v="1185732"/>
    <x v="448"/>
    <x v="0"/>
    <x v="48"/>
    <s v="Burlington"/>
    <x v="0"/>
    <n v="54"/>
    <n v="140"/>
    <n v="7560"/>
    <n v="3780"/>
    <n v="0.5"/>
    <x v="1"/>
  </r>
  <r>
    <x v="3"/>
    <n v="1185732"/>
    <x v="448"/>
    <x v="0"/>
    <x v="48"/>
    <s v="Burlington"/>
    <x v="1"/>
    <n v="47"/>
    <n v="98"/>
    <n v="4606"/>
    <n v="2256.94"/>
    <n v="0.49"/>
    <x v="1"/>
  </r>
  <r>
    <x v="3"/>
    <n v="1185732"/>
    <x v="448"/>
    <x v="0"/>
    <x v="48"/>
    <s v="Burlington"/>
    <x v="2"/>
    <n v="46"/>
    <n v="102"/>
    <n v="4692"/>
    <n v="1736.04"/>
    <n v="0.37"/>
    <x v="1"/>
  </r>
  <r>
    <x v="5"/>
    <n v="1185732"/>
    <x v="448"/>
    <x v="0"/>
    <x v="48"/>
    <s v="Burlington"/>
    <x v="3"/>
    <n v="42"/>
    <n v="96"/>
    <n v="4032"/>
    <n v="1572.4799999999998"/>
    <n v="0.38999999999999996"/>
    <x v="1"/>
  </r>
  <r>
    <x v="5"/>
    <n v="1185732"/>
    <x v="448"/>
    <x v="0"/>
    <x v="48"/>
    <s v="Burlington"/>
    <x v="4"/>
    <n v="50"/>
    <n v="91"/>
    <n v="4550"/>
    <n v="1774.4999999999998"/>
    <n v="0.38999999999999996"/>
    <x v="1"/>
  </r>
  <r>
    <x v="5"/>
    <n v="1185732"/>
    <x v="448"/>
    <x v="0"/>
    <x v="48"/>
    <s v="Burlington"/>
    <x v="5"/>
    <n v="57"/>
    <n v="128"/>
    <n v="7296"/>
    <n v="3429.12"/>
    <n v="0.47"/>
    <x v="1"/>
  </r>
  <r>
    <x v="5"/>
    <n v="1185732"/>
    <x v="477"/>
    <x v="0"/>
    <x v="48"/>
    <s v="Burlington"/>
    <x v="0"/>
    <n v="48"/>
    <n v="186"/>
    <n v="8928"/>
    <n v="4285.4399999999996"/>
    <n v="0.48"/>
    <x v="1"/>
  </r>
  <r>
    <x v="5"/>
    <n v="1185732"/>
    <x v="477"/>
    <x v="0"/>
    <x v="48"/>
    <s v="Burlington"/>
    <x v="1"/>
    <n v="41"/>
    <n v="132"/>
    <n v="5412"/>
    <n v="2760.12"/>
    <n v="0.51"/>
    <x v="1"/>
  </r>
  <r>
    <x v="5"/>
    <n v="1185732"/>
    <x v="477"/>
    <x v="0"/>
    <x v="48"/>
    <s v="Burlington"/>
    <x v="2"/>
    <n v="44"/>
    <n v="131"/>
    <n v="5764"/>
    <n v="2305.6"/>
    <n v="0.39999999999999997"/>
    <x v="1"/>
  </r>
  <r>
    <x v="5"/>
    <n v="1185732"/>
    <x v="477"/>
    <x v="0"/>
    <x v="48"/>
    <s v="Burlington"/>
    <x v="3"/>
    <n v="44"/>
    <n v="101"/>
    <n v="4444"/>
    <n v="1866.48"/>
    <n v="0.42"/>
    <x v="1"/>
  </r>
  <r>
    <x v="5"/>
    <n v="1185732"/>
    <x v="477"/>
    <x v="0"/>
    <x v="48"/>
    <s v="Burlington"/>
    <x v="4"/>
    <n v="48"/>
    <n v="104"/>
    <n v="4992"/>
    <n v="2096.64"/>
    <n v="0.42"/>
    <x v="1"/>
  </r>
  <r>
    <x v="5"/>
    <n v="1185732"/>
    <x v="477"/>
    <x v="0"/>
    <x v="48"/>
    <s v="Burlington"/>
    <x v="5"/>
    <n v="60"/>
    <n v="145"/>
    <n v="8700"/>
    <n v="4088.9999999999995"/>
    <n v="0.47"/>
    <x v="1"/>
  </r>
  <r>
    <x v="5"/>
    <n v="1185732"/>
    <x v="185"/>
    <x v="0"/>
    <x v="48"/>
    <s v="Burlington"/>
    <x v="0"/>
    <n v="34"/>
    <n v="173"/>
    <n v="5882"/>
    <n v="2529.2600000000002"/>
    <n v="0.43000000000000005"/>
    <x v="1"/>
  </r>
  <r>
    <x v="5"/>
    <n v="1185732"/>
    <x v="185"/>
    <x v="0"/>
    <x v="48"/>
    <s v="Burlington"/>
    <x v="1"/>
    <n v="39"/>
    <n v="111"/>
    <n v="4329"/>
    <n v="1861.4700000000003"/>
    <n v="0.43000000000000005"/>
    <x v="1"/>
  </r>
  <r>
    <x v="5"/>
    <n v="1185732"/>
    <x v="185"/>
    <x v="0"/>
    <x v="48"/>
    <s v="Burlington"/>
    <x v="2"/>
    <n v="28"/>
    <n v="101"/>
    <n v="2828"/>
    <n v="1018.0799999999999"/>
    <n v="0.36"/>
    <x v="1"/>
  </r>
  <r>
    <x v="5"/>
    <n v="1185732"/>
    <x v="185"/>
    <x v="0"/>
    <x v="48"/>
    <s v="Burlington"/>
    <x v="3"/>
    <n v="36"/>
    <n v="60"/>
    <n v="2160"/>
    <n v="691.2"/>
    <n v="0.32"/>
    <x v="1"/>
  </r>
  <r>
    <x v="5"/>
    <n v="1185732"/>
    <x v="185"/>
    <x v="0"/>
    <x v="48"/>
    <s v="Burlington"/>
    <x v="4"/>
    <n v="43"/>
    <n v="74"/>
    <n v="3182"/>
    <n v="1050.06"/>
    <n v="0.32999999999999996"/>
    <x v="1"/>
  </r>
  <r>
    <x v="5"/>
    <n v="1185732"/>
    <x v="185"/>
    <x v="0"/>
    <x v="48"/>
    <s v="Burlington"/>
    <x v="5"/>
    <n v="35"/>
    <n v="101"/>
    <n v="3535"/>
    <n v="1413.9999999999998"/>
    <n v="0.39999999999999997"/>
    <x v="1"/>
  </r>
  <r>
    <x v="5"/>
    <n v="1185732"/>
    <x v="693"/>
    <x v="0"/>
    <x v="48"/>
    <s v="Burlington"/>
    <x v="0"/>
    <n v="34"/>
    <n v="186"/>
    <n v="6324"/>
    <n v="2782.56"/>
    <n v="0.44"/>
    <x v="1"/>
  </r>
  <r>
    <x v="5"/>
    <n v="1185732"/>
    <x v="693"/>
    <x v="0"/>
    <x v="48"/>
    <s v="Burlington"/>
    <x v="1"/>
    <n v="37"/>
    <n v="85"/>
    <n v="3145"/>
    <n v="1352.3500000000001"/>
    <n v="0.43000000000000005"/>
    <x v="1"/>
  </r>
  <r>
    <x v="5"/>
    <n v="1185732"/>
    <x v="693"/>
    <x v="0"/>
    <x v="48"/>
    <s v="Burlington"/>
    <x v="2"/>
    <n v="31"/>
    <n v="96"/>
    <n v="2976"/>
    <n v="1011.8399999999999"/>
    <n v="0.33999999999999997"/>
    <x v="1"/>
  </r>
  <r>
    <x v="5"/>
    <n v="1185732"/>
    <x v="693"/>
    <x v="0"/>
    <x v="49"/>
    <s v="Manchester"/>
    <x v="3"/>
    <n v="31"/>
    <n v="68"/>
    <n v="2108"/>
    <n v="716.71999999999991"/>
    <n v="0.33999999999999997"/>
    <x v="1"/>
  </r>
  <r>
    <x v="5"/>
    <n v="1185732"/>
    <x v="693"/>
    <x v="0"/>
    <x v="49"/>
    <s v="Manchester"/>
    <x v="4"/>
    <n v="41"/>
    <n v="96"/>
    <n v="3936"/>
    <n v="1298.8799999999999"/>
    <n v="0.32999999999999996"/>
    <x v="1"/>
  </r>
  <r>
    <x v="5"/>
    <n v="1185732"/>
    <x v="693"/>
    <x v="0"/>
    <x v="49"/>
    <s v="Manchester"/>
    <x v="5"/>
    <n v="36"/>
    <n v="124"/>
    <n v="4464"/>
    <n v="1785.6"/>
    <n v="0.39999999999999997"/>
    <x v="1"/>
  </r>
  <r>
    <x v="5"/>
    <n v="1185732"/>
    <x v="222"/>
    <x v="0"/>
    <x v="49"/>
    <s v="Manchester"/>
    <x v="0"/>
    <n v="39"/>
    <n v="188"/>
    <n v="7332"/>
    <n v="3372.7200000000003"/>
    <n v="0.46"/>
    <x v="1"/>
  </r>
  <r>
    <x v="5"/>
    <n v="1185732"/>
    <x v="222"/>
    <x v="0"/>
    <x v="49"/>
    <s v="Manchester"/>
    <x v="1"/>
    <n v="36"/>
    <n v="88"/>
    <n v="3168"/>
    <n v="1457.28"/>
    <n v="0.46"/>
    <x v="1"/>
  </r>
  <r>
    <x v="5"/>
    <n v="1185732"/>
    <x v="222"/>
    <x v="0"/>
    <x v="49"/>
    <s v="Manchester"/>
    <x v="2"/>
    <n v="32"/>
    <n v="105"/>
    <n v="3360"/>
    <n v="1142.3999999999999"/>
    <n v="0.33999999999999997"/>
    <x v="1"/>
  </r>
  <r>
    <x v="5"/>
    <n v="1185732"/>
    <x v="222"/>
    <x v="0"/>
    <x v="49"/>
    <s v="Manchester"/>
    <x v="3"/>
    <n v="33"/>
    <n v="45"/>
    <n v="1485"/>
    <n v="549.45000000000005"/>
    <n v="0.37"/>
    <x v="1"/>
  </r>
  <r>
    <x v="5"/>
    <n v="1185732"/>
    <x v="222"/>
    <x v="0"/>
    <x v="49"/>
    <s v="Manchester"/>
    <x v="4"/>
    <n v="47"/>
    <n v="60"/>
    <n v="2820"/>
    <n v="930.59999999999991"/>
    <n v="0.32999999999999996"/>
    <x v="1"/>
  </r>
  <r>
    <x v="5"/>
    <n v="1185732"/>
    <x v="222"/>
    <x v="0"/>
    <x v="49"/>
    <s v="Manchester"/>
    <x v="5"/>
    <n v="36"/>
    <n v="99"/>
    <n v="3564"/>
    <n v="1354.32"/>
    <n v="0.38"/>
    <x v="1"/>
  </r>
  <r>
    <x v="5"/>
    <n v="1185732"/>
    <x v="241"/>
    <x v="0"/>
    <x v="49"/>
    <s v="Manchester"/>
    <x v="0"/>
    <n v="33"/>
    <n v="187"/>
    <n v="6171"/>
    <n v="2591.8200000000002"/>
    <n v="0.42000000000000004"/>
    <x v="1"/>
  </r>
  <r>
    <x v="5"/>
    <n v="1185732"/>
    <x v="241"/>
    <x v="0"/>
    <x v="49"/>
    <s v="Manchester"/>
    <x v="1"/>
    <n v="38"/>
    <n v="85"/>
    <n v="3230"/>
    <n v="1356.6000000000001"/>
    <n v="0.42000000000000004"/>
    <x v="1"/>
  </r>
  <r>
    <x v="5"/>
    <n v="1185732"/>
    <x v="241"/>
    <x v="0"/>
    <x v="49"/>
    <s v="Manchester"/>
    <x v="2"/>
    <n v="26"/>
    <n v="80"/>
    <n v="2080"/>
    <n v="707.19999999999993"/>
    <n v="0.33999999999999997"/>
    <x v="1"/>
  </r>
  <r>
    <x v="5"/>
    <n v="1185732"/>
    <x v="241"/>
    <x v="0"/>
    <x v="49"/>
    <s v="Manchester"/>
    <x v="3"/>
    <n v="35"/>
    <n v="53"/>
    <n v="1855"/>
    <n v="593.6"/>
    <n v="0.32"/>
    <x v="1"/>
  </r>
  <r>
    <x v="5"/>
    <n v="1185732"/>
    <x v="241"/>
    <x v="0"/>
    <x v="49"/>
    <s v="Manchester"/>
    <x v="4"/>
    <n v="40"/>
    <n v="61"/>
    <n v="2440"/>
    <n v="805.19999999999993"/>
    <n v="0.32999999999999996"/>
    <x v="1"/>
  </r>
  <r>
    <x v="5"/>
    <n v="1185732"/>
    <x v="241"/>
    <x v="0"/>
    <x v="49"/>
    <s v="Manchester"/>
    <x v="5"/>
    <n v="33"/>
    <n v="101"/>
    <n v="3333"/>
    <n v="1233.21"/>
    <n v="0.37"/>
    <x v="1"/>
  </r>
  <r>
    <x v="5"/>
    <n v="1185732"/>
    <x v="270"/>
    <x v="0"/>
    <x v="49"/>
    <s v="Manchester"/>
    <x v="0"/>
    <n v="47"/>
    <n v="196"/>
    <n v="9212"/>
    <n v="3961.1600000000003"/>
    <n v="0.43000000000000005"/>
    <x v="1"/>
  </r>
  <r>
    <x v="5"/>
    <n v="1185732"/>
    <x v="270"/>
    <x v="0"/>
    <x v="49"/>
    <s v="Manchester"/>
    <x v="1"/>
    <n v="40"/>
    <n v="93"/>
    <n v="3720"/>
    <n v="1599.6000000000001"/>
    <n v="0.43000000000000005"/>
    <x v="1"/>
  </r>
  <r>
    <x v="5"/>
    <n v="1185732"/>
    <x v="270"/>
    <x v="0"/>
    <x v="49"/>
    <s v="Manchester"/>
    <x v="2"/>
    <n v="42"/>
    <n v="101"/>
    <n v="4242"/>
    <n v="1442.28"/>
    <n v="0.33999999999999997"/>
    <x v="1"/>
  </r>
  <r>
    <x v="5"/>
    <n v="1185732"/>
    <x v="270"/>
    <x v="0"/>
    <x v="49"/>
    <s v="Manchester"/>
    <x v="3"/>
    <n v="41"/>
    <n v="91"/>
    <n v="3731"/>
    <n v="1268.54"/>
    <n v="0.33999999999999997"/>
    <x v="1"/>
  </r>
  <r>
    <x v="5"/>
    <n v="1185732"/>
    <x v="270"/>
    <x v="0"/>
    <x v="49"/>
    <s v="Manchester"/>
    <x v="4"/>
    <n v="52"/>
    <n v="90"/>
    <n v="4680"/>
    <n v="1497.6000000000001"/>
    <n v="0.32"/>
    <x v="1"/>
  </r>
  <r>
    <x v="5"/>
    <n v="1185732"/>
    <x v="270"/>
    <x v="0"/>
    <x v="49"/>
    <s v="Manchester"/>
    <x v="5"/>
    <n v="46"/>
    <n v="140"/>
    <n v="6440"/>
    <n v="2511.6"/>
    <n v="0.38999999999999996"/>
    <x v="1"/>
  </r>
  <r>
    <x v="5"/>
    <n v="1185732"/>
    <x v="303"/>
    <x v="0"/>
    <x v="49"/>
    <s v="Manchester"/>
    <x v="0"/>
    <n v="44"/>
    <n v="216"/>
    <n v="9504"/>
    <n v="4371.84"/>
    <n v="0.46"/>
    <x v="1"/>
  </r>
  <r>
    <x v="5"/>
    <n v="1185732"/>
    <x v="303"/>
    <x v="0"/>
    <x v="49"/>
    <s v="Manchester"/>
    <x v="1"/>
    <n v="40"/>
    <n v="140"/>
    <n v="5600"/>
    <n v="2632"/>
    <n v="0.47000000000000003"/>
    <x v="1"/>
  </r>
  <r>
    <x v="5"/>
    <n v="1185732"/>
    <x v="303"/>
    <x v="0"/>
    <x v="49"/>
    <s v="Manchester"/>
    <x v="2"/>
    <n v="43"/>
    <n v="109"/>
    <n v="4687"/>
    <n v="1687.32"/>
    <n v="0.36"/>
    <x v="1"/>
  </r>
  <r>
    <x v="5"/>
    <n v="1185732"/>
    <x v="303"/>
    <x v="0"/>
    <x v="49"/>
    <s v="Manchester"/>
    <x v="3"/>
    <n v="37"/>
    <n v="104"/>
    <n v="3848"/>
    <n v="1308.32"/>
    <n v="0.33999999999999997"/>
    <x v="1"/>
  </r>
  <r>
    <x v="5"/>
    <n v="1185732"/>
    <x v="303"/>
    <x v="0"/>
    <x v="49"/>
    <s v="Manchester"/>
    <x v="4"/>
    <n v="47"/>
    <n v="114"/>
    <n v="5358"/>
    <n v="1982.46"/>
    <n v="0.37"/>
    <x v="1"/>
  </r>
  <r>
    <x v="5"/>
    <n v="1185732"/>
    <x v="303"/>
    <x v="0"/>
    <x v="49"/>
    <s v="Manchester"/>
    <x v="5"/>
    <n v="50"/>
    <n v="162"/>
    <n v="8100"/>
    <n v="3402"/>
    <n v="0.42"/>
    <x v="1"/>
  </r>
  <r>
    <x v="5"/>
    <n v="1185732"/>
    <x v="331"/>
    <x v="0"/>
    <x v="49"/>
    <s v="Manchester"/>
    <x v="0"/>
    <n v="49"/>
    <n v="224"/>
    <n v="10976"/>
    <n v="4609.92"/>
    <n v="0.42000000000000004"/>
    <x v="1"/>
  </r>
  <r>
    <x v="5"/>
    <n v="1185732"/>
    <x v="331"/>
    <x v="0"/>
    <x v="49"/>
    <s v="Manchester"/>
    <x v="1"/>
    <n v="47"/>
    <n v="149"/>
    <n v="7003"/>
    <n v="3081.32"/>
    <n v="0.44"/>
    <x v="1"/>
  </r>
  <r>
    <x v="5"/>
    <n v="1185732"/>
    <x v="331"/>
    <x v="0"/>
    <x v="49"/>
    <s v="Manchester"/>
    <x v="2"/>
    <n v="37"/>
    <n v="128"/>
    <n v="4736"/>
    <n v="1704.96"/>
    <n v="0.36"/>
    <x v="1"/>
  </r>
  <r>
    <x v="5"/>
    <n v="1185732"/>
    <x v="331"/>
    <x v="0"/>
    <x v="49"/>
    <s v="Manchester"/>
    <x v="3"/>
    <n v="39"/>
    <n v="107"/>
    <n v="4173"/>
    <n v="1460.55"/>
    <n v="0.35"/>
    <x v="1"/>
  </r>
  <r>
    <x v="5"/>
    <n v="1185732"/>
    <x v="331"/>
    <x v="0"/>
    <x v="49"/>
    <s v="Manchester"/>
    <x v="4"/>
    <n v="47"/>
    <n v="119"/>
    <n v="5593"/>
    <n v="2069.41"/>
    <n v="0.37"/>
    <x v="1"/>
  </r>
  <r>
    <x v="5"/>
    <n v="1185732"/>
    <x v="331"/>
    <x v="0"/>
    <x v="49"/>
    <s v="Manchester"/>
    <x v="5"/>
    <n v="47"/>
    <n v="163"/>
    <n v="7661"/>
    <n v="3064.3999999999996"/>
    <n v="0.39999999999999997"/>
    <x v="1"/>
  </r>
  <r>
    <x v="5"/>
    <n v="1185732"/>
    <x v="363"/>
    <x v="0"/>
    <x v="49"/>
    <s v="Manchester"/>
    <x v="0"/>
    <n v="48"/>
    <n v="203"/>
    <n v="9744"/>
    <n v="4482.24"/>
    <n v="0.46"/>
    <x v="1"/>
  </r>
  <r>
    <x v="5"/>
    <n v="1185732"/>
    <x v="363"/>
    <x v="0"/>
    <x v="49"/>
    <s v="Manchester"/>
    <x v="1"/>
    <n v="39"/>
    <n v="135"/>
    <n v="5265"/>
    <n v="2474.5500000000002"/>
    <n v="0.47000000000000003"/>
    <x v="1"/>
  </r>
  <r>
    <x v="5"/>
    <n v="1185732"/>
    <x v="363"/>
    <x v="0"/>
    <x v="49"/>
    <s v="Manchester"/>
    <x v="2"/>
    <n v="39"/>
    <n v="113"/>
    <n v="4407"/>
    <n v="1542.4499999999998"/>
    <n v="0.35"/>
    <x v="1"/>
  </r>
  <r>
    <x v="5"/>
    <n v="1185732"/>
    <x v="363"/>
    <x v="0"/>
    <x v="49"/>
    <s v="Manchester"/>
    <x v="3"/>
    <n v="42"/>
    <n v="88"/>
    <n v="3696"/>
    <n v="1182.72"/>
    <n v="0.32"/>
    <x v="1"/>
  </r>
  <r>
    <x v="5"/>
    <n v="1185732"/>
    <x v="363"/>
    <x v="0"/>
    <x v="49"/>
    <s v="Manchester"/>
    <x v="4"/>
    <n v="45"/>
    <n v="80"/>
    <n v="3600"/>
    <n v="1187.9999999999998"/>
    <n v="0.32999999999999996"/>
    <x v="1"/>
  </r>
  <r>
    <x v="5"/>
    <n v="1185732"/>
    <x v="363"/>
    <x v="0"/>
    <x v="49"/>
    <s v="Manchester"/>
    <x v="5"/>
    <n v="46"/>
    <n v="145"/>
    <n v="6670"/>
    <n v="2467.9"/>
    <n v="0.37"/>
    <x v="1"/>
  </r>
  <r>
    <x v="5"/>
    <n v="1185732"/>
    <x v="393"/>
    <x v="0"/>
    <x v="49"/>
    <s v="Manchester"/>
    <x v="0"/>
    <n v="51"/>
    <n v="193"/>
    <n v="9843"/>
    <n v="4330.92"/>
    <n v="0.44"/>
    <x v="1"/>
  </r>
  <r>
    <x v="5"/>
    <n v="1185732"/>
    <x v="393"/>
    <x v="0"/>
    <x v="49"/>
    <s v="Manchester"/>
    <x v="1"/>
    <n v="43"/>
    <n v="116"/>
    <n v="4988"/>
    <n v="2094.96"/>
    <n v="0.42000000000000004"/>
    <x v="1"/>
  </r>
  <r>
    <x v="5"/>
    <n v="1185732"/>
    <x v="393"/>
    <x v="0"/>
    <x v="49"/>
    <s v="Manchester"/>
    <x v="2"/>
    <n v="43"/>
    <n v="78"/>
    <n v="3354"/>
    <n v="1106.82"/>
    <n v="0.32999999999999996"/>
    <x v="1"/>
  </r>
  <r>
    <x v="5"/>
    <n v="1185732"/>
    <x v="393"/>
    <x v="0"/>
    <x v="49"/>
    <s v="Manchester"/>
    <x v="3"/>
    <n v="41"/>
    <n v="74"/>
    <n v="3034"/>
    <n v="1122.58"/>
    <n v="0.37"/>
    <x v="1"/>
  </r>
  <r>
    <x v="5"/>
    <n v="1185732"/>
    <x v="393"/>
    <x v="0"/>
    <x v="49"/>
    <s v="Manchester"/>
    <x v="4"/>
    <n v="48"/>
    <n v="70"/>
    <n v="3360"/>
    <n v="1209.5999999999999"/>
    <n v="0.36"/>
    <x v="1"/>
  </r>
  <r>
    <x v="5"/>
    <n v="1185732"/>
    <x v="393"/>
    <x v="0"/>
    <x v="49"/>
    <s v="Manchester"/>
    <x v="5"/>
    <n v="53"/>
    <n v="104"/>
    <n v="5512"/>
    <n v="2039.44"/>
    <n v="0.37"/>
    <x v="1"/>
  </r>
  <r>
    <x v="0"/>
    <n v="1185732"/>
    <x v="425"/>
    <x v="0"/>
    <x v="49"/>
    <s v="Manchester"/>
    <x v="0"/>
    <n v="52"/>
    <n v="162"/>
    <n v="8424"/>
    <n v="3538.0800000000004"/>
    <n v="0.42000000000000004"/>
    <x v="1"/>
  </r>
  <r>
    <x v="0"/>
    <n v="1185732"/>
    <x v="425"/>
    <x v="0"/>
    <x v="49"/>
    <s v="Manchester"/>
    <x v="1"/>
    <n v="44"/>
    <n v="99"/>
    <n v="4356"/>
    <n v="1916.64"/>
    <n v="0.44"/>
    <x v="1"/>
  </r>
  <r>
    <x v="0"/>
    <n v="1185732"/>
    <x v="425"/>
    <x v="0"/>
    <x v="49"/>
    <s v="Manchester"/>
    <x v="2"/>
    <n v="52"/>
    <n v="60"/>
    <n v="3120"/>
    <n v="1029.5999999999999"/>
    <n v="0.32999999999999996"/>
    <x v="1"/>
  </r>
  <r>
    <x v="0"/>
    <n v="1185732"/>
    <x v="425"/>
    <x v="0"/>
    <x v="49"/>
    <s v="Manchester"/>
    <x v="3"/>
    <n v="44"/>
    <n v="61"/>
    <n v="2684"/>
    <n v="858.88"/>
    <n v="0.32"/>
    <x v="1"/>
  </r>
  <r>
    <x v="0"/>
    <n v="1185732"/>
    <x v="425"/>
    <x v="0"/>
    <x v="49"/>
    <s v="Manchester"/>
    <x v="4"/>
    <n v="50"/>
    <n v="58"/>
    <n v="2900"/>
    <n v="928"/>
    <n v="0.32"/>
    <x v="1"/>
  </r>
  <r>
    <x v="0"/>
    <n v="1185732"/>
    <x v="425"/>
    <x v="0"/>
    <x v="49"/>
    <s v="Manchester"/>
    <x v="5"/>
    <n v="64"/>
    <n v="90"/>
    <n v="5760"/>
    <n v="2246.3999999999996"/>
    <n v="0.38999999999999996"/>
    <x v="1"/>
  </r>
  <r>
    <x v="0"/>
    <n v="1185732"/>
    <x v="455"/>
    <x v="0"/>
    <x v="49"/>
    <s v="Manchester"/>
    <x v="0"/>
    <n v="59"/>
    <n v="149"/>
    <n v="8791"/>
    <n v="3780.1300000000006"/>
    <n v="0.43000000000000005"/>
    <x v="1"/>
  </r>
  <r>
    <x v="0"/>
    <n v="1185732"/>
    <x v="455"/>
    <x v="0"/>
    <x v="49"/>
    <s v="Manchester"/>
    <x v="1"/>
    <n v="42"/>
    <n v="114"/>
    <n v="4788"/>
    <n v="2058.84"/>
    <n v="0.43000000000000005"/>
    <x v="1"/>
  </r>
  <r>
    <x v="0"/>
    <n v="1185732"/>
    <x v="455"/>
    <x v="0"/>
    <x v="49"/>
    <s v="Manchester"/>
    <x v="2"/>
    <n v="51"/>
    <n v="114"/>
    <n v="5814"/>
    <n v="2034.8999999999999"/>
    <n v="0.35"/>
    <x v="1"/>
  </r>
  <r>
    <x v="0"/>
    <n v="1185732"/>
    <x v="455"/>
    <x v="0"/>
    <x v="49"/>
    <s v="Manchester"/>
    <x v="3"/>
    <n v="43"/>
    <n v="114"/>
    <n v="4902"/>
    <n v="1666.6799999999998"/>
    <n v="0.33999999999999997"/>
    <x v="1"/>
  </r>
  <r>
    <x v="0"/>
    <n v="1185732"/>
    <x v="455"/>
    <x v="0"/>
    <x v="49"/>
    <s v="Manchester"/>
    <x v="4"/>
    <n v="59"/>
    <n v="96"/>
    <n v="5664"/>
    <n v="1925.7599999999998"/>
    <n v="0.33999999999999997"/>
    <x v="1"/>
  </r>
  <r>
    <x v="0"/>
    <n v="1185732"/>
    <x v="455"/>
    <x v="0"/>
    <x v="49"/>
    <s v="Manchester"/>
    <x v="5"/>
    <n v="61"/>
    <n v="120"/>
    <n v="7320"/>
    <n v="3001.2"/>
    <n v="0.41"/>
    <x v="1"/>
  </r>
  <r>
    <x v="0"/>
    <n v="1185732"/>
    <x v="484"/>
    <x v="0"/>
    <x v="49"/>
    <s v="Manchester"/>
    <x v="0"/>
    <n v="49"/>
    <n v="200"/>
    <n v="9800"/>
    <n v="4606"/>
    <n v="0.47000000000000003"/>
    <x v="1"/>
  </r>
  <r>
    <x v="0"/>
    <n v="1185732"/>
    <x v="484"/>
    <x v="0"/>
    <x v="49"/>
    <s v="Manchester"/>
    <x v="1"/>
    <n v="49"/>
    <n v="128"/>
    <n v="6272"/>
    <n v="2634.2400000000002"/>
    <n v="0.42000000000000004"/>
    <x v="1"/>
  </r>
  <r>
    <x v="0"/>
    <n v="1185732"/>
    <x v="484"/>
    <x v="0"/>
    <x v="49"/>
    <s v="Manchester"/>
    <x v="2"/>
    <n v="47"/>
    <n v="128"/>
    <n v="6016"/>
    <n v="2165.7599999999998"/>
    <n v="0.36"/>
    <x v="1"/>
  </r>
  <r>
    <x v="0"/>
    <n v="1185732"/>
    <x v="484"/>
    <x v="0"/>
    <x v="49"/>
    <s v="Manchester"/>
    <x v="3"/>
    <n v="49"/>
    <n v="116"/>
    <n v="5684"/>
    <n v="1989.3999999999999"/>
    <n v="0.35"/>
    <x v="1"/>
  </r>
  <r>
    <x v="0"/>
    <n v="1185732"/>
    <x v="484"/>
    <x v="0"/>
    <x v="49"/>
    <s v="Manchester"/>
    <x v="4"/>
    <n v="50"/>
    <n v="123"/>
    <n v="6150"/>
    <n v="2275.5"/>
    <n v="0.37"/>
    <x v="1"/>
  </r>
  <r>
    <x v="0"/>
    <n v="1185732"/>
    <x v="484"/>
    <x v="0"/>
    <x v="49"/>
    <s v="Manchester"/>
    <x v="5"/>
    <n v="61"/>
    <n v="144"/>
    <n v="8784"/>
    <n v="3513.6"/>
    <n v="0.39999999999999997"/>
    <x v="1"/>
  </r>
  <r>
    <x v="0"/>
    <n v="1185732"/>
    <x v="188"/>
    <x v="0"/>
    <x v="49"/>
    <s v="Manchester"/>
    <x v="0"/>
    <n v="36"/>
    <n v="165"/>
    <n v="5940"/>
    <n v="2197.8000000000002"/>
    <n v="0.37000000000000005"/>
    <x v="1"/>
  </r>
  <r>
    <x v="0"/>
    <n v="1185732"/>
    <x v="188"/>
    <x v="0"/>
    <x v="49"/>
    <s v="Manchester"/>
    <x v="1"/>
    <n v="36"/>
    <n v="93"/>
    <n v="3348"/>
    <n v="1339.2"/>
    <n v="0.4"/>
    <x v="1"/>
  </r>
  <r>
    <x v="0"/>
    <n v="1185732"/>
    <x v="188"/>
    <x v="0"/>
    <x v="49"/>
    <s v="Manchester"/>
    <x v="2"/>
    <n v="35"/>
    <n v="99"/>
    <n v="3465"/>
    <n v="935.55000000000007"/>
    <n v="0.27"/>
    <x v="1"/>
  </r>
  <r>
    <x v="0"/>
    <n v="1185732"/>
    <x v="188"/>
    <x v="0"/>
    <x v="49"/>
    <s v="Manchester"/>
    <x v="3"/>
    <n v="33"/>
    <n v="51"/>
    <n v="1683"/>
    <n v="471.24000000000007"/>
    <n v="0.28000000000000003"/>
    <x v="1"/>
  </r>
  <r>
    <x v="0"/>
    <n v="1185732"/>
    <x v="188"/>
    <x v="0"/>
    <x v="49"/>
    <s v="Manchester"/>
    <x v="4"/>
    <n v="50"/>
    <n v="64"/>
    <n v="3200"/>
    <n v="896.00000000000011"/>
    <n v="0.28000000000000003"/>
    <x v="1"/>
  </r>
  <r>
    <x v="0"/>
    <n v="1185732"/>
    <x v="188"/>
    <x v="0"/>
    <x v="49"/>
    <s v="Manchester"/>
    <x v="5"/>
    <n v="41"/>
    <n v="105"/>
    <n v="4305"/>
    <n v="1377.6000000000001"/>
    <n v="0.32"/>
    <x v="1"/>
  </r>
  <r>
    <x v="0"/>
    <n v="1185732"/>
    <x v="696"/>
    <x v="0"/>
    <x v="49"/>
    <s v="Manchester"/>
    <x v="0"/>
    <n v="41"/>
    <n v="184"/>
    <n v="7544"/>
    <n v="2791.28"/>
    <n v="0.37000000000000005"/>
    <x v="1"/>
  </r>
  <r>
    <x v="0"/>
    <n v="1185732"/>
    <x v="696"/>
    <x v="0"/>
    <x v="49"/>
    <s v="Manchester"/>
    <x v="1"/>
    <n v="42"/>
    <n v="70"/>
    <n v="2940"/>
    <n v="1234.8000000000002"/>
    <n v="0.42000000000000004"/>
    <x v="1"/>
  </r>
  <r>
    <x v="0"/>
    <n v="1185732"/>
    <x v="696"/>
    <x v="0"/>
    <x v="49"/>
    <s v="Manchester"/>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8EA3D-BB4E-4471-B2B4-B73484A82DD7}" name="PivotTable6"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4">
  <location ref="R3:T9" firstHeaderRow="0" firstDataRow="1" firstDataCol="1"/>
  <pivotFields count="18">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8" showAll="0"/>
    <pivotField numFmtId="3" showAll="0"/>
    <pivotField dataField="1" numFmtId="6" showAll="0"/>
    <pivotField dataField="1"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6"/>
  </rowFields>
  <rowItems count="6">
    <i>
      <x/>
    </i>
    <i>
      <x v="1"/>
    </i>
    <i>
      <x v="2"/>
    </i>
    <i>
      <x v="3"/>
    </i>
    <i>
      <x v="4"/>
    </i>
    <i>
      <x v="5"/>
    </i>
  </rowItems>
  <colFields count="1">
    <field x="-2"/>
  </colFields>
  <colItems count="2">
    <i>
      <x/>
    </i>
    <i i="1">
      <x v="1"/>
    </i>
  </colItems>
  <dataFields count="2">
    <dataField name="Revenue" fld="9" baseField="6" baseItem="0"/>
    <dataField name="Profit" fld="10" baseField="6" baseItem="0"/>
  </dataFields>
  <formats count="1">
    <format dxfId="54">
      <pivotArea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AA5959-89CF-4C34-98AD-2880FAC60D24}" name="Area chart - sales of Retail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M3:AS30" firstHeaderRow="1" firstDataRow="2" firstDataCol="1"/>
  <pivotFields count="18">
    <pivotField axis="axisCol"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0"/>
  </colFields>
  <colItems count="6">
    <i>
      <x/>
    </i>
    <i>
      <x v="1"/>
    </i>
    <i>
      <x v="2"/>
    </i>
    <i>
      <x v="3"/>
    </i>
    <i>
      <x v="4"/>
    </i>
    <i>
      <x v="5"/>
    </i>
  </colItems>
  <dataFields count="1">
    <dataField name="Sum of Total Sales" fld="9" showDataAs="percentOfRow" baseField="16" baseItem="1" numFmtId="10"/>
  </dataFields>
  <chartFormats count="12">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2">
          <reference field="4294967294" count="1" selected="0">
            <x v="0"/>
          </reference>
          <reference field="0" count="1" selected="0">
            <x v="4"/>
          </reference>
        </references>
      </pivotArea>
    </chartFormat>
    <chartFormat chart="9"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97C700-21FC-426F-8EA6-F82C04B50654}" name="Line chart profit % of Retailer" cacheId="0" applyNumberFormats="0" applyBorderFormats="0" applyFontFormats="0" applyPatternFormats="0" applyAlignmentFormats="0" applyWidthHeightFormats="1" dataCaption="Values" errorCaption="0" showError="1" missingCaption="0" updatedVersion="8" minRefreshableVersion="3" useAutoFormatting="1" rowGrandTotals="0" colGrandTotals="0" itemPrintTitles="1" createdVersion="8" indent="0" outline="1" outlineData="1" multipleFieldFilters="0" chartFormat="21">
  <location ref="BG3:BM30" firstHeaderRow="1" firstDataRow="2" firstDataCol="1"/>
  <pivotFields count="18">
    <pivotField axis="axisCol"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ataField="1"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0"/>
  </colFields>
  <colItems count="6">
    <i>
      <x/>
    </i>
    <i>
      <x v="1"/>
    </i>
    <i>
      <x v="2"/>
    </i>
    <i>
      <x v="3"/>
    </i>
    <i>
      <x v="4"/>
    </i>
    <i>
      <x v="5"/>
    </i>
  </colItems>
  <dataFields count="1">
    <dataField name="Sum of % Profit margin" fld="17" baseField="0" baseItem="0" numFmtId="9"/>
  </dataFields>
  <formats count="12">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axis="axisCol" fieldPosition="0"/>
    </format>
    <format dxfId="27">
      <pivotArea type="topRight" dataOnly="0" labelOnly="1" outline="0" fieldPosition="0"/>
    </format>
    <format dxfId="26">
      <pivotArea field="16" type="button" dataOnly="0" labelOnly="1" outline="0" axis="axisRow" fieldPosition="0"/>
    </format>
    <format dxfId="25">
      <pivotArea dataOnly="0" labelOnly="1" fieldPosition="0">
        <references count="1">
          <reference field="16" count="2">
            <x v="1"/>
            <x v="2"/>
          </reference>
        </references>
      </pivotArea>
    </format>
    <format dxfId="24">
      <pivotArea dataOnly="0" labelOnly="1" grandRow="1" outline="0" fieldPosition="0"/>
    </format>
    <format dxfId="23">
      <pivotArea dataOnly="0" labelOnly="1" fieldPosition="0">
        <references count="2">
          <reference field="2" count="12">
            <x v="1"/>
            <x v="2"/>
            <x v="3"/>
            <x v="4"/>
            <x v="5"/>
            <x v="6"/>
            <x v="7"/>
            <x v="8"/>
            <x v="9"/>
            <x v="10"/>
            <x v="11"/>
            <x v="12"/>
          </reference>
          <reference field="16" count="1" selected="0">
            <x v="1"/>
          </reference>
        </references>
      </pivotArea>
    </format>
    <format dxfId="22">
      <pivotArea dataOnly="0" labelOnly="1" fieldPosition="0">
        <references count="2">
          <reference field="2" count="12">
            <x v="1"/>
            <x v="2"/>
            <x v="3"/>
            <x v="4"/>
            <x v="5"/>
            <x v="6"/>
            <x v="7"/>
            <x v="8"/>
            <x v="9"/>
            <x v="10"/>
            <x v="11"/>
            <x v="12"/>
          </reference>
          <reference field="16" count="1" selected="0">
            <x v="2"/>
          </reference>
        </references>
      </pivotArea>
    </format>
    <format dxfId="21">
      <pivotArea dataOnly="0" labelOnly="1" fieldPosition="0">
        <references count="1">
          <reference field="0" count="0"/>
        </references>
      </pivotArea>
    </format>
    <format dxfId="20">
      <pivotArea dataOnly="0" labelOnly="1" grandCol="1" outline="0" fieldPosition="0"/>
    </format>
  </formats>
  <chartFormats count="14">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17" format="4" series="1">
      <pivotArea type="data" outline="0" fieldPosition="0">
        <references count="2">
          <reference field="4294967294" count="1" selected="0">
            <x v="0"/>
          </reference>
          <reference field="0" count="1" selected="0">
            <x v="4"/>
          </reference>
        </references>
      </pivotArea>
    </chartFormat>
    <chartFormat chart="17" format="5" series="1">
      <pivotArea type="data" outline="0" fieldPosition="0">
        <references count="2">
          <reference field="4294967294" count="1" selected="0">
            <x v="0"/>
          </reference>
          <reference field="0" count="1" selected="0">
            <x v="5"/>
          </reference>
        </references>
      </pivotArea>
    </chartFormat>
    <chartFormat chart="20" format="12" series="1">
      <pivotArea type="data" outline="0" fieldPosition="0">
        <references count="2">
          <reference field="4294967294" count="1" selected="0">
            <x v="0"/>
          </reference>
          <reference field="0" count="1" selected="0">
            <x v="0"/>
          </reference>
        </references>
      </pivotArea>
    </chartFormat>
    <chartFormat chart="20" format="13" series="1">
      <pivotArea type="data" outline="0" fieldPosition="0">
        <references count="2">
          <reference field="4294967294" count="1" selected="0">
            <x v="0"/>
          </reference>
          <reference field="0" count="1" selected="0">
            <x v="1"/>
          </reference>
        </references>
      </pivotArea>
    </chartFormat>
    <chartFormat chart="20" format="14" series="1">
      <pivotArea type="data" outline="0" fieldPosition="0">
        <references count="2">
          <reference field="4294967294" count="1" selected="0">
            <x v="0"/>
          </reference>
          <reference field="0" count="1" selected="0">
            <x v="2"/>
          </reference>
        </references>
      </pivotArea>
    </chartFormat>
    <chartFormat chart="20" format="15" series="1">
      <pivotArea type="data" outline="0" fieldPosition="0">
        <references count="2">
          <reference field="4294967294" count="1" selected="0">
            <x v="0"/>
          </reference>
          <reference field="0" count="1" selected="0">
            <x v="3"/>
          </reference>
        </references>
      </pivotArea>
    </chartFormat>
    <chartFormat chart="20" format="16" series="1">
      <pivotArea type="data" outline="0" fieldPosition="0">
        <references count="2">
          <reference field="4294967294" count="1" selected="0">
            <x v="0"/>
          </reference>
          <reference field="0" count="1" selected="0">
            <x v="4"/>
          </reference>
        </references>
      </pivotArea>
    </chartFormat>
    <chartFormat chart="20" format="17" series="1">
      <pivotArea type="data" outline="0" fieldPosition="0">
        <references count="2">
          <reference field="4294967294" count="1" selected="0">
            <x v="0"/>
          </reference>
          <reference field="0" count="1" selected="0">
            <x v="5"/>
          </reference>
        </references>
      </pivotArea>
    </chartFormat>
    <chartFormat chart="20" format="18"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D4D5AD-6813-4301-AAAE-7B30BD26E2AC}" name="Line chart profit % of method" cacheId="0" applyNumberFormats="0" applyBorderFormats="0" applyFontFormats="0" applyPatternFormats="0" applyAlignmentFormats="0" applyWidthHeightFormats="1" dataCaption="Values" errorCaption="0" showError="1" missingCaption="0" updatedVersion="8" minRefreshableVersion="3" useAutoFormatting="1" rowGrandTotals="0" colGrandTotals="0" itemPrintTitles="1" createdVersion="8" indent="0" outline="1" outlineData="1" multipleFieldFilters="0" chartFormat="23">
  <location ref="BB3:BE30" firstHeaderRow="1" firstDataRow="2"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numFmtId="6" showAll="0"/>
    <pivotField numFmtId="6" showAll="0"/>
    <pivotField numFmtId="9" showAll="0"/>
    <pivotField axis="axisCol"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ataField="1"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12"/>
  </colFields>
  <colItems count="3">
    <i>
      <x/>
    </i>
    <i>
      <x v="1"/>
    </i>
    <i>
      <x v="2"/>
    </i>
  </colItems>
  <dataFields count="1">
    <dataField name="Average of % Profit margin" fld="17" subtotal="average" baseField="16" baseItem="1" numFmtId="6"/>
  </dataFields>
  <formats count="12">
    <format dxfId="43">
      <pivotArea type="all" dataOnly="0" outline="0" fieldPosition="0"/>
    </format>
    <format dxfId="42">
      <pivotArea outline="0" collapsedLevelsAreSubtotals="1" fieldPosition="0"/>
    </format>
    <format dxfId="41">
      <pivotArea type="origin" dataOnly="0" labelOnly="1" outline="0" fieldPosition="0"/>
    </format>
    <format dxfId="40">
      <pivotArea field="12" type="button" dataOnly="0" labelOnly="1" outline="0" axis="axisCol" fieldPosition="0"/>
    </format>
    <format dxfId="39">
      <pivotArea type="topRight" dataOnly="0" labelOnly="1" outline="0" fieldPosition="0"/>
    </format>
    <format dxfId="38">
      <pivotArea field="16" type="button" dataOnly="0" labelOnly="1" outline="0" axis="axisRow" fieldPosition="0"/>
    </format>
    <format dxfId="37">
      <pivotArea dataOnly="0" labelOnly="1" fieldPosition="0">
        <references count="1">
          <reference field="16" count="2">
            <x v="1"/>
            <x v="2"/>
          </reference>
        </references>
      </pivotArea>
    </format>
    <format dxfId="36">
      <pivotArea dataOnly="0" labelOnly="1" grandRow="1" outline="0" fieldPosition="0"/>
    </format>
    <format dxfId="35">
      <pivotArea dataOnly="0" labelOnly="1" fieldPosition="0">
        <references count="2">
          <reference field="2" count="12">
            <x v="1"/>
            <x v="2"/>
            <x v="3"/>
            <x v="4"/>
            <x v="5"/>
            <x v="6"/>
            <x v="7"/>
            <x v="8"/>
            <x v="9"/>
            <x v="10"/>
            <x v="11"/>
            <x v="12"/>
          </reference>
          <reference field="16" count="1" selected="0">
            <x v="1"/>
          </reference>
        </references>
      </pivotArea>
    </format>
    <format dxfId="34">
      <pivotArea dataOnly="0" labelOnly="1" fieldPosition="0">
        <references count="2">
          <reference field="2" count="12">
            <x v="1"/>
            <x v="2"/>
            <x v="3"/>
            <x v="4"/>
            <x v="5"/>
            <x v="6"/>
            <x v="7"/>
            <x v="8"/>
            <x v="9"/>
            <x v="10"/>
            <x v="11"/>
            <x v="12"/>
          </reference>
          <reference field="16" count="1" selected="0">
            <x v="2"/>
          </reference>
        </references>
      </pivotArea>
    </format>
    <format dxfId="33">
      <pivotArea dataOnly="0" labelOnly="1" fieldPosition="0">
        <references count="1">
          <reference field="12" count="0"/>
        </references>
      </pivotArea>
    </format>
    <format dxfId="32">
      <pivotArea dataOnly="0" labelOnly="1" grandCol="1" outline="0" fieldPosition="0"/>
    </format>
  </formats>
  <chartFormats count="11">
    <chartFormat chart="15" format="3" series="1">
      <pivotArea type="data" outline="0" fieldPosition="0">
        <references count="1">
          <reference field="12" count="1" selected="0">
            <x v="0"/>
          </reference>
        </references>
      </pivotArea>
    </chartFormat>
    <chartFormat chart="15" format="4" series="1">
      <pivotArea type="data" outline="0" fieldPosition="0">
        <references count="1">
          <reference field="12" count="1" selected="0">
            <x v="1"/>
          </reference>
        </references>
      </pivotArea>
    </chartFormat>
    <chartFormat chart="15" format="5" series="1">
      <pivotArea type="data" outline="0" fieldPosition="0">
        <references count="1">
          <reference field="12" count="1" selected="0">
            <x v="2"/>
          </reference>
        </references>
      </pivotArea>
    </chartFormat>
    <chartFormat chart="22" format="9" series="1">
      <pivotArea type="data" outline="0" fieldPosition="0">
        <references count="2">
          <reference field="4294967294" count="1" selected="0">
            <x v="0"/>
          </reference>
          <reference field="12" count="1" selected="0">
            <x v="0"/>
          </reference>
        </references>
      </pivotArea>
    </chartFormat>
    <chartFormat chart="22" format="10" series="1">
      <pivotArea type="data" outline="0" fieldPosition="0">
        <references count="2">
          <reference field="4294967294" count="1" selected="0">
            <x v="0"/>
          </reference>
          <reference field="12" count="1" selected="0">
            <x v="1"/>
          </reference>
        </references>
      </pivotArea>
    </chartFormat>
    <chartFormat chart="22" format="11" series="1">
      <pivotArea type="data" outline="0" fieldPosition="0">
        <references count="2">
          <reference field="4294967294" count="1" selected="0">
            <x v="0"/>
          </reference>
          <reference field="12" count="1" selected="0">
            <x v="2"/>
          </reference>
        </references>
      </pivotArea>
    </chartFormat>
    <chartFormat chart="22" format="12"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2">
          <reference field="4294967294" count="1" selected="0">
            <x v="0"/>
          </reference>
          <reference field="12" count="1" selected="0">
            <x v="1"/>
          </reference>
        </references>
      </pivotArea>
    </chartFormat>
    <chartFormat chart="15" format="8" series="1">
      <pivotArea type="data" outline="0" fieldPosition="0">
        <references count="2">
          <reference field="4294967294" count="1" selected="0">
            <x v="0"/>
          </reference>
          <reference field="12" count="1" selected="0">
            <x v="2"/>
          </reference>
        </references>
      </pivotArea>
    </chartFormat>
    <chartFormat chart="15" format="9"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122248-BC48-4396-AFD1-09EF4DE42F75}" name="Sales of method"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Y3:Z6" firstHeaderRow="1" firstDataRow="1" firstDataCol="1"/>
  <pivotFields count="18">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12"/>
  </rowFields>
  <rowItems count="3">
    <i>
      <x/>
    </i>
    <i>
      <x v="1"/>
    </i>
    <i>
      <x v="2"/>
    </i>
  </rowItems>
  <colItems count="1">
    <i/>
  </colItems>
  <dataFields count="1">
    <dataField name="Sum of Total Sales" fld="9" baseField="12" baseItem="2" numFmtId="166"/>
  </dataFields>
  <formats count="2">
    <format dxfId="45">
      <pivotArea outline="0" collapsedLevelsAreSubtotals="1" fieldPosition="0"/>
    </format>
    <format dxfId="44">
      <pivotArea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2" count="1" selected="0">
            <x v="0"/>
          </reference>
        </references>
      </pivotArea>
    </chartFormat>
    <chartFormat chart="9" format="7">
      <pivotArea type="data" outline="0" fieldPosition="0">
        <references count="2">
          <reference field="4294967294" count="1" selected="0">
            <x v="0"/>
          </reference>
          <reference field="12" count="1" selected="0">
            <x v="1"/>
          </reference>
        </references>
      </pivotArea>
    </chartFormat>
    <chartFormat chart="9" format="8">
      <pivotArea type="data" outline="0" fieldPosition="0">
        <references count="2">
          <reference field="4294967294" count="1" selected="0">
            <x v="0"/>
          </reference>
          <reference field="12" count="1" selected="0">
            <x v="2"/>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43271A-29DF-4990-ADDF-5600627D7349}" name="Product perfroma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3:G9" firstHeaderRow="0" firstDataRow="1" firstDataCol="1"/>
  <pivotFields count="18">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axis="axisRow" showAll="0" sortType="descending">
      <items count="7">
        <item x="2"/>
        <item x="3"/>
        <item x="5"/>
        <item x="0"/>
        <item x="1"/>
        <item x="4"/>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dataField="1" numFmtId="6" showAll="0"/>
    <pivotField dataField="1" numFmtId="6" showAll="0"/>
    <pivotField dataField="1" numFmtId="9" showAll="0"/>
    <pivotField showAll="0">
      <items count="4">
        <item x="0"/>
        <item x="2"/>
        <item x="1"/>
        <item t="default"/>
      </items>
    </pivotField>
    <pivotField dragToRow="0" dragToCol="0" dragToPage="0" showAll="0" defaultSubtotal="0"/>
    <pivotField dataField="1"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6"/>
  </rowFields>
  <rowItems count="6">
    <i>
      <x v="3"/>
    </i>
    <i>
      <x v="4"/>
    </i>
    <i>
      <x v="2"/>
    </i>
    <i>
      <x/>
    </i>
    <i>
      <x v="1"/>
    </i>
    <i>
      <x v="5"/>
    </i>
  </rowItems>
  <colFields count="1">
    <field x="-2"/>
  </colFields>
  <colItems count="5">
    <i>
      <x/>
    </i>
    <i i="1">
      <x v="1"/>
    </i>
    <i i="2">
      <x v="2"/>
    </i>
    <i i="3">
      <x v="3"/>
    </i>
    <i i="4">
      <x v="4"/>
    </i>
  </colItems>
  <dataFields count="5">
    <dataField name="Orders" fld="8" baseField="6" baseItem="0" numFmtId="164"/>
    <dataField name="Revenue" fld="9" baseField="6" baseItem="3" numFmtId="166"/>
    <dataField name="Profit" fld="10" baseField="6" baseItem="0" numFmtId="166"/>
    <dataField name="Expense" fld="14" baseField="6" baseItem="0" numFmtId="166"/>
    <dataField name="Profit %" fld="11" subtotal="average" baseField="6" baseItem="0" numFmtId="9"/>
  </dataFields>
  <formats count="3">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3" selected="0">
            <x v="1"/>
            <x v="2"/>
            <x v="3"/>
          </reference>
        </references>
      </pivotArea>
    </format>
    <format dxfId="46">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A219A32-2E0B-4DF9-BED5-47B26BFE5404}" name="Sales of product by 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I3:O30" firstHeaderRow="1" firstDataRow="2" firstDataCol="1"/>
  <pivotFields count="18">
    <pivotField showAll="0">
      <items count="7">
        <item x="5"/>
        <item x="0"/>
        <item x="4"/>
        <item x="2"/>
        <item x="1"/>
        <item x="3"/>
        <item t="default"/>
      </items>
    </pivotField>
    <pivotField showAll="0"/>
    <pivotField axis="axisRow" numFmtId="14" showAll="0">
      <items count="15">
        <item sd="0" x="0"/>
        <item sd="0" x="1"/>
        <item sd="0" x="2"/>
        <item sd="0" x="3"/>
        <item sd="0" x="4"/>
        <item sd="0" x="5"/>
        <item sd="0" x="6"/>
        <item sd="0" x="7"/>
        <item sd="0" x="8"/>
        <item sd="0" x="9"/>
        <item sd="0" x="10"/>
        <item sd="0" x="11"/>
        <item sd="0" x="12"/>
        <item sd="0" x="13"/>
        <item t="default"/>
      </items>
    </pivotField>
    <pivotField showAll="0">
      <items count="6">
        <item x="3"/>
        <item x="0"/>
        <item x="1"/>
        <item x="4"/>
        <item x="2"/>
        <item t="default"/>
      </items>
    </pivotField>
    <pivotField showAll="0"/>
    <pivotField showAll="0"/>
    <pivotField axis="axisCol"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6"/>
  </colFields>
  <colItems count="6">
    <i>
      <x/>
    </i>
    <i>
      <x v="1"/>
    </i>
    <i>
      <x v="2"/>
    </i>
    <i>
      <x v="3"/>
    </i>
    <i>
      <x v="4"/>
    </i>
    <i>
      <x v="5"/>
    </i>
  </colItems>
  <dataFields count="1">
    <dataField name="Sum of Total Sales" fld="9" baseField="0" baseItem="0"/>
  </dataFields>
  <formats count="3">
    <format dxfId="51">
      <pivotArea collapsedLevelsAreSubtotals="1" fieldPosition="0">
        <references count="2">
          <reference field="2" count="12">
            <x v="1"/>
            <x v="2"/>
            <x v="3"/>
            <x v="4"/>
            <x v="5"/>
            <x v="6"/>
            <x v="7"/>
            <x v="8"/>
            <x v="9"/>
            <x v="10"/>
            <x v="11"/>
            <x v="12"/>
          </reference>
          <reference field="16" count="1" selected="0">
            <x v="1"/>
          </reference>
        </references>
      </pivotArea>
    </format>
    <format dxfId="50">
      <pivotArea collapsedLevelsAreSubtotals="1" fieldPosition="0">
        <references count="1">
          <reference field="16" count="1">
            <x v="2"/>
          </reference>
        </references>
      </pivotArea>
    </format>
    <format dxfId="49">
      <pivotArea collapsedLevelsAreSubtotals="1" fieldPosition="0">
        <references count="2">
          <reference field="2" count="12">
            <x v="1"/>
            <x v="2"/>
            <x v="3"/>
            <x v="4"/>
            <x v="5"/>
            <x v="6"/>
            <x v="7"/>
            <x v="8"/>
            <x v="9"/>
            <x v="10"/>
            <x v="11"/>
            <x v="12"/>
          </reference>
          <reference field="16" count="1" selected="0">
            <x v="2"/>
          </reference>
        </references>
      </pivotArea>
    </format>
  </formats>
  <chartFormats count="1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4" format="12" series="1">
      <pivotArea type="data" outline="0" fieldPosition="0">
        <references count="2">
          <reference field="4294967294" count="1" selected="0">
            <x v="0"/>
          </reference>
          <reference field="6" count="1" selected="0">
            <x v="0"/>
          </reference>
        </references>
      </pivotArea>
    </chartFormat>
    <chartFormat chart="4" format="13" series="1">
      <pivotArea type="data" outline="0" fieldPosition="0">
        <references count="2">
          <reference field="4294967294" count="1" selected="0">
            <x v="0"/>
          </reference>
          <reference field="6" count="1" selected="0">
            <x v="1"/>
          </reference>
        </references>
      </pivotArea>
    </chartFormat>
    <chartFormat chart="4" format="14" series="1">
      <pivotArea type="data" outline="0" fieldPosition="0">
        <references count="2">
          <reference field="4294967294" count="1" selected="0">
            <x v="0"/>
          </reference>
          <reference field="6" count="1" selected="0">
            <x v="2"/>
          </reference>
        </references>
      </pivotArea>
    </chartFormat>
    <chartFormat chart="4" format="15" series="1">
      <pivotArea type="data" outline="0" fieldPosition="0">
        <references count="2">
          <reference field="4294967294" count="1" selected="0">
            <x v="0"/>
          </reference>
          <reference field="6" count="1" selected="0">
            <x v="3"/>
          </reference>
        </references>
      </pivotArea>
    </chartFormat>
    <chartFormat chart="4" format="16" series="1">
      <pivotArea type="data" outline="0" fieldPosition="0">
        <references count="2">
          <reference field="4294967294" count="1" selected="0">
            <x v="0"/>
          </reference>
          <reference field="6" count="1" selected="0">
            <x v="4"/>
          </reference>
        </references>
      </pivotArea>
    </chartFormat>
    <chartFormat chart="4" format="17" series="1">
      <pivotArea type="data" outline="0" fieldPosition="0">
        <references count="2">
          <reference field="4294967294" count="1" selected="0">
            <x v="0"/>
          </reference>
          <reference field="6" count="1" selected="0">
            <x v="5"/>
          </reference>
        </references>
      </pivotArea>
    </chartFormat>
    <chartFormat chart="4" format="18">
      <pivotArea type="data" outline="0" fieldPosition="0">
        <references count="4">
          <reference field="4294967294" count="1" selected="0">
            <x v="0"/>
          </reference>
          <reference field="2" count="1" selected="0">
            <x v="12"/>
          </reference>
          <reference field="6" count="1" selected="0">
            <x v="3"/>
          </reference>
          <reference field="16" count="1" selected="0">
            <x v="2"/>
          </reference>
        </references>
      </pivotArea>
    </chartFormat>
    <chartFormat chart="4" format="19">
      <pivotArea type="data" outline="0" fieldPosition="0">
        <references count="4">
          <reference field="4294967294" count="1" selected="0">
            <x v="0"/>
          </reference>
          <reference field="2" count="1" selected="0">
            <x v="12"/>
          </reference>
          <reference field="6" count="1" selected="0">
            <x v="4"/>
          </reference>
          <reference field="16" count="1" selected="0">
            <x v="2"/>
          </reference>
        </references>
      </pivotArea>
    </chartFormat>
    <chartFormat chart="4" format="2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FB5ED89-11FB-4D48-963C-677C0E4DE29B}" name="Sales of Retail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B3:AC9" firstHeaderRow="1" firstDataRow="1" firstDataCol="1"/>
  <pivotFields count="18">
    <pivotField axis="axisRow"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0"/>
  </rowFields>
  <rowItems count="6">
    <i>
      <x/>
    </i>
    <i>
      <x v="1"/>
    </i>
    <i>
      <x v="2"/>
    </i>
    <i>
      <x v="3"/>
    </i>
    <i>
      <x v="4"/>
    </i>
    <i>
      <x v="5"/>
    </i>
  </rowItems>
  <colItems count="1">
    <i/>
  </colItems>
  <dataFields count="1">
    <dataField name="Sum of Total Sales" fld="9" baseField="12" baseItem="1" numFmtId="166"/>
  </dataFields>
  <formats count="1">
    <format dxfId="52">
      <pivotArea outline="0" collapsedLevelsAreSubtotals="1" fieldPosition="0"/>
    </format>
  </formats>
  <chartFormats count="14">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0" count="1" selected="0">
            <x v="0"/>
          </reference>
        </references>
      </pivotArea>
    </chartFormat>
    <chartFormat chart="21" format="2">
      <pivotArea type="data" outline="0" fieldPosition="0">
        <references count="2">
          <reference field="4294967294" count="1" selected="0">
            <x v="0"/>
          </reference>
          <reference field="0" count="1" selected="0">
            <x v="1"/>
          </reference>
        </references>
      </pivotArea>
    </chartFormat>
    <chartFormat chart="21" format="3">
      <pivotArea type="data" outline="0" fieldPosition="0">
        <references count="2">
          <reference field="4294967294" count="1" selected="0">
            <x v="0"/>
          </reference>
          <reference field="0" count="1" selected="0">
            <x v="2"/>
          </reference>
        </references>
      </pivotArea>
    </chartFormat>
    <chartFormat chart="21" format="4">
      <pivotArea type="data" outline="0" fieldPosition="0">
        <references count="2">
          <reference field="4294967294" count="1" selected="0">
            <x v="0"/>
          </reference>
          <reference field="0" count="1" selected="0">
            <x v="3"/>
          </reference>
        </references>
      </pivotArea>
    </chartFormat>
    <chartFormat chart="21" format="5">
      <pivotArea type="data" outline="0" fieldPosition="0">
        <references count="2">
          <reference field="4294967294" count="1" selected="0">
            <x v="0"/>
          </reference>
          <reference field="0" count="1" selected="0">
            <x v="4"/>
          </reference>
        </references>
      </pivotArea>
    </chartFormat>
    <chartFormat chart="21" format="6">
      <pivotArea type="data" outline="0" fieldPosition="0">
        <references count="2">
          <reference field="4294967294" count="1" selected="0">
            <x v="0"/>
          </reference>
          <reference field="0" count="1" selected="0">
            <x v="5"/>
          </reference>
        </references>
      </pivotArea>
    </chartFormat>
    <chartFormat chart="27" format="21" series="1">
      <pivotArea type="data" outline="0" fieldPosition="0">
        <references count="1">
          <reference field="4294967294" count="1" selected="0">
            <x v="0"/>
          </reference>
        </references>
      </pivotArea>
    </chartFormat>
    <chartFormat chart="27" format="22">
      <pivotArea type="data" outline="0" fieldPosition="0">
        <references count="2">
          <reference field="4294967294" count="1" selected="0">
            <x v="0"/>
          </reference>
          <reference field="0" count="1" selected="0">
            <x v="0"/>
          </reference>
        </references>
      </pivotArea>
    </chartFormat>
    <chartFormat chart="27" format="23">
      <pivotArea type="data" outline="0" fieldPosition="0">
        <references count="2">
          <reference field="4294967294" count="1" selected="0">
            <x v="0"/>
          </reference>
          <reference field="0" count="1" selected="0">
            <x v="1"/>
          </reference>
        </references>
      </pivotArea>
    </chartFormat>
    <chartFormat chart="27" format="24">
      <pivotArea type="data" outline="0" fieldPosition="0">
        <references count="2">
          <reference field="4294967294" count="1" selected="0">
            <x v="0"/>
          </reference>
          <reference field="0" count="1" selected="0">
            <x v="2"/>
          </reference>
        </references>
      </pivotArea>
    </chartFormat>
    <chartFormat chart="27" format="25">
      <pivotArea type="data" outline="0" fieldPosition="0">
        <references count="2">
          <reference field="4294967294" count="1" selected="0">
            <x v="0"/>
          </reference>
          <reference field="0" count="1" selected="0">
            <x v="3"/>
          </reference>
        </references>
      </pivotArea>
    </chartFormat>
    <chartFormat chart="27" format="26">
      <pivotArea type="data" outline="0" fieldPosition="0">
        <references count="2">
          <reference field="4294967294" count="1" selected="0">
            <x v="0"/>
          </reference>
          <reference field="0" count="1" selected="0">
            <x v="4"/>
          </reference>
        </references>
      </pivotArea>
    </chartFormat>
    <chartFormat chart="27" format="2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E0F7695-C57E-43CA-A252-C93570CAA1B7}" name="Sales of Lo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E3:AF8" firstHeaderRow="1" firstDataRow="1" firstDataCol="1"/>
  <pivotFields count="18">
    <pivotField showAll="0">
      <items count="7">
        <item x="5"/>
        <item x="0"/>
        <item x="4"/>
        <item x="2"/>
        <item x="1"/>
        <item x="3"/>
        <item t="default"/>
      </items>
    </pivotField>
    <pivotField showAll="0"/>
    <pivotField numFmtId="14" showAll="0"/>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3"/>
  </rowFields>
  <rowItems count="5">
    <i>
      <x/>
    </i>
    <i>
      <x v="1"/>
    </i>
    <i>
      <x v="2"/>
    </i>
    <i>
      <x v="3"/>
    </i>
    <i>
      <x v="4"/>
    </i>
  </rowItems>
  <colItems count="1">
    <i/>
  </colItems>
  <dataFields count="1">
    <dataField name="Sum of Total Sales" fld="9" baseField="3" baseItem="0" numFmtId="166"/>
  </dataFields>
  <formats count="1">
    <format dxfId="53">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1"/>
          </reference>
        </references>
      </pivotArea>
    </chartFormat>
    <chartFormat chart="10" format="10">
      <pivotArea type="data" outline="0" fieldPosition="0">
        <references count="2">
          <reference field="4294967294" count="1" selected="0">
            <x v="0"/>
          </reference>
          <reference field="3" count="1" selected="0">
            <x v="2"/>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4"/>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53CC249-BA48-4270-8BF5-8AACA34A78A3}" name="Area chart - sales of metho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H3:AK30" firstHeaderRow="1" firstDataRow="2"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Col"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12"/>
  </colFields>
  <colItems count="3">
    <i>
      <x/>
    </i>
    <i>
      <x v="1"/>
    </i>
    <i>
      <x v="2"/>
    </i>
  </colItems>
  <dataFields count="1">
    <dataField name="Sum of Total Sales" fld="9" showDataAs="percentOfRow" baseField="16" baseItem="1" numFmtId="10"/>
  </dataFields>
  <chartFormats count="6">
    <chartFormat chart="16" format="0" series="1">
      <pivotArea type="data" outline="0" fieldPosition="0">
        <references count="2">
          <reference field="4294967294" count="1" selected="0">
            <x v="0"/>
          </reference>
          <reference field="12"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16" format="2" series="1">
      <pivotArea type="data" outline="0" fieldPosition="0">
        <references count="2">
          <reference field="4294967294" count="1" selected="0">
            <x v="0"/>
          </reference>
          <reference field="12" count="1" selected="0">
            <x v="2"/>
          </reference>
        </references>
      </pivotArea>
    </chartFormat>
    <chartFormat chart="19" format="6" series="1">
      <pivotArea type="data" outline="0" fieldPosition="0">
        <references count="2">
          <reference field="4294967294" count="1" selected="0">
            <x v="0"/>
          </reference>
          <reference field="12" count="1" selected="0">
            <x v="0"/>
          </reference>
        </references>
      </pivotArea>
    </chartFormat>
    <chartFormat chart="19" format="7" series="1">
      <pivotArea type="data" outline="0" fieldPosition="0">
        <references count="2">
          <reference field="4294967294" count="1" selected="0">
            <x v="0"/>
          </reference>
          <reference field="12" count="1" selected="0">
            <x v="1"/>
          </reference>
        </references>
      </pivotArea>
    </chartFormat>
    <chartFormat chart="19"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016478E-6625-488F-9C39-FC2B813D2909}" name="Area chart - sales of Loca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U3:AZ30" firstHeaderRow="1" firstDataRow="2"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axis="axisCol"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3"/>
  </colFields>
  <colItems count="5">
    <i>
      <x/>
    </i>
    <i>
      <x v="1"/>
    </i>
    <i>
      <x v="2"/>
    </i>
    <i>
      <x v="3"/>
    </i>
    <i>
      <x v="4"/>
    </i>
  </colItems>
  <dataFields count="1">
    <dataField name="Sum of Total Sales" fld="9" showDataAs="percentOfRow" baseField="16" baseItem="1" numFmtId="10"/>
  </dataFields>
  <chartFormats count="10">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77C87-A168-4745-AA93-40BBDC5873A3}" name="PivotTable5"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2">
  <location ref="M3:O29" firstHeaderRow="0" firstDataRow="1"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dataField="1" numFmtId="3" showAll="0"/>
    <pivotField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items count="6">
        <item sd="0" x="0"/>
        <item sd="0" x="1"/>
        <item x="2"/>
        <item sd="0" x="3"/>
        <item sd="0" x="4"/>
        <item sd="0" x="5"/>
      </items>
    </pivotField>
    <pivotField axis="axisRow" showAll="0" defaultSubtotal="0">
      <items count="5">
        <item x="0"/>
        <item x="1"/>
        <item x="2"/>
        <item x="3"/>
        <item x="4"/>
      </items>
    </pivotField>
    <pivotField dataField="1"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2"/>
  </colFields>
  <colItems count="2">
    <i>
      <x/>
    </i>
    <i i="1">
      <x v="1"/>
    </i>
  </colItems>
  <dataFields count="2">
    <dataField name="Orders" fld="8" baseField="16" baseItem="1"/>
    <dataField name="Profit margin" fld="17" baseField="16" baseItem="1" numFmtId="6"/>
  </dataFields>
  <formats count="6">
    <format dxfId="60">
      <pivotArea collapsedLevelsAreSubtotals="1" fieldPosition="0">
        <references count="3">
          <reference field="4294967294" count="1" selected="0">
            <x v="1"/>
          </reference>
          <reference field="2" count="12">
            <x v="1"/>
            <x v="2"/>
            <x v="3"/>
            <x v="4"/>
            <x v="5"/>
            <x v="6"/>
            <x v="7"/>
            <x v="8"/>
            <x v="9"/>
            <x v="10"/>
            <x v="11"/>
            <x v="12"/>
          </reference>
          <reference field="16" count="1" selected="0">
            <x v="1"/>
          </reference>
        </references>
      </pivotArea>
    </format>
    <format dxfId="59">
      <pivotArea collapsedLevelsAreSubtotals="1" fieldPosition="0">
        <references count="2">
          <reference field="4294967294" count="1" selected="0">
            <x v="1"/>
          </reference>
          <reference field="16" count="1">
            <x v="2"/>
          </reference>
        </references>
      </pivotArea>
    </format>
    <format dxfId="58">
      <pivotArea collapsedLevelsAreSubtotals="1" fieldPosition="0">
        <references count="3">
          <reference field="4294967294" count="1" selected="0">
            <x v="1"/>
          </reference>
          <reference field="2" count="12">
            <x v="1"/>
            <x v="2"/>
            <x v="3"/>
            <x v="4"/>
            <x v="5"/>
            <x v="6"/>
            <x v="7"/>
            <x v="8"/>
            <x v="9"/>
            <x v="10"/>
            <x v="11"/>
            <x v="12"/>
          </reference>
          <reference field="16" count="1" selected="0">
            <x v="2"/>
          </reference>
        </references>
      </pivotArea>
    </format>
    <format dxfId="57">
      <pivotArea collapsedLevelsAreSubtotals="1" fieldPosition="0">
        <references count="3">
          <reference field="4294967294" count="1" selected="0">
            <x v="0"/>
          </reference>
          <reference field="2" count="12">
            <x v="1"/>
            <x v="2"/>
            <x v="3"/>
            <x v="4"/>
            <x v="5"/>
            <x v="6"/>
            <x v="7"/>
            <x v="8"/>
            <x v="9"/>
            <x v="10"/>
            <x v="11"/>
            <x v="12"/>
          </reference>
          <reference field="16" count="1" selected="0">
            <x v="1"/>
          </reference>
        </references>
      </pivotArea>
    </format>
    <format dxfId="56">
      <pivotArea collapsedLevelsAreSubtotals="1" fieldPosition="0">
        <references count="2">
          <reference field="4294967294" count="1" selected="0">
            <x v="0"/>
          </reference>
          <reference field="16" count="1">
            <x v="2"/>
          </reference>
        </references>
      </pivotArea>
    </format>
    <format dxfId="55">
      <pivotArea collapsedLevelsAreSubtotals="1" fieldPosition="0">
        <references count="3">
          <reference field="4294967294" count="1" selected="0">
            <x v="0"/>
          </reference>
          <reference field="2" count="12">
            <x v="1"/>
            <x v="2"/>
            <x v="3"/>
            <x v="4"/>
            <x v="5"/>
            <x v="6"/>
            <x v="7"/>
            <x v="8"/>
            <x v="9"/>
            <x v="10"/>
            <x v="11"/>
            <x v="12"/>
          </reference>
          <reference field="16" count="1" selected="0">
            <x v="2"/>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CDDCCF-AE45-41C9-8CCE-BE7A80BC1580}" name="PivotTable7"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W3:X9" firstHeaderRow="1" firstDataRow="1" firstDataCol="1"/>
  <pivotFields count="18">
    <pivotField axis="axisRow"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0"/>
  </rowFields>
  <rowItems count="6">
    <i>
      <x/>
    </i>
    <i>
      <x v="1"/>
    </i>
    <i>
      <x v="2"/>
    </i>
    <i>
      <x v="3"/>
    </i>
    <i>
      <x v="4"/>
    </i>
    <i>
      <x v="5"/>
    </i>
  </rowItems>
  <colItems count="1">
    <i/>
  </colItems>
  <dataFields count="1">
    <dataField name="Revenue" fld="9" baseField="0" baseItem="0" numFmtId="6"/>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7C8B57-D106-4DE9-A0A1-6A3ED9E5462E}" name="PivotTable8"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A3:AB58" firstHeaderRow="1" firstDataRow="1" firstDataCol="1"/>
  <pivotFields count="18">
    <pivotField showAll="0">
      <items count="7">
        <item x="5"/>
        <item x="0"/>
        <item x="4"/>
        <item x="2"/>
        <item x="1"/>
        <item x="3"/>
        <item t="default"/>
      </items>
    </pivotField>
    <pivotField showAll="0"/>
    <pivotField numFmtId="14" showAll="0"/>
    <pivotField axis="axisRow"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2">
    <field x="3"/>
    <field x="4"/>
  </rowFields>
  <rowItems count="55">
    <i>
      <x/>
    </i>
    <i r="1">
      <x v="12"/>
    </i>
    <i r="1">
      <x v="13"/>
    </i>
    <i r="1">
      <x v="14"/>
    </i>
    <i r="1">
      <x v="15"/>
    </i>
    <i r="1">
      <x v="21"/>
    </i>
    <i r="1">
      <x v="22"/>
    </i>
    <i r="1">
      <x v="24"/>
    </i>
    <i r="1">
      <x v="25"/>
    </i>
    <i r="1">
      <x v="26"/>
    </i>
    <i r="1">
      <x v="33"/>
    </i>
    <i r="1">
      <x v="34"/>
    </i>
    <i r="1">
      <x v="40"/>
    </i>
    <i r="1">
      <x v="48"/>
    </i>
    <i>
      <x v="1"/>
    </i>
    <i r="1">
      <x v="6"/>
    </i>
    <i r="1">
      <x v="7"/>
    </i>
    <i r="1">
      <x v="18"/>
    </i>
    <i r="1">
      <x v="19"/>
    </i>
    <i r="1">
      <x v="20"/>
    </i>
    <i r="1">
      <x v="28"/>
    </i>
    <i r="1">
      <x v="29"/>
    </i>
    <i r="1">
      <x v="31"/>
    </i>
    <i r="1">
      <x v="37"/>
    </i>
    <i r="1">
      <x v="38"/>
    </i>
    <i r="1">
      <x v="44"/>
    </i>
    <i r="1">
      <x v="47"/>
    </i>
    <i>
      <x v="2"/>
    </i>
    <i r="1">
      <x/>
    </i>
    <i r="1">
      <x v="3"/>
    </i>
    <i r="1">
      <x v="17"/>
    </i>
    <i r="1">
      <x v="23"/>
    </i>
    <i r="1">
      <x v="35"/>
    </i>
    <i r="1">
      <x v="41"/>
    </i>
    <i r="1">
      <x v="42"/>
    </i>
    <i>
      <x v="3"/>
    </i>
    <i r="1">
      <x v="8"/>
    </i>
    <i r="1">
      <x v="9"/>
    </i>
    <i r="1">
      <x v="16"/>
    </i>
    <i r="1">
      <x v="32"/>
    </i>
    <i r="1">
      <x v="39"/>
    </i>
    <i r="1">
      <x v="45"/>
    </i>
    <i>
      <x v="4"/>
    </i>
    <i r="1">
      <x v="1"/>
    </i>
    <i r="1">
      <x v="2"/>
    </i>
    <i r="1">
      <x v="4"/>
    </i>
    <i r="1">
      <x v="5"/>
    </i>
    <i r="1">
      <x v="10"/>
    </i>
    <i r="1">
      <x v="11"/>
    </i>
    <i r="1">
      <x v="27"/>
    </i>
    <i r="1">
      <x v="30"/>
    </i>
    <i r="1">
      <x v="36"/>
    </i>
    <i r="1">
      <x v="43"/>
    </i>
    <i r="1">
      <x v="46"/>
    </i>
    <i r="1">
      <x v="49"/>
    </i>
  </rowItems>
  <colItems count="1">
    <i/>
  </colItems>
  <dataFields count="1">
    <dataField name="Revenue" fld="9" baseField="3" baseItem="0" numFmtId="6"/>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97E369-27DD-4D5B-BDD3-B2B529B108C4}"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3">
  <location ref="AD3:AE6" firstHeaderRow="1" firstDataRow="1" firstDataCol="1"/>
  <pivotFields count="18">
    <pivotField showAll="0">
      <items count="7">
        <item x="5"/>
        <item x="0"/>
        <item x="4"/>
        <item x="2"/>
        <item x="1"/>
        <item x="3"/>
        <item t="default"/>
      </items>
    </pivotField>
    <pivotField showAll="0"/>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 dragToRow="0" dragToCol="0" dragToPage="0" showAll="0" defaultSubtotal="0"/>
    <pivotField dragToRow="0" dragToCol="0" dragToPage="0" showAll="0" defaultSubtotal="0"/>
    <pivotField showAll="0" defaultSubtotal="0"/>
    <pivotField showAll="0" defaultSubtotal="0">
      <items count="5">
        <item x="0"/>
        <item x="1"/>
        <item x="2"/>
        <item x="3"/>
        <item x="4"/>
      </items>
    </pivotField>
    <pivotField dragToRow="0" dragToCol="0" dragToPage="0" showAll="0" defaultSubtotal="0"/>
  </pivotFields>
  <rowFields count="1">
    <field x="12"/>
  </rowFields>
  <rowItems count="3">
    <i>
      <x/>
    </i>
    <i>
      <x v="1"/>
    </i>
    <i>
      <x v="2"/>
    </i>
  </rowItems>
  <colItems count="1">
    <i/>
  </colItems>
  <dataFields count="1">
    <dataField name="Sum of Total Sales" fld="9" baseField="0" baseItem="0" numFmtId="165"/>
  </dataFields>
  <formats count="1">
    <format dxfId="63">
      <pivotArea outline="0" collapsedLevelsAreSubtotals="1" fieldPosition="0"/>
    </format>
  </formats>
  <chartFormats count="12">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12" count="1" selected="0">
            <x v="0"/>
          </reference>
        </references>
      </pivotArea>
    </chartFormat>
    <chartFormat chart="3" format="35">
      <pivotArea type="data" outline="0" fieldPosition="0">
        <references count="2">
          <reference field="4294967294" count="1" selected="0">
            <x v="0"/>
          </reference>
          <reference field="12" count="1" selected="0">
            <x v="1"/>
          </reference>
        </references>
      </pivotArea>
    </chartFormat>
    <chartFormat chart="3" format="36">
      <pivotArea type="data" outline="0" fieldPosition="0">
        <references count="2">
          <reference field="4294967294" count="1" selected="0">
            <x v="0"/>
          </reference>
          <reference field="12" count="1" selected="0">
            <x v="2"/>
          </reference>
        </references>
      </pivotArea>
    </chartFormat>
    <chartFormat chart="28" format="0"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6" format="41" series="1">
      <pivotArea type="data" outline="0" fieldPosition="0">
        <references count="1">
          <reference field="4294967294" count="1" selected="0">
            <x v="0"/>
          </reference>
        </references>
      </pivotArea>
    </chartFormat>
    <chartFormat chart="36" format="42">
      <pivotArea type="data" outline="0" fieldPosition="0">
        <references count="2">
          <reference field="4294967294" count="1" selected="0">
            <x v="0"/>
          </reference>
          <reference field="12" count="1" selected="0">
            <x v="0"/>
          </reference>
        </references>
      </pivotArea>
    </chartFormat>
    <chartFormat chart="36" format="43">
      <pivotArea type="data" outline="0" fieldPosition="0">
        <references count="2">
          <reference field="4294967294" count="1" selected="0">
            <x v="0"/>
          </reference>
          <reference field="12" count="1" selected="0">
            <x v="1"/>
          </reference>
        </references>
      </pivotArea>
    </chartFormat>
    <chartFormat chart="36" format="44">
      <pivotArea type="data" outline="0" fieldPosition="0">
        <references count="2">
          <reference field="4294967294" count="1" selected="0">
            <x v="0"/>
          </reference>
          <reference field="12" count="1" selected="0">
            <x v="2"/>
          </reference>
        </references>
      </pivotArea>
    </chartFormat>
    <chartFormat chart="31" format="4">
      <pivotArea type="data" outline="0" fieldPosition="0">
        <references count="2">
          <reference field="4294967294" count="1" selected="0">
            <x v="0"/>
          </reference>
          <reference field="12" count="1" selected="0">
            <x v="1"/>
          </reference>
        </references>
      </pivotArea>
    </chartFormat>
    <chartFormat chart="31" format="5">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986AAB-394F-4599-B532-ABC49958DA97}"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3:F4" firstHeaderRow="0" firstDataRow="1" firstDataCol="0"/>
  <pivotFields count="18">
    <pivotField showAll="0">
      <items count="7">
        <item x="5"/>
        <item x="0"/>
        <item x="4"/>
        <item x="2"/>
        <item x="1"/>
        <item x="3"/>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dataField="1" numFmtId="3" showAll="0"/>
    <pivotField dataField="1" numFmtId="6" showAll="0"/>
    <pivotField dataField="1" numFmtId="6" showAll="0"/>
    <pivotField numFmtId="9" showAll="0"/>
    <pivotField showAll="0">
      <items count="4">
        <item x="0"/>
        <item x="2"/>
        <item x="1"/>
        <item t="default"/>
      </items>
    </pivotField>
    <pivotField dataField="1"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Fields count="1">
    <field x="-2"/>
  </colFields>
  <colItems count="4">
    <i>
      <x/>
    </i>
    <i i="1">
      <x v="1"/>
    </i>
    <i i="2">
      <x v="2"/>
    </i>
    <i i="3">
      <x v="3"/>
    </i>
  </colItems>
  <dataFields count="4">
    <dataField name="Orders" fld="8" baseField="0" baseItem="1" numFmtId="164"/>
    <dataField name="Revenue" fld="9" baseField="0" baseItem="1" numFmtId="165"/>
    <dataField name="Profit" fld="10" baseField="0" baseItem="2" numFmtId="165"/>
    <dataField name="Operating Cost" fld="13" baseField="0" baseItem="3" numFmtId="165"/>
  </dataFields>
  <formats count="2">
    <format dxfId="65">
      <pivotArea outline="0" collapsedLevelsAreSubtotals="1" fieldPosition="0">
        <references count="1">
          <reference field="4294967294" count="1" selected="0">
            <x v="0"/>
          </reference>
        </references>
      </pivotArea>
    </format>
    <format dxfId="6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383AE2-72B2-4043-994E-21F1F47C0BFE}" name="PivotTable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25">
  <location ref="H3:J29" firstHeaderRow="0" firstDataRow="1"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dataField="1"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items count="7">
        <item sd="0" x="0"/>
        <item sd="0" x="1"/>
        <item sd="0" x="2"/>
        <item sd="0" x="3"/>
        <item x="4"/>
        <item sd="0" x="5"/>
        <item t="default"/>
      </items>
    </pivotField>
    <pivotField axis="axisRow" showAll="0">
      <items count="6">
        <item x="0"/>
        <item x="1"/>
        <item x="2"/>
        <item x="3"/>
        <item x="4"/>
        <item t="default"/>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2"/>
  </colFields>
  <colItems count="2">
    <i>
      <x/>
    </i>
    <i i="1">
      <x v="1"/>
    </i>
  </colItems>
  <dataFields count="2">
    <dataField name="Revenue" fld="9" baseField="16" baseItem="1"/>
    <dataField name="Profit" fld="10" baseField="16" baseItem="1"/>
  </dataFields>
  <formats count="7">
    <format dxfId="72">
      <pivotArea type="all" dataOnly="0" outline="0" fieldPosition="0"/>
    </format>
    <format dxfId="71">
      <pivotArea outline="0" collapsedLevelsAreSubtotals="1" fieldPosition="0"/>
    </format>
    <format dxfId="70">
      <pivotArea field="16" type="button" dataOnly="0" labelOnly="1" outline="0" axis="axisRow" fieldPosition="0"/>
    </format>
    <format dxfId="69">
      <pivotArea dataOnly="0" labelOnly="1" fieldPosition="0">
        <references count="1">
          <reference field="16" count="2">
            <x v="1"/>
            <x v="2"/>
          </reference>
        </references>
      </pivotArea>
    </format>
    <format dxfId="68">
      <pivotArea dataOnly="0" labelOnly="1" fieldPosition="0">
        <references count="2">
          <reference field="2" count="12">
            <x v="1"/>
            <x v="2"/>
            <x v="3"/>
            <x v="4"/>
            <x v="5"/>
            <x v="6"/>
            <x v="7"/>
            <x v="8"/>
            <x v="9"/>
            <x v="10"/>
            <x v="11"/>
            <x v="12"/>
          </reference>
          <reference field="16" count="1" selected="0">
            <x v="1"/>
          </reference>
        </references>
      </pivotArea>
    </format>
    <format dxfId="67">
      <pivotArea dataOnly="0" labelOnly="1" fieldPosition="0">
        <references count="2">
          <reference field="2" count="12">
            <x v="1"/>
            <x v="2"/>
            <x v="3"/>
            <x v="4"/>
            <x v="5"/>
            <x v="6"/>
            <x v="7"/>
            <x v="8"/>
            <x v="9"/>
            <x v="10"/>
            <x v="11"/>
            <x v="12"/>
          </reference>
          <reference field="16" count="1" selected="0">
            <x v="2"/>
          </reference>
        </references>
      </pivotArea>
    </format>
    <format dxfId="66">
      <pivotArea dataOnly="0" labelOnly="1" outline="0" fieldPosition="0">
        <references count="1">
          <reference field="4294967294" count="2">
            <x v="0"/>
            <x v="1"/>
          </reference>
        </references>
      </pivotArea>
    </format>
  </formats>
  <chartFormats count="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D8E83A-636E-41F5-B831-A22A00D7D531}" name="Profit % of product by 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Q3:W30" firstHeaderRow="1" firstDataRow="2"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axis="axisCol" showAll="0">
      <items count="7">
        <item x="4"/>
        <item x="1"/>
        <item x="0"/>
        <item x="5"/>
        <item x="3"/>
        <item x="2"/>
        <item t="default"/>
      </items>
    </pivotField>
    <pivotField numFmtId="8" showAll="0"/>
    <pivotField numFmtId="3" showAll="0"/>
    <pivotField numFmtId="6" showAll="0"/>
    <pivotField numFmtId="6" showAll="0"/>
    <pivotField dataField="1"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6"/>
  </colFields>
  <colItems count="6">
    <i>
      <x/>
    </i>
    <i>
      <x v="1"/>
    </i>
    <i>
      <x v="2"/>
    </i>
    <i>
      <x v="3"/>
    </i>
    <i>
      <x v="4"/>
    </i>
    <i>
      <x v="5"/>
    </i>
  </colItems>
  <dataFields count="1">
    <dataField name="Average of Operating Margin" fld="11" subtotal="average" baseField="2" baseItem="10" numFmtId="9"/>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6" type="button" dataOnly="0" labelOnly="1" outline="0" axis="axisCol" fieldPosition="0"/>
    </format>
    <format dxfId="5">
      <pivotArea type="topRight" dataOnly="0" labelOnly="1" outline="0" fieldPosition="0"/>
    </format>
    <format dxfId="4">
      <pivotArea field="16" type="button" dataOnly="0" labelOnly="1" outline="0" axis="axisRow" fieldPosition="0"/>
    </format>
    <format dxfId="3">
      <pivotArea dataOnly="0" labelOnly="1" fieldPosition="0">
        <references count="1">
          <reference field="16" count="2">
            <x v="1"/>
            <x v="2"/>
          </reference>
        </references>
      </pivotArea>
    </format>
    <format dxfId="2">
      <pivotArea dataOnly="0" labelOnly="1" fieldPosition="0">
        <references count="2">
          <reference field="2" count="12">
            <x v="1"/>
            <x v="2"/>
            <x v="3"/>
            <x v="4"/>
            <x v="5"/>
            <x v="6"/>
            <x v="7"/>
            <x v="8"/>
            <x v="9"/>
            <x v="10"/>
            <x v="11"/>
            <x v="12"/>
          </reference>
          <reference field="16" count="1" selected="0">
            <x v="1"/>
          </reference>
        </references>
      </pivotArea>
    </format>
    <format dxfId="1">
      <pivotArea dataOnly="0" labelOnly="1" fieldPosition="0">
        <references count="2">
          <reference field="2" count="12">
            <x v="1"/>
            <x v="2"/>
            <x v="3"/>
            <x v="4"/>
            <x v="5"/>
            <x v="6"/>
            <x v="7"/>
            <x v="8"/>
            <x v="9"/>
            <x v="10"/>
            <x v="11"/>
            <x v="12"/>
          </reference>
          <reference field="16" count="1" selected="0">
            <x v="2"/>
          </reference>
        </references>
      </pivotArea>
    </format>
    <format dxfId="0">
      <pivotArea dataOnly="0" labelOnly="1" fieldPosition="0">
        <references count="1">
          <reference field="6" count="0"/>
        </references>
      </pivotArea>
    </format>
  </formats>
  <chartFormats count="14">
    <chartFormat chart="25" format="0" series="1">
      <pivotArea type="data" outline="0" fieldPosition="0">
        <references count="2">
          <reference field="4294967294" count="1" selected="0">
            <x v="0"/>
          </reference>
          <reference field="6" count="1" selected="0">
            <x v="0"/>
          </reference>
        </references>
      </pivotArea>
    </chartFormat>
    <chartFormat chart="25" format="1" series="1">
      <pivotArea type="data" outline="0" fieldPosition="0">
        <references count="2">
          <reference field="4294967294" count="1" selected="0">
            <x v="0"/>
          </reference>
          <reference field="6" count="1" selected="0">
            <x v="1"/>
          </reference>
        </references>
      </pivotArea>
    </chartFormat>
    <chartFormat chart="25"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3"/>
          </reference>
        </references>
      </pivotArea>
    </chartFormat>
    <chartFormat chart="25" format="4" series="1">
      <pivotArea type="data" outline="0" fieldPosition="0">
        <references count="2">
          <reference field="4294967294" count="1" selected="0">
            <x v="0"/>
          </reference>
          <reference field="6" count="1" selected="0">
            <x v="4"/>
          </reference>
        </references>
      </pivotArea>
    </chartFormat>
    <chartFormat chart="25" format="5" series="1">
      <pivotArea type="data" outline="0" fieldPosition="0">
        <references count="2">
          <reference field="4294967294" count="1" selected="0">
            <x v="0"/>
          </reference>
          <reference field="6" count="1" selected="0">
            <x v="5"/>
          </reference>
        </references>
      </pivotArea>
    </chartFormat>
    <chartFormat chart="28" format="12" series="1">
      <pivotArea type="data" outline="0" fieldPosition="0">
        <references count="2">
          <reference field="4294967294" count="1" selected="0">
            <x v="0"/>
          </reference>
          <reference field="6" count="1" selected="0">
            <x v="0"/>
          </reference>
        </references>
      </pivotArea>
    </chartFormat>
    <chartFormat chart="28" format="13" series="1">
      <pivotArea type="data" outline="0" fieldPosition="0">
        <references count="2">
          <reference field="4294967294" count="1" selected="0">
            <x v="0"/>
          </reference>
          <reference field="6" count="1" selected="0">
            <x v="1"/>
          </reference>
        </references>
      </pivotArea>
    </chartFormat>
    <chartFormat chart="28" format="14" series="1">
      <pivotArea type="data" outline="0" fieldPosition="0">
        <references count="2">
          <reference field="4294967294" count="1" selected="0">
            <x v="0"/>
          </reference>
          <reference field="6" count="1" selected="0">
            <x v="2"/>
          </reference>
        </references>
      </pivotArea>
    </chartFormat>
    <chartFormat chart="28" format="15" series="1">
      <pivotArea type="data" outline="0" fieldPosition="0">
        <references count="2">
          <reference field="4294967294" count="1" selected="0">
            <x v="0"/>
          </reference>
          <reference field="6" count="1" selected="0">
            <x v="3"/>
          </reference>
        </references>
      </pivotArea>
    </chartFormat>
    <chartFormat chart="28" format="16" series="1">
      <pivotArea type="data" outline="0" fieldPosition="0">
        <references count="2">
          <reference field="4294967294" count="1" selected="0">
            <x v="0"/>
          </reference>
          <reference field="6" count="1" selected="0">
            <x v="4"/>
          </reference>
        </references>
      </pivotArea>
    </chartFormat>
    <chartFormat chart="28" format="17" series="1">
      <pivotArea type="data" outline="0" fieldPosition="0">
        <references count="2">
          <reference field="4294967294" count="1" selected="0">
            <x v="0"/>
          </reference>
          <reference field="6" count="1" selected="0">
            <x v="5"/>
          </reference>
        </references>
      </pivotArea>
    </chartFormat>
    <chartFormat chart="28" format="18"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53EEFB-148B-4A43-9DE0-E5C33ACCBE8D}" name="Line chart profit % of Location" cacheId="0" applyNumberFormats="0" applyBorderFormats="0" applyFontFormats="0" applyPatternFormats="0" applyAlignmentFormats="0" applyWidthHeightFormats="1" dataCaption="Values" errorCaption="0" showError="1" updatedVersion="8" minRefreshableVersion="3" useAutoFormatting="1" rowGrandTotals="0" colGrandTotals="0" itemPrintTitles="1" createdVersion="8" indent="0" outline="1" outlineData="1" multipleFieldFilters="0" chartFormat="9">
  <location ref="BO3:BT30" firstHeaderRow="1" firstDataRow="2" firstDataCol="1"/>
  <pivotFields count="18">
    <pivotField showAll="0">
      <items count="7">
        <item x="5"/>
        <item x="0"/>
        <item x="4"/>
        <item x="2"/>
        <item x="1"/>
        <item x="3"/>
        <item t="default"/>
      </items>
    </pivotField>
    <pivotField showAll="0"/>
    <pivotField axis="axisRow" numFmtId="14" showAll="0">
      <items count="15">
        <item x="0"/>
        <item x="1"/>
        <item x="2"/>
        <item x="3"/>
        <item x="4"/>
        <item x="5"/>
        <item x="6"/>
        <item x="7"/>
        <item x="8"/>
        <item x="9"/>
        <item x="10"/>
        <item x="11"/>
        <item x="12"/>
        <item x="13"/>
        <item t="default"/>
      </items>
    </pivotField>
    <pivotField axis="axisCol"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numFmtId="6" showAll="0"/>
    <pivotField numFmtId="6" showAll="0"/>
    <pivotField numFmtId="9" showAll="0"/>
    <pivotField showAll="0">
      <items count="4">
        <item x="0"/>
        <item x="2"/>
        <item x="1"/>
        <item t="default"/>
      </items>
    </pivotField>
    <pivotField dragToRow="0" dragToCol="0" dragToPage="0" showAll="0" defaultSubtotal="0"/>
    <pivotField dragToRow="0" dragToCol="0" dragToPage="0" showAll="0" defaultSubtotal="0"/>
    <pivotField showAll="0" defaultSubtotal="0"/>
    <pivotField axis="axisRow" showAll="0" defaultSubtotal="0">
      <items count="5">
        <item x="0"/>
        <item x="1"/>
        <item x="2"/>
        <item x="3"/>
        <item x="4"/>
      </items>
    </pivotField>
    <pivotField dataField="1" dragToRow="0" dragToCol="0" dragToPage="0" showAll="0" defaultSubtotal="0"/>
  </pivotFields>
  <rowFields count="2">
    <field x="16"/>
    <field x="2"/>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Fields count="1">
    <field x="3"/>
  </colFields>
  <colItems count="5">
    <i>
      <x/>
    </i>
    <i>
      <x v="1"/>
    </i>
    <i>
      <x v="2"/>
    </i>
    <i>
      <x v="3"/>
    </i>
    <i>
      <x v="4"/>
    </i>
  </colItems>
  <dataFields count="1">
    <dataField name="Sum of % Profit margin" fld="17" baseField="0" baseItem="0" numFmtId="9"/>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16" type="button" dataOnly="0" labelOnly="1" outline="0" axis="axisRow" fieldPosition="0"/>
    </format>
    <format dxfId="13">
      <pivotArea dataOnly="0" labelOnly="1" fieldPosition="0">
        <references count="1">
          <reference field="16" count="2">
            <x v="1"/>
            <x v="2"/>
          </reference>
        </references>
      </pivotArea>
    </format>
    <format dxfId="12">
      <pivotArea dataOnly="0" labelOnly="1" fieldPosition="0">
        <references count="2">
          <reference field="2" count="12">
            <x v="1"/>
            <x v="2"/>
            <x v="3"/>
            <x v="4"/>
            <x v="5"/>
            <x v="6"/>
            <x v="7"/>
            <x v="8"/>
            <x v="9"/>
            <x v="10"/>
            <x v="11"/>
            <x v="12"/>
          </reference>
          <reference field="16" count="1" selected="0">
            <x v="1"/>
          </reference>
        </references>
      </pivotArea>
    </format>
    <format dxfId="11">
      <pivotArea dataOnly="0" labelOnly="1" fieldPosition="0">
        <references count="2">
          <reference field="2" count="12">
            <x v="1"/>
            <x v="2"/>
            <x v="3"/>
            <x v="4"/>
            <x v="5"/>
            <x v="6"/>
            <x v="7"/>
            <x v="8"/>
            <x v="9"/>
            <x v="10"/>
            <x v="11"/>
            <x v="12"/>
          </reference>
          <reference field="16" count="1" selected="0">
            <x v="2"/>
          </reference>
        </references>
      </pivotArea>
    </format>
    <format dxfId="10">
      <pivotArea dataOnly="0" labelOnly="1" fieldPosition="0">
        <references count="1">
          <reference field="3" count="0"/>
        </references>
      </pivotArea>
    </format>
  </formats>
  <chartFormats count="12">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8" format="10" series="1">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2">
          <reference field="4294967294" count="1" selected="0">
            <x v="0"/>
          </reference>
          <reference field="3" count="1" selected="0">
            <x v="1"/>
          </reference>
        </references>
      </pivotArea>
    </chartFormat>
    <chartFormat chart="8" format="12" series="1">
      <pivotArea type="data" outline="0" fieldPosition="0">
        <references count="2">
          <reference field="4294967294" count="1" selected="0">
            <x v="0"/>
          </reference>
          <reference field="3" count="1" selected="0">
            <x v="2"/>
          </reference>
        </references>
      </pivotArea>
    </chartFormat>
    <chartFormat chart="8" format="13" series="1">
      <pivotArea type="data" outline="0" fieldPosition="0">
        <references count="2">
          <reference field="4294967294" count="1" selected="0">
            <x v="0"/>
          </reference>
          <reference field="3" count="1" selected="0">
            <x v="3"/>
          </reference>
        </references>
      </pivotArea>
    </chartFormat>
    <chartFormat chart="8" format="14" series="1">
      <pivotArea type="data" outline="0" fieldPosition="0">
        <references count="2">
          <reference field="4294967294" count="1" selected="0">
            <x v="0"/>
          </reference>
          <reference field="3" count="1" selected="0">
            <x v="4"/>
          </reference>
        </references>
      </pivotArea>
    </chartFormat>
    <chartFormat chart="8" format="1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C7B3E19-20C6-49B2-A36D-EAA8CD7EA9AF}" sourceName="Product">
  <pivotTables>
    <pivotTable tabId="2" name="PivotTable3"/>
    <pivotTable tabId="2" name="PivotTable1"/>
    <pivotTable tabId="2" name="PivotTable5"/>
    <pivotTable tabId="2" name="PivotTable6"/>
    <pivotTable tabId="2" name="PivotTable7"/>
    <pivotTable tabId="2" name="PivotTable8"/>
    <pivotTable tabId="2" name="PivotTable9"/>
    <pivotTable tabId="7" name="Area chart - sales of Location"/>
    <pivotTable tabId="7" name="Area chart - sales of method"/>
    <pivotTable tabId="7" name="Area chart - sales of Retailer"/>
    <pivotTable tabId="7" name="Line chart profit % of Location"/>
    <pivotTable tabId="7" name="Line chart profit % of method"/>
    <pivotTable tabId="7" name="Line chart profit % of Retailer"/>
    <pivotTable tabId="7" name="Profit % of product by time"/>
    <pivotTable tabId="7" name="Sales of Location"/>
    <pivotTable tabId="7" name="Sales of method"/>
    <pivotTable tabId="7" name="Sales of product by time"/>
    <pivotTable tabId="7" name="Sales of Retailer"/>
  </pivotTables>
  <data>
    <tabular pivotCacheId="889630463">
      <items count="6">
        <i x="4" s="1"/>
        <i x="1" s="1"/>
        <i x="0" s="1"/>
        <i x="5"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F7CC513B-7B45-4F78-BD86-CA204F50767E}" sourceName="Sales Method">
  <pivotTables>
    <pivotTable tabId="2" name="PivotTable3"/>
    <pivotTable tabId="2" name="PivotTable1"/>
    <pivotTable tabId="2" name="PivotTable5"/>
    <pivotTable tabId="2" name="PivotTable6"/>
    <pivotTable tabId="2" name="PivotTable7"/>
    <pivotTable tabId="2" name="PivotTable8"/>
    <pivotTable tabId="2" name="PivotTable9"/>
    <pivotTable tabId="7" name="Area chart - sales of Location"/>
    <pivotTable tabId="7" name="Area chart - sales of Retailer"/>
    <pivotTable tabId="7" name="Line chart profit % of method"/>
    <pivotTable tabId="7" name="Line chart profit % of Retailer"/>
    <pivotTable tabId="7" name="Line chart profit % of Location"/>
    <pivotTable tabId="7" name="Product perfromance"/>
    <pivotTable tabId="7" name="Profit % of product by time"/>
    <pivotTable tabId="7" name="Sales of Location"/>
    <pivotTable tabId="7" name="Sales of product by time"/>
    <pivotTable tabId="7" name="Sales of Retailer"/>
  </pivotTables>
  <data>
    <tabular pivotCacheId="8896304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D937C0C-FAAB-4D06-9011-D22978E669F0}" sourceName="Years">
  <pivotTables>
    <pivotTable tabId="2" name="PivotTable3"/>
    <pivotTable tabId="2" name="PivotTable1"/>
    <pivotTable tabId="2" name="PivotTable5"/>
    <pivotTable tabId="2" name="PivotTable6"/>
    <pivotTable tabId="2" name="PivotTable7"/>
    <pivotTable tabId="2" name="PivotTable8"/>
    <pivotTable tabId="2" name="PivotTable9"/>
    <pivotTable tabId="7" name="Area chart - sales of Location"/>
    <pivotTable tabId="7" name="Area chart - sales of method"/>
    <pivotTable tabId="7" name="Area chart - sales of Retailer"/>
    <pivotTable tabId="7" name="Sales of method"/>
    <pivotTable tabId="7" name="Line chart profit % of method"/>
    <pivotTable tabId="7" name="Line chart profit % of Retailer"/>
    <pivotTable tabId="7" name="Line chart profit % of Location"/>
    <pivotTable tabId="7" name="Product perfromance"/>
    <pivotTable tabId="7" name="Profit % of product by time"/>
    <pivotTable tabId="7" name="Sales of Location"/>
    <pivotTable tabId="7" name="Sales of product by time"/>
    <pivotTable tabId="7" name="Sales of Retailer"/>
  </pivotTables>
  <data>
    <tabular pivotCacheId="88963046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E088F-73FA-450B-BAEE-623E7B74AC67}" sourceName="Region">
  <pivotTables>
    <pivotTable tabId="2" name="PivotTable3"/>
    <pivotTable tabId="2" name="PivotTable1"/>
    <pivotTable tabId="2" name="PivotTable5"/>
    <pivotTable tabId="2" name="PivotTable6"/>
    <pivotTable tabId="2" name="PivotTable7"/>
    <pivotTable tabId="2" name="PivotTable8"/>
    <pivotTable tabId="2" name="PivotTable9"/>
    <pivotTable tabId="7" name="Area chart - sales of method"/>
    <pivotTable tabId="7" name="Area chart - sales of Retailer"/>
    <pivotTable tabId="7" name="Line chart profit % of method"/>
    <pivotTable tabId="7" name="Line chart profit % of Retailer"/>
    <pivotTable tabId="7" name="Product perfromance"/>
    <pivotTable tabId="7" name="Profit % of product by time"/>
    <pivotTable tabId="7" name="Sales of method"/>
    <pivotTable tabId="7" name="Sales of product by time"/>
    <pivotTable tabId="7" name="Sales of Retailer"/>
    <pivotTable tabId="7" name="Line chart profit % of Location"/>
  </pivotTables>
  <data>
    <tabular pivotCacheId="889630463">
      <items count="5">
        <i x="3" s="1"/>
        <i x="0" s="1"/>
        <i x="1"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29D71F61-0A2C-4614-BBED-D4A06C9965F0}" sourceName="Retailer">
  <pivotTables>
    <pivotTable tabId="2" name="PivotTable1"/>
    <pivotTable tabId="2" name="PivotTable3"/>
    <pivotTable tabId="2" name="PivotTable5"/>
    <pivotTable tabId="2" name="PivotTable6"/>
    <pivotTable tabId="2" name="PivotTable7"/>
    <pivotTable tabId="2" name="PivotTable8"/>
    <pivotTable tabId="2" name="PivotTable9"/>
    <pivotTable tabId="7" name="Area chart - sales of Location"/>
    <pivotTable tabId="7" name="Area chart - sales of method"/>
    <pivotTable tabId="7" name="Line chart profit % of Location"/>
    <pivotTable tabId="7" name="Line chart profit % of method"/>
    <pivotTable tabId="7" name="Line chart profit % of Retailer"/>
    <pivotTable tabId="7" name="Product perfromance"/>
    <pivotTable tabId="7" name="Profit % of product by time"/>
    <pivotTable tabId="7" name="Sales of Location"/>
    <pivotTable tabId="7" name="Sales of method"/>
    <pivotTable tabId="7" name="Sales of product by time"/>
  </pivotTables>
  <data>
    <tabular pivotCacheId="889630463">
      <items count="6">
        <i x="5" s="1"/>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6A3100D-D4BD-4E26-A2F3-93CB09C7E825}" cache="Slicer_Product" caption="Product" style="SlicerStyleOther1 3" rowHeight="241300"/>
  <slicer name="Sales Method" xr10:uid="{3516C00C-D317-486E-9AEA-E8DBC4B507C5}" cache="Slicer_Sales_Method" caption="Sales Method" columnCount="3" style="SlicerStyleOther1 2" rowHeight="241300"/>
  <slicer name="Years 1" xr10:uid="{085CB0DA-4E5F-4F5B-BF69-910EA17B6332}" cache="Slicer_Years" caption="Years" columnCount="2" style="SlicerStyleOther1 2" rowHeight="241300"/>
  <slicer name="Region" xr10:uid="{FE88DFAC-9354-4F10-9222-A051C1D4506E}" cache="Slicer_Region" caption="Region" style="SlicerStyleOther1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957F7D6-5714-4CD4-8BEE-D427885426AC}" cache="Slicer_Product" caption="Product" style="SlicerStyleOther1 3" rowHeight="241300"/>
  <slicer name="Sales Method 1" xr10:uid="{1C6FB227-CD2A-41D5-AB64-A66CAD14341F}" cache="Slicer_Sales_Method" caption="Sales Method" columnCount="3" style="SlicerStyleOther1 2" rowHeight="241300"/>
  <slicer name="Years 2" xr10:uid="{76FB1D44-4710-4E04-93BB-CD2C63C5070C}" cache="Slicer_Years" caption="Years" columnCount="2" style="SlicerStyleOther1 2" rowHeight="241300"/>
  <slicer name="Region 1" xr10:uid="{64A6F5D0-ABAF-4F27-99ED-6587DE25458B}" cache="Slicer_Region" caption="Region" style="SlicerStyleOther1 3" rowHeight="241300"/>
  <slicer name="Retailer" xr10:uid="{48CE18F7-C447-4216-A4C4-68055A926E43}" cache="Slicer_Retailer" caption="Retailer" style="SlicerStyleOther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4.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abSelected="1" topLeftCell="E1" zoomScaleNormal="100" workbookViewId="0">
      <selection activeCell="P14" sqref="A1:XFD1048576"/>
    </sheetView>
  </sheetViews>
  <sheetFormatPr defaultColWidth="14.42578125" defaultRowHeight="15" customHeight="1" x14ac:dyDescent="0.25"/>
  <cols>
    <col min="1" max="1" width="2.5703125" customWidth="1"/>
    <col min="2" max="2" width="12.28515625" bestFit="1" customWidth="1"/>
    <col min="3" max="3" width="10.28515625" bestFit="1" customWidth="1"/>
    <col min="4" max="4" width="12" bestFit="1" customWidth="1"/>
    <col min="5" max="5" width="9.85546875" bestFit="1" customWidth="1"/>
    <col min="6" max="6" width="15.28515625" bestFit="1" customWidth="1"/>
    <col min="7" max="7" width="14" bestFit="1" customWidth="1"/>
    <col min="8" max="8" width="26.140625" bestFit="1" customWidth="1"/>
    <col min="9" max="9" width="14" customWidth="1"/>
    <col min="10" max="10" width="11" customWidth="1"/>
    <col min="11" max="11" width="13.42578125" customWidth="1"/>
    <col min="12" max="12" width="15.42578125" bestFit="1" customWidth="1"/>
    <col min="13" max="13" width="16.7109375" bestFit="1" customWidth="1"/>
    <col min="14" max="14" width="13.28515625" bestFit="1" customWidth="1"/>
  </cols>
  <sheetData>
    <row r="1" spans="2:14" ht="6.75" customHeight="1" x14ac:dyDescent="0.25"/>
    <row r="2" spans="2:14" ht="14.25" customHeight="1" x14ac:dyDescent="0.25">
      <c r="C2" s="37" t="s">
        <v>0</v>
      </c>
      <c r="D2" s="38"/>
      <c r="E2" s="38"/>
      <c r="F2" s="38"/>
      <c r="G2" s="38"/>
    </row>
    <row r="3" spans="2:14" ht="17.25" customHeight="1" x14ac:dyDescent="0.35">
      <c r="B3" s="1"/>
      <c r="C3" s="39"/>
      <c r="D3" s="39"/>
      <c r="E3" s="39"/>
      <c r="F3" s="39"/>
      <c r="G3" s="39"/>
      <c r="H3" s="2"/>
      <c r="I3" s="2"/>
      <c r="J3" s="2"/>
      <c r="K3" s="2"/>
      <c r="L3" s="2"/>
      <c r="M3" s="2"/>
      <c r="N3" s="2"/>
    </row>
    <row r="4" spans="2:14" ht="14.25" customHeight="1" x14ac:dyDescent="0.25"/>
    <row r="5" spans="2:14" ht="14.25" customHeight="1" x14ac:dyDescent="0.25">
      <c r="B5" s="3" t="s">
        <v>1</v>
      </c>
      <c r="C5" s="3" t="s">
        <v>2</v>
      </c>
      <c r="D5" s="17" t="s">
        <v>3</v>
      </c>
      <c r="E5" s="3" t="s">
        <v>4</v>
      </c>
      <c r="F5" s="3" t="s">
        <v>5</v>
      </c>
      <c r="G5" s="3" t="s">
        <v>6</v>
      </c>
      <c r="H5" s="3" t="s">
        <v>7</v>
      </c>
      <c r="I5" s="3" t="s">
        <v>8</v>
      </c>
      <c r="J5" s="3" t="s">
        <v>9</v>
      </c>
      <c r="K5" s="3" t="s">
        <v>10</v>
      </c>
      <c r="L5" s="3" t="s">
        <v>11</v>
      </c>
      <c r="M5" s="3" t="s">
        <v>12</v>
      </c>
      <c r="N5" s="3" t="s">
        <v>13</v>
      </c>
    </row>
    <row r="6" spans="2:14" ht="14.25" customHeight="1" x14ac:dyDescent="0.25">
      <c r="B6" s="4" t="s">
        <v>14</v>
      </c>
      <c r="C6" s="4">
        <v>1185732</v>
      </c>
      <c r="D6" s="5">
        <v>43831</v>
      </c>
      <c r="E6" s="4" t="s">
        <v>15</v>
      </c>
      <c r="F6" s="4" t="s">
        <v>16</v>
      </c>
      <c r="G6" s="4" t="s">
        <v>16</v>
      </c>
      <c r="H6" s="6" t="s">
        <v>17</v>
      </c>
      <c r="I6" s="7">
        <v>50</v>
      </c>
      <c r="J6" s="8">
        <v>1200</v>
      </c>
      <c r="K6" s="9">
        <v>600000</v>
      </c>
      <c r="L6" s="9">
        <v>300000</v>
      </c>
      <c r="M6" s="10">
        <v>0.5</v>
      </c>
      <c r="N6" s="4" t="s">
        <v>18</v>
      </c>
    </row>
    <row r="7" spans="2:14" ht="14.25" customHeight="1" x14ac:dyDescent="0.25">
      <c r="B7" s="4" t="s">
        <v>14</v>
      </c>
      <c r="C7" s="4">
        <v>1185732</v>
      </c>
      <c r="D7" s="5">
        <v>43832</v>
      </c>
      <c r="E7" s="4" t="s">
        <v>15</v>
      </c>
      <c r="F7" s="4" t="s">
        <v>16</v>
      </c>
      <c r="G7" s="4" t="s">
        <v>16</v>
      </c>
      <c r="H7" s="6" t="s">
        <v>19</v>
      </c>
      <c r="I7" s="7">
        <v>50</v>
      </c>
      <c r="J7" s="8">
        <v>1000</v>
      </c>
      <c r="K7" s="9">
        <v>500000</v>
      </c>
      <c r="L7" s="9">
        <v>150000</v>
      </c>
      <c r="M7" s="10">
        <v>0.3</v>
      </c>
      <c r="N7" s="4" t="s">
        <v>18</v>
      </c>
    </row>
    <row r="8" spans="2:14" ht="14.25" customHeight="1" x14ac:dyDescent="0.25">
      <c r="B8" s="4" t="s">
        <v>14</v>
      </c>
      <c r="C8" s="4">
        <v>1185732</v>
      </c>
      <c r="D8" s="5">
        <v>43833</v>
      </c>
      <c r="E8" s="4" t="s">
        <v>15</v>
      </c>
      <c r="F8" s="4" t="s">
        <v>16</v>
      </c>
      <c r="G8" s="4" t="s">
        <v>16</v>
      </c>
      <c r="H8" s="6" t="s">
        <v>20</v>
      </c>
      <c r="I8" s="7">
        <v>40</v>
      </c>
      <c r="J8" s="8">
        <v>1000</v>
      </c>
      <c r="K8" s="9">
        <v>400000</v>
      </c>
      <c r="L8" s="9">
        <v>140000</v>
      </c>
      <c r="M8" s="10">
        <v>0.35</v>
      </c>
      <c r="N8" s="4" t="s">
        <v>18</v>
      </c>
    </row>
    <row r="9" spans="2:14" ht="14.25" customHeight="1" x14ac:dyDescent="0.25">
      <c r="B9" s="4" t="s">
        <v>14</v>
      </c>
      <c r="C9" s="4">
        <v>1185732</v>
      </c>
      <c r="D9" s="5">
        <v>43834</v>
      </c>
      <c r="E9" s="4" t="s">
        <v>15</v>
      </c>
      <c r="F9" s="4" t="s">
        <v>16</v>
      </c>
      <c r="G9" s="4" t="s">
        <v>16</v>
      </c>
      <c r="H9" s="6" t="s">
        <v>21</v>
      </c>
      <c r="I9" s="7">
        <v>45</v>
      </c>
      <c r="J9" s="8">
        <v>850</v>
      </c>
      <c r="K9" s="9">
        <v>382500</v>
      </c>
      <c r="L9" s="9">
        <v>133875</v>
      </c>
      <c r="M9" s="10">
        <v>0.35</v>
      </c>
      <c r="N9" s="4" t="s">
        <v>18</v>
      </c>
    </row>
    <row r="10" spans="2:14" ht="14.25" customHeight="1" x14ac:dyDescent="0.25">
      <c r="B10" s="4" t="s">
        <v>14</v>
      </c>
      <c r="C10" s="4">
        <v>1185732</v>
      </c>
      <c r="D10" s="5">
        <v>43835</v>
      </c>
      <c r="E10" s="4" t="s">
        <v>15</v>
      </c>
      <c r="F10" s="4" t="s">
        <v>16</v>
      </c>
      <c r="G10" s="4" t="s">
        <v>16</v>
      </c>
      <c r="H10" s="6" t="s">
        <v>22</v>
      </c>
      <c r="I10" s="7">
        <v>60</v>
      </c>
      <c r="J10" s="8">
        <v>900</v>
      </c>
      <c r="K10" s="9">
        <v>540000</v>
      </c>
      <c r="L10" s="9">
        <v>162000</v>
      </c>
      <c r="M10" s="10">
        <v>0.3</v>
      </c>
      <c r="N10" s="4" t="s">
        <v>18</v>
      </c>
    </row>
    <row r="11" spans="2:14" ht="14.25" customHeight="1" x14ac:dyDescent="0.25">
      <c r="B11" s="4" t="s">
        <v>14</v>
      </c>
      <c r="C11" s="4">
        <v>1185732</v>
      </c>
      <c r="D11" s="5">
        <v>43836</v>
      </c>
      <c r="E11" s="4" t="s">
        <v>15</v>
      </c>
      <c r="F11" s="4" t="s">
        <v>16</v>
      </c>
      <c r="G11" s="4" t="s">
        <v>16</v>
      </c>
      <c r="H11" s="6" t="s">
        <v>23</v>
      </c>
      <c r="I11" s="7">
        <v>50</v>
      </c>
      <c r="J11" s="8">
        <v>1000</v>
      </c>
      <c r="K11" s="9">
        <v>500000</v>
      </c>
      <c r="L11" s="9">
        <v>125000</v>
      </c>
      <c r="M11" s="10">
        <v>0.25</v>
      </c>
      <c r="N11" s="4" t="s">
        <v>18</v>
      </c>
    </row>
    <row r="12" spans="2:14" ht="14.25" customHeight="1" x14ac:dyDescent="0.25">
      <c r="B12" s="4" t="s">
        <v>14</v>
      </c>
      <c r="C12" s="4">
        <v>1185732</v>
      </c>
      <c r="D12" s="5">
        <v>43837</v>
      </c>
      <c r="E12" s="4" t="s">
        <v>15</v>
      </c>
      <c r="F12" s="4" t="s">
        <v>16</v>
      </c>
      <c r="G12" s="4" t="s">
        <v>16</v>
      </c>
      <c r="H12" s="6" t="s">
        <v>17</v>
      </c>
      <c r="I12" s="7">
        <v>50</v>
      </c>
      <c r="J12" s="8">
        <v>1250</v>
      </c>
      <c r="K12" s="9">
        <v>625000</v>
      </c>
      <c r="L12" s="9">
        <v>312500</v>
      </c>
      <c r="M12" s="10">
        <v>0.5</v>
      </c>
      <c r="N12" s="4" t="s">
        <v>18</v>
      </c>
    </row>
    <row r="13" spans="2:14" ht="14.25" customHeight="1" x14ac:dyDescent="0.25">
      <c r="B13" s="4" t="s">
        <v>14</v>
      </c>
      <c r="C13" s="4">
        <v>1185732</v>
      </c>
      <c r="D13" s="5">
        <v>43838</v>
      </c>
      <c r="E13" s="4" t="s">
        <v>15</v>
      </c>
      <c r="F13" s="4" t="s">
        <v>16</v>
      </c>
      <c r="G13" s="4" t="s">
        <v>16</v>
      </c>
      <c r="H13" s="6" t="s">
        <v>19</v>
      </c>
      <c r="I13" s="7">
        <v>50</v>
      </c>
      <c r="J13" s="8">
        <v>900</v>
      </c>
      <c r="K13" s="9">
        <v>450000</v>
      </c>
      <c r="L13" s="9">
        <v>135000</v>
      </c>
      <c r="M13" s="10">
        <v>0.3</v>
      </c>
      <c r="N13" s="4" t="s">
        <v>24</v>
      </c>
    </row>
    <row r="14" spans="2:14" ht="14.25" customHeight="1" x14ac:dyDescent="0.25">
      <c r="B14" s="4" t="s">
        <v>14</v>
      </c>
      <c r="C14" s="4">
        <v>1185732</v>
      </c>
      <c r="D14" s="5">
        <v>43851</v>
      </c>
      <c r="E14" s="4" t="s">
        <v>15</v>
      </c>
      <c r="F14" s="4" t="s">
        <v>16</v>
      </c>
      <c r="G14" s="4" t="s">
        <v>16</v>
      </c>
      <c r="H14" s="6" t="s">
        <v>20</v>
      </c>
      <c r="I14" s="7">
        <v>40</v>
      </c>
      <c r="J14" s="8">
        <v>950</v>
      </c>
      <c r="K14" s="9">
        <v>380000</v>
      </c>
      <c r="L14" s="9">
        <v>133000</v>
      </c>
      <c r="M14" s="10">
        <v>0.35</v>
      </c>
      <c r="N14" s="4" t="s">
        <v>24</v>
      </c>
    </row>
    <row r="15" spans="2:14" ht="14.25" customHeight="1" x14ac:dyDescent="0.25">
      <c r="B15" s="4" t="s">
        <v>14</v>
      </c>
      <c r="C15" s="4">
        <v>1185732</v>
      </c>
      <c r="D15" s="5">
        <v>43852</v>
      </c>
      <c r="E15" s="4" t="s">
        <v>15</v>
      </c>
      <c r="F15" s="4" t="s">
        <v>16</v>
      </c>
      <c r="G15" s="4" t="s">
        <v>16</v>
      </c>
      <c r="H15" s="6" t="s">
        <v>21</v>
      </c>
      <c r="I15" s="7">
        <v>45</v>
      </c>
      <c r="J15" s="8">
        <v>825</v>
      </c>
      <c r="K15" s="9">
        <v>371250</v>
      </c>
      <c r="L15" s="9">
        <v>129937.49999999999</v>
      </c>
      <c r="M15" s="10">
        <v>0.35</v>
      </c>
      <c r="N15" s="4" t="s">
        <v>24</v>
      </c>
    </row>
    <row r="16" spans="2:14" ht="14.25" customHeight="1" x14ac:dyDescent="0.25">
      <c r="B16" s="4" t="s">
        <v>14</v>
      </c>
      <c r="C16" s="4">
        <v>1185732</v>
      </c>
      <c r="D16" s="5">
        <v>43853</v>
      </c>
      <c r="E16" s="4" t="s">
        <v>15</v>
      </c>
      <c r="F16" s="4" t="s">
        <v>16</v>
      </c>
      <c r="G16" s="4" t="s">
        <v>16</v>
      </c>
      <c r="H16" s="6" t="s">
        <v>22</v>
      </c>
      <c r="I16" s="7">
        <v>60</v>
      </c>
      <c r="J16" s="8">
        <v>900</v>
      </c>
      <c r="K16" s="9">
        <v>540000</v>
      </c>
      <c r="L16" s="9">
        <v>162000</v>
      </c>
      <c r="M16" s="10">
        <v>0.3</v>
      </c>
      <c r="N16" s="4" t="s">
        <v>24</v>
      </c>
    </row>
    <row r="17" spans="2:14" ht="14.25" customHeight="1" x14ac:dyDescent="0.25">
      <c r="B17" s="4" t="s">
        <v>14</v>
      </c>
      <c r="C17" s="4">
        <v>1185732</v>
      </c>
      <c r="D17" s="5">
        <v>43854</v>
      </c>
      <c r="E17" s="4" t="s">
        <v>15</v>
      </c>
      <c r="F17" s="4" t="s">
        <v>16</v>
      </c>
      <c r="G17" s="4" t="s">
        <v>16</v>
      </c>
      <c r="H17" s="6" t="s">
        <v>23</v>
      </c>
      <c r="I17" s="7">
        <v>50</v>
      </c>
      <c r="J17" s="8">
        <v>1000</v>
      </c>
      <c r="K17" s="9">
        <v>500000</v>
      </c>
      <c r="L17" s="9">
        <v>125000</v>
      </c>
      <c r="M17" s="10">
        <v>0.25</v>
      </c>
      <c r="N17" s="4" t="s">
        <v>24</v>
      </c>
    </row>
    <row r="18" spans="2:14" ht="14.25" customHeight="1" x14ac:dyDescent="0.25">
      <c r="B18" s="4" t="s">
        <v>14</v>
      </c>
      <c r="C18" s="4">
        <v>1185732</v>
      </c>
      <c r="D18" s="5">
        <v>43855</v>
      </c>
      <c r="E18" s="4" t="s">
        <v>15</v>
      </c>
      <c r="F18" s="4" t="s">
        <v>16</v>
      </c>
      <c r="G18" s="4" t="s">
        <v>16</v>
      </c>
      <c r="H18" s="6" t="s">
        <v>17</v>
      </c>
      <c r="I18" s="7">
        <v>50</v>
      </c>
      <c r="J18" s="8">
        <v>1220</v>
      </c>
      <c r="K18" s="9">
        <v>610000</v>
      </c>
      <c r="L18" s="9">
        <v>305000</v>
      </c>
      <c r="M18" s="10">
        <v>0.5</v>
      </c>
      <c r="N18" s="4" t="s">
        <v>24</v>
      </c>
    </row>
    <row r="19" spans="2:14" ht="14.25" customHeight="1" x14ac:dyDescent="0.25">
      <c r="B19" s="4" t="s">
        <v>14</v>
      </c>
      <c r="C19" s="4">
        <v>1185732</v>
      </c>
      <c r="D19" s="5">
        <v>43856</v>
      </c>
      <c r="E19" s="4" t="s">
        <v>15</v>
      </c>
      <c r="F19" s="4" t="s">
        <v>16</v>
      </c>
      <c r="G19" s="4" t="s">
        <v>16</v>
      </c>
      <c r="H19" s="6" t="s">
        <v>19</v>
      </c>
      <c r="I19" s="7">
        <v>50</v>
      </c>
      <c r="J19" s="8">
        <v>925</v>
      </c>
      <c r="K19" s="9">
        <v>462500</v>
      </c>
      <c r="L19" s="9">
        <v>138750</v>
      </c>
      <c r="M19" s="10">
        <v>0.3</v>
      </c>
      <c r="N19" s="4" t="s">
        <v>24</v>
      </c>
    </row>
    <row r="20" spans="2:14" ht="14.25" customHeight="1" x14ac:dyDescent="0.25">
      <c r="B20" s="4" t="s">
        <v>14</v>
      </c>
      <c r="C20" s="4">
        <v>1185732</v>
      </c>
      <c r="D20" s="5">
        <v>43857</v>
      </c>
      <c r="E20" s="4" t="s">
        <v>15</v>
      </c>
      <c r="F20" s="4" t="s">
        <v>16</v>
      </c>
      <c r="G20" s="4" t="s">
        <v>16</v>
      </c>
      <c r="H20" s="6" t="s">
        <v>20</v>
      </c>
      <c r="I20" s="7">
        <v>40</v>
      </c>
      <c r="J20" s="8">
        <v>950</v>
      </c>
      <c r="K20" s="9">
        <v>380000</v>
      </c>
      <c r="L20" s="9">
        <v>133000</v>
      </c>
      <c r="M20" s="10">
        <v>0.35</v>
      </c>
      <c r="N20" s="4" t="s">
        <v>24</v>
      </c>
    </row>
    <row r="21" spans="2:14" ht="14.25" customHeight="1" x14ac:dyDescent="0.25">
      <c r="B21" s="4" t="s">
        <v>14</v>
      </c>
      <c r="C21" s="4">
        <v>1185732</v>
      </c>
      <c r="D21" s="5">
        <v>43858</v>
      </c>
      <c r="E21" s="4" t="s">
        <v>15</v>
      </c>
      <c r="F21" s="4" t="s">
        <v>16</v>
      </c>
      <c r="G21" s="4" t="s">
        <v>16</v>
      </c>
      <c r="H21" s="6" t="s">
        <v>21</v>
      </c>
      <c r="I21" s="7">
        <v>45</v>
      </c>
      <c r="J21" s="8">
        <v>800</v>
      </c>
      <c r="K21" s="9">
        <v>360000</v>
      </c>
      <c r="L21" s="9">
        <v>125999.99999999999</v>
      </c>
      <c r="M21" s="10">
        <v>0.35</v>
      </c>
      <c r="N21" s="4" t="s">
        <v>24</v>
      </c>
    </row>
    <row r="22" spans="2:14" ht="14.25" customHeight="1" x14ac:dyDescent="0.25">
      <c r="B22" s="4" t="s">
        <v>14</v>
      </c>
      <c r="C22" s="4">
        <v>1185732</v>
      </c>
      <c r="D22" s="5">
        <v>43859</v>
      </c>
      <c r="E22" s="4" t="s">
        <v>15</v>
      </c>
      <c r="F22" s="4" t="s">
        <v>16</v>
      </c>
      <c r="G22" s="4" t="s">
        <v>16</v>
      </c>
      <c r="H22" s="6" t="s">
        <v>22</v>
      </c>
      <c r="I22" s="7">
        <v>60</v>
      </c>
      <c r="J22" s="8">
        <v>850</v>
      </c>
      <c r="K22" s="9">
        <v>510000</v>
      </c>
      <c r="L22" s="9">
        <v>153000</v>
      </c>
      <c r="M22" s="10">
        <v>0.3</v>
      </c>
      <c r="N22" s="4" t="s">
        <v>24</v>
      </c>
    </row>
    <row r="23" spans="2:14" ht="14.25" customHeight="1" x14ac:dyDescent="0.25">
      <c r="B23" s="4" t="s">
        <v>14</v>
      </c>
      <c r="C23" s="4">
        <v>1185732</v>
      </c>
      <c r="D23" s="5">
        <v>43860</v>
      </c>
      <c r="E23" s="4" t="s">
        <v>15</v>
      </c>
      <c r="F23" s="4" t="s">
        <v>16</v>
      </c>
      <c r="G23" s="4" t="s">
        <v>16</v>
      </c>
      <c r="H23" s="6" t="s">
        <v>23</v>
      </c>
      <c r="I23" s="7">
        <v>50</v>
      </c>
      <c r="J23" s="8">
        <v>950</v>
      </c>
      <c r="K23" s="9">
        <v>475000</v>
      </c>
      <c r="L23" s="9">
        <v>118750</v>
      </c>
      <c r="M23" s="10">
        <v>0.25</v>
      </c>
      <c r="N23" s="4" t="s">
        <v>24</v>
      </c>
    </row>
    <row r="24" spans="2:14" ht="14.25" customHeight="1" x14ac:dyDescent="0.25">
      <c r="B24" s="4" t="s">
        <v>14</v>
      </c>
      <c r="C24" s="4">
        <v>1185732</v>
      </c>
      <c r="D24" s="5">
        <v>43861</v>
      </c>
      <c r="E24" s="4" t="s">
        <v>15</v>
      </c>
      <c r="F24" s="4" t="s">
        <v>16</v>
      </c>
      <c r="G24" s="4" t="s">
        <v>16</v>
      </c>
      <c r="H24" s="6" t="s">
        <v>17</v>
      </c>
      <c r="I24" s="7">
        <v>50</v>
      </c>
      <c r="J24" s="8">
        <v>1200</v>
      </c>
      <c r="K24" s="9">
        <v>600000</v>
      </c>
      <c r="L24" s="9">
        <v>300000</v>
      </c>
      <c r="M24" s="10">
        <v>0.5</v>
      </c>
      <c r="N24" s="4" t="s">
        <v>24</v>
      </c>
    </row>
    <row r="25" spans="2:14" ht="14.25" customHeight="1" x14ac:dyDescent="0.25">
      <c r="B25" s="4" t="s">
        <v>14</v>
      </c>
      <c r="C25" s="4">
        <v>1185732</v>
      </c>
      <c r="D25" s="5">
        <v>43862</v>
      </c>
      <c r="E25" s="4" t="s">
        <v>15</v>
      </c>
      <c r="F25" s="4" t="s">
        <v>16</v>
      </c>
      <c r="G25" s="4" t="s">
        <v>16</v>
      </c>
      <c r="H25" s="6" t="s">
        <v>19</v>
      </c>
      <c r="I25" s="7">
        <v>50</v>
      </c>
      <c r="J25" s="8">
        <v>900</v>
      </c>
      <c r="K25" s="9">
        <v>450000</v>
      </c>
      <c r="L25" s="9">
        <v>135000</v>
      </c>
      <c r="M25" s="10">
        <v>0.3</v>
      </c>
      <c r="N25" s="4" t="s">
        <v>24</v>
      </c>
    </row>
    <row r="26" spans="2:14" ht="14.25" customHeight="1" x14ac:dyDescent="0.25">
      <c r="B26" s="4" t="s">
        <v>14</v>
      </c>
      <c r="C26" s="4">
        <v>1185732</v>
      </c>
      <c r="D26" s="5">
        <v>43863</v>
      </c>
      <c r="E26" s="4" t="s">
        <v>15</v>
      </c>
      <c r="F26" s="4" t="s">
        <v>16</v>
      </c>
      <c r="G26" s="4" t="s">
        <v>16</v>
      </c>
      <c r="H26" s="6" t="s">
        <v>20</v>
      </c>
      <c r="I26" s="7">
        <v>40</v>
      </c>
      <c r="J26" s="8">
        <v>900</v>
      </c>
      <c r="K26" s="9">
        <v>360000</v>
      </c>
      <c r="L26" s="9">
        <v>125999.99999999999</v>
      </c>
      <c r="M26" s="10">
        <v>0.35</v>
      </c>
      <c r="N26" s="4" t="s">
        <v>24</v>
      </c>
    </row>
    <row r="27" spans="2:14" ht="14.25" customHeight="1" x14ac:dyDescent="0.25">
      <c r="B27" s="4" t="s">
        <v>14</v>
      </c>
      <c r="C27" s="4">
        <v>1185732</v>
      </c>
      <c r="D27" s="5">
        <v>43864</v>
      </c>
      <c r="E27" s="4" t="s">
        <v>15</v>
      </c>
      <c r="F27" s="4" t="s">
        <v>16</v>
      </c>
      <c r="G27" s="4" t="s">
        <v>16</v>
      </c>
      <c r="H27" s="6" t="s">
        <v>21</v>
      </c>
      <c r="I27" s="7">
        <v>45</v>
      </c>
      <c r="J27" s="8">
        <v>825</v>
      </c>
      <c r="K27" s="9">
        <v>371250</v>
      </c>
      <c r="L27" s="9">
        <v>129937.49999999999</v>
      </c>
      <c r="M27" s="10">
        <v>0.35</v>
      </c>
      <c r="N27" s="4" t="s">
        <v>24</v>
      </c>
    </row>
    <row r="28" spans="2:14" ht="14.25" customHeight="1" x14ac:dyDescent="0.25">
      <c r="B28" s="4" t="s">
        <v>14</v>
      </c>
      <c r="C28" s="4">
        <v>1185732</v>
      </c>
      <c r="D28" s="5">
        <v>43865</v>
      </c>
      <c r="E28" s="4" t="s">
        <v>15</v>
      </c>
      <c r="F28" s="4" t="s">
        <v>16</v>
      </c>
      <c r="G28" s="4" t="s">
        <v>16</v>
      </c>
      <c r="H28" s="6" t="s">
        <v>22</v>
      </c>
      <c r="I28" s="7">
        <v>60</v>
      </c>
      <c r="J28" s="8">
        <v>825</v>
      </c>
      <c r="K28" s="9">
        <v>495000</v>
      </c>
      <c r="L28" s="9">
        <v>148500</v>
      </c>
      <c r="M28" s="10">
        <v>0.3</v>
      </c>
      <c r="N28" s="4" t="s">
        <v>24</v>
      </c>
    </row>
    <row r="29" spans="2:14" ht="14.25" customHeight="1" x14ac:dyDescent="0.25">
      <c r="B29" s="4" t="s">
        <v>14</v>
      </c>
      <c r="C29" s="4">
        <v>1185732</v>
      </c>
      <c r="D29" s="5">
        <v>43866</v>
      </c>
      <c r="E29" s="4" t="s">
        <v>15</v>
      </c>
      <c r="F29" s="4" t="s">
        <v>16</v>
      </c>
      <c r="G29" s="4" t="s">
        <v>16</v>
      </c>
      <c r="H29" s="6" t="s">
        <v>23</v>
      </c>
      <c r="I29" s="7">
        <v>50</v>
      </c>
      <c r="J29" s="8">
        <v>950</v>
      </c>
      <c r="K29" s="9">
        <v>475000</v>
      </c>
      <c r="L29" s="9">
        <v>118750</v>
      </c>
      <c r="M29" s="10">
        <v>0.25</v>
      </c>
      <c r="N29" s="4" t="s">
        <v>24</v>
      </c>
    </row>
    <row r="30" spans="2:14" ht="14.25" customHeight="1" x14ac:dyDescent="0.25">
      <c r="B30" s="4" t="s">
        <v>14</v>
      </c>
      <c r="C30" s="4">
        <v>1185732</v>
      </c>
      <c r="D30" s="5">
        <v>43867</v>
      </c>
      <c r="E30" s="4" t="s">
        <v>15</v>
      </c>
      <c r="F30" s="4" t="s">
        <v>16</v>
      </c>
      <c r="G30" s="4" t="s">
        <v>16</v>
      </c>
      <c r="H30" s="6" t="s">
        <v>17</v>
      </c>
      <c r="I30" s="7">
        <v>60</v>
      </c>
      <c r="J30" s="8">
        <v>1220</v>
      </c>
      <c r="K30" s="9">
        <v>732000</v>
      </c>
      <c r="L30" s="9">
        <v>366000</v>
      </c>
      <c r="M30" s="10">
        <v>0.5</v>
      </c>
      <c r="N30" s="4" t="s">
        <v>24</v>
      </c>
    </row>
    <row r="31" spans="2:14" ht="14.25" customHeight="1" x14ac:dyDescent="0.2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row>
    <row r="32" spans="2:14" ht="14.25" customHeight="1" x14ac:dyDescent="0.25">
      <c r="B32" s="4" t="s">
        <v>14</v>
      </c>
      <c r="C32" s="4">
        <v>1185732</v>
      </c>
      <c r="D32" s="5">
        <v>43869</v>
      </c>
      <c r="E32" s="4" t="s">
        <v>15</v>
      </c>
      <c r="F32" s="4" t="s">
        <v>16</v>
      </c>
      <c r="G32" s="4" t="s">
        <v>16</v>
      </c>
      <c r="H32" s="6" t="s">
        <v>20</v>
      </c>
      <c r="I32" s="7">
        <v>50</v>
      </c>
      <c r="J32" s="8">
        <v>900</v>
      </c>
      <c r="K32" s="9">
        <v>450000</v>
      </c>
      <c r="L32" s="9">
        <v>157500</v>
      </c>
      <c r="M32" s="10">
        <v>0.35</v>
      </c>
      <c r="N32" s="4" t="s">
        <v>24</v>
      </c>
    </row>
    <row r="33" spans="2:14" ht="14.25" customHeight="1" x14ac:dyDescent="0.25">
      <c r="B33" s="4" t="s">
        <v>14</v>
      </c>
      <c r="C33" s="4">
        <v>1185732</v>
      </c>
      <c r="D33" s="5">
        <v>43870</v>
      </c>
      <c r="E33" s="4" t="s">
        <v>15</v>
      </c>
      <c r="F33" s="4" t="s">
        <v>16</v>
      </c>
      <c r="G33" s="4" t="s">
        <v>16</v>
      </c>
      <c r="H33" s="6" t="s">
        <v>21</v>
      </c>
      <c r="I33" s="7">
        <v>50</v>
      </c>
      <c r="J33" s="8">
        <v>850</v>
      </c>
      <c r="K33" s="9">
        <v>425000</v>
      </c>
      <c r="L33" s="9">
        <v>148750</v>
      </c>
      <c r="M33" s="10">
        <v>0.35</v>
      </c>
      <c r="N33" s="4" t="s">
        <v>24</v>
      </c>
    </row>
    <row r="34" spans="2:14" ht="14.25" customHeight="1" x14ac:dyDescent="0.25">
      <c r="B34" s="4" t="s">
        <v>14</v>
      </c>
      <c r="C34" s="4">
        <v>1185732</v>
      </c>
      <c r="D34" s="5">
        <v>43871</v>
      </c>
      <c r="E34" s="4" t="s">
        <v>15</v>
      </c>
      <c r="F34" s="4" t="s">
        <v>16</v>
      </c>
      <c r="G34" s="4" t="s">
        <v>16</v>
      </c>
      <c r="H34" s="6" t="s">
        <v>22</v>
      </c>
      <c r="I34" s="7">
        <v>60</v>
      </c>
      <c r="J34" s="8">
        <v>875</v>
      </c>
      <c r="K34" s="9">
        <v>525000</v>
      </c>
      <c r="L34" s="9">
        <v>157500</v>
      </c>
      <c r="M34" s="10">
        <v>0.3</v>
      </c>
      <c r="N34" s="4" t="s">
        <v>24</v>
      </c>
    </row>
    <row r="35" spans="2:14" ht="14.25" customHeight="1" x14ac:dyDescent="0.25">
      <c r="B35" s="4" t="s">
        <v>14</v>
      </c>
      <c r="C35" s="4">
        <v>1185732</v>
      </c>
      <c r="D35" s="5">
        <v>43893</v>
      </c>
      <c r="E35" s="4" t="s">
        <v>15</v>
      </c>
      <c r="F35" s="4" t="s">
        <v>16</v>
      </c>
      <c r="G35" s="4" t="s">
        <v>16</v>
      </c>
      <c r="H35" s="6" t="s">
        <v>23</v>
      </c>
      <c r="I35" s="7">
        <v>65</v>
      </c>
      <c r="J35" s="8">
        <v>1000</v>
      </c>
      <c r="K35" s="9">
        <v>650000</v>
      </c>
      <c r="L35" s="9">
        <v>162500</v>
      </c>
      <c r="M35" s="10">
        <v>0.25</v>
      </c>
      <c r="N35" s="4" t="s">
        <v>24</v>
      </c>
    </row>
    <row r="36" spans="2:14" ht="14.25" customHeight="1" x14ac:dyDescent="0.25">
      <c r="B36" s="4" t="s">
        <v>14</v>
      </c>
      <c r="C36" s="4">
        <v>1185732</v>
      </c>
      <c r="D36" s="5">
        <v>43894</v>
      </c>
      <c r="E36" s="4" t="s">
        <v>15</v>
      </c>
      <c r="F36" s="4" t="s">
        <v>16</v>
      </c>
      <c r="G36" s="4" t="s">
        <v>16</v>
      </c>
      <c r="H36" s="6" t="s">
        <v>17</v>
      </c>
      <c r="I36" s="7">
        <v>60</v>
      </c>
      <c r="J36" s="8">
        <v>1250</v>
      </c>
      <c r="K36" s="9">
        <v>750000</v>
      </c>
      <c r="L36" s="9">
        <v>375000</v>
      </c>
      <c r="M36" s="10">
        <v>0.5</v>
      </c>
      <c r="N36" s="4" t="s">
        <v>24</v>
      </c>
    </row>
    <row r="37" spans="2:14" ht="14.25" customHeight="1" x14ac:dyDescent="0.2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row>
    <row r="38" spans="2:14" ht="14.25" customHeight="1" x14ac:dyDescent="0.25">
      <c r="B38" s="4" t="s">
        <v>14</v>
      </c>
      <c r="C38" s="4">
        <v>1185732</v>
      </c>
      <c r="D38" s="5">
        <v>43896</v>
      </c>
      <c r="E38" s="4" t="s">
        <v>15</v>
      </c>
      <c r="F38" s="4" t="s">
        <v>16</v>
      </c>
      <c r="G38" s="4" t="s">
        <v>16</v>
      </c>
      <c r="H38" s="6" t="s">
        <v>20</v>
      </c>
      <c r="I38" s="7">
        <v>50</v>
      </c>
      <c r="J38" s="8">
        <v>925</v>
      </c>
      <c r="K38" s="9">
        <v>462500</v>
      </c>
      <c r="L38" s="9">
        <v>161875</v>
      </c>
      <c r="M38" s="10">
        <v>0.35</v>
      </c>
      <c r="N38" s="4" t="s">
        <v>24</v>
      </c>
    </row>
    <row r="39" spans="2:14" ht="14.25" customHeight="1" x14ac:dyDescent="0.25">
      <c r="B39" s="4" t="s">
        <v>14</v>
      </c>
      <c r="C39" s="4">
        <v>1185732</v>
      </c>
      <c r="D39" s="5">
        <v>43897</v>
      </c>
      <c r="E39" s="4" t="s">
        <v>15</v>
      </c>
      <c r="F39" s="4" t="s">
        <v>16</v>
      </c>
      <c r="G39" s="4" t="s">
        <v>16</v>
      </c>
      <c r="H39" s="6" t="s">
        <v>21</v>
      </c>
      <c r="I39" s="7">
        <v>50</v>
      </c>
      <c r="J39" s="8">
        <v>900</v>
      </c>
      <c r="K39" s="9">
        <v>450000</v>
      </c>
      <c r="L39" s="9">
        <v>157500</v>
      </c>
      <c r="M39" s="10">
        <v>0.35</v>
      </c>
      <c r="N39" s="4" t="s">
        <v>24</v>
      </c>
    </row>
    <row r="40" spans="2:14" ht="14.25" customHeight="1" x14ac:dyDescent="0.25">
      <c r="B40" s="4" t="s">
        <v>14</v>
      </c>
      <c r="C40" s="4">
        <v>1185732</v>
      </c>
      <c r="D40" s="5">
        <v>43898</v>
      </c>
      <c r="E40" s="4" t="s">
        <v>15</v>
      </c>
      <c r="F40" s="4" t="s">
        <v>16</v>
      </c>
      <c r="G40" s="4" t="s">
        <v>16</v>
      </c>
      <c r="H40" s="6" t="s">
        <v>22</v>
      </c>
      <c r="I40" s="7">
        <v>60</v>
      </c>
      <c r="J40" s="8">
        <v>900</v>
      </c>
      <c r="K40" s="9">
        <v>540000</v>
      </c>
      <c r="L40" s="9">
        <v>162000</v>
      </c>
      <c r="M40" s="10">
        <v>0.3</v>
      </c>
      <c r="N40" s="4" t="s">
        <v>24</v>
      </c>
    </row>
    <row r="41" spans="2:14" ht="14.25" customHeight="1" x14ac:dyDescent="0.25">
      <c r="B41" s="4" t="s">
        <v>14</v>
      </c>
      <c r="C41" s="4">
        <v>1185732</v>
      </c>
      <c r="D41" s="5">
        <v>43899</v>
      </c>
      <c r="E41" s="4" t="s">
        <v>15</v>
      </c>
      <c r="F41" s="4" t="s">
        <v>16</v>
      </c>
      <c r="G41" s="4" t="s">
        <v>16</v>
      </c>
      <c r="H41" s="6" t="s">
        <v>23</v>
      </c>
      <c r="I41" s="7">
        <v>65</v>
      </c>
      <c r="J41" s="8">
        <v>1050</v>
      </c>
      <c r="K41" s="9">
        <v>682500</v>
      </c>
      <c r="L41" s="9">
        <v>170625</v>
      </c>
      <c r="M41" s="10">
        <v>0.25</v>
      </c>
      <c r="N41" s="4" t="s">
        <v>24</v>
      </c>
    </row>
    <row r="42" spans="2:14" ht="14.25" customHeight="1" x14ac:dyDescent="0.25">
      <c r="B42" s="4" t="s">
        <v>14</v>
      </c>
      <c r="C42" s="4">
        <v>1185732</v>
      </c>
      <c r="D42" s="5">
        <v>43900</v>
      </c>
      <c r="E42" s="4" t="s">
        <v>15</v>
      </c>
      <c r="F42" s="4" t="s">
        <v>16</v>
      </c>
      <c r="G42" s="4" t="s">
        <v>16</v>
      </c>
      <c r="H42" s="6" t="s">
        <v>17</v>
      </c>
      <c r="I42" s="7">
        <v>60</v>
      </c>
      <c r="J42" s="8">
        <v>1275</v>
      </c>
      <c r="K42" s="9">
        <v>765000</v>
      </c>
      <c r="L42" s="9">
        <v>382500</v>
      </c>
      <c r="M42" s="10">
        <v>0.5</v>
      </c>
      <c r="N42" s="4" t="s">
        <v>24</v>
      </c>
    </row>
    <row r="43" spans="2:14" ht="14.25" customHeight="1" x14ac:dyDescent="0.2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row>
    <row r="44" spans="2:14" ht="14.25" customHeight="1" x14ac:dyDescent="0.25">
      <c r="B44" s="4" t="s">
        <v>14</v>
      </c>
      <c r="C44" s="4">
        <v>1185732</v>
      </c>
      <c r="D44" s="5">
        <v>43902</v>
      </c>
      <c r="E44" s="4" t="s">
        <v>15</v>
      </c>
      <c r="F44" s="4" t="s">
        <v>16</v>
      </c>
      <c r="G44" s="4" t="s">
        <v>16</v>
      </c>
      <c r="H44" s="6" t="s">
        <v>20</v>
      </c>
      <c r="I44" s="7">
        <v>50</v>
      </c>
      <c r="J44" s="8">
        <v>950</v>
      </c>
      <c r="K44" s="9">
        <v>475000</v>
      </c>
      <c r="L44" s="9">
        <v>166250</v>
      </c>
      <c r="M44" s="10">
        <v>0.35</v>
      </c>
      <c r="N44" s="4" t="s">
        <v>24</v>
      </c>
    </row>
    <row r="45" spans="2:14" ht="14.25" customHeight="1" x14ac:dyDescent="0.25">
      <c r="B45" s="4" t="s">
        <v>14</v>
      </c>
      <c r="C45" s="4">
        <v>1185732</v>
      </c>
      <c r="D45" s="5">
        <v>43903</v>
      </c>
      <c r="E45" s="4" t="s">
        <v>15</v>
      </c>
      <c r="F45" s="4" t="s">
        <v>16</v>
      </c>
      <c r="G45" s="4" t="s">
        <v>16</v>
      </c>
      <c r="H45" s="6" t="s">
        <v>21</v>
      </c>
      <c r="I45" s="7">
        <v>50</v>
      </c>
      <c r="J45" s="8">
        <v>900</v>
      </c>
      <c r="K45" s="9">
        <v>450000</v>
      </c>
      <c r="L45" s="9">
        <v>157500</v>
      </c>
      <c r="M45" s="10">
        <v>0.35</v>
      </c>
      <c r="N45" s="4" t="s">
        <v>24</v>
      </c>
    </row>
    <row r="46" spans="2:14" ht="14.25" customHeight="1" x14ac:dyDescent="0.25">
      <c r="B46" s="4" t="s">
        <v>14</v>
      </c>
      <c r="C46" s="4">
        <v>1185732</v>
      </c>
      <c r="D46" s="5">
        <v>43904</v>
      </c>
      <c r="E46" s="4" t="s">
        <v>15</v>
      </c>
      <c r="F46" s="4" t="s">
        <v>16</v>
      </c>
      <c r="G46" s="4" t="s">
        <v>16</v>
      </c>
      <c r="H46" s="6" t="s">
        <v>22</v>
      </c>
      <c r="I46" s="7">
        <v>60</v>
      </c>
      <c r="J46" s="8">
        <v>925</v>
      </c>
      <c r="K46" s="9">
        <v>555000</v>
      </c>
      <c r="L46" s="9">
        <v>166500</v>
      </c>
      <c r="M46" s="10">
        <v>0.3</v>
      </c>
      <c r="N46" s="4" t="s">
        <v>24</v>
      </c>
    </row>
    <row r="47" spans="2:14" ht="14.25" customHeight="1" x14ac:dyDescent="0.25">
      <c r="B47" s="4" t="s">
        <v>14</v>
      </c>
      <c r="C47" s="4">
        <v>1185732</v>
      </c>
      <c r="D47" s="5">
        <v>43905</v>
      </c>
      <c r="E47" s="4" t="s">
        <v>15</v>
      </c>
      <c r="F47" s="4" t="s">
        <v>16</v>
      </c>
      <c r="G47" s="4" t="s">
        <v>16</v>
      </c>
      <c r="H47" s="6" t="s">
        <v>23</v>
      </c>
      <c r="I47" s="7">
        <v>65</v>
      </c>
      <c r="J47" s="8">
        <v>1100</v>
      </c>
      <c r="K47" s="9">
        <v>715000</v>
      </c>
      <c r="L47" s="9">
        <v>178750</v>
      </c>
      <c r="M47" s="10">
        <v>0.25</v>
      </c>
      <c r="N47" s="4" t="s">
        <v>24</v>
      </c>
    </row>
    <row r="48" spans="2:14" ht="14.25" customHeight="1" x14ac:dyDescent="0.25">
      <c r="B48" s="4" t="s">
        <v>14</v>
      </c>
      <c r="C48" s="4">
        <v>1185732</v>
      </c>
      <c r="D48" s="5">
        <v>43906</v>
      </c>
      <c r="E48" s="4" t="s">
        <v>15</v>
      </c>
      <c r="F48" s="4" t="s">
        <v>16</v>
      </c>
      <c r="G48" s="4" t="s">
        <v>16</v>
      </c>
      <c r="H48" s="6" t="s">
        <v>17</v>
      </c>
      <c r="I48" s="7">
        <v>60</v>
      </c>
      <c r="J48" s="8">
        <v>1250</v>
      </c>
      <c r="K48" s="9">
        <v>750000</v>
      </c>
      <c r="L48" s="9">
        <v>375000</v>
      </c>
      <c r="M48" s="10">
        <v>0.5</v>
      </c>
      <c r="N48" s="4" t="s">
        <v>24</v>
      </c>
    </row>
    <row r="49" spans="2:14" ht="14.25" customHeight="1" x14ac:dyDescent="0.2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row>
    <row r="50" spans="2:14" ht="14.25" customHeight="1" x14ac:dyDescent="0.25">
      <c r="B50" s="4" t="s">
        <v>14</v>
      </c>
      <c r="C50" s="4">
        <v>1185732</v>
      </c>
      <c r="D50" s="5">
        <v>43908</v>
      </c>
      <c r="E50" s="4" t="s">
        <v>15</v>
      </c>
      <c r="F50" s="4" t="s">
        <v>16</v>
      </c>
      <c r="G50" s="4" t="s">
        <v>16</v>
      </c>
      <c r="H50" s="6" t="s">
        <v>20</v>
      </c>
      <c r="I50" s="7">
        <v>50</v>
      </c>
      <c r="J50" s="8">
        <v>950</v>
      </c>
      <c r="K50" s="9">
        <v>475000</v>
      </c>
      <c r="L50" s="9">
        <v>166250</v>
      </c>
      <c r="M50" s="10">
        <v>0.35</v>
      </c>
      <c r="N50" s="4" t="s">
        <v>24</v>
      </c>
    </row>
    <row r="51" spans="2:14" ht="14.25" customHeight="1" x14ac:dyDescent="0.25">
      <c r="B51" s="4" t="s">
        <v>14</v>
      </c>
      <c r="C51" s="4">
        <v>1185732</v>
      </c>
      <c r="D51" s="5">
        <v>43921</v>
      </c>
      <c r="E51" s="4" t="s">
        <v>15</v>
      </c>
      <c r="F51" s="4" t="s">
        <v>16</v>
      </c>
      <c r="G51" s="4" t="s">
        <v>16</v>
      </c>
      <c r="H51" s="6" t="s">
        <v>21</v>
      </c>
      <c r="I51" s="7">
        <v>50</v>
      </c>
      <c r="J51" s="8">
        <v>925</v>
      </c>
      <c r="K51" s="9">
        <v>462500</v>
      </c>
      <c r="L51" s="9">
        <v>161875</v>
      </c>
      <c r="M51" s="10">
        <v>0.35</v>
      </c>
      <c r="N51" s="4" t="s">
        <v>24</v>
      </c>
    </row>
    <row r="52" spans="2:14" ht="14.25" customHeight="1" x14ac:dyDescent="0.25">
      <c r="B52" s="4" t="s">
        <v>25</v>
      </c>
      <c r="C52" s="4">
        <v>1185732</v>
      </c>
      <c r="D52" s="5">
        <v>43938</v>
      </c>
      <c r="E52" s="4" t="s">
        <v>15</v>
      </c>
      <c r="F52" s="4" t="s">
        <v>16</v>
      </c>
      <c r="G52" s="4" t="s">
        <v>16</v>
      </c>
      <c r="H52" s="6" t="s">
        <v>22</v>
      </c>
      <c r="I52" s="7">
        <v>60</v>
      </c>
      <c r="J52" s="8">
        <v>900</v>
      </c>
      <c r="K52" s="9">
        <v>540000</v>
      </c>
      <c r="L52" s="9">
        <v>162000</v>
      </c>
      <c r="M52" s="10">
        <v>0.3</v>
      </c>
      <c r="N52" s="4" t="s">
        <v>24</v>
      </c>
    </row>
    <row r="53" spans="2:14" ht="14.25" customHeight="1" x14ac:dyDescent="0.25">
      <c r="B53" s="4" t="s">
        <v>25</v>
      </c>
      <c r="C53" s="4">
        <v>1185732</v>
      </c>
      <c r="D53" s="5">
        <v>43939</v>
      </c>
      <c r="E53" s="4" t="s">
        <v>15</v>
      </c>
      <c r="F53" s="4" t="s">
        <v>16</v>
      </c>
      <c r="G53" s="4" t="s">
        <v>16</v>
      </c>
      <c r="H53" s="6" t="s">
        <v>23</v>
      </c>
      <c r="I53" s="7">
        <v>65</v>
      </c>
      <c r="J53" s="8">
        <v>1075</v>
      </c>
      <c r="K53" s="9">
        <v>698750</v>
      </c>
      <c r="L53" s="9">
        <v>174687.5</v>
      </c>
      <c r="M53" s="10">
        <v>0.25</v>
      </c>
      <c r="N53" s="4" t="s">
        <v>24</v>
      </c>
    </row>
    <row r="54" spans="2:14" ht="14.25" customHeight="1" x14ac:dyDescent="0.25">
      <c r="B54" s="4" t="s">
        <v>25</v>
      </c>
      <c r="C54" s="4">
        <v>1185732</v>
      </c>
      <c r="D54" s="5">
        <v>43940</v>
      </c>
      <c r="E54" s="4" t="s">
        <v>15</v>
      </c>
      <c r="F54" s="4" t="s">
        <v>16</v>
      </c>
      <c r="G54" s="4" t="s">
        <v>16</v>
      </c>
      <c r="H54" s="6" t="s">
        <v>17</v>
      </c>
      <c r="I54" s="7">
        <v>60</v>
      </c>
      <c r="J54" s="8">
        <v>1200</v>
      </c>
      <c r="K54" s="9">
        <v>720000</v>
      </c>
      <c r="L54" s="9">
        <v>360000</v>
      </c>
      <c r="M54" s="10">
        <v>0.5</v>
      </c>
      <c r="N54" s="4" t="s">
        <v>24</v>
      </c>
    </row>
    <row r="55" spans="2:14" ht="14.25" customHeight="1" x14ac:dyDescent="0.2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row>
    <row r="56" spans="2:14" ht="14.25" customHeight="1" x14ac:dyDescent="0.25">
      <c r="B56" s="4" t="s">
        <v>25</v>
      </c>
      <c r="C56" s="4">
        <v>1185732</v>
      </c>
      <c r="D56" s="5">
        <v>43942</v>
      </c>
      <c r="E56" s="4" t="s">
        <v>15</v>
      </c>
      <c r="F56" s="4" t="s">
        <v>16</v>
      </c>
      <c r="G56" s="4" t="s">
        <v>16</v>
      </c>
      <c r="H56" s="6" t="s">
        <v>20</v>
      </c>
      <c r="I56" s="7">
        <v>50</v>
      </c>
      <c r="J56" s="8">
        <v>925</v>
      </c>
      <c r="K56" s="9">
        <v>462500</v>
      </c>
      <c r="L56" s="9">
        <v>161875</v>
      </c>
      <c r="M56" s="10">
        <v>0.35</v>
      </c>
      <c r="N56" s="4" t="s">
        <v>24</v>
      </c>
    </row>
    <row r="57" spans="2:14" ht="14.25" customHeight="1" x14ac:dyDescent="0.25">
      <c r="B57" s="4" t="s">
        <v>25</v>
      </c>
      <c r="C57" s="4">
        <v>1185732</v>
      </c>
      <c r="D57" s="5">
        <v>43943</v>
      </c>
      <c r="E57" s="4" t="s">
        <v>15</v>
      </c>
      <c r="F57" s="4" t="s">
        <v>16</v>
      </c>
      <c r="G57" s="4" t="s">
        <v>16</v>
      </c>
      <c r="H57" s="6" t="s">
        <v>21</v>
      </c>
      <c r="I57" s="7">
        <v>50</v>
      </c>
      <c r="J57" s="8">
        <v>900</v>
      </c>
      <c r="K57" s="9">
        <v>450000</v>
      </c>
      <c r="L57" s="9">
        <v>157500</v>
      </c>
      <c r="M57" s="10">
        <v>0.35</v>
      </c>
      <c r="N57" s="4" t="s">
        <v>24</v>
      </c>
    </row>
    <row r="58" spans="2:14" ht="14.25" customHeight="1" x14ac:dyDescent="0.25">
      <c r="B58" s="4" t="s">
        <v>25</v>
      </c>
      <c r="C58" s="4">
        <v>1185732</v>
      </c>
      <c r="D58" s="5">
        <v>43944</v>
      </c>
      <c r="E58" s="4" t="s">
        <v>15</v>
      </c>
      <c r="F58" s="4" t="s">
        <v>16</v>
      </c>
      <c r="G58" s="4" t="s">
        <v>16</v>
      </c>
      <c r="H58" s="6" t="s">
        <v>22</v>
      </c>
      <c r="I58" s="7">
        <v>60</v>
      </c>
      <c r="J58" s="8">
        <v>900</v>
      </c>
      <c r="K58" s="9">
        <v>540000</v>
      </c>
      <c r="L58" s="9">
        <v>162000</v>
      </c>
      <c r="M58" s="10">
        <v>0.3</v>
      </c>
      <c r="N58" s="4" t="s">
        <v>24</v>
      </c>
    </row>
    <row r="59" spans="2:14" ht="14.25" customHeight="1" x14ac:dyDescent="0.25">
      <c r="B59" s="4" t="s">
        <v>25</v>
      </c>
      <c r="C59" s="4">
        <v>1185732</v>
      </c>
      <c r="D59" s="5">
        <v>43945</v>
      </c>
      <c r="E59" s="4" t="s">
        <v>15</v>
      </c>
      <c r="F59" s="4" t="s">
        <v>16</v>
      </c>
      <c r="G59" s="4" t="s">
        <v>16</v>
      </c>
      <c r="H59" s="6" t="s">
        <v>23</v>
      </c>
      <c r="I59" s="7">
        <v>65</v>
      </c>
      <c r="J59" s="8">
        <v>1000</v>
      </c>
      <c r="K59" s="9">
        <v>650000</v>
      </c>
      <c r="L59" s="9">
        <v>162500</v>
      </c>
      <c r="M59" s="10">
        <v>0.25</v>
      </c>
      <c r="N59" s="4" t="s">
        <v>24</v>
      </c>
    </row>
    <row r="60" spans="2:14" ht="14.25" customHeight="1" x14ac:dyDescent="0.25">
      <c r="B60" s="4" t="s">
        <v>25</v>
      </c>
      <c r="C60" s="4">
        <v>1185732</v>
      </c>
      <c r="D60" s="5">
        <v>43946</v>
      </c>
      <c r="E60" s="4" t="s">
        <v>15</v>
      </c>
      <c r="F60" s="4" t="s">
        <v>16</v>
      </c>
      <c r="G60" s="4" t="s">
        <v>16</v>
      </c>
      <c r="H60" s="6" t="s">
        <v>22</v>
      </c>
      <c r="I60" s="7">
        <v>65</v>
      </c>
      <c r="J60" s="8">
        <v>875</v>
      </c>
      <c r="K60" s="9">
        <v>568750</v>
      </c>
      <c r="L60" s="9">
        <v>170625</v>
      </c>
      <c r="M60" s="10">
        <v>0.3</v>
      </c>
      <c r="N60" s="4" t="s">
        <v>24</v>
      </c>
    </row>
    <row r="61" spans="2:14" ht="14.25" customHeight="1" x14ac:dyDescent="0.25">
      <c r="B61" s="4" t="s">
        <v>25</v>
      </c>
      <c r="C61" s="4">
        <v>1185732</v>
      </c>
      <c r="D61" s="5">
        <v>43947</v>
      </c>
      <c r="E61" s="4" t="s">
        <v>15</v>
      </c>
      <c r="F61" s="4" t="s">
        <v>16</v>
      </c>
      <c r="G61" s="4" t="s">
        <v>16</v>
      </c>
      <c r="H61" s="6" t="s">
        <v>23</v>
      </c>
      <c r="I61" s="7">
        <v>70</v>
      </c>
      <c r="J61" s="8">
        <v>1000</v>
      </c>
      <c r="K61" s="9">
        <v>700000</v>
      </c>
      <c r="L61" s="9">
        <v>175000</v>
      </c>
      <c r="M61" s="10">
        <v>0.25</v>
      </c>
      <c r="N61" s="4" t="s">
        <v>24</v>
      </c>
    </row>
    <row r="62" spans="2:14" ht="14.25" customHeight="1" x14ac:dyDescent="0.25">
      <c r="B62" s="4" t="s">
        <v>25</v>
      </c>
      <c r="C62" s="4">
        <v>1185732</v>
      </c>
      <c r="D62" s="5">
        <v>43948</v>
      </c>
      <c r="E62" s="4" t="s">
        <v>15</v>
      </c>
      <c r="F62" s="4" t="s">
        <v>16</v>
      </c>
      <c r="G62" s="4" t="s">
        <v>16</v>
      </c>
      <c r="H62" s="6" t="s">
        <v>17</v>
      </c>
      <c r="I62" s="7">
        <v>65</v>
      </c>
      <c r="J62" s="8">
        <v>1150</v>
      </c>
      <c r="K62" s="9">
        <v>747500</v>
      </c>
      <c r="L62" s="9">
        <v>373750</v>
      </c>
      <c r="M62" s="10">
        <v>0.5</v>
      </c>
      <c r="N62" s="4" t="s">
        <v>24</v>
      </c>
    </row>
    <row r="63" spans="2:14" ht="14.25" customHeight="1" x14ac:dyDescent="0.2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row>
    <row r="64" spans="2:14" ht="14.25" customHeight="1" x14ac:dyDescent="0.2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row>
    <row r="65" spans="2:14" ht="14.25" customHeight="1" x14ac:dyDescent="0.2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row>
    <row r="66" spans="2:14" ht="14.25" customHeight="1" x14ac:dyDescent="0.25">
      <c r="B66" s="4" t="s">
        <v>25</v>
      </c>
      <c r="C66" s="4">
        <v>1185732</v>
      </c>
      <c r="D66" s="5">
        <v>43952</v>
      </c>
      <c r="E66" s="4" t="s">
        <v>15</v>
      </c>
      <c r="F66" s="4" t="s">
        <v>16</v>
      </c>
      <c r="G66" s="4" t="s">
        <v>16</v>
      </c>
      <c r="H66" s="6" t="s">
        <v>22</v>
      </c>
      <c r="I66" s="7">
        <v>65</v>
      </c>
      <c r="J66" s="8">
        <v>875</v>
      </c>
      <c r="K66" s="9">
        <v>568750</v>
      </c>
      <c r="L66" s="9">
        <v>170625</v>
      </c>
      <c r="M66" s="10">
        <v>0.3</v>
      </c>
      <c r="N66" s="4" t="s">
        <v>24</v>
      </c>
    </row>
    <row r="67" spans="2:14" ht="14.25" customHeight="1" x14ac:dyDescent="0.25">
      <c r="B67" s="4" t="s">
        <v>25</v>
      </c>
      <c r="C67" s="4">
        <v>1185732</v>
      </c>
      <c r="D67" s="5">
        <v>43953</v>
      </c>
      <c r="E67" s="4" t="s">
        <v>15</v>
      </c>
      <c r="F67" s="4" t="s">
        <v>16</v>
      </c>
      <c r="G67" s="4" t="s">
        <v>16</v>
      </c>
      <c r="H67" s="6" t="s">
        <v>23</v>
      </c>
      <c r="I67" s="7">
        <v>70</v>
      </c>
      <c r="J67" s="8">
        <v>975</v>
      </c>
      <c r="K67" s="9">
        <v>682500</v>
      </c>
      <c r="L67" s="9">
        <v>170625</v>
      </c>
      <c r="M67" s="10">
        <v>0.25</v>
      </c>
      <c r="N67" s="4" t="s">
        <v>24</v>
      </c>
    </row>
    <row r="68" spans="2:14" ht="14.25" customHeight="1" x14ac:dyDescent="0.25">
      <c r="B68" s="4" t="s">
        <v>25</v>
      </c>
      <c r="C68" s="4">
        <v>1185732</v>
      </c>
      <c r="D68" s="5">
        <v>43954</v>
      </c>
      <c r="E68" s="4" t="s">
        <v>15</v>
      </c>
      <c r="F68" s="4" t="s">
        <v>16</v>
      </c>
      <c r="G68" s="4" t="s">
        <v>16</v>
      </c>
      <c r="H68" s="6" t="s">
        <v>17</v>
      </c>
      <c r="I68" s="7">
        <v>65</v>
      </c>
      <c r="J68" s="8">
        <v>1200</v>
      </c>
      <c r="K68" s="9">
        <v>780000</v>
      </c>
      <c r="L68" s="9">
        <v>390000</v>
      </c>
      <c r="M68" s="10">
        <v>0.5</v>
      </c>
      <c r="N68" s="4" t="s">
        <v>24</v>
      </c>
    </row>
    <row r="69" spans="2:14" ht="14.25" customHeight="1" x14ac:dyDescent="0.2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row>
    <row r="70" spans="2:14" ht="14.25" customHeight="1" x14ac:dyDescent="0.2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row>
    <row r="71" spans="2:14" ht="14.25" customHeight="1" x14ac:dyDescent="0.2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row>
    <row r="72" spans="2:14" ht="14.25" customHeight="1" x14ac:dyDescent="0.25">
      <c r="B72" s="4" t="s">
        <v>25</v>
      </c>
      <c r="C72" s="4">
        <v>1185732</v>
      </c>
      <c r="D72" s="5">
        <v>43958</v>
      </c>
      <c r="E72" s="4" t="s">
        <v>15</v>
      </c>
      <c r="F72" s="4" t="s">
        <v>16</v>
      </c>
      <c r="G72" s="4" t="s">
        <v>16</v>
      </c>
      <c r="H72" s="6" t="s">
        <v>22</v>
      </c>
      <c r="I72" s="7">
        <v>65</v>
      </c>
      <c r="J72" s="8">
        <v>900</v>
      </c>
      <c r="K72" s="9">
        <v>585000</v>
      </c>
      <c r="L72" s="9">
        <v>175500</v>
      </c>
      <c r="M72" s="10">
        <v>0.3</v>
      </c>
      <c r="N72" s="4" t="s">
        <v>24</v>
      </c>
    </row>
    <row r="73" spans="2:14" ht="14.25" customHeight="1" x14ac:dyDescent="0.25">
      <c r="B73" s="4" t="s">
        <v>25</v>
      </c>
      <c r="C73" s="4">
        <v>1185732</v>
      </c>
      <c r="D73" s="5">
        <v>44030</v>
      </c>
      <c r="E73" s="4" t="s">
        <v>15</v>
      </c>
      <c r="F73" s="4" t="s">
        <v>16</v>
      </c>
      <c r="G73" s="4" t="s">
        <v>16</v>
      </c>
      <c r="H73" s="6" t="s">
        <v>23</v>
      </c>
      <c r="I73" s="7">
        <v>70</v>
      </c>
      <c r="J73" s="8">
        <v>1000</v>
      </c>
      <c r="K73" s="9">
        <v>700000</v>
      </c>
      <c r="L73" s="9">
        <v>175000</v>
      </c>
      <c r="M73" s="10">
        <v>0.25</v>
      </c>
      <c r="N73" s="4" t="s">
        <v>24</v>
      </c>
    </row>
    <row r="74" spans="2:14" ht="14.25" customHeight="1" x14ac:dyDescent="0.25">
      <c r="B74" s="4" t="s">
        <v>26</v>
      </c>
      <c r="C74" s="4">
        <v>1197831</v>
      </c>
      <c r="D74" s="5">
        <v>44031</v>
      </c>
      <c r="E74" s="4" t="s">
        <v>15</v>
      </c>
      <c r="F74" s="4" t="s">
        <v>16</v>
      </c>
      <c r="G74" s="4" t="s">
        <v>16</v>
      </c>
      <c r="H74" s="6" t="s">
        <v>17</v>
      </c>
      <c r="I74" s="7">
        <v>25</v>
      </c>
      <c r="J74" s="8">
        <v>900</v>
      </c>
      <c r="K74" s="9">
        <v>225000</v>
      </c>
      <c r="L74" s="9">
        <v>78750</v>
      </c>
      <c r="M74" s="10">
        <v>0.35</v>
      </c>
      <c r="N74" s="4" t="s">
        <v>24</v>
      </c>
    </row>
    <row r="75" spans="2:14" ht="14.25" customHeight="1" x14ac:dyDescent="0.25">
      <c r="B75" s="4" t="s">
        <v>26</v>
      </c>
      <c r="C75" s="4">
        <v>1197831</v>
      </c>
      <c r="D75" s="5">
        <v>44032</v>
      </c>
      <c r="E75" s="4" t="s">
        <v>15</v>
      </c>
      <c r="F75" s="4" t="s">
        <v>16</v>
      </c>
      <c r="G75" s="4" t="s">
        <v>16</v>
      </c>
      <c r="H75" s="6" t="s">
        <v>19</v>
      </c>
      <c r="I75" s="7">
        <v>35</v>
      </c>
      <c r="J75" s="8">
        <v>900</v>
      </c>
      <c r="K75" s="9">
        <v>315000</v>
      </c>
      <c r="L75" s="9">
        <v>110250</v>
      </c>
      <c r="M75" s="10">
        <v>0.35</v>
      </c>
      <c r="N75" s="4" t="s">
        <v>24</v>
      </c>
    </row>
    <row r="76" spans="2:14" ht="14.25" customHeight="1" x14ac:dyDescent="0.25">
      <c r="B76" s="4" t="s">
        <v>26</v>
      </c>
      <c r="C76" s="4">
        <v>1197831</v>
      </c>
      <c r="D76" s="5">
        <v>44033</v>
      </c>
      <c r="E76" s="4" t="s">
        <v>15</v>
      </c>
      <c r="F76" s="4" t="s">
        <v>16</v>
      </c>
      <c r="G76" s="4" t="s">
        <v>16</v>
      </c>
      <c r="H76" s="6" t="s">
        <v>20</v>
      </c>
      <c r="I76" s="7">
        <v>35</v>
      </c>
      <c r="J76" s="8">
        <v>700</v>
      </c>
      <c r="K76" s="9">
        <v>245000</v>
      </c>
      <c r="L76" s="9">
        <v>85750</v>
      </c>
      <c r="M76" s="10">
        <v>0.35</v>
      </c>
      <c r="N76" s="4" t="s">
        <v>24</v>
      </c>
    </row>
    <row r="77" spans="2:14" ht="14.25" customHeight="1" x14ac:dyDescent="0.25">
      <c r="B77" s="4" t="s">
        <v>26</v>
      </c>
      <c r="C77" s="4">
        <v>1197831</v>
      </c>
      <c r="D77" s="5">
        <v>44034</v>
      </c>
      <c r="E77" s="4" t="s">
        <v>15</v>
      </c>
      <c r="F77" s="4" t="s">
        <v>16</v>
      </c>
      <c r="G77" s="4" t="s">
        <v>16</v>
      </c>
      <c r="H77" s="6" t="s">
        <v>21</v>
      </c>
      <c r="I77" s="7">
        <v>35</v>
      </c>
      <c r="J77" s="8">
        <v>700</v>
      </c>
      <c r="K77" s="9">
        <v>245000</v>
      </c>
      <c r="L77" s="9">
        <v>110250</v>
      </c>
      <c r="M77" s="10">
        <v>0.45</v>
      </c>
      <c r="N77" s="4" t="s">
        <v>24</v>
      </c>
    </row>
    <row r="78" spans="2:14" ht="14.25" customHeight="1" x14ac:dyDescent="0.25">
      <c r="B78" s="4" t="s">
        <v>26</v>
      </c>
      <c r="C78" s="4">
        <v>1197831</v>
      </c>
      <c r="D78" s="5">
        <v>44035</v>
      </c>
      <c r="E78" s="4" t="s">
        <v>27</v>
      </c>
      <c r="F78" s="4" t="s">
        <v>28</v>
      </c>
      <c r="G78" s="4" t="s">
        <v>29</v>
      </c>
      <c r="H78" s="6" t="s">
        <v>22</v>
      </c>
      <c r="I78" s="7">
        <v>40</v>
      </c>
      <c r="J78" s="8">
        <v>550</v>
      </c>
      <c r="K78" s="9">
        <v>220000</v>
      </c>
      <c r="L78" s="9">
        <v>66000</v>
      </c>
      <c r="M78" s="10">
        <v>0.3</v>
      </c>
      <c r="N78" s="4" t="s">
        <v>24</v>
      </c>
    </row>
    <row r="79" spans="2:14" ht="14.25" customHeight="1" x14ac:dyDescent="0.25">
      <c r="B79" s="4" t="s">
        <v>26</v>
      </c>
      <c r="C79" s="4">
        <v>1197831</v>
      </c>
      <c r="D79" s="5">
        <v>44036</v>
      </c>
      <c r="E79" s="4" t="s">
        <v>27</v>
      </c>
      <c r="F79" s="4" t="s">
        <v>28</v>
      </c>
      <c r="G79" s="4" t="s">
        <v>29</v>
      </c>
      <c r="H79" s="6" t="s">
        <v>23</v>
      </c>
      <c r="I79" s="7">
        <v>35</v>
      </c>
      <c r="J79" s="8">
        <v>700</v>
      </c>
      <c r="K79" s="9">
        <v>245000</v>
      </c>
      <c r="L79" s="9">
        <v>122500</v>
      </c>
      <c r="M79" s="10">
        <v>0.5</v>
      </c>
      <c r="N79" s="4" t="s">
        <v>24</v>
      </c>
    </row>
    <row r="80" spans="2:14" ht="14.25" customHeight="1" x14ac:dyDescent="0.25">
      <c r="B80" s="4" t="s">
        <v>26</v>
      </c>
      <c r="C80" s="4">
        <v>1197831</v>
      </c>
      <c r="D80" s="5">
        <v>44037</v>
      </c>
      <c r="E80" s="4" t="s">
        <v>27</v>
      </c>
      <c r="F80" s="4" t="s">
        <v>28</v>
      </c>
      <c r="G80" s="4" t="s">
        <v>29</v>
      </c>
      <c r="H80" s="6" t="s">
        <v>17</v>
      </c>
      <c r="I80" s="7">
        <v>25</v>
      </c>
      <c r="J80" s="8">
        <v>850</v>
      </c>
      <c r="K80" s="9">
        <v>212500</v>
      </c>
      <c r="L80" s="9">
        <v>74375</v>
      </c>
      <c r="M80" s="10">
        <v>0.35</v>
      </c>
      <c r="N80" s="4" t="s">
        <v>24</v>
      </c>
    </row>
    <row r="81" spans="2:14" ht="14.25" customHeight="1" x14ac:dyDescent="0.25">
      <c r="B81" s="4" t="s">
        <v>26</v>
      </c>
      <c r="C81" s="4">
        <v>1197831</v>
      </c>
      <c r="D81" s="5">
        <v>44038</v>
      </c>
      <c r="E81" s="4" t="s">
        <v>27</v>
      </c>
      <c r="F81" s="4" t="s">
        <v>28</v>
      </c>
      <c r="G81" s="4" t="s">
        <v>29</v>
      </c>
      <c r="H81" s="6" t="s">
        <v>19</v>
      </c>
      <c r="I81" s="7">
        <v>35</v>
      </c>
      <c r="J81" s="8">
        <v>850</v>
      </c>
      <c r="K81" s="9">
        <v>297500</v>
      </c>
      <c r="L81" s="9">
        <v>104125</v>
      </c>
      <c r="M81" s="10">
        <v>0.35</v>
      </c>
      <c r="N81" s="4" t="s">
        <v>24</v>
      </c>
    </row>
    <row r="82" spans="2:14" ht="14.25" customHeight="1" x14ac:dyDescent="0.25">
      <c r="B82" s="4" t="s">
        <v>26</v>
      </c>
      <c r="C82" s="4">
        <v>1197831</v>
      </c>
      <c r="D82" s="5">
        <v>44039</v>
      </c>
      <c r="E82" s="4" t="s">
        <v>27</v>
      </c>
      <c r="F82" s="4" t="s">
        <v>28</v>
      </c>
      <c r="G82" s="4" t="s">
        <v>29</v>
      </c>
      <c r="H82" s="6" t="s">
        <v>20</v>
      </c>
      <c r="I82" s="7">
        <v>35</v>
      </c>
      <c r="J82" s="8">
        <v>675</v>
      </c>
      <c r="K82" s="9">
        <v>236250</v>
      </c>
      <c r="L82" s="9">
        <v>82687.5</v>
      </c>
      <c r="M82" s="10">
        <v>0.35</v>
      </c>
      <c r="N82" s="4" t="s">
        <v>24</v>
      </c>
    </row>
    <row r="83" spans="2:14" ht="14.25" customHeight="1" x14ac:dyDescent="0.25">
      <c r="B83" s="4" t="s">
        <v>26</v>
      </c>
      <c r="C83" s="4">
        <v>1197831</v>
      </c>
      <c r="D83" s="5">
        <v>44040</v>
      </c>
      <c r="E83" s="4" t="s">
        <v>27</v>
      </c>
      <c r="F83" s="4" t="s">
        <v>28</v>
      </c>
      <c r="G83" s="4" t="s">
        <v>29</v>
      </c>
      <c r="H83" s="6" t="s">
        <v>21</v>
      </c>
      <c r="I83" s="7">
        <v>35</v>
      </c>
      <c r="J83" s="8">
        <v>625</v>
      </c>
      <c r="K83" s="9">
        <v>218750</v>
      </c>
      <c r="L83" s="9">
        <v>98437.5</v>
      </c>
      <c r="M83" s="10">
        <v>0.45</v>
      </c>
      <c r="N83" s="4" t="s">
        <v>24</v>
      </c>
    </row>
    <row r="84" spans="2:14" ht="14.25" customHeight="1" x14ac:dyDescent="0.25">
      <c r="B84" s="4" t="s">
        <v>26</v>
      </c>
      <c r="C84" s="4">
        <v>1197831</v>
      </c>
      <c r="D84" s="5">
        <v>44041</v>
      </c>
      <c r="E84" s="4" t="s">
        <v>27</v>
      </c>
      <c r="F84" s="4" t="s">
        <v>28</v>
      </c>
      <c r="G84" s="4" t="s">
        <v>29</v>
      </c>
      <c r="H84" s="6" t="s">
        <v>22</v>
      </c>
      <c r="I84" s="7">
        <v>40</v>
      </c>
      <c r="J84" s="8">
        <v>500</v>
      </c>
      <c r="K84" s="9">
        <v>200000</v>
      </c>
      <c r="L84" s="9">
        <v>60000</v>
      </c>
      <c r="M84" s="10">
        <v>0.3</v>
      </c>
      <c r="N84" s="4" t="s">
        <v>24</v>
      </c>
    </row>
    <row r="85" spans="2:14" ht="14.25" customHeight="1" x14ac:dyDescent="0.25">
      <c r="B85" s="4" t="s">
        <v>26</v>
      </c>
      <c r="C85" s="4">
        <v>1197831</v>
      </c>
      <c r="D85" s="5">
        <v>44042</v>
      </c>
      <c r="E85" s="4" t="s">
        <v>27</v>
      </c>
      <c r="F85" s="4" t="s">
        <v>28</v>
      </c>
      <c r="G85" s="4" t="s">
        <v>29</v>
      </c>
      <c r="H85" s="6" t="s">
        <v>23</v>
      </c>
      <c r="I85" s="7">
        <v>35</v>
      </c>
      <c r="J85" s="8">
        <v>700</v>
      </c>
      <c r="K85" s="9">
        <v>245000</v>
      </c>
      <c r="L85" s="9">
        <v>122500</v>
      </c>
      <c r="M85" s="10">
        <v>0.5</v>
      </c>
      <c r="N85" s="4" t="s">
        <v>24</v>
      </c>
    </row>
    <row r="86" spans="2:14" ht="14.25" customHeight="1" x14ac:dyDescent="0.25">
      <c r="B86" s="4" t="s">
        <v>26</v>
      </c>
      <c r="C86" s="4">
        <v>1197831</v>
      </c>
      <c r="D86" s="5">
        <v>44043</v>
      </c>
      <c r="E86" s="4" t="s">
        <v>27</v>
      </c>
      <c r="F86" s="4" t="s">
        <v>28</v>
      </c>
      <c r="G86" s="4" t="s">
        <v>29</v>
      </c>
      <c r="H86" s="6" t="s">
        <v>17</v>
      </c>
      <c r="I86" s="7">
        <v>30</v>
      </c>
      <c r="J86" s="8">
        <v>875</v>
      </c>
      <c r="K86" s="9">
        <v>262500</v>
      </c>
      <c r="L86" s="9">
        <v>91875</v>
      </c>
      <c r="M86" s="10">
        <v>0.35</v>
      </c>
      <c r="N86" s="4" t="s">
        <v>24</v>
      </c>
    </row>
    <row r="87" spans="2:14" ht="14.25" customHeight="1" x14ac:dyDescent="0.25">
      <c r="B87" s="4" t="s">
        <v>26</v>
      </c>
      <c r="C87" s="4">
        <v>1197831</v>
      </c>
      <c r="D87" s="5">
        <v>44044</v>
      </c>
      <c r="E87" s="4" t="s">
        <v>27</v>
      </c>
      <c r="F87" s="4" t="s">
        <v>28</v>
      </c>
      <c r="G87" s="4" t="s">
        <v>29</v>
      </c>
      <c r="H87" s="6" t="s">
        <v>19</v>
      </c>
      <c r="I87" s="7">
        <v>40</v>
      </c>
      <c r="J87" s="8">
        <v>875</v>
      </c>
      <c r="K87" s="9">
        <v>350000</v>
      </c>
      <c r="L87" s="9">
        <v>122499.99999999999</v>
      </c>
      <c r="M87" s="10">
        <v>0.35</v>
      </c>
      <c r="N87" s="4" t="s">
        <v>24</v>
      </c>
    </row>
    <row r="88" spans="2:14" ht="14.25" customHeight="1" x14ac:dyDescent="0.25">
      <c r="B88" s="4" t="s">
        <v>26</v>
      </c>
      <c r="C88" s="4">
        <v>1197831</v>
      </c>
      <c r="D88" s="5">
        <v>44045</v>
      </c>
      <c r="E88" s="4" t="s">
        <v>27</v>
      </c>
      <c r="F88" s="4" t="s">
        <v>28</v>
      </c>
      <c r="G88" s="4" t="s">
        <v>29</v>
      </c>
      <c r="H88" s="6" t="s">
        <v>20</v>
      </c>
      <c r="I88" s="7">
        <v>35</v>
      </c>
      <c r="J88" s="8">
        <v>700</v>
      </c>
      <c r="K88" s="9">
        <v>245000</v>
      </c>
      <c r="L88" s="9">
        <v>85750</v>
      </c>
      <c r="M88" s="10">
        <v>0.35</v>
      </c>
      <c r="N88" s="4" t="s">
        <v>24</v>
      </c>
    </row>
    <row r="89" spans="2:14" ht="14.25" customHeight="1" x14ac:dyDescent="0.25">
      <c r="B89" s="4" t="s">
        <v>26</v>
      </c>
      <c r="C89" s="4">
        <v>1197831</v>
      </c>
      <c r="D89" s="5">
        <v>44046</v>
      </c>
      <c r="E89" s="4" t="s">
        <v>27</v>
      </c>
      <c r="F89" s="4" t="s">
        <v>28</v>
      </c>
      <c r="G89" s="4" t="s">
        <v>29</v>
      </c>
      <c r="H89" s="6" t="s">
        <v>21</v>
      </c>
      <c r="I89" s="7">
        <v>40</v>
      </c>
      <c r="J89" s="8">
        <v>600</v>
      </c>
      <c r="K89" s="9">
        <v>240000</v>
      </c>
      <c r="L89" s="9">
        <v>108000</v>
      </c>
      <c r="M89" s="10">
        <v>0.45</v>
      </c>
      <c r="N89" s="4" t="s">
        <v>24</v>
      </c>
    </row>
    <row r="90" spans="2:14" ht="14.25" customHeight="1" x14ac:dyDescent="0.25">
      <c r="B90" s="4" t="s">
        <v>26</v>
      </c>
      <c r="C90" s="4">
        <v>1197831</v>
      </c>
      <c r="D90" s="5">
        <v>44047</v>
      </c>
      <c r="E90" s="4" t="s">
        <v>27</v>
      </c>
      <c r="F90" s="4" t="s">
        <v>28</v>
      </c>
      <c r="G90" s="4" t="s">
        <v>29</v>
      </c>
      <c r="H90" s="6" t="s">
        <v>22</v>
      </c>
      <c r="I90" s="7">
        <v>45</v>
      </c>
      <c r="J90" s="8">
        <v>500</v>
      </c>
      <c r="K90" s="9">
        <v>225000</v>
      </c>
      <c r="L90" s="9">
        <v>67500</v>
      </c>
      <c r="M90" s="10">
        <v>0.3</v>
      </c>
      <c r="N90" s="4" t="s">
        <v>24</v>
      </c>
    </row>
    <row r="91" spans="2:14" ht="14.25" customHeight="1" x14ac:dyDescent="0.25">
      <c r="B91" s="4" t="s">
        <v>26</v>
      </c>
      <c r="C91" s="4">
        <v>1197831</v>
      </c>
      <c r="D91" s="5">
        <v>44048</v>
      </c>
      <c r="E91" s="4" t="s">
        <v>27</v>
      </c>
      <c r="F91" s="4" t="s">
        <v>28</v>
      </c>
      <c r="G91" s="4" t="s">
        <v>29</v>
      </c>
      <c r="H91" s="6" t="s">
        <v>23</v>
      </c>
      <c r="I91" s="7">
        <v>40</v>
      </c>
      <c r="J91" s="8">
        <v>650</v>
      </c>
      <c r="K91" s="9">
        <v>260000</v>
      </c>
      <c r="L91" s="9">
        <v>130000</v>
      </c>
      <c r="M91" s="10">
        <v>0.5</v>
      </c>
      <c r="N91" s="4" t="s">
        <v>24</v>
      </c>
    </row>
    <row r="92" spans="2:14" ht="14.25" customHeight="1" x14ac:dyDescent="0.25">
      <c r="B92" s="4" t="s">
        <v>26</v>
      </c>
      <c r="C92" s="4">
        <v>1197831</v>
      </c>
      <c r="D92" s="5">
        <v>44049</v>
      </c>
      <c r="E92" s="4" t="s">
        <v>27</v>
      </c>
      <c r="F92" s="4" t="s">
        <v>28</v>
      </c>
      <c r="G92" s="4" t="s">
        <v>29</v>
      </c>
      <c r="H92" s="6" t="s">
        <v>17</v>
      </c>
      <c r="I92" s="7">
        <v>30</v>
      </c>
      <c r="J92" s="8">
        <v>900</v>
      </c>
      <c r="K92" s="9">
        <v>270000</v>
      </c>
      <c r="L92" s="9">
        <v>94500</v>
      </c>
      <c r="M92" s="10">
        <v>0.35</v>
      </c>
      <c r="N92" s="4" t="s">
        <v>24</v>
      </c>
    </row>
    <row r="93" spans="2:14" ht="14.25" customHeight="1" x14ac:dyDescent="0.25">
      <c r="B93" s="4" t="s">
        <v>26</v>
      </c>
      <c r="C93" s="4">
        <v>1197831</v>
      </c>
      <c r="D93" s="5">
        <v>44050</v>
      </c>
      <c r="E93" s="4" t="s">
        <v>27</v>
      </c>
      <c r="F93" s="4" t="s">
        <v>28</v>
      </c>
      <c r="G93" s="4" t="s">
        <v>29</v>
      </c>
      <c r="H93" s="6" t="s">
        <v>19</v>
      </c>
      <c r="I93" s="7">
        <v>40</v>
      </c>
      <c r="J93" s="8">
        <v>900</v>
      </c>
      <c r="K93" s="9">
        <v>360000</v>
      </c>
      <c r="L93" s="9">
        <v>125999.99999999999</v>
      </c>
      <c r="M93" s="10">
        <v>0.35</v>
      </c>
      <c r="N93" s="4" t="s">
        <v>24</v>
      </c>
    </row>
    <row r="94" spans="2:14" ht="14.25" customHeight="1" x14ac:dyDescent="0.25">
      <c r="B94" s="4" t="s">
        <v>26</v>
      </c>
      <c r="C94" s="4">
        <v>1197831</v>
      </c>
      <c r="D94" s="5">
        <v>44051</v>
      </c>
      <c r="E94" s="4" t="s">
        <v>27</v>
      </c>
      <c r="F94" s="4" t="s">
        <v>28</v>
      </c>
      <c r="G94" s="4" t="s">
        <v>29</v>
      </c>
      <c r="H94" s="6" t="s">
        <v>20</v>
      </c>
      <c r="I94" s="7">
        <v>35</v>
      </c>
      <c r="J94" s="8">
        <v>725</v>
      </c>
      <c r="K94" s="9">
        <v>253750</v>
      </c>
      <c r="L94" s="9">
        <v>88812.5</v>
      </c>
      <c r="M94" s="10">
        <v>0.35</v>
      </c>
      <c r="N94" s="4" t="s">
        <v>24</v>
      </c>
    </row>
    <row r="95" spans="2:14" ht="14.25" customHeight="1" x14ac:dyDescent="0.25">
      <c r="B95" s="4" t="s">
        <v>26</v>
      </c>
      <c r="C95" s="4">
        <v>1197831</v>
      </c>
      <c r="D95" s="5">
        <v>44052</v>
      </c>
      <c r="E95" s="4" t="s">
        <v>27</v>
      </c>
      <c r="F95" s="4" t="s">
        <v>28</v>
      </c>
      <c r="G95" s="4" t="s">
        <v>29</v>
      </c>
      <c r="H95" s="6" t="s">
        <v>21</v>
      </c>
      <c r="I95" s="7">
        <v>40</v>
      </c>
      <c r="J95" s="8">
        <v>625</v>
      </c>
      <c r="K95" s="9">
        <v>250000</v>
      </c>
      <c r="L95" s="9">
        <v>112500</v>
      </c>
      <c r="M95" s="10">
        <v>0.45</v>
      </c>
      <c r="N95" s="4" t="s">
        <v>24</v>
      </c>
    </row>
    <row r="96" spans="2:14" ht="14.25" customHeight="1" x14ac:dyDescent="0.25">
      <c r="B96" s="4" t="s">
        <v>25</v>
      </c>
      <c r="C96" s="4">
        <v>1197831</v>
      </c>
      <c r="D96" s="5">
        <v>44053</v>
      </c>
      <c r="E96" s="4" t="s">
        <v>27</v>
      </c>
      <c r="F96" s="4" t="s">
        <v>28</v>
      </c>
      <c r="G96" s="4" t="s">
        <v>29</v>
      </c>
      <c r="H96" s="6" t="s">
        <v>22</v>
      </c>
      <c r="I96" s="7">
        <v>45</v>
      </c>
      <c r="J96" s="8">
        <v>525</v>
      </c>
      <c r="K96" s="9">
        <v>236250</v>
      </c>
      <c r="L96" s="9">
        <v>70875</v>
      </c>
      <c r="M96" s="10">
        <v>0.3</v>
      </c>
      <c r="N96" s="4" t="s">
        <v>24</v>
      </c>
    </row>
    <row r="97" spans="2:14" ht="14.25" customHeight="1" x14ac:dyDescent="0.25">
      <c r="B97" s="4" t="s">
        <v>25</v>
      </c>
      <c r="C97" s="4">
        <v>1197831</v>
      </c>
      <c r="D97" s="5">
        <v>44054</v>
      </c>
      <c r="E97" s="4" t="s">
        <v>27</v>
      </c>
      <c r="F97" s="4" t="s">
        <v>28</v>
      </c>
      <c r="G97" s="4" t="s">
        <v>29</v>
      </c>
      <c r="H97" s="6" t="s">
        <v>23</v>
      </c>
      <c r="I97" s="7">
        <v>40</v>
      </c>
      <c r="J97" s="8">
        <v>800</v>
      </c>
      <c r="K97" s="9">
        <v>320000</v>
      </c>
      <c r="L97" s="9">
        <v>160000</v>
      </c>
      <c r="M97" s="10">
        <v>0.5</v>
      </c>
      <c r="N97" s="4" t="s">
        <v>24</v>
      </c>
    </row>
    <row r="98" spans="2:14" ht="14.25" customHeight="1" x14ac:dyDescent="0.25">
      <c r="B98" s="4" t="s">
        <v>25</v>
      </c>
      <c r="C98" s="4">
        <v>1197831</v>
      </c>
      <c r="D98" s="5">
        <v>44055</v>
      </c>
      <c r="E98" s="4" t="s">
        <v>27</v>
      </c>
      <c r="F98" s="4" t="s">
        <v>28</v>
      </c>
      <c r="G98" s="4" t="s">
        <v>29</v>
      </c>
      <c r="H98" s="6" t="s">
        <v>17</v>
      </c>
      <c r="I98" s="7">
        <v>30</v>
      </c>
      <c r="J98" s="8">
        <v>925</v>
      </c>
      <c r="K98" s="9">
        <v>277500</v>
      </c>
      <c r="L98" s="9">
        <v>97125</v>
      </c>
      <c r="M98" s="10">
        <v>0.35</v>
      </c>
      <c r="N98" s="4" t="s">
        <v>24</v>
      </c>
    </row>
    <row r="99" spans="2:14" ht="14.25" customHeight="1" x14ac:dyDescent="0.25">
      <c r="B99" s="4" t="s">
        <v>25</v>
      </c>
      <c r="C99" s="4">
        <v>1197831</v>
      </c>
      <c r="D99" s="5">
        <v>44056</v>
      </c>
      <c r="E99" s="4" t="s">
        <v>27</v>
      </c>
      <c r="F99" s="4" t="s">
        <v>28</v>
      </c>
      <c r="G99" s="4" t="s">
        <v>29</v>
      </c>
      <c r="H99" s="6" t="s">
        <v>19</v>
      </c>
      <c r="I99" s="7">
        <v>40</v>
      </c>
      <c r="J99" s="8">
        <v>925</v>
      </c>
      <c r="K99" s="9">
        <v>370000</v>
      </c>
      <c r="L99" s="9">
        <v>129499.99999999999</v>
      </c>
      <c r="M99" s="10">
        <v>0.35</v>
      </c>
      <c r="N99" s="4" t="s">
        <v>24</v>
      </c>
    </row>
    <row r="100" spans="2:14" ht="14.25" customHeight="1" x14ac:dyDescent="0.25">
      <c r="B100" s="4" t="s">
        <v>25</v>
      </c>
      <c r="C100" s="4">
        <v>1197831</v>
      </c>
      <c r="D100" s="5">
        <v>44057</v>
      </c>
      <c r="E100" s="4" t="s">
        <v>27</v>
      </c>
      <c r="F100" s="4" t="s">
        <v>28</v>
      </c>
      <c r="G100" s="4" t="s">
        <v>29</v>
      </c>
      <c r="H100" s="6" t="s">
        <v>20</v>
      </c>
      <c r="I100" s="7">
        <v>35</v>
      </c>
      <c r="J100" s="8">
        <v>775</v>
      </c>
      <c r="K100" s="9">
        <v>271250</v>
      </c>
      <c r="L100" s="9">
        <v>94937.5</v>
      </c>
      <c r="M100" s="10">
        <v>0.35</v>
      </c>
      <c r="N100" s="4" t="s">
        <v>24</v>
      </c>
    </row>
    <row r="101" spans="2:14" ht="14.25" customHeight="1" x14ac:dyDescent="0.25">
      <c r="B101" s="4" t="s">
        <v>25</v>
      </c>
      <c r="C101" s="4">
        <v>1197831</v>
      </c>
      <c r="D101" s="5">
        <v>44058</v>
      </c>
      <c r="E101" s="4" t="s">
        <v>27</v>
      </c>
      <c r="F101" s="4" t="s">
        <v>28</v>
      </c>
      <c r="G101" s="4" t="s">
        <v>29</v>
      </c>
      <c r="H101" s="6" t="s">
        <v>21</v>
      </c>
      <c r="I101" s="7">
        <v>40</v>
      </c>
      <c r="J101" s="8">
        <v>700</v>
      </c>
      <c r="K101" s="9">
        <v>280000</v>
      </c>
      <c r="L101" s="9">
        <v>126000</v>
      </c>
      <c r="M101" s="10">
        <v>0.45</v>
      </c>
      <c r="N101" s="4" t="s">
        <v>24</v>
      </c>
    </row>
    <row r="102" spans="2:14" ht="14.25" customHeight="1" x14ac:dyDescent="0.25">
      <c r="B102" s="4" t="s">
        <v>25</v>
      </c>
      <c r="C102" s="4">
        <v>1197831</v>
      </c>
      <c r="D102" s="5">
        <v>44059</v>
      </c>
      <c r="E102" s="4" t="s">
        <v>27</v>
      </c>
      <c r="F102" s="4" t="s">
        <v>28</v>
      </c>
      <c r="G102" s="4" t="s">
        <v>29</v>
      </c>
      <c r="H102" s="6" t="s">
        <v>22</v>
      </c>
      <c r="I102" s="7">
        <v>45</v>
      </c>
      <c r="J102" s="8">
        <v>600</v>
      </c>
      <c r="K102" s="9">
        <v>270000</v>
      </c>
      <c r="L102" s="9">
        <v>81000</v>
      </c>
      <c r="M102" s="10">
        <v>0.3</v>
      </c>
      <c r="N102" s="4" t="s">
        <v>24</v>
      </c>
    </row>
    <row r="103" spans="2:14" ht="14.25" customHeight="1" x14ac:dyDescent="0.25">
      <c r="B103" s="4" t="s">
        <v>25</v>
      </c>
      <c r="C103" s="4">
        <v>1197831</v>
      </c>
      <c r="D103" s="5">
        <v>44060</v>
      </c>
      <c r="E103" s="4" t="s">
        <v>27</v>
      </c>
      <c r="F103" s="4" t="s">
        <v>28</v>
      </c>
      <c r="G103" s="4" t="s">
        <v>29</v>
      </c>
      <c r="H103" s="6" t="s">
        <v>23</v>
      </c>
      <c r="I103" s="7">
        <v>40</v>
      </c>
      <c r="J103" s="8">
        <v>950</v>
      </c>
      <c r="K103" s="9">
        <v>380000</v>
      </c>
      <c r="L103" s="9">
        <v>190000</v>
      </c>
      <c r="M103" s="10">
        <v>0.5</v>
      </c>
      <c r="N103" s="4" t="s">
        <v>24</v>
      </c>
    </row>
    <row r="104" spans="2:14" ht="14.25" customHeight="1" x14ac:dyDescent="0.25">
      <c r="B104" s="4" t="s">
        <v>25</v>
      </c>
      <c r="C104" s="4">
        <v>1197831</v>
      </c>
      <c r="D104" s="5">
        <v>44061</v>
      </c>
      <c r="E104" s="4" t="s">
        <v>27</v>
      </c>
      <c r="F104" s="4" t="s">
        <v>28</v>
      </c>
      <c r="G104" s="4" t="s">
        <v>29</v>
      </c>
      <c r="H104" s="6" t="s">
        <v>17</v>
      </c>
      <c r="I104" s="7">
        <v>40</v>
      </c>
      <c r="J104" s="8">
        <v>950</v>
      </c>
      <c r="K104" s="9">
        <v>380000</v>
      </c>
      <c r="L104" s="9">
        <v>133000</v>
      </c>
      <c r="M104" s="10">
        <v>0.35</v>
      </c>
      <c r="N104" s="4" t="s">
        <v>24</v>
      </c>
    </row>
    <row r="105" spans="2:14" ht="14.25" customHeight="1" x14ac:dyDescent="0.25">
      <c r="B105" s="4" t="s">
        <v>25</v>
      </c>
      <c r="C105" s="4">
        <v>1197831</v>
      </c>
      <c r="D105" s="5">
        <v>44062</v>
      </c>
      <c r="E105" s="4" t="s">
        <v>27</v>
      </c>
      <c r="F105" s="4" t="s">
        <v>28</v>
      </c>
      <c r="G105" s="4" t="s">
        <v>29</v>
      </c>
      <c r="H105" s="6" t="s">
        <v>19</v>
      </c>
      <c r="I105" s="7">
        <v>45</v>
      </c>
      <c r="J105" s="8">
        <v>950</v>
      </c>
      <c r="K105" s="9">
        <v>427500</v>
      </c>
      <c r="L105" s="9">
        <v>149625</v>
      </c>
      <c r="M105" s="10">
        <v>0.35</v>
      </c>
      <c r="N105" s="4" t="s">
        <v>24</v>
      </c>
    </row>
    <row r="106" spans="2:14" ht="14.25" customHeight="1" x14ac:dyDescent="0.25">
      <c r="B106" s="4" t="s">
        <v>25</v>
      </c>
      <c r="C106" s="4">
        <v>1197831</v>
      </c>
      <c r="D106" s="5">
        <v>44063</v>
      </c>
      <c r="E106" s="4" t="s">
        <v>27</v>
      </c>
      <c r="F106" s="4" t="s">
        <v>28</v>
      </c>
      <c r="G106" s="4" t="s">
        <v>29</v>
      </c>
      <c r="H106" s="6" t="s">
        <v>20</v>
      </c>
      <c r="I106" s="7">
        <v>40</v>
      </c>
      <c r="J106" s="8">
        <v>800</v>
      </c>
      <c r="K106" s="9">
        <v>320000</v>
      </c>
      <c r="L106" s="9">
        <v>112000</v>
      </c>
      <c r="M106" s="10">
        <v>0.35</v>
      </c>
      <c r="N106" s="4" t="s">
        <v>24</v>
      </c>
    </row>
    <row r="107" spans="2:14" ht="14.25" customHeight="1" x14ac:dyDescent="0.25">
      <c r="B107" s="4" t="s">
        <v>25</v>
      </c>
      <c r="C107" s="4">
        <v>1197831</v>
      </c>
      <c r="D107" s="5">
        <v>44064</v>
      </c>
      <c r="E107" s="4" t="s">
        <v>27</v>
      </c>
      <c r="F107" s="4" t="s">
        <v>28</v>
      </c>
      <c r="G107" s="4" t="s">
        <v>29</v>
      </c>
      <c r="H107" s="6" t="s">
        <v>21</v>
      </c>
      <c r="I107" s="7">
        <v>40</v>
      </c>
      <c r="J107" s="8">
        <v>750</v>
      </c>
      <c r="K107" s="9">
        <v>300000</v>
      </c>
      <c r="L107" s="9">
        <v>135000</v>
      </c>
      <c r="M107" s="10">
        <v>0.45</v>
      </c>
      <c r="N107" s="4" t="s">
        <v>24</v>
      </c>
    </row>
    <row r="108" spans="2:14" ht="14.25" customHeight="1" x14ac:dyDescent="0.25">
      <c r="B108" s="4" t="s">
        <v>25</v>
      </c>
      <c r="C108" s="4">
        <v>1197831</v>
      </c>
      <c r="D108" s="5">
        <v>44065</v>
      </c>
      <c r="E108" s="4" t="s">
        <v>27</v>
      </c>
      <c r="F108" s="4" t="s">
        <v>28</v>
      </c>
      <c r="G108" s="4" t="s">
        <v>29</v>
      </c>
      <c r="H108" s="6" t="s">
        <v>22</v>
      </c>
      <c r="I108" s="7">
        <v>45</v>
      </c>
      <c r="J108" s="8">
        <v>650</v>
      </c>
      <c r="K108" s="9">
        <v>292500</v>
      </c>
      <c r="L108" s="9">
        <v>87750</v>
      </c>
      <c r="M108" s="10">
        <v>0.3</v>
      </c>
      <c r="N108" s="4" t="s">
        <v>24</v>
      </c>
    </row>
    <row r="109" spans="2:14" ht="14.25" customHeight="1" x14ac:dyDescent="0.25">
      <c r="B109" s="4" t="s">
        <v>25</v>
      </c>
      <c r="C109" s="4">
        <v>1197831</v>
      </c>
      <c r="D109" s="5">
        <v>44066</v>
      </c>
      <c r="E109" s="4" t="s">
        <v>27</v>
      </c>
      <c r="F109" s="4" t="s">
        <v>28</v>
      </c>
      <c r="G109" s="4" t="s">
        <v>29</v>
      </c>
      <c r="H109" s="6" t="s">
        <v>23</v>
      </c>
      <c r="I109" s="7">
        <v>50</v>
      </c>
      <c r="J109" s="8">
        <v>1000</v>
      </c>
      <c r="K109" s="9">
        <v>500000</v>
      </c>
      <c r="L109" s="9">
        <v>250000</v>
      </c>
      <c r="M109" s="10">
        <v>0.5</v>
      </c>
      <c r="N109" s="4" t="s">
        <v>24</v>
      </c>
    </row>
    <row r="110" spans="2:14" ht="14.25" customHeight="1" x14ac:dyDescent="0.25">
      <c r="B110" s="4" t="s">
        <v>25</v>
      </c>
      <c r="C110" s="4">
        <v>1197831</v>
      </c>
      <c r="D110" s="5">
        <v>44067</v>
      </c>
      <c r="E110" s="4" t="s">
        <v>27</v>
      </c>
      <c r="F110" s="4" t="s">
        <v>28</v>
      </c>
      <c r="G110" s="4" t="s">
        <v>29</v>
      </c>
      <c r="H110" s="6" t="s">
        <v>17</v>
      </c>
      <c r="I110" s="7">
        <v>40</v>
      </c>
      <c r="J110" s="8">
        <v>950</v>
      </c>
      <c r="K110" s="9">
        <v>380000</v>
      </c>
      <c r="L110" s="9">
        <v>133000</v>
      </c>
      <c r="M110" s="10">
        <v>0.35</v>
      </c>
      <c r="N110" s="4" t="s">
        <v>24</v>
      </c>
    </row>
    <row r="111" spans="2:14" ht="14.25" customHeight="1" x14ac:dyDescent="0.25">
      <c r="B111" s="4" t="s">
        <v>25</v>
      </c>
      <c r="C111" s="4">
        <v>1197831</v>
      </c>
      <c r="D111" s="5">
        <v>44068</v>
      </c>
      <c r="E111" s="4" t="s">
        <v>27</v>
      </c>
      <c r="F111" s="4" t="s">
        <v>28</v>
      </c>
      <c r="G111" s="4" t="s">
        <v>29</v>
      </c>
      <c r="H111" s="6" t="s">
        <v>19</v>
      </c>
      <c r="I111" s="7">
        <v>45</v>
      </c>
      <c r="J111" s="8">
        <v>950</v>
      </c>
      <c r="K111" s="9">
        <v>427500</v>
      </c>
      <c r="L111" s="9">
        <v>149625</v>
      </c>
      <c r="M111" s="10">
        <v>0.35</v>
      </c>
      <c r="N111" s="4" t="s">
        <v>24</v>
      </c>
    </row>
    <row r="112" spans="2:14" ht="14.25" customHeight="1" x14ac:dyDescent="0.25">
      <c r="B112" s="4" t="s">
        <v>25</v>
      </c>
      <c r="C112" s="4">
        <v>1197831</v>
      </c>
      <c r="D112" s="5">
        <v>44069</v>
      </c>
      <c r="E112" s="4" t="s">
        <v>27</v>
      </c>
      <c r="F112" s="4" t="s">
        <v>28</v>
      </c>
      <c r="G112" s="4" t="s">
        <v>29</v>
      </c>
      <c r="H112" s="6" t="s">
        <v>20</v>
      </c>
      <c r="I112" s="7">
        <v>40</v>
      </c>
      <c r="J112" s="8">
        <v>1100</v>
      </c>
      <c r="K112" s="9">
        <v>440000</v>
      </c>
      <c r="L112" s="9">
        <v>154000</v>
      </c>
      <c r="M112" s="10">
        <v>0.35</v>
      </c>
      <c r="N112" s="4" t="s">
        <v>24</v>
      </c>
    </row>
    <row r="113" spans="2:14" ht="14.25" customHeight="1" x14ac:dyDescent="0.25">
      <c r="B113" s="4" t="s">
        <v>25</v>
      </c>
      <c r="C113" s="4">
        <v>1197831</v>
      </c>
      <c r="D113" s="5">
        <v>44070</v>
      </c>
      <c r="E113" s="4" t="s">
        <v>27</v>
      </c>
      <c r="F113" s="4" t="s">
        <v>28</v>
      </c>
      <c r="G113" s="4" t="s">
        <v>29</v>
      </c>
      <c r="H113" s="6" t="s">
        <v>21</v>
      </c>
      <c r="I113" s="7">
        <v>40</v>
      </c>
      <c r="J113" s="8">
        <v>700</v>
      </c>
      <c r="K113" s="9">
        <v>280000</v>
      </c>
      <c r="L113" s="9">
        <v>126000</v>
      </c>
      <c r="M113" s="10">
        <v>0.45</v>
      </c>
      <c r="N113" s="4" t="s">
        <v>24</v>
      </c>
    </row>
    <row r="114" spans="2:14" ht="14.25" customHeight="1" x14ac:dyDescent="0.25">
      <c r="B114" s="4" t="s">
        <v>25</v>
      </c>
      <c r="C114" s="4">
        <v>1197831</v>
      </c>
      <c r="D114" s="5">
        <v>44071</v>
      </c>
      <c r="E114" s="4" t="s">
        <v>27</v>
      </c>
      <c r="F114" s="4" t="s">
        <v>28</v>
      </c>
      <c r="G114" s="4" t="s">
        <v>29</v>
      </c>
      <c r="H114" s="6" t="s">
        <v>22</v>
      </c>
      <c r="I114" s="7">
        <v>45</v>
      </c>
      <c r="J114" s="8">
        <v>700</v>
      </c>
      <c r="K114" s="9">
        <v>315000</v>
      </c>
      <c r="L114" s="9">
        <v>94500</v>
      </c>
      <c r="M114" s="10">
        <v>0.3</v>
      </c>
      <c r="N114" s="4" t="s">
        <v>24</v>
      </c>
    </row>
    <row r="115" spans="2:14" ht="14.25" customHeight="1" x14ac:dyDescent="0.25">
      <c r="B115" s="4" t="s">
        <v>25</v>
      </c>
      <c r="C115" s="4">
        <v>1197831</v>
      </c>
      <c r="D115" s="5">
        <v>44072</v>
      </c>
      <c r="E115" s="4" t="s">
        <v>27</v>
      </c>
      <c r="F115" s="4" t="s">
        <v>28</v>
      </c>
      <c r="G115" s="4" t="s">
        <v>29</v>
      </c>
      <c r="H115" s="6" t="s">
        <v>23</v>
      </c>
      <c r="I115" s="7">
        <v>50</v>
      </c>
      <c r="J115" s="8">
        <v>975</v>
      </c>
      <c r="K115" s="9">
        <v>487500</v>
      </c>
      <c r="L115" s="9">
        <v>243750</v>
      </c>
      <c r="M115" s="10">
        <v>0.5</v>
      </c>
      <c r="N115" s="4" t="s">
        <v>24</v>
      </c>
    </row>
    <row r="116" spans="2:14" ht="14.25" customHeight="1" x14ac:dyDescent="0.2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row>
    <row r="117" spans="2:14" ht="14.25" customHeight="1" x14ac:dyDescent="0.25">
      <c r="B117" s="4" t="s">
        <v>25</v>
      </c>
      <c r="C117" s="4">
        <v>1197831</v>
      </c>
      <c r="D117" s="5">
        <v>44074</v>
      </c>
      <c r="E117" s="4" t="s">
        <v>27</v>
      </c>
      <c r="F117" s="4" t="s">
        <v>28</v>
      </c>
      <c r="G117" s="4" t="s">
        <v>29</v>
      </c>
      <c r="H117" s="6" t="s">
        <v>19</v>
      </c>
      <c r="I117" s="7">
        <v>45</v>
      </c>
      <c r="J117" s="8">
        <v>925</v>
      </c>
      <c r="K117" s="9">
        <v>416250</v>
      </c>
      <c r="L117" s="9">
        <v>145687.5</v>
      </c>
      <c r="M117" s="10">
        <v>0.35</v>
      </c>
      <c r="N117" s="4" t="s">
        <v>24</v>
      </c>
    </row>
    <row r="118" spans="2:14" ht="14.25" customHeight="1" x14ac:dyDescent="0.25">
      <c r="B118" s="4" t="s">
        <v>25</v>
      </c>
      <c r="C118" s="4">
        <v>1197831</v>
      </c>
      <c r="D118" s="5">
        <v>44075</v>
      </c>
      <c r="E118" s="4" t="s">
        <v>27</v>
      </c>
      <c r="F118" s="4" t="s">
        <v>28</v>
      </c>
      <c r="G118" s="4" t="s">
        <v>29</v>
      </c>
      <c r="H118" s="6" t="s">
        <v>20</v>
      </c>
      <c r="I118" s="7">
        <v>40</v>
      </c>
      <c r="J118" s="8">
        <v>1100</v>
      </c>
      <c r="K118" s="9">
        <v>440000</v>
      </c>
      <c r="L118" s="9">
        <v>154000</v>
      </c>
      <c r="M118" s="10">
        <v>0.35</v>
      </c>
      <c r="N118" s="4" t="s">
        <v>24</v>
      </c>
    </row>
    <row r="119" spans="2:14" ht="14.25" customHeight="1" x14ac:dyDescent="0.25">
      <c r="B119" s="4" t="s">
        <v>25</v>
      </c>
      <c r="C119" s="4">
        <v>1197831</v>
      </c>
      <c r="D119" s="5">
        <v>44076</v>
      </c>
      <c r="E119" s="4" t="s">
        <v>27</v>
      </c>
      <c r="F119" s="4" t="s">
        <v>28</v>
      </c>
      <c r="G119" s="4" t="s">
        <v>29</v>
      </c>
      <c r="H119" s="6" t="s">
        <v>21</v>
      </c>
      <c r="I119" s="7">
        <v>40</v>
      </c>
      <c r="J119" s="8">
        <v>650</v>
      </c>
      <c r="K119" s="9">
        <v>260000</v>
      </c>
      <c r="L119" s="9">
        <v>117000</v>
      </c>
      <c r="M119" s="10">
        <v>0.45</v>
      </c>
      <c r="N119" s="4" t="s">
        <v>24</v>
      </c>
    </row>
    <row r="120" spans="2:14" ht="14.25" customHeight="1" x14ac:dyDescent="0.25">
      <c r="B120" s="4" t="s">
        <v>25</v>
      </c>
      <c r="C120" s="4">
        <v>1197831</v>
      </c>
      <c r="D120" s="5">
        <v>44077</v>
      </c>
      <c r="E120" s="4" t="s">
        <v>27</v>
      </c>
      <c r="F120" s="4" t="s">
        <v>28</v>
      </c>
      <c r="G120" s="4" t="s">
        <v>29</v>
      </c>
      <c r="H120" s="6" t="s">
        <v>22</v>
      </c>
      <c r="I120" s="7">
        <v>45</v>
      </c>
      <c r="J120" s="8">
        <v>650</v>
      </c>
      <c r="K120" s="9">
        <v>292500</v>
      </c>
      <c r="L120" s="9">
        <v>87750</v>
      </c>
      <c r="M120" s="10">
        <v>0.3</v>
      </c>
      <c r="N120" s="4" t="s">
        <v>24</v>
      </c>
    </row>
    <row r="121" spans="2:14" ht="14.25" customHeight="1" x14ac:dyDescent="0.25">
      <c r="B121" s="4" t="s">
        <v>25</v>
      </c>
      <c r="C121" s="4">
        <v>1197831</v>
      </c>
      <c r="D121" s="5">
        <v>44078</v>
      </c>
      <c r="E121" s="4" t="s">
        <v>27</v>
      </c>
      <c r="F121" s="4" t="s">
        <v>28</v>
      </c>
      <c r="G121" s="4" t="s">
        <v>29</v>
      </c>
      <c r="H121" s="6" t="s">
        <v>23</v>
      </c>
      <c r="I121" s="7">
        <v>50</v>
      </c>
      <c r="J121" s="8">
        <v>900</v>
      </c>
      <c r="K121" s="9">
        <v>450000</v>
      </c>
      <c r="L121" s="9">
        <v>225000</v>
      </c>
      <c r="M121" s="10">
        <v>0.5</v>
      </c>
      <c r="N121" s="4" t="s">
        <v>24</v>
      </c>
    </row>
    <row r="122" spans="2:14" ht="14.25" customHeight="1" x14ac:dyDescent="0.25">
      <c r="B122" s="4" t="s">
        <v>25</v>
      </c>
      <c r="C122" s="4">
        <v>1197831</v>
      </c>
      <c r="D122" s="5">
        <v>44079</v>
      </c>
      <c r="E122" s="4" t="s">
        <v>27</v>
      </c>
      <c r="F122" s="4" t="s">
        <v>28</v>
      </c>
      <c r="G122" s="4" t="s">
        <v>29</v>
      </c>
      <c r="H122" s="6" t="s">
        <v>17</v>
      </c>
      <c r="I122" s="7">
        <v>45</v>
      </c>
      <c r="J122" s="8">
        <v>850</v>
      </c>
      <c r="K122" s="9">
        <v>382500</v>
      </c>
      <c r="L122" s="9">
        <v>133875</v>
      </c>
      <c r="M122" s="10">
        <v>0.35</v>
      </c>
      <c r="N122" s="4" t="s">
        <v>24</v>
      </c>
    </row>
    <row r="123" spans="2:14" ht="14.25" customHeight="1" x14ac:dyDescent="0.25">
      <c r="B123" s="4" t="s">
        <v>25</v>
      </c>
      <c r="C123" s="4">
        <v>1197831</v>
      </c>
      <c r="D123" s="5">
        <v>44080</v>
      </c>
      <c r="E123" s="4" t="s">
        <v>27</v>
      </c>
      <c r="F123" s="4" t="s">
        <v>28</v>
      </c>
      <c r="G123" s="4" t="s">
        <v>29</v>
      </c>
      <c r="H123" s="6" t="s">
        <v>19</v>
      </c>
      <c r="I123" s="7">
        <v>45</v>
      </c>
      <c r="J123" s="8">
        <v>850</v>
      </c>
      <c r="K123" s="9">
        <v>382500</v>
      </c>
      <c r="L123" s="9">
        <v>133875</v>
      </c>
      <c r="M123" s="10">
        <v>0.35</v>
      </c>
      <c r="N123" s="4" t="s">
        <v>24</v>
      </c>
    </row>
    <row r="124" spans="2:14" ht="14.25" customHeight="1" x14ac:dyDescent="0.25">
      <c r="B124" s="4" t="s">
        <v>25</v>
      </c>
      <c r="C124" s="4">
        <v>1197831</v>
      </c>
      <c r="D124" s="5">
        <v>44081</v>
      </c>
      <c r="E124" s="4" t="s">
        <v>27</v>
      </c>
      <c r="F124" s="4" t="s">
        <v>28</v>
      </c>
      <c r="G124" s="4" t="s">
        <v>29</v>
      </c>
      <c r="H124" s="6" t="s">
        <v>20</v>
      </c>
      <c r="I124" s="7">
        <v>50</v>
      </c>
      <c r="J124" s="8">
        <v>900</v>
      </c>
      <c r="K124" s="9">
        <v>450000</v>
      </c>
      <c r="L124" s="9">
        <v>157500</v>
      </c>
      <c r="M124" s="10">
        <v>0.35</v>
      </c>
      <c r="N124" s="4" t="s">
        <v>24</v>
      </c>
    </row>
    <row r="125" spans="2:14" ht="14.25" customHeight="1" x14ac:dyDescent="0.25">
      <c r="B125" s="4" t="s">
        <v>25</v>
      </c>
      <c r="C125" s="4">
        <v>1197831</v>
      </c>
      <c r="D125" s="5">
        <v>44082</v>
      </c>
      <c r="E125" s="4" t="s">
        <v>27</v>
      </c>
      <c r="F125" s="4" t="s">
        <v>28</v>
      </c>
      <c r="G125" s="4" t="s">
        <v>29</v>
      </c>
      <c r="H125" s="6" t="s">
        <v>21</v>
      </c>
      <c r="I125" s="7">
        <v>50</v>
      </c>
      <c r="J125" s="8">
        <v>625</v>
      </c>
      <c r="K125" s="9">
        <v>312500</v>
      </c>
      <c r="L125" s="9">
        <v>140625</v>
      </c>
      <c r="M125" s="10">
        <v>0.45</v>
      </c>
      <c r="N125" s="4" t="s">
        <v>24</v>
      </c>
    </row>
    <row r="126" spans="2:14" ht="14.25" customHeight="1" x14ac:dyDescent="0.25">
      <c r="B126" s="4" t="s">
        <v>25</v>
      </c>
      <c r="C126" s="4">
        <v>1197831</v>
      </c>
      <c r="D126" s="5">
        <v>44083</v>
      </c>
      <c r="E126" s="4" t="s">
        <v>27</v>
      </c>
      <c r="F126" s="4" t="s">
        <v>28</v>
      </c>
      <c r="G126" s="4" t="s">
        <v>29</v>
      </c>
      <c r="H126" s="6" t="s">
        <v>22</v>
      </c>
      <c r="I126" s="7">
        <v>45</v>
      </c>
      <c r="J126" s="8">
        <v>625</v>
      </c>
      <c r="K126" s="9">
        <v>281250</v>
      </c>
      <c r="L126" s="9">
        <v>84375</v>
      </c>
      <c r="M126" s="10">
        <v>0.3</v>
      </c>
      <c r="N126" s="4" t="s">
        <v>24</v>
      </c>
    </row>
    <row r="127" spans="2:14" ht="14.25" customHeight="1" x14ac:dyDescent="0.2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row>
    <row r="128" spans="2:14" ht="14.25" customHeight="1" x14ac:dyDescent="0.2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row>
    <row r="129" spans="2:14" ht="14.25" customHeight="1" x14ac:dyDescent="0.2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row>
    <row r="130" spans="2:14" ht="14.25" customHeight="1" x14ac:dyDescent="0.25">
      <c r="B130" s="4" t="s">
        <v>25</v>
      </c>
      <c r="C130" s="4">
        <v>1197831</v>
      </c>
      <c r="D130" s="5">
        <v>44087</v>
      </c>
      <c r="E130" s="4" t="s">
        <v>27</v>
      </c>
      <c r="F130" s="4" t="s">
        <v>28</v>
      </c>
      <c r="G130" s="4" t="s">
        <v>29</v>
      </c>
      <c r="H130" s="6" t="s">
        <v>20</v>
      </c>
      <c r="I130" s="7">
        <v>50</v>
      </c>
      <c r="J130" s="8">
        <v>750</v>
      </c>
      <c r="K130" s="9">
        <v>375000</v>
      </c>
      <c r="L130" s="9">
        <v>131250</v>
      </c>
      <c r="M130" s="10">
        <v>0.35</v>
      </c>
      <c r="N130" s="4" t="s">
        <v>24</v>
      </c>
    </row>
    <row r="131" spans="2:14" ht="14.25" customHeight="1" x14ac:dyDescent="0.25">
      <c r="B131" s="4" t="s">
        <v>25</v>
      </c>
      <c r="C131" s="4">
        <v>1197831</v>
      </c>
      <c r="D131" s="5">
        <v>44088</v>
      </c>
      <c r="E131" s="4" t="s">
        <v>27</v>
      </c>
      <c r="F131" s="4" t="s">
        <v>28</v>
      </c>
      <c r="G131" s="4" t="s">
        <v>29</v>
      </c>
      <c r="H131" s="6" t="s">
        <v>21</v>
      </c>
      <c r="I131" s="7">
        <v>50</v>
      </c>
      <c r="J131" s="8">
        <v>600</v>
      </c>
      <c r="K131" s="9">
        <v>300000</v>
      </c>
      <c r="L131" s="9">
        <v>135000</v>
      </c>
      <c r="M131" s="10">
        <v>0.45</v>
      </c>
      <c r="N131" s="4" t="s">
        <v>24</v>
      </c>
    </row>
    <row r="132" spans="2:14" ht="14.25" customHeight="1" x14ac:dyDescent="0.25">
      <c r="B132" s="4" t="s">
        <v>25</v>
      </c>
      <c r="C132" s="4">
        <v>1197831</v>
      </c>
      <c r="D132" s="5">
        <v>44089</v>
      </c>
      <c r="E132" s="4" t="s">
        <v>27</v>
      </c>
      <c r="F132" s="4" t="s">
        <v>28</v>
      </c>
      <c r="G132" s="4" t="s">
        <v>29</v>
      </c>
      <c r="H132" s="6" t="s">
        <v>22</v>
      </c>
      <c r="I132" s="7">
        <v>45</v>
      </c>
      <c r="J132" s="8">
        <v>575</v>
      </c>
      <c r="K132" s="9">
        <v>258750</v>
      </c>
      <c r="L132" s="9">
        <v>77625</v>
      </c>
      <c r="M132" s="10">
        <v>0.3</v>
      </c>
      <c r="N132" s="4" t="s">
        <v>24</v>
      </c>
    </row>
    <row r="133" spans="2:14" ht="14.25" customHeight="1" x14ac:dyDescent="0.2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row>
    <row r="134" spans="2:14" ht="14.25" customHeight="1" x14ac:dyDescent="0.25">
      <c r="B134" s="4" t="s">
        <v>25</v>
      </c>
      <c r="C134" s="4">
        <v>1197831</v>
      </c>
      <c r="D134" s="5">
        <v>44124</v>
      </c>
      <c r="E134" s="4" t="s">
        <v>27</v>
      </c>
      <c r="F134" s="4" t="s">
        <v>28</v>
      </c>
      <c r="G134" s="4" t="s">
        <v>29</v>
      </c>
      <c r="H134" s="6" t="s">
        <v>17</v>
      </c>
      <c r="I134" s="7">
        <v>45</v>
      </c>
      <c r="J134" s="8">
        <v>900</v>
      </c>
      <c r="K134" s="9">
        <v>405000</v>
      </c>
      <c r="L134" s="9">
        <v>141750</v>
      </c>
      <c r="M134" s="10">
        <v>0.35</v>
      </c>
      <c r="N134" s="4" t="s">
        <v>24</v>
      </c>
    </row>
    <row r="135" spans="2:14" ht="14.25" customHeight="1" x14ac:dyDescent="0.25">
      <c r="B135" s="4" t="s">
        <v>25</v>
      </c>
      <c r="C135" s="4">
        <v>1197831</v>
      </c>
      <c r="D135" s="5">
        <v>44125</v>
      </c>
      <c r="E135" s="4" t="s">
        <v>27</v>
      </c>
      <c r="F135" s="4" t="s">
        <v>28</v>
      </c>
      <c r="G135" s="4" t="s">
        <v>29</v>
      </c>
      <c r="H135" s="6" t="s">
        <v>19</v>
      </c>
      <c r="I135" s="7">
        <v>45</v>
      </c>
      <c r="J135" s="8">
        <v>900</v>
      </c>
      <c r="K135" s="9">
        <v>405000</v>
      </c>
      <c r="L135" s="9">
        <v>141750</v>
      </c>
      <c r="M135" s="10">
        <v>0.35</v>
      </c>
      <c r="N135" s="4" t="s">
        <v>24</v>
      </c>
    </row>
    <row r="136" spans="2:14" ht="14.25" customHeight="1" x14ac:dyDescent="0.25">
      <c r="B136" s="4" t="s">
        <v>25</v>
      </c>
      <c r="C136" s="4">
        <v>1197831</v>
      </c>
      <c r="D136" s="5">
        <v>44126</v>
      </c>
      <c r="E136" s="4" t="s">
        <v>27</v>
      </c>
      <c r="F136" s="4" t="s">
        <v>28</v>
      </c>
      <c r="G136" s="4" t="s">
        <v>29</v>
      </c>
      <c r="H136" s="6" t="s">
        <v>20</v>
      </c>
      <c r="I136" s="7">
        <v>50</v>
      </c>
      <c r="J136" s="8">
        <v>825</v>
      </c>
      <c r="K136" s="9">
        <v>412500</v>
      </c>
      <c r="L136" s="9">
        <v>144375</v>
      </c>
      <c r="M136" s="10">
        <v>0.35</v>
      </c>
      <c r="N136" s="4" t="s">
        <v>24</v>
      </c>
    </row>
    <row r="137" spans="2:14" ht="14.25" customHeight="1" x14ac:dyDescent="0.25">
      <c r="B137" s="4" t="s">
        <v>25</v>
      </c>
      <c r="C137" s="4">
        <v>1197831</v>
      </c>
      <c r="D137" s="5">
        <v>44127</v>
      </c>
      <c r="E137" s="4" t="s">
        <v>27</v>
      </c>
      <c r="F137" s="4" t="s">
        <v>28</v>
      </c>
      <c r="G137" s="4" t="s">
        <v>29</v>
      </c>
      <c r="H137" s="6" t="s">
        <v>21</v>
      </c>
      <c r="I137" s="7">
        <v>50</v>
      </c>
      <c r="J137" s="8">
        <v>675</v>
      </c>
      <c r="K137" s="9">
        <v>337500</v>
      </c>
      <c r="L137" s="9">
        <v>151875</v>
      </c>
      <c r="M137" s="10">
        <v>0.45</v>
      </c>
      <c r="N137" s="4" t="s">
        <v>24</v>
      </c>
    </row>
    <row r="138" spans="2:14" ht="14.25" customHeight="1" x14ac:dyDescent="0.25">
      <c r="B138" s="4" t="s">
        <v>25</v>
      </c>
      <c r="C138" s="4">
        <v>1197831</v>
      </c>
      <c r="D138" s="5">
        <v>44128</v>
      </c>
      <c r="E138" s="4" t="s">
        <v>27</v>
      </c>
      <c r="F138" s="4" t="s">
        <v>28</v>
      </c>
      <c r="G138" s="4" t="s">
        <v>29</v>
      </c>
      <c r="H138" s="6" t="s">
        <v>22</v>
      </c>
      <c r="I138" s="7">
        <v>45</v>
      </c>
      <c r="J138" s="8">
        <v>650</v>
      </c>
      <c r="K138" s="9">
        <v>292500</v>
      </c>
      <c r="L138" s="9">
        <v>87750</v>
      </c>
      <c r="M138" s="10">
        <v>0.3</v>
      </c>
      <c r="N138" s="4" t="s">
        <v>24</v>
      </c>
    </row>
    <row r="139" spans="2:14" ht="14.25" customHeight="1" x14ac:dyDescent="0.2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row>
    <row r="140" spans="2:14" ht="14.25" customHeight="1" x14ac:dyDescent="0.25">
      <c r="B140" s="4" t="s">
        <v>25</v>
      </c>
      <c r="C140" s="4">
        <v>1197831</v>
      </c>
      <c r="D140" s="5">
        <v>44130</v>
      </c>
      <c r="E140" s="4" t="s">
        <v>27</v>
      </c>
      <c r="F140" s="4" t="s">
        <v>28</v>
      </c>
      <c r="G140" s="4" t="s">
        <v>29</v>
      </c>
      <c r="H140" s="6" t="s">
        <v>17</v>
      </c>
      <c r="I140" s="7">
        <v>45</v>
      </c>
      <c r="J140" s="8">
        <v>950</v>
      </c>
      <c r="K140" s="9">
        <v>427500</v>
      </c>
      <c r="L140" s="9">
        <v>149625</v>
      </c>
      <c r="M140" s="10">
        <v>0.35</v>
      </c>
      <c r="N140" s="4" t="s">
        <v>24</v>
      </c>
    </row>
    <row r="141" spans="2:14" ht="14.25" customHeight="1" x14ac:dyDescent="0.25">
      <c r="B141" s="4" t="s">
        <v>25</v>
      </c>
      <c r="C141" s="4">
        <v>1197831</v>
      </c>
      <c r="D141" s="5">
        <v>44131</v>
      </c>
      <c r="E141" s="4" t="s">
        <v>27</v>
      </c>
      <c r="F141" s="4" t="s">
        <v>28</v>
      </c>
      <c r="G141" s="4" t="s">
        <v>29</v>
      </c>
      <c r="H141" s="6" t="s">
        <v>19</v>
      </c>
      <c r="I141" s="7">
        <v>45</v>
      </c>
      <c r="J141" s="8">
        <v>950</v>
      </c>
      <c r="K141" s="9">
        <v>427500</v>
      </c>
      <c r="L141" s="9">
        <v>149625</v>
      </c>
      <c r="M141" s="10">
        <v>0.35</v>
      </c>
      <c r="N141" s="4" t="s">
        <v>24</v>
      </c>
    </row>
    <row r="142" spans="2:14" ht="14.25" customHeight="1" x14ac:dyDescent="0.25">
      <c r="B142" s="4" t="s">
        <v>25</v>
      </c>
      <c r="C142" s="4">
        <v>1197831</v>
      </c>
      <c r="D142" s="5">
        <v>44132</v>
      </c>
      <c r="E142" s="4" t="s">
        <v>27</v>
      </c>
      <c r="F142" s="4" t="s">
        <v>28</v>
      </c>
      <c r="G142" s="4" t="s">
        <v>29</v>
      </c>
      <c r="H142" s="6" t="s">
        <v>20</v>
      </c>
      <c r="I142" s="7">
        <v>50</v>
      </c>
      <c r="J142" s="8">
        <v>850</v>
      </c>
      <c r="K142" s="9">
        <v>425000</v>
      </c>
      <c r="L142" s="9">
        <v>148750</v>
      </c>
      <c r="M142" s="10">
        <v>0.35</v>
      </c>
      <c r="N142" s="4" t="s">
        <v>24</v>
      </c>
    </row>
    <row r="143" spans="2:14" ht="14.25" customHeight="1" x14ac:dyDescent="0.25">
      <c r="B143" s="4" t="s">
        <v>25</v>
      </c>
      <c r="C143" s="4">
        <v>1197831</v>
      </c>
      <c r="D143" s="5">
        <v>44133</v>
      </c>
      <c r="E143" s="4" t="s">
        <v>27</v>
      </c>
      <c r="F143" s="4" t="s">
        <v>28</v>
      </c>
      <c r="G143" s="4" t="s">
        <v>29</v>
      </c>
      <c r="H143" s="6" t="s">
        <v>21</v>
      </c>
      <c r="I143" s="7">
        <v>50</v>
      </c>
      <c r="J143" s="8">
        <v>700</v>
      </c>
      <c r="K143" s="9">
        <v>350000</v>
      </c>
      <c r="L143" s="9">
        <v>157500</v>
      </c>
      <c r="M143" s="10">
        <v>0.45</v>
      </c>
      <c r="N143" s="4" t="s">
        <v>24</v>
      </c>
    </row>
    <row r="144" spans="2:14" ht="14.25" customHeight="1" x14ac:dyDescent="0.25">
      <c r="B144" s="4" t="s">
        <v>25</v>
      </c>
      <c r="C144" s="4">
        <v>1197831</v>
      </c>
      <c r="D144" s="5">
        <v>44134</v>
      </c>
      <c r="E144" s="4" t="s">
        <v>27</v>
      </c>
      <c r="F144" s="4" t="s">
        <v>28</v>
      </c>
      <c r="G144" s="4" t="s">
        <v>29</v>
      </c>
      <c r="H144" s="6" t="s">
        <v>22</v>
      </c>
      <c r="I144" s="7">
        <v>45</v>
      </c>
      <c r="J144" s="8">
        <v>650</v>
      </c>
      <c r="K144" s="9">
        <v>292500</v>
      </c>
      <c r="L144" s="9">
        <v>87750</v>
      </c>
      <c r="M144" s="10">
        <v>0.3</v>
      </c>
      <c r="N144" s="4" t="s">
        <v>24</v>
      </c>
    </row>
    <row r="145" spans="2:14" ht="14.25" customHeight="1" x14ac:dyDescent="0.2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row>
    <row r="146" spans="2:14" ht="14.25" customHeight="1" x14ac:dyDescent="0.2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row>
    <row r="147" spans="2:14" ht="14.25" customHeight="1" x14ac:dyDescent="0.25">
      <c r="B147" s="4" t="s">
        <v>30</v>
      </c>
      <c r="C147" s="4">
        <v>1128299</v>
      </c>
      <c r="D147" s="5">
        <v>44137</v>
      </c>
      <c r="E147" s="4" t="s">
        <v>27</v>
      </c>
      <c r="F147" s="4" t="s">
        <v>28</v>
      </c>
      <c r="G147" s="4" t="s">
        <v>29</v>
      </c>
      <c r="H147" s="6" t="s">
        <v>19</v>
      </c>
      <c r="I147" s="7">
        <v>50</v>
      </c>
      <c r="J147" s="8">
        <v>775</v>
      </c>
      <c r="K147" s="9">
        <v>387500</v>
      </c>
      <c r="L147" s="9">
        <v>77500</v>
      </c>
      <c r="M147" s="10">
        <v>0.2</v>
      </c>
      <c r="N147" s="4" t="s">
        <v>24</v>
      </c>
    </row>
    <row r="148" spans="2:14" ht="14.25" customHeight="1" x14ac:dyDescent="0.2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row>
    <row r="149" spans="2:14" ht="14.25" customHeight="1" x14ac:dyDescent="0.25">
      <c r="B149" s="4" t="s">
        <v>30</v>
      </c>
      <c r="C149" s="4">
        <v>1128299</v>
      </c>
      <c r="D149" s="5">
        <v>44139</v>
      </c>
      <c r="E149" s="4" t="s">
        <v>27</v>
      </c>
      <c r="F149" s="4" t="s">
        <v>28</v>
      </c>
      <c r="G149" s="4" t="s">
        <v>29</v>
      </c>
      <c r="H149" s="6" t="s">
        <v>21</v>
      </c>
      <c r="I149" s="7">
        <v>50</v>
      </c>
      <c r="J149" s="8">
        <v>625</v>
      </c>
      <c r="K149" s="9">
        <v>312500</v>
      </c>
      <c r="L149" s="9">
        <v>93750</v>
      </c>
      <c r="M149" s="10">
        <v>0.3</v>
      </c>
      <c r="N149" s="4" t="s">
        <v>24</v>
      </c>
    </row>
    <row r="150" spans="2:14" ht="14.25" customHeight="1" x14ac:dyDescent="0.2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row>
    <row r="151" spans="2:14" ht="14.25" customHeight="1" x14ac:dyDescent="0.2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row>
    <row r="152" spans="2:14" ht="14.25" customHeight="1" x14ac:dyDescent="0.2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row>
    <row r="153" spans="2:14" ht="14.25" customHeight="1" x14ac:dyDescent="0.25">
      <c r="B153" s="4" t="s">
        <v>30</v>
      </c>
      <c r="C153" s="4">
        <v>1128299</v>
      </c>
      <c r="D153" s="5">
        <v>44143</v>
      </c>
      <c r="E153" s="4" t="s">
        <v>31</v>
      </c>
      <c r="F153" s="4" t="s">
        <v>32</v>
      </c>
      <c r="G153" s="4" t="s">
        <v>33</v>
      </c>
      <c r="H153" s="6" t="s">
        <v>19</v>
      </c>
      <c r="I153" s="7">
        <v>50</v>
      </c>
      <c r="J153" s="8">
        <v>725</v>
      </c>
      <c r="K153" s="9">
        <v>362500</v>
      </c>
      <c r="L153" s="9">
        <v>72500</v>
      </c>
      <c r="M153" s="10">
        <v>0.2</v>
      </c>
      <c r="N153" s="4" t="s">
        <v>24</v>
      </c>
    </row>
    <row r="154" spans="2:14" ht="14.25" customHeight="1" x14ac:dyDescent="0.2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row>
    <row r="155" spans="2:14" ht="14.25" customHeight="1" x14ac:dyDescent="0.25">
      <c r="B155" s="4" t="s">
        <v>30</v>
      </c>
      <c r="C155" s="4">
        <v>1128299</v>
      </c>
      <c r="D155" s="5">
        <v>44145</v>
      </c>
      <c r="E155" s="4" t="s">
        <v>31</v>
      </c>
      <c r="F155" s="4" t="s">
        <v>32</v>
      </c>
      <c r="G155" s="4" t="s">
        <v>33</v>
      </c>
      <c r="H155" s="6" t="s">
        <v>21</v>
      </c>
      <c r="I155" s="7">
        <v>50</v>
      </c>
      <c r="J155" s="8">
        <v>575</v>
      </c>
      <c r="K155" s="9">
        <v>287500</v>
      </c>
      <c r="L155" s="9">
        <v>86250</v>
      </c>
      <c r="M155" s="10">
        <v>0.3</v>
      </c>
      <c r="N155" s="4" t="s">
        <v>24</v>
      </c>
    </row>
    <row r="156" spans="2:14" ht="14.25" customHeight="1" x14ac:dyDescent="0.2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row>
    <row r="157" spans="2:14" ht="14.25" customHeight="1" x14ac:dyDescent="0.2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row>
    <row r="158" spans="2:14" ht="14.25" customHeight="1" x14ac:dyDescent="0.2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row>
    <row r="159" spans="2:14" ht="14.25" customHeight="1" x14ac:dyDescent="0.25">
      <c r="B159" s="4" t="s">
        <v>30</v>
      </c>
      <c r="C159" s="4">
        <v>1128299</v>
      </c>
      <c r="D159" s="5">
        <v>44149</v>
      </c>
      <c r="E159" s="4" t="s">
        <v>31</v>
      </c>
      <c r="F159" s="4" t="s">
        <v>32</v>
      </c>
      <c r="G159" s="4" t="s">
        <v>33</v>
      </c>
      <c r="H159" s="6" t="s">
        <v>19</v>
      </c>
      <c r="I159" s="7">
        <v>60</v>
      </c>
      <c r="J159" s="8">
        <v>700</v>
      </c>
      <c r="K159" s="9">
        <v>420000</v>
      </c>
      <c r="L159" s="9">
        <v>84000</v>
      </c>
      <c r="M159" s="10">
        <v>0.2</v>
      </c>
      <c r="N159" s="4" t="s">
        <v>24</v>
      </c>
    </row>
    <row r="160" spans="2:14" ht="14.25" customHeight="1" x14ac:dyDescent="0.2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row>
    <row r="161" spans="2:14" ht="14.25" customHeight="1" x14ac:dyDescent="0.25">
      <c r="B161" s="4" t="s">
        <v>30</v>
      </c>
      <c r="C161" s="4">
        <v>1128299</v>
      </c>
      <c r="D161" s="5">
        <v>44187</v>
      </c>
      <c r="E161" s="4" t="s">
        <v>31</v>
      </c>
      <c r="F161" s="4" t="s">
        <v>32</v>
      </c>
      <c r="G161" s="4" t="s">
        <v>33</v>
      </c>
      <c r="H161" s="6" t="s">
        <v>21</v>
      </c>
      <c r="I161" s="7">
        <v>60</v>
      </c>
      <c r="J161" s="8">
        <v>600</v>
      </c>
      <c r="K161" s="9">
        <v>360000</v>
      </c>
      <c r="L161" s="9">
        <v>108000</v>
      </c>
      <c r="M161" s="10">
        <v>0.3</v>
      </c>
      <c r="N161" s="4" t="s">
        <v>24</v>
      </c>
    </row>
    <row r="162" spans="2:14" ht="14.25" customHeight="1" x14ac:dyDescent="0.25">
      <c r="B162" s="4" t="s">
        <v>30</v>
      </c>
      <c r="C162" s="4">
        <v>1128299</v>
      </c>
      <c r="D162" s="5">
        <v>44188</v>
      </c>
      <c r="E162" s="4" t="s">
        <v>31</v>
      </c>
      <c r="F162" s="4" t="s">
        <v>32</v>
      </c>
      <c r="G162" s="4" t="s">
        <v>33</v>
      </c>
      <c r="H162" s="6" t="s">
        <v>22</v>
      </c>
      <c r="I162" s="7">
        <v>65</v>
      </c>
      <c r="J162" s="8">
        <v>500</v>
      </c>
      <c r="K162" s="9">
        <v>325000</v>
      </c>
      <c r="L162" s="9">
        <v>162500</v>
      </c>
      <c r="M162" s="10">
        <v>0.5</v>
      </c>
      <c r="N162" s="4" t="s">
        <v>24</v>
      </c>
    </row>
    <row r="163" spans="2:14" ht="14.25" customHeight="1" x14ac:dyDescent="0.2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row>
    <row r="164" spans="2:14" ht="14.25" customHeight="1" x14ac:dyDescent="0.2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row>
    <row r="165" spans="2:14" ht="14.25" customHeight="1" x14ac:dyDescent="0.25">
      <c r="B165" s="4" t="s">
        <v>30</v>
      </c>
      <c r="C165" s="4">
        <v>1128299</v>
      </c>
      <c r="D165" s="5">
        <v>44191</v>
      </c>
      <c r="E165" s="4" t="s">
        <v>31</v>
      </c>
      <c r="F165" s="4" t="s">
        <v>32</v>
      </c>
      <c r="G165" s="4" t="s">
        <v>33</v>
      </c>
      <c r="H165" s="6" t="s">
        <v>19</v>
      </c>
      <c r="I165" s="7">
        <v>65</v>
      </c>
      <c r="J165" s="8">
        <v>675</v>
      </c>
      <c r="K165" s="9">
        <v>438750</v>
      </c>
      <c r="L165" s="9">
        <v>87750</v>
      </c>
      <c r="M165" s="10">
        <v>0.2</v>
      </c>
      <c r="N165" s="4" t="s">
        <v>24</v>
      </c>
    </row>
    <row r="166" spans="2:14" ht="14.25" customHeight="1" x14ac:dyDescent="0.2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row>
    <row r="167" spans="2:14" ht="14.25" customHeight="1" x14ac:dyDescent="0.25">
      <c r="B167" s="4" t="s">
        <v>30</v>
      </c>
      <c r="C167" s="4">
        <v>1128299</v>
      </c>
      <c r="D167" s="5">
        <v>44193</v>
      </c>
      <c r="E167" s="4" t="s">
        <v>31</v>
      </c>
      <c r="F167" s="4" t="s">
        <v>32</v>
      </c>
      <c r="G167" s="4" t="s">
        <v>33</v>
      </c>
      <c r="H167" s="6" t="s">
        <v>21</v>
      </c>
      <c r="I167" s="7">
        <v>60</v>
      </c>
      <c r="J167" s="8">
        <v>625</v>
      </c>
      <c r="K167" s="9">
        <v>375000</v>
      </c>
      <c r="L167" s="9">
        <v>112500</v>
      </c>
      <c r="M167" s="10">
        <v>0.3</v>
      </c>
      <c r="N167" s="4" t="s">
        <v>24</v>
      </c>
    </row>
    <row r="168" spans="2:14" ht="14.25" customHeight="1" x14ac:dyDescent="0.25">
      <c r="B168" s="4" t="s">
        <v>30</v>
      </c>
      <c r="C168" s="4">
        <v>1128299</v>
      </c>
      <c r="D168" s="5">
        <v>44194</v>
      </c>
      <c r="E168" s="4" t="s">
        <v>31</v>
      </c>
      <c r="F168" s="4" t="s">
        <v>32</v>
      </c>
      <c r="G168" s="4" t="s">
        <v>33</v>
      </c>
      <c r="H168" s="6" t="s">
        <v>22</v>
      </c>
      <c r="I168" s="7">
        <v>65</v>
      </c>
      <c r="J168" s="8">
        <v>525</v>
      </c>
      <c r="K168" s="9">
        <v>341250</v>
      </c>
      <c r="L168" s="9">
        <v>170625</v>
      </c>
      <c r="M168" s="10">
        <v>0.5</v>
      </c>
      <c r="N168" s="4" t="s">
        <v>24</v>
      </c>
    </row>
    <row r="169" spans="2:14" ht="14.25" customHeight="1" x14ac:dyDescent="0.2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row>
    <row r="170" spans="2:14" ht="14.25" customHeight="1" x14ac:dyDescent="0.25">
      <c r="B170" s="4" t="s">
        <v>30</v>
      </c>
      <c r="C170" s="4">
        <v>1128299</v>
      </c>
      <c r="D170" s="5">
        <v>44196</v>
      </c>
      <c r="E170" s="4" t="s">
        <v>31</v>
      </c>
      <c r="F170" s="4" t="s">
        <v>32</v>
      </c>
      <c r="G170" s="4" t="s">
        <v>33</v>
      </c>
      <c r="H170" s="6" t="s">
        <v>17</v>
      </c>
      <c r="I170" s="7">
        <v>60</v>
      </c>
      <c r="J170" s="8">
        <v>900</v>
      </c>
      <c r="K170" s="9">
        <v>540000</v>
      </c>
      <c r="L170" s="9">
        <v>216000</v>
      </c>
      <c r="M170" s="10">
        <v>0.4</v>
      </c>
      <c r="N170" s="4" t="s">
        <v>24</v>
      </c>
    </row>
    <row r="171" spans="2:14" ht="14.25" customHeight="1" x14ac:dyDescent="0.25">
      <c r="B171" s="4" t="s">
        <v>30</v>
      </c>
      <c r="C171" s="4">
        <v>1128299</v>
      </c>
      <c r="D171" s="5">
        <v>44197</v>
      </c>
      <c r="E171" s="4" t="s">
        <v>31</v>
      </c>
      <c r="F171" s="4" t="s">
        <v>32</v>
      </c>
      <c r="G171" s="4" t="s">
        <v>33</v>
      </c>
      <c r="H171" s="6" t="s">
        <v>19</v>
      </c>
      <c r="I171" s="7">
        <v>65</v>
      </c>
      <c r="J171" s="8">
        <v>750</v>
      </c>
      <c r="K171" s="9">
        <v>487500</v>
      </c>
      <c r="L171" s="9">
        <v>121875</v>
      </c>
      <c r="M171" s="10">
        <v>0.25</v>
      </c>
      <c r="N171" s="4" t="s">
        <v>24</v>
      </c>
    </row>
    <row r="172" spans="2:14" ht="14.25" customHeight="1" x14ac:dyDescent="0.25">
      <c r="B172" s="4" t="s">
        <v>30</v>
      </c>
      <c r="C172" s="4">
        <v>1128299</v>
      </c>
      <c r="D172" s="5">
        <v>44198</v>
      </c>
      <c r="E172" s="4" t="s">
        <v>31</v>
      </c>
      <c r="F172" s="4" t="s">
        <v>32</v>
      </c>
      <c r="G172" s="4" t="s">
        <v>33</v>
      </c>
      <c r="H172" s="6" t="s">
        <v>20</v>
      </c>
      <c r="I172" s="7">
        <v>65</v>
      </c>
      <c r="J172" s="8">
        <v>750</v>
      </c>
      <c r="K172" s="9">
        <v>487500</v>
      </c>
      <c r="L172" s="9">
        <v>195000</v>
      </c>
      <c r="M172" s="10">
        <v>0.4</v>
      </c>
      <c r="N172" s="4" t="s">
        <v>24</v>
      </c>
    </row>
    <row r="173" spans="2:14" ht="14.25" customHeight="1" x14ac:dyDescent="0.25">
      <c r="B173" s="4" t="s">
        <v>30</v>
      </c>
      <c r="C173" s="4">
        <v>1128299</v>
      </c>
      <c r="D173" s="5">
        <v>44199</v>
      </c>
      <c r="E173" s="4" t="s">
        <v>31</v>
      </c>
      <c r="F173" s="4" t="s">
        <v>32</v>
      </c>
      <c r="G173" s="4" t="s">
        <v>33</v>
      </c>
      <c r="H173" s="6" t="s">
        <v>21</v>
      </c>
      <c r="I173" s="7">
        <v>60</v>
      </c>
      <c r="J173" s="8">
        <v>650</v>
      </c>
      <c r="K173" s="9">
        <v>390000</v>
      </c>
      <c r="L173" s="9">
        <v>136500</v>
      </c>
      <c r="M173" s="10">
        <v>0.35</v>
      </c>
      <c r="N173" s="4" t="s">
        <v>24</v>
      </c>
    </row>
    <row r="174" spans="2:14" ht="14.25" customHeight="1" x14ac:dyDescent="0.2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row>
    <row r="175" spans="2:14" ht="14.25" customHeight="1" x14ac:dyDescent="0.25">
      <c r="B175" s="4" t="s">
        <v>30</v>
      </c>
      <c r="C175" s="4">
        <v>1128299</v>
      </c>
      <c r="D175" s="5">
        <v>44201</v>
      </c>
      <c r="E175" s="4" t="s">
        <v>31</v>
      </c>
      <c r="F175" s="4" t="s">
        <v>32</v>
      </c>
      <c r="G175" s="4" t="s">
        <v>33</v>
      </c>
      <c r="H175" s="6" t="s">
        <v>23</v>
      </c>
      <c r="I175" s="7">
        <v>80</v>
      </c>
      <c r="J175" s="8">
        <v>725</v>
      </c>
      <c r="K175" s="9">
        <v>580000</v>
      </c>
      <c r="L175" s="9">
        <v>116000</v>
      </c>
      <c r="M175" s="10">
        <v>0.2</v>
      </c>
      <c r="N175" s="4" t="s">
        <v>24</v>
      </c>
    </row>
    <row r="176" spans="2:14" ht="14.25" customHeight="1" x14ac:dyDescent="0.25">
      <c r="B176" s="4" t="s">
        <v>30</v>
      </c>
      <c r="C176" s="4">
        <v>1128299</v>
      </c>
      <c r="D176" s="5">
        <v>44202</v>
      </c>
      <c r="E176" s="4" t="s">
        <v>31</v>
      </c>
      <c r="F176" s="4" t="s">
        <v>32</v>
      </c>
      <c r="G176" s="4" t="s">
        <v>33</v>
      </c>
      <c r="H176" s="6" t="s">
        <v>17</v>
      </c>
      <c r="I176" s="7">
        <v>60</v>
      </c>
      <c r="J176" s="8">
        <v>975</v>
      </c>
      <c r="K176" s="9">
        <v>585000</v>
      </c>
      <c r="L176" s="9">
        <v>234000</v>
      </c>
      <c r="M176" s="10">
        <v>0.4</v>
      </c>
      <c r="N176" s="4" t="s">
        <v>24</v>
      </c>
    </row>
    <row r="177" spans="2:14" ht="14.25" customHeight="1" x14ac:dyDescent="0.25">
      <c r="B177" s="4" t="s">
        <v>30</v>
      </c>
      <c r="C177" s="4">
        <v>1128299</v>
      </c>
      <c r="D177" s="5">
        <v>44203</v>
      </c>
      <c r="E177" s="4" t="s">
        <v>31</v>
      </c>
      <c r="F177" s="4" t="s">
        <v>32</v>
      </c>
      <c r="G177" s="4" t="s">
        <v>33</v>
      </c>
      <c r="H177" s="6" t="s">
        <v>19</v>
      </c>
      <c r="I177" s="7">
        <v>65</v>
      </c>
      <c r="J177" s="8">
        <v>825</v>
      </c>
      <c r="K177" s="9">
        <v>536250</v>
      </c>
      <c r="L177" s="9">
        <v>134062.5</v>
      </c>
      <c r="M177" s="10">
        <v>0.25</v>
      </c>
      <c r="N177" s="4" t="s">
        <v>24</v>
      </c>
    </row>
    <row r="178" spans="2:14" ht="14.25" customHeight="1" x14ac:dyDescent="0.25">
      <c r="B178" s="4" t="s">
        <v>30</v>
      </c>
      <c r="C178" s="4">
        <v>1128299</v>
      </c>
      <c r="D178" s="5">
        <v>44204</v>
      </c>
      <c r="E178" s="4" t="s">
        <v>31</v>
      </c>
      <c r="F178" s="4" t="s">
        <v>32</v>
      </c>
      <c r="G178" s="4" t="s">
        <v>33</v>
      </c>
      <c r="H178" s="6" t="s">
        <v>20</v>
      </c>
      <c r="I178" s="7">
        <v>65</v>
      </c>
      <c r="J178" s="8">
        <v>825</v>
      </c>
      <c r="K178" s="9">
        <v>536250</v>
      </c>
      <c r="L178" s="9">
        <v>214500</v>
      </c>
      <c r="M178" s="10">
        <v>0.4</v>
      </c>
      <c r="N178" s="4" t="s">
        <v>24</v>
      </c>
    </row>
    <row r="179" spans="2:14" ht="14.25" customHeight="1" x14ac:dyDescent="0.25">
      <c r="B179" s="4" t="s">
        <v>30</v>
      </c>
      <c r="C179" s="4">
        <v>1128299</v>
      </c>
      <c r="D179" s="5">
        <v>44205</v>
      </c>
      <c r="E179" s="4" t="s">
        <v>31</v>
      </c>
      <c r="F179" s="4" t="s">
        <v>32</v>
      </c>
      <c r="G179" s="4" t="s">
        <v>33</v>
      </c>
      <c r="H179" s="6" t="s">
        <v>21</v>
      </c>
      <c r="I179" s="7">
        <v>60</v>
      </c>
      <c r="J179" s="8">
        <v>700</v>
      </c>
      <c r="K179" s="9">
        <v>420000</v>
      </c>
      <c r="L179" s="9">
        <v>147000</v>
      </c>
      <c r="M179" s="10">
        <v>0.35</v>
      </c>
      <c r="N179" s="4" t="s">
        <v>24</v>
      </c>
    </row>
    <row r="180" spans="2:14" ht="14.25" customHeight="1" x14ac:dyDescent="0.2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row>
    <row r="181" spans="2:14" ht="14.25" customHeight="1" x14ac:dyDescent="0.25">
      <c r="B181" s="4" t="s">
        <v>30</v>
      </c>
      <c r="C181" s="4">
        <v>1128299</v>
      </c>
      <c r="D181" s="5">
        <v>44207</v>
      </c>
      <c r="E181" s="4" t="s">
        <v>31</v>
      </c>
      <c r="F181" s="4" t="s">
        <v>32</v>
      </c>
      <c r="G181" s="4" t="s">
        <v>33</v>
      </c>
      <c r="H181" s="6" t="s">
        <v>23</v>
      </c>
      <c r="I181" s="7">
        <v>80</v>
      </c>
      <c r="J181" s="8">
        <v>875</v>
      </c>
      <c r="K181" s="9">
        <v>700000</v>
      </c>
      <c r="L181" s="9">
        <v>140000</v>
      </c>
      <c r="M181" s="10">
        <v>0.2</v>
      </c>
      <c r="N181" s="4" t="s">
        <v>24</v>
      </c>
    </row>
    <row r="182" spans="2:14" ht="14.25" customHeight="1" x14ac:dyDescent="0.2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row>
    <row r="183" spans="2:14" ht="14.25" customHeight="1" x14ac:dyDescent="0.25">
      <c r="B183" s="4" t="s">
        <v>30</v>
      </c>
      <c r="C183" s="4">
        <v>1128299</v>
      </c>
      <c r="D183" s="5">
        <v>44209</v>
      </c>
      <c r="E183" s="4" t="s">
        <v>31</v>
      </c>
      <c r="F183" s="4" t="s">
        <v>32</v>
      </c>
      <c r="G183" s="4" t="s">
        <v>33</v>
      </c>
      <c r="H183" s="6" t="s">
        <v>19</v>
      </c>
      <c r="I183" s="7">
        <v>65</v>
      </c>
      <c r="J183" s="8">
        <v>875</v>
      </c>
      <c r="K183" s="9">
        <v>568750</v>
      </c>
      <c r="L183" s="9">
        <v>113750</v>
      </c>
      <c r="M183" s="10">
        <v>0.2</v>
      </c>
      <c r="N183" s="4" t="s">
        <v>24</v>
      </c>
    </row>
    <row r="184" spans="2:14" ht="14.25" customHeight="1" x14ac:dyDescent="0.2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row>
    <row r="185" spans="2:14" ht="14.25" customHeight="1" x14ac:dyDescent="0.25">
      <c r="B185" s="4" t="s">
        <v>30</v>
      </c>
      <c r="C185" s="4">
        <v>1128299</v>
      </c>
      <c r="D185" s="5">
        <v>44211</v>
      </c>
      <c r="E185" s="4" t="s">
        <v>31</v>
      </c>
      <c r="F185" s="4" t="s">
        <v>32</v>
      </c>
      <c r="G185" s="4" t="s">
        <v>33</v>
      </c>
      <c r="H185" s="6" t="s">
        <v>21</v>
      </c>
      <c r="I185" s="7">
        <v>60</v>
      </c>
      <c r="J185" s="8">
        <v>725</v>
      </c>
      <c r="K185" s="9">
        <v>435000</v>
      </c>
      <c r="L185" s="9">
        <v>130500</v>
      </c>
      <c r="M185" s="10">
        <v>0.3</v>
      </c>
      <c r="N185" s="4" t="s">
        <v>24</v>
      </c>
    </row>
    <row r="186" spans="2:14" ht="14.25" customHeight="1" x14ac:dyDescent="0.25">
      <c r="B186" s="4" t="s">
        <v>30</v>
      </c>
      <c r="C186" s="4">
        <v>1128299</v>
      </c>
      <c r="D186" s="5">
        <v>44212</v>
      </c>
      <c r="E186" s="4" t="s">
        <v>31</v>
      </c>
      <c r="F186" s="4" t="s">
        <v>32</v>
      </c>
      <c r="G186" s="4" t="s">
        <v>33</v>
      </c>
      <c r="H186" s="6" t="s">
        <v>22</v>
      </c>
      <c r="I186" s="7">
        <v>65</v>
      </c>
      <c r="J186" s="8">
        <v>775</v>
      </c>
      <c r="K186" s="9">
        <v>503750</v>
      </c>
      <c r="L186" s="9">
        <v>251875</v>
      </c>
      <c r="M186" s="10">
        <v>0.5</v>
      </c>
      <c r="N186" s="4" t="s">
        <v>24</v>
      </c>
    </row>
    <row r="187" spans="2:14" ht="14.25" customHeight="1" x14ac:dyDescent="0.2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row>
    <row r="188" spans="2:14" ht="14.25" customHeight="1" x14ac:dyDescent="0.2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row>
    <row r="189" spans="2:14" ht="14.25" customHeight="1" x14ac:dyDescent="0.25">
      <c r="B189" s="4" t="s">
        <v>30</v>
      </c>
      <c r="C189" s="4">
        <v>1128299</v>
      </c>
      <c r="D189" s="5">
        <v>44215</v>
      </c>
      <c r="E189" s="4" t="s">
        <v>31</v>
      </c>
      <c r="F189" s="4" t="s">
        <v>32</v>
      </c>
      <c r="G189" s="4" t="s">
        <v>33</v>
      </c>
      <c r="H189" s="6" t="s">
        <v>19</v>
      </c>
      <c r="I189" s="7">
        <v>70</v>
      </c>
      <c r="J189" s="8">
        <v>925</v>
      </c>
      <c r="K189" s="9">
        <v>647500</v>
      </c>
      <c r="L189" s="9">
        <v>129500</v>
      </c>
      <c r="M189" s="10">
        <v>0.2</v>
      </c>
      <c r="N189" s="4" t="s">
        <v>24</v>
      </c>
    </row>
    <row r="190" spans="2:14" ht="14.25" customHeight="1" x14ac:dyDescent="0.2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row>
    <row r="191" spans="2:14" ht="14.25" customHeight="1" x14ac:dyDescent="0.25">
      <c r="B191" s="4" t="s">
        <v>30</v>
      </c>
      <c r="C191" s="4">
        <v>1128299</v>
      </c>
      <c r="D191" s="5">
        <v>44217</v>
      </c>
      <c r="E191" s="4" t="s">
        <v>31</v>
      </c>
      <c r="F191" s="4" t="s">
        <v>32</v>
      </c>
      <c r="G191" s="4" t="s">
        <v>33</v>
      </c>
      <c r="H191" s="6" t="s">
        <v>21</v>
      </c>
      <c r="I191" s="7">
        <v>65</v>
      </c>
      <c r="J191" s="8">
        <v>750</v>
      </c>
      <c r="K191" s="9">
        <v>487500</v>
      </c>
      <c r="L191" s="9">
        <v>146250</v>
      </c>
      <c r="M191" s="10">
        <v>0.3</v>
      </c>
      <c r="N191" s="4" t="s">
        <v>24</v>
      </c>
    </row>
    <row r="192" spans="2:14" ht="14.25" customHeight="1" x14ac:dyDescent="0.25">
      <c r="B192" s="4" t="s">
        <v>30</v>
      </c>
      <c r="C192" s="4">
        <v>1128299</v>
      </c>
      <c r="D192" s="5">
        <v>44218</v>
      </c>
      <c r="E192" s="4" t="s">
        <v>31</v>
      </c>
      <c r="F192" s="4" t="s">
        <v>32</v>
      </c>
      <c r="G192" s="4" t="s">
        <v>33</v>
      </c>
      <c r="H192" s="6" t="s">
        <v>22</v>
      </c>
      <c r="I192" s="7">
        <v>75</v>
      </c>
      <c r="J192" s="8">
        <v>750</v>
      </c>
      <c r="K192" s="9">
        <v>562500</v>
      </c>
      <c r="L192" s="9">
        <v>281250</v>
      </c>
      <c r="M192" s="10">
        <v>0.5</v>
      </c>
      <c r="N192" s="4" t="s">
        <v>24</v>
      </c>
    </row>
    <row r="193" spans="2:14" ht="14.25" customHeight="1" x14ac:dyDescent="0.2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row>
    <row r="194" spans="2:14" ht="14.25" customHeight="1" x14ac:dyDescent="0.2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row>
    <row r="195" spans="2:14" ht="14.25" customHeight="1" x14ac:dyDescent="0.2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row>
    <row r="196" spans="2:14" ht="14.25" customHeight="1" x14ac:dyDescent="0.2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row>
    <row r="197" spans="2:14" ht="14.25" customHeight="1" x14ac:dyDescent="0.2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row>
    <row r="198" spans="2:14" ht="14.25" customHeight="1" x14ac:dyDescent="0.2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row>
    <row r="199" spans="2:14" ht="14.25" customHeight="1" x14ac:dyDescent="0.25">
      <c r="B199" s="4" t="s">
        <v>30</v>
      </c>
      <c r="C199" s="4">
        <v>1128299</v>
      </c>
      <c r="D199" s="5">
        <v>44225</v>
      </c>
      <c r="E199" s="4" t="s">
        <v>31</v>
      </c>
      <c r="F199" s="4" t="s">
        <v>32</v>
      </c>
      <c r="G199" s="4" t="s">
        <v>33</v>
      </c>
      <c r="H199" s="6" t="s">
        <v>23</v>
      </c>
      <c r="I199" s="7">
        <v>70</v>
      </c>
      <c r="J199" s="8">
        <v>775</v>
      </c>
      <c r="K199" s="9">
        <v>542500</v>
      </c>
      <c r="L199" s="9">
        <v>54250</v>
      </c>
      <c r="M199" s="10">
        <v>0.1</v>
      </c>
      <c r="N199" s="4" t="s">
        <v>24</v>
      </c>
    </row>
    <row r="200" spans="2:14" ht="14.25" customHeight="1" x14ac:dyDescent="0.2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row>
    <row r="201" spans="2:14" ht="14.25" customHeight="1" x14ac:dyDescent="0.2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row>
    <row r="202" spans="2:14" ht="14.25" customHeight="1" x14ac:dyDescent="0.2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row>
    <row r="203" spans="2:14" ht="14.25" customHeight="1" x14ac:dyDescent="0.2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row>
    <row r="204" spans="2:14" ht="14.25" customHeight="1" x14ac:dyDescent="0.2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row>
    <row r="205" spans="2:14" ht="14.25" customHeight="1" x14ac:dyDescent="0.25">
      <c r="B205" s="4" t="s">
        <v>30</v>
      </c>
      <c r="C205" s="4">
        <v>1128299</v>
      </c>
      <c r="D205" s="5">
        <v>44231</v>
      </c>
      <c r="E205" s="4" t="s">
        <v>31</v>
      </c>
      <c r="F205" s="4" t="s">
        <v>32</v>
      </c>
      <c r="G205" s="4" t="s">
        <v>33</v>
      </c>
      <c r="H205" s="6" t="s">
        <v>23</v>
      </c>
      <c r="I205" s="7">
        <v>70</v>
      </c>
      <c r="J205" s="8">
        <v>700</v>
      </c>
      <c r="K205" s="9">
        <v>490000</v>
      </c>
      <c r="L205" s="9">
        <v>49000</v>
      </c>
      <c r="M205" s="10">
        <v>0.1</v>
      </c>
      <c r="N205" s="4" t="s">
        <v>24</v>
      </c>
    </row>
    <row r="206" spans="2:14" ht="14.25" customHeight="1" x14ac:dyDescent="0.2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row>
    <row r="207" spans="2:14" ht="14.25" customHeight="1" x14ac:dyDescent="0.2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row>
    <row r="208" spans="2:14" ht="14.25" customHeight="1" x14ac:dyDescent="0.2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row>
    <row r="209" spans="2:14" ht="14.25" customHeight="1" x14ac:dyDescent="0.2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row>
    <row r="210" spans="2:14" ht="14.25" customHeight="1" x14ac:dyDescent="0.2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row>
    <row r="211" spans="2:14" ht="14.25" customHeight="1" x14ac:dyDescent="0.25">
      <c r="B211" s="4" t="s">
        <v>30</v>
      </c>
      <c r="C211" s="4">
        <v>1128299</v>
      </c>
      <c r="D211" s="5">
        <v>44237</v>
      </c>
      <c r="E211" s="4" t="s">
        <v>31</v>
      </c>
      <c r="F211" s="4" t="s">
        <v>32</v>
      </c>
      <c r="G211" s="4" t="s">
        <v>33</v>
      </c>
      <c r="H211" s="6" t="s">
        <v>23</v>
      </c>
      <c r="I211" s="7">
        <v>70</v>
      </c>
      <c r="J211" s="8">
        <v>775</v>
      </c>
      <c r="K211" s="9">
        <v>542500</v>
      </c>
      <c r="L211" s="9">
        <v>54250</v>
      </c>
      <c r="M211" s="10">
        <v>0.1</v>
      </c>
      <c r="N211" s="4" t="s">
        <v>24</v>
      </c>
    </row>
    <row r="212" spans="2:14" ht="14.25" customHeight="1" x14ac:dyDescent="0.2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row>
    <row r="213" spans="2:14" ht="14.25" customHeight="1" x14ac:dyDescent="0.2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row>
    <row r="214" spans="2:14" ht="14.25" customHeight="1" x14ac:dyDescent="0.2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row>
    <row r="215" spans="2:14" ht="14.25" customHeight="1" x14ac:dyDescent="0.2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row>
    <row r="216" spans="2:14" ht="14.25" customHeight="1" x14ac:dyDescent="0.2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row>
    <row r="217" spans="2:14" ht="14.25" customHeight="1" x14ac:dyDescent="0.25">
      <c r="B217" s="4" t="s">
        <v>30</v>
      </c>
      <c r="C217" s="4">
        <v>1128299</v>
      </c>
      <c r="D217" s="5">
        <v>44243</v>
      </c>
      <c r="E217" s="4" t="s">
        <v>31</v>
      </c>
      <c r="F217" s="4" t="s">
        <v>32</v>
      </c>
      <c r="G217" s="4" t="s">
        <v>33</v>
      </c>
      <c r="H217" s="6" t="s">
        <v>23</v>
      </c>
      <c r="I217" s="7">
        <v>70</v>
      </c>
      <c r="J217" s="8">
        <v>800</v>
      </c>
      <c r="K217" s="9">
        <v>560000</v>
      </c>
      <c r="L217" s="9">
        <v>56000</v>
      </c>
      <c r="M217" s="10">
        <v>0.1</v>
      </c>
      <c r="N217" s="4" t="s">
        <v>24</v>
      </c>
    </row>
    <row r="218" spans="2:14" ht="14.25" customHeight="1" x14ac:dyDescent="0.25">
      <c r="B218" s="4" t="s">
        <v>34</v>
      </c>
      <c r="C218" s="4">
        <v>1189833</v>
      </c>
      <c r="D218" s="5">
        <v>44244</v>
      </c>
      <c r="E218" s="4" t="s">
        <v>31</v>
      </c>
      <c r="F218" s="4" t="s">
        <v>32</v>
      </c>
      <c r="G218" s="4" t="s">
        <v>33</v>
      </c>
      <c r="H218" s="6" t="s">
        <v>17</v>
      </c>
      <c r="I218" s="7">
        <v>35</v>
      </c>
      <c r="J218" s="8">
        <v>700</v>
      </c>
      <c r="K218" s="9">
        <v>245000</v>
      </c>
      <c r="L218" s="9">
        <v>98000</v>
      </c>
      <c r="M218" s="10">
        <v>0.4</v>
      </c>
      <c r="N218" s="4" t="s">
        <v>24</v>
      </c>
    </row>
    <row r="219" spans="2:14" ht="14.25" customHeight="1" x14ac:dyDescent="0.25">
      <c r="B219" s="4" t="s">
        <v>34</v>
      </c>
      <c r="C219" s="4">
        <v>1189833</v>
      </c>
      <c r="D219" s="5">
        <v>44245</v>
      </c>
      <c r="E219" s="4" t="s">
        <v>31</v>
      </c>
      <c r="F219" s="4" t="s">
        <v>32</v>
      </c>
      <c r="G219" s="4" t="s">
        <v>33</v>
      </c>
      <c r="H219" s="6" t="s">
        <v>19</v>
      </c>
      <c r="I219" s="7">
        <v>45</v>
      </c>
      <c r="J219" s="8">
        <v>700</v>
      </c>
      <c r="K219" s="9">
        <v>315000</v>
      </c>
      <c r="L219" s="9">
        <v>78750</v>
      </c>
      <c r="M219" s="10">
        <v>0.25</v>
      </c>
      <c r="N219" s="4" t="s">
        <v>24</v>
      </c>
    </row>
    <row r="220" spans="2:14" ht="14.25" customHeight="1" x14ac:dyDescent="0.25">
      <c r="B220" s="4" t="s">
        <v>34</v>
      </c>
      <c r="C220" s="4">
        <v>1189833</v>
      </c>
      <c r="D220" s="5">
        <v>44264</v>
      </c>
      <c r="E220" s="4" t="s">
        <v>31</v>
      </c>
      <c r="F220" s="4" t="s">
        <v>32</v>
      </c>
      <c r="G220" s="4" t="s">
        <v>33</v>
      </c>
      <c r="H220" s="6" t="s">
        <v>20</v>
      </c>
      <c r="I220" s="7">
        <v>45</v>
      </c>
      <c r="J220" s="8">
        <v>700</v>
      </c>
      <c r="K220" s="9">
        <v>315000</v>
      </c>
      <c r="L220" s="9">
        <v>126000</v>
      </c>
      <c r="M220" s="10">
        <v>0.4</v>
      </c>
      <c r="N220" s="4" t="s">
        <v>24</v>
      </c>
    </row>
    <row r="221" spans="2:14" ht="14.25" customHeight="1" x14ac:dyDescent="0.25">
      <c r="B221" s="4" t="s">
        <v>34</v>
      </c>
      <c r="C221" s="4">
        <v>1189833</v>
      </c>
      <c r="D221" s="5">
        <v>44265</v>
      </c>
      <c r="E221" s="4" t="s">
        <v>31</v>
      </c>
      <c r="F221" s="4" t="s">
        <v>32</v>
      </c>
      <c r="G221" s="4" t="s">
        <v>33</v>
      </c>
      <c r="H221" s="6" t="s">
        <v>21</v>
      </c>
      <c r="I221" s="7">
        <v>45</v>
      </c>
      <c r="J221" s="8">
        <v>550</v>
      </c>
      <c r="K221" s="9">
        <v>247500</v>
      </c>
      <c r="L221" s="9">
        <v>86625</v>
      </c>
      <c r="M221" s="10">
        <v>0.35</v>
      </c>
      <c r="N221" s="4" t="s">
        <v>24</v>
      </c>
    </row>
    <row r="222" spans="2:14" ht="14.25" customHeight="1" x14ac:dyDescent="0.2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row>
    <row r="223" spans="2:14" ht="14.25" customHeight="1" x14ac:dyDescent="0.25">
      <c r="B223" s="4" t="s">
        <v>34</v>
      </c>
      <c r="C223" s="4">
        <v>1189833</v>
      </c>
      <c r="D223" s="5">
        <v>44267</v>
      </c>
      <c r="E223" s="4" t="s">
        <v>31</v>
      </c>
      <c r="F223" s="4" t="s">
        <v>32</v>
      </c>
      <c r="G223" s="4" t="s">
        <v>35</v>
      </c>
      <c r="H223" s="6" t="s">
        <v>23</v>
      </c>
      <c r="I223" s="7">
        <v>45</v>
      </c>
      <c r="J223" s="8">
        <v>700</v>
      </c>
      <c r="K223" s="9">
        <v>315000</v>
      </c>
      <c r="L223" s="9">
        <v>63000</v>
      </c>
      <c r="M223" s="10">
        <v>0.2</v>
      </c>
      <c r="N223" s="4" t="s">
        <v>24</v>
      </c>
    </row>
    <row r="224" spans="2:14" ht="14.25" customHeight="1" x14ac:dyDescent="0.25">
      <c r="B224" s="4" t="s">
        <v>34</v>
      </c>
      <c r="C224" s="4">
        <v>1189833</v>
      </c>
      <c r="D224" s="5">
        <v>44268</v>
      </c>
      <c r="E224" s="4" t="s">
        <v>31</v>
      </c>
      <c r="F224" s="4" t="s">
        <v>32</v>
      </c>
      <c r="G224" s="4" t="s">
        <v>35</v>
      </c>
      <c r="H224" s="6" t="s">
        <v>17</v>
      </c>
      <c r="I224" s="7">
        <v>35</v>
      </c>
      <c r="J224" s="8">
        <v>750</v>
      </c>
      <c r="K224" s="9">
        <v>262500</v>
      </c>
      <c r="L224" s="9">
        <v>105000</v>
      </c>
      <c r="M224" s="10">
        <v>0.4</v>
      </c>
      <c r="N224" s="4" t="s">
        <v>24</v>
      </c>
    </row>
    <row r="225" spans="2:14" ht="14.25" customHeight="1" x14ac:dyDescent="0.25">
      <c r="B225" s="4" t="s">
        <v>34</v>
      </c>
      <c r="C225" s="4">
        <v>1189833</v>
      </c>
      <c r="D225" s="5">
        <v>44269</v>
      </c>
      <c r="E225" s="4" t="s">
        <v>31</v>
      </c>
      <c r="F225" s="4" t="s">
        <v>32</v>
      </c>
      <c r="G225" s="4" t="s">
        <v>35</v>
      </c>
      <c r="H225" s="6" t="s">
        <v>19</v>
      </c>
      <c r="I225" s="7">
        <v>45</v>
      </c>
      <c r="J225" s="8">
        <v>650</v>
      </c>
      <c r="K225" s="9">
        <v>292500</v>
      </c>
      <c r="L225" s="9">
        <v>73125</v>
      </c>
      <c r="M225" s="10">
        <v>0.25</v>
      </c>
      <c r="N225" s="4" t="s">
        <v>24</v>
      </c>
    </row>
    <row r="226" spans="2:14" ht="14.25" customHeight="1" x14ac:dyDescent="0.25">
      <c r="B226" s="4" t="s">
        <v>34</v>
      </c>
      <c r="C226" s="4">
        <v>1189833</v>
      </c>
      <c r="D226" s="5">
        <v>44270</v>
      </c>
      <c r="E226" s="4" t="s">
        <v>31</v>
      </c>
      <c r="F226" s="4" t="s">
        <v>32</v>
      </c>
      <c r="G226" s="4" t="s">
        <v>35</v>
      </c>
      <c r="H226" s="6" t="s">
        <v>20</v>
      </c>
      <c r="I226" s="7">
        <v>45</v>
      </c>
      <c r="J226" s="8">
        <v>675</v>
      </c>
      <c r="K226" s="9">
        <v>303750</v>
      </c>
      <c r="L226" s="9">
        <v>121500</v>
      </c>
      <c r="M226" s="10">
        <v>0.4</v>
      </c>
      <c r="N226" s="4" t="s">
        <v>24</v>
      </c>
    </row>
    <row r="227" spans="2:14" ht="14.25" customHeight="1" x14ac:dyDescent="0.25">
      <c r="B227" s="4" t="s">
        <v>34</v>
      </c>
      <c r="C227" s="4">
        <v>1189833</v>
      </c>
      <c r="D227" s="5">
        <v>44271</v>
      </c>
      <c r="E227" s="4" t="s">
        <v>31</v>
      </c>
      <c r="F227" s="4" t="s">
        <v>32</v>
      </c>
      <c r="G227" s="4" t="s">
        <v>35</v>
      </c>
      <c r="H227" s="6" t="s">
        <v>21</v>
      </c>
      <c r="I227" s="7">
        <v>45</v>
      </c>
      <c r="J227" s="8">
        <v>525</v>
      </c>
      <c r="K227" s="9">
        <v>236250</v>
      </c>
      <c r="L227" s="9">
        <v>82687.5</v>
      </c>
      <c r="M227" s="10">
        <v>0.35</v>
      </c>
      <c r="N227" s="4" t="s">
        <v>24</v>
      </c>
    </row>
    <row r="228" spans="2:14" ht="14.25" customHeight="1" x14ac:dyDescent="0.2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row>
    <row r="229" spans="2:14" ht="14.25" customHeight="1" x14ac:dyDescent="0.25">
      <c r="B229" s="4" t="s">
        <v>34</v>
      </c>
      <c r="C229" s="4">
        <v>1189833</v>
      </c>
      <c r="D229" s="5">
        <v>44273</v>
      </c>
      <c r="E229" s="4" t="s">
        <v>31</v>
      </c>
      <c r="F229" s="4" t="s">
        <v>32</v>
      </c>
      <c r="G229" s="4" t="s">
        <v>35</v>
      </c>
      <c r="H229" s="6" t="s">
        <v>23</v>
      </c>
      <c r="I229" s="7">
        <v>45</v>
      </c>
      <c r="J229" s="8">
        <v>650</v>
      </c>
      <c r="K229" s="9">
        <v>292500</v>
      </c>
      <c r="L229" s="9">
        <v>58500</v>
      </c>
      <c r="M229" s="10">
        <v>0.2</v>
      </c>
      <c r="N229" s="4" t="s">
        <v>24</v>
      </c>
    </row>
    <row r="230" spans="2:14" ht="14.25" customHeight="1" x14ac:dyDescent="0.25">
      <c r="B230" s="4" t="s">
        <v>34</v>
      </c>
      <c r="C230" s="4">
        <v>1189833</v>
      </c>
      <c r="D230" s="5">
        <v>44274</v>
      </c>
      <c r="E230" s="4" t="s">
        <v>31</v>
      </c>
      <c r="F230" s="4" t="s">
        <v>32</v>
      </c>
      <c r="G230" s="4" t="s">
        <v>35</v>
      </c>
      <c r="H230" s="6" t="s">
        <v>17</v>
      </c>
      <c r="I230" s="7">
        <v>35</v>
      </c>
      <c r="J230" s="8">
        <v>800</v>
      </c>
      <c r="K230" s="9">
        <v>280000</v>
      </c>
      <c r="L230" s="9">
        <v>112000</v>
      </c>
      <c r="M230" s="10">
        <v>0.4</v>
      </c>
      <c r="N230" s="4" t="s">
        <v>24</v>
      </c>
    </row>
    <row r="231" spans="2:14" ht="14.25" customHeight="1" x14ac:dyDescent="0.25">
      <c r="B231" s="4" t="s">
        <v>34</v>
      </c>
      <c r="C231" s="4">
        <v>1189833</v>
      </c>
      <c r="D231" s="5">
        <v>44275</v>
      </c>
      <c r="E231" s="4" t="s">
        <v>31</v>
      </c>
      <c r="F231" s="4" t="s">
        <v>32</v>
      </c>
      <c r="G231" s="4" t="s">
        <v>35</v>
      </c>
      <c r="H231" s="6" t="s">
        <v>19</v>
      </c>
      <c r="I231" s="7">
        <v>45</v>
      </c>
      <c r="J231" s="8">
        <v>650</v>
      </c>
      <c r="K231" s="9">
        <v>292500</v>
      </c>
      <c r="L231" s="9">
        <v>73125</v>
      </c>
      <c r="M231" s="10">
        <v>0.25</v>
      </c>
      <c r="N231" s="4" t="s">
        <v>24</v>
      </c>
    </row>
    <row r="232" spans="2:14" ht="14.25" customHeight="1" x14ac:dyDescent="0.25">
      <c r="B232" s="4" t="s">
        <v>34</v>
      </c>
      <c r="C232" s="4">
        <v>1189833</v>
      </c>
      <c r="D232" s="5">
        <v>44276</v>
      </c>
      <c r="E232" s="4" t="s">
        <v>31</v>
      </c>
      <c r="F232" s="4" t="s">
        <v>32</v>
      </c>
      <c r="G232" s="4" t="s">
        <v>35</v>
      </c>
      <c r="H232" s="6" t="s">
        <v>20</v>
      </c>
      <c r="I232" s="7">
        <v>45</v>
      </c>
      <c r="J232" s="8">
        <v>650</v>
      </c>
      <c r="K232" s="9">
        <v>292500</v>
      </c>
      <c r="L232" s="9">
        <v>117000</v>
      </c>
      <c r="M232" s="10">
        <v>0.4</v>
      </c>
      <c r="N232" s="4" t="s">
        <v>24</v>
      </c>
    </row>
    <row r="233" spans="2:14" ht="14.25" customHeight="1" x14ac:dyDescent="0.25">
      <c r="B233" s="4" t="s">
        <v>34</v>
      </c>
      <c r="C233" s="4">
        <v>1189833</v>
      </c>
      <c r="D233" s="5">
        <v>44277</v>
      </c>
      <c r="E233" s="4" t="s">
        <v>31</v>
      </c>
      <c r="F233" s="4" t="s">
        <v>32</v>
      </c>
      <c r="G233" s="4" t="s">
        <v>35</v>
      </c>
      <c r="H233" s="6" t="s">
        <v>21</v>
      </c>
      <c r="I233" s="7">
        <v>45</v>
      </c>
      <c r="J233" s="8">
        <v>550</v>
      </c>
      <c r="K233" s="9">
        <v>247500</v>
      </c>
      <c r="L233" s="9">
        <v>86625</v>
      </c>
      <c r="M233" s="10">
        <v>0.35</v>
      </c>
      <c r="N233" s="4" t="s">
        <v>24</v>
      </c>
    </row>
    <row r="234" spans="2:14" ht="14.25" customHeight="1" x14ac:dyDescent="0.2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row>
    <row r="235" spans="2:14" ht="14.25" customHeight="1" x14ac:dyDescent="0.25">
      <c r="B235" s="4" t="s">
        <v>34</v>
      </c>
      <c r="C235" s="4">
        <v>1189833</v>
      </c>
      <c r="D235" s="5">
        <v>44292</v>
      </c>
      <c r="E235" s="4" t="s">
        <v>31</v>
      </c>
      <c r="F235" s="4" t="s">
        <v>32</v>
      </c>
      <c r="G235" s="4" t="s">
        <v>35</v>
      </c>
      <c r="H235" s="6" t="s">
        <v>23</v>
      </c>
      <c r="I235" s="7">
        <v>45</v>
      </c>
      <c r="J235" s="8">
        <v>625</v>
      </c>
      <c r="K235" s="9">
        <v>281250</v>
      </c>
      <c r="L235" s="9">
        <v>56250</v>
      </c>
      <c r="M235" s="10">
        <v>0.2</v>
      </c>
      <c r="N235" s="4" t="s">
        <v>24</v>
      </c>
    </row>
    <row r="236" spans="2:14" ht="14.25" customHeight="1" x14ac:dyDescent="0.25">
      <c r="B236" s="4" t="s">
        <v>34</v>
      </c>
      <c r="C236" s="4">
        <v>1189833</v>
      </c>
      <c r="D236" s="5">
        <v>44293</v>
      </c>
      <c r="E236" s="4" t="s">
        <v>31</v>
      </c>
      <c r="F236" s="4" t="s">
        <v>32</v>
      </c>
      <c r="G236" s="4" t="s">
        <v>35</v>
      </c>
      <c r="H236" s="6" t="s">
        <v>17</v>
      </c>
      <c r="I236" s="7">
        <v>45</v>
      </c>
      <c r="J236" s="8">
        <v>800</v>
      </c>
      <c r="K236" s="9">
        <v>360000</v>
      </c>
      <c r="L236" s="9">
        <v>144000</v>
      </c>
      <c r="M236" s="10">
        <v>0.4</v>
      </c>
      <c r="N236" s="4" t="s">
        <v>24</v>
      </c>
    </row>
    <row r="237" spans="2:14" ht="14.25" customHeight="1" x14ac:dyDescent="0.25">
      <c r="B237" s="4" t="s">
        <v>34</v>
      </c>
      <c r="C237" s="4">
        <v>1189833</v>
      </c>
      <c r="D237" s="5">
        <v>44294</v>
      </c>
      <c r="E237" s="4" t="s">
        <v>31</v>
      </c>
      <c r="F237" s="4" t="s">
        <v>32</v>
      </c>
      <c r="G237" s="4" t="s">
        <v>35</v>
      </c>
      <c r="H237" s="6" t="s">
        <v>19</v>
      </c>
      <c r="I237" s="7">
        <v>50</v>
      </c>
      <c r="J237" s="8">
        <v>600</v>
      </c>
      <c r="K237" s="9">
        <v>300000</v>
      </c>
      <c r="L237" s="9">
        <v>75000</v>
      </c>
      <c r="M237" s="10">
        <v>0.25</v>
      </c>
      <c r="N237" s="4" t="s">
        <v>24</v>
      </c>
    </row>
    <row r="238" spans="2:14" ht="14.25" customHeight="1" x14ac:dyDescent="0.25">
      <c r="B238" s="4" t="s">
        <v>34</v>
      </c>
      <c r="C238" s="4">
        <v>1189833</v>
      </c>
      <c r="D238" s="5">
        <v>44295</v>
      </c>
      <c r="E238" s="4" t="s">
        <v>31</v>
      </c>
      <c r="F238" s="4" t="s">
        <v>32</v>
      </c>
      <c r="G238" s="4" t="s">
        <v>35</v>
      </c>
      <c r="H238" s="6" t="s">
        <v>20</v>
      </c>
      <c r="I238" s="7">
        <v>50</v>
      </c>
      <c r="J238" s="8">
        <v>625</v>
      </c>
      <c r="K238" s="9">
        <v>312500</v>
      </c>
      <c r="L238" s="9">
        <v>125000</v>
      </c>
      <c r="M238" s="10">
        <v>0.4</v>
      </c>
      <c r="N238" s="4" t="s">
        <v>24</v>
      </c>
    </row>
    <row r="239" spans="2:14" ht="14.25" customHeight="1" x14ac:dyDescent="0.25">
      <c r="B239" s="4" t="s">
        <v>34</v>
      </c>
      <c r="C239" s="4">
        <v>1189833</v>
      </c>
      <c r="D239" s="5">
        <v>44296</v>
      </c>
      <c r="E239" s="4" t="s">
        <v>31</v>
      </c>
      <c r="F239" s="4" t="s">
        <v>32</v>
      </c>
      <c r="G239" s="4" t="s">
        <v>35</v>
      </c>
      <c r="H239" s="6" t="s">
        <v>21</v>
      </c>
      <c r="I239" s="7">
        <v>45</v>
      </c>
      <c r="J239" s="8">
        <v>525</v>
      </c>
      <c r="K239" s="9">
        <v>236250</v>
      </c>
      <c r="L239" s="9">
        <v>82687.5</v>
      </c>
      <c r="M239" s="10">
        <v>0.35</v>
      </c>
      <c r="N239" s="4" t="s">
        <v>24</v>
      </c>
    </row>
    <row r="240" spans="2:14" ht="14.25" customHeight="1" x14ac:dyDescent="0.2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row>
    <row r="241" spans="2:14" ht="14.25" customHeight="1" x14ac:dyDescent="0.25">
      <c r="B241" s="4" t="s">
        <v>34</v>
      </c>
      <c r="C241" s="4">
        <v>1189833</v>
      </c>
      <c r="D241" s="5">
        <v>44298</v>
      </c>
      <c r="E241" s="4" t="s">
        <v>31</v>
      </c>
      <c r="F241" s="4" t="s">
        <v>32</v>
      </c>
      <c r="G241" s="4" t="s">
        <v>35</v>
      </c>
      <c r="H241" s="6" t="s">
        <v>23</v>
      </c>
      <c r="I241" s="7">
        <v>65</v>
      </c>
      <c r="J241" s="8">
        <v>600</v>
      </c>
      <c r="K241" s="9">
        <v>390000</v>
      </c>
      <c r="L241" s="9">
        <v>78000</v>
      </c>
      <c r="M241" s="10">
        <v>0.2</v>
      </c>
      <c r="N241" s="4" t="s">
        <v>24</v>
      </c>
    </row>
    <row r="242" spans="2:14" ht="14.25" customHeight="1" x14ac:dyDescent="0.25">
      <c r="B242" s="4" t="s">
        <v>34</v>
      </c>
      <c r="C242" s="4">
        <v>1189833</v>
      </c>
      <c r="D242" s="5">
        <v>44299</v>
      </c>
      <c r="E242" s="4" t="s">
        <v>31</v>
      </c>
      <c r="F242" s="4" t="s">
        <v>32</v>
      </c>
      <c r="G242" s="4" t="s">
        <v>35</v>
      </c>
      <c r="H242" s="6" t="s">
        <v>17</v>
      </c>
      <c r="I242" s="7">
        <v>45</v>
      </c>
      <c r="J242" s="8">
        <v>800</v>
      </c>
      <c r="K242" s="9">
        <v>360000</v>
      </c>
      <c r="L242" s="9">
        <v>144000</v>
      </c>
      <c r="M242" s="10">
        <v>0.4</v>
      </c>
      <c r="N242" s="4" t="s">
        <v>24</v>
      </c>
    </row>
    <row r="243" spans="2:14" ht="14.25" customHeight="1" x14ac:dyDescent="0.25">
      <c r="B243" s="4" t="s">
        <v>34</v>
      </c>
      <c r="C243" s="4">
        <v>1189833</v>
      </c>
      <c r="D243" s="5">
        <v>44300</v>
      </c>
      <c r="E243" s="4" t="s">
        <v>31</v>
      </c>
      <c r="F243" s="4" t="s">
        <v>32</v>
      </c>
      <c r="G243" s="4" t="s">
        <v>35</v>
      </c>
      <c r="H243" s="6" t="s">
        <v>19</v>
      </c>
      <c r="I243" s="7">
        <v>50</v>
      </c>
      <c r="J243" s="8">
        <v>650</v>
      </c>
      <c r="K243" s="9">
        <v>325000</v>
      </c>
      <c r="L243" s="9">
        <v>81250</v>
      </c>
      <c r="M243" s="10">
        <v>0.25</v>
      </c>
      <c r="N243" s="4" t="s">
        <v>24</v>
      </c>
    </row>
    <row r="244" spans="2:14" ht="14.25" customHeight="1" x14ac:dyDescent="0.25">
      <c r="B244" s="4" t="s">
        <v>34</v>
      </c>
      <c r="C244" s="4">
        <v>1189833</v>
      </c>
      <c r="D244" s="5">
        <v>44301</v>
      </c>
      <c r="E244" s="4" t="s">
        <v>31</v>
      </c>
      <c r="F244" s="4" t="s">
        <v>32</v>
      </c>
      <c r="G244" s="4" t="s">
        <v>35</v>
      </c>
      <c r="H244" s="6" t="s">
        <v>20</v>
      </c>
      <c r="I244" s="7">
        <v>50</v>
      </c>
      <c r="J244" s="8">
        <v>650</v>
      </c>
      <c r="K244" s="9">
        <v>325000</v>
      </c>
      <c r="L244" s="9">
        <v>130000</v>
      </c>
      <c r="M244" s="10">
        <v>0.4</v>
      </c>
      <c r="N244" s="4" t="s">
        <v>24</v>
      </c>
    </row>
    <row r="245" spans="2:14" ht="14.25" customHeight="1" x14ac:dyDescent="0.25">
      <c r="B245" s="4" t="s">
        <v>34</v>
      </c>
      <c r="C245" s="4">
        <v>1189833</v>
      </c>
      <c r="D245" s="5">
        <v>44302</v>
      </c>
      <c r="E245" s="4" t="s">
        <v>31</v>
      </c>
      <c r="F245" s="4" t="s">
        <v>32</v>
      </c>
      <c r="G245" s="4" t="s">
        <v>35</v>
      </c>
      <c r="H245" s="6" t="s">
        <v>21</v>
      </c>
      <c r="I245" s="7">
        <v>45</v>
      </c>
      <c r="J245" s="8">
        <v>550</v>
      </c>
      <c r="K245" s="9">
        <v>247500</v>
      </c>
      <c r="L245" s="9">
        <v>86625</v>
      </c>
      <c r="M245" s="10">
        <v>0.35</v>
      </c>
      <c r="N245" s="4" t="s">
        <v>24</v>
      </c>
    </row>
    <row r="246" spans="2:14" ht="14.25" customHeight="1" x14ac:dyDescent="0.2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row>
    <row r="247" spans="2:14" ht="14.25" customHeight="1" x14ac:dyDescent="0.25">
      <c r="B247" s="4" t="s">
        <v>34</v>
      </c>
      <c r="C247" s="4">
        <v>1189833</v>
      </c>
      <c r="D247" s="5">
        <v>44304</v>
      </c>
      <c r="E247" s="4" t="s">
        <v>31</v>
      </c>
      <c r="F247" s="4" t="s">
        <v>32</v>
      </c>
      <c r="G247" s="4" t="s">
        <v>35</v>
      </c>
      <c r="H247" s="6" t="s">
        <v>23</v>
      </c>
      <c r="I247" s="7">
        <v>65</v>
      </c>
      <c r="J247" s="8">
        <v>625</v>
      </c>
      <c r="K247" s="9">
        <v>406250</v>
      </c>
      <c r="L247" s="9">
        <v>81250</v>
      </c>
      <c r="M247" s="10">
        <v>0.2</v>
      </c>
      <c r="N247" s="4" t="s">
        <v>24</v>
      </c>
    </row>
    <row r="248" spans="2:14" ht="14.25" customHeight="1" x14ac:dyDescent="0.25">
      <c r="B248" s="4" t="s">
        <v>34</v>
      </c>
      <c r="C248" s="4">
        <v>1189833</v>
      </c>
      <c r="D248" s="5">
        <v>44305</v>
      </c>
      <c r="E248" s="4" t="s">
        <v>31</v>
      </c>
      <c r="F248" s="4" t="s">
        <v>32</v>
      </c>
      <c r="G248" s="4" t="s">
        <v>35</v>
      </c>
      <c r="H248" s="6" t="s">
        <v>17</v>
      </c>
      <c r="I248" s="7">
        <v>45</v>
      </c>
      <c r="J248" s="8">
        <v>900</v>
      </c>
      <c r="K248" s="9">
        <v>405000</v>
      </c>
      <c r="L248" s="9">
        <v>162000</v>
      </c>
      <c r="M248" s="10">
        <v>0.4</v>
      </c>
      <c r="N248" s="4" t="s">
        <v>24</v>
      </c>
    </row>
    <row r="249" spans="2:14" ht="14.25" customHeight="1" x14ac:dyDescent="0.25">
      <c r="B249" s="4" t="s">
        <v>34</v>
      </c>
      <c r="C249" s="4">
        <v>1189833</v>
      </c>
      <c r="D249" s="5">
        <v>44306</v>
      </c>
      <c r="E249" s="4" t="s">
        <v>31</v>
      </c>
      <c r="F249" s="4" t="s">
        <v>32</v>
      </c>
      <c r="G249" s="4" t="s">
        <v>35</v>
      </c>
      <c r="H249" s="6" t="s">
        <v>19</v>
      </c>
      <c r="I249" s="7">
        <v>50</v>
      </c>
      <c r="J249" s="8">
        <v>750</v>
      </c>
      <c r="K249" s="9">
        <v>375000</v>
      </c>
      <c r="L249" s="9">
        <v>93750</v>
      </c>
      <c r="M249" s="10">
        <v>0.25</v>
      </c>
      <c r="N249" s="4" t="s">
        <v>24</v>
      </c>
    </row>
    <row r="250" spans="2:14" ht="14.25" customHeight="1" x14ac:dyDescent="0.25">
      <c r="B250" s="4" t="s">
        <v>34</v>
      </c>
      <c r="C250" s="4">
        <v>1189833</v>
      </c>
      <c r="D250" s="5">
        <v>44307</v>
      </c>
      <c r="E250" s="4" t="s">
        <v>31</v>
      </c>
      <c r="F250" s="4" t="s">
        <v>32</v>
      </c>
      <c r="G250" s="4" t="s">
        <v>35</v>
      </c>
      <c r="H250" s="6" t="s">
        <v>20</v>
      </c>
      <c r="I250" s="7">
        <v>50</v>
      </c>
      <c r="J250" s="8">
        <v>750</v>
      </c>
      <c r="K250" s="9">
        <v>375000</v>
      </c>
      <c r="L250" s="9">
        <v>150000</v>
      </c>
      <c r="M250" s="10">
        <v>0.4</v>
      </c>
      <c r="N250" s="4" t="s">
        <v>24</v>
      </c>
    </row>
    <row r="251" spans="2:14" ht="14.25" customHeight="1" x14ac:dyDescent="0.25">
      <c r="B251" s="4" t="s">
        <v>34</v>
      </c>
      <c r="C251" s="4">
        <v>1189833</v>
      </c>
      <c r="D251" s="5">
        <v>44308</v>
      </c>
      <c r="E251" s="4" t="s">
        <v>31</v>
      </c>
      <c r="F251" s="4" t="s">
        <v>32</v>
      </c>
      <c r="G251" s="4" t="s">
        <v>35</v>
      </c>
      <c r="H251" s="6" t="s">
        <v>21</v>
      </c>
      <c r="I251" s="7">
        <v>45</v>
      </c>
      <c r="J251" s="8">
        <v>625</v>
      </c>
      <c r="K251" s="9">
        <v>281250</v>
      </c>
      <c r="L251" s="9">
        <v>98437.5</v>
      </c>
      <c r="M251" s="10">
        <v>0.35</v>
      </c>
      <c r="N251" s="4" t="s">
        <v>24</v>
      </c>
    </row>
    <row r="252" spans="2:14" ht="14.25" customHeight="1" x14ac:dyDescent="0.2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row>
    <row r="253" spans="2:14" ht="14.25" customHeight="1" x14ac:dyDescent="0.25">
      <c r="B253" s="4" t="s">
        <v>34</v>
      </c>
      <c r="C253" s="4">
        <v>1189833</v>
      </c>
      <c r="D253" s="5">
        <v>44310</v>
      </c>
      <c r="E253" s="4" t="s">
        <v>31</v>
      </c>
      <c r="F253" s="4" t="s">
        <v>32</v>
      </c>
      <c r="G253" s="4" t="s">
        <v>35</v>
      </c>
      <c r="H253" s="6" t="s">
        <v>23</v>
      </c>
      <c r="I253" s="7">
        <v>65</v>
      </c>
      <c r="J253" s="8">
        <v>800</v>
      </c>
      <c r="K253" s="9">
        <v>520000</v>
      </c>
      <c r="L253" s="9">
        <v>104000</v>
      </c>
      <c r="M253" s="10">
        <v>0.2</v>
      </c>
      <c r="N253" s="4" t="s">
        <v>24</v>
      </c>
    </row>
    <row r="254" spans="2:14" ht="14.25" customHeight="1" x14ac:dyDescent="0.25">
      <c r="B254" s="4" t="s">
        <v>34</v>
      </c>
      <c r="C254" s="4">
        <v>1189833</v>
      </c>
      <c r="D254" s="5">
        <v>44311</v>
      </c>
      <c r="E254" s="4" t="s">
        <v>31</v>
      </c>
      <c r="F254" s="4" t="s">
        <v>32</v>
      </c>
      <c r="G254" s="4" t="s">
        <v>35</v>
      </c>
      <c r="H254" s="6" t="s">
        <v>17</v>
      </c>
      <c r="I254" s="7">
        <v>45</v>
      </c>
      <c r="J254" s="8">
        <v>950</v>
      </c>
      <c r="K254" s="9">
        <v>427500</v>
      </c>
      <c r="L254" s="9">
        <v>171000</v>
      </c>
      <c r="M254" s="10">
        <v>0.4</v>
      </c>
      <c r="N254" s="4" t="s">
        <v>24</v>
      </c>
    </row>
    <row r="255" spans="2:14" ht="14.25" customHeight="1" x14ac:dyDescent="0.25">
      <c r="B255" s="4" t="s">
        <v>34</v>
      </c>
      <c r="C255" s="4">
        <v>1189833</v>
      </c>
      <c r="D255" s="5">
        <v>44312</v>
      </c>
      <c r="E255" s="4" t="s">
        <v>31</v>
      </c>
      <c r="F255" s="4" t="s">
        <v>32</v>
      </c>
      <c r="G255" s="4" t="s">
        <v>35</v>
      </c>
      <c r="H255" s="6" t="s">
        <v>19</v>
      </c>
      <c r="I255" s="7">
        <v>50</v>
      </c>
      <c r="J255" s="8">
        <v>800</v>
      </c>
      <c r="K255" s="9">
        <v>400000</v>
      </c>
      <c r="L255" s="9">
        <v>100000</v>
      </c>
      <c r="M255" s="10">
        <v>0.25</v>
      </c>
      <c r="N255" s="4" t="s">
        <v>24</v>
      </c>
    </row>
    <row r="256" spans="2:14" ht="14.25" customHeight="1" x14ac:dyDescent="0.25">
      <c r="B256" s="4" t="s">
        <v>34</v>
      </c>
      <c r="C256" s="4">
        <v>1189833</v>
      </c>
      <c r="D256" s="5">
        <v>44313</v>
      </c>
      <c r="E256" s="4" t="s">
        <v>31</v>
      </c>
      <c r="F256" s="4" t="s">
        <v>32</v>
      </c>
      <c r="G256" s="4" t="s">
        <v>35</v>
      </c>
      <c r="H256" s="6" t="s">
        <v>20</v>
      </c>
      <c r="I256" s="7">
        <v>50</v>
      </c>
      <c r="J256" s="8">
        <v>750</v>
      </c>
      <c r="K256" s="9">
        <v>375000</v>
      </c>
      <c r="L256" s="9">
        <v>150000</v>
      </c>
      <c r="M256" s="10">
        <v>0.4</v>
      </c>
      <c r="N256" s="4" t="s">
        <v>24</v>
      </c>
    </row>
    <row r="257" spans="2:14" ht="14.25" customHeight="1" x14ac:dyDescent="0.25">
      <c r="B257" s="4" t="s">
        <v>34</v>
      </c>
      <c r="C257" s="4">
        <v>1189833</v>
      </c>
      <c r="D257" s="5">
        <v>44314</v>
      </c>
      <c r="E257" s="4" t="s">
        <v>31</v>
      </c>
      <c r="F257" s="4" t="s">
        <v>32</v>
      </c>
      <c r="G257" s="4" t="s">
        <v>35</v>
      </c>
      <c r="H257" s="6" t="s">
        <v>21</v>
      </c>
      <c r="I257" s="7">
        <v>45</v>
      </c>
      <c r="J257" s="8">
        <v>650</v>
      </c>
      <c r="K257" s="9">
        <v>292500</v>
      </c>
      <c r="L257" s="9">
        <v>102375</v>
      </c>
      <c r="M257" s="10">
        <v>0.35</v>
      </c>
      <c r="N257" s="4" t="s">
        <v>24</v>
      </c>
    </row>
    <row r="258" spans="2:14" ht="14.25" customHeight="1" x14ac:dyDescent="0.2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row>
    <row r="259" spans="2:14" ht="14.25" customHeight="1" x14ac:dyDescent="0.25">
      <c r="B259" s="4" t="s">
        <v>34</v>
      </c>
      <c r="C259" s="4">
        <v>1189833</v>
      </c>
      <c r="D259" s="5">
        <v>44316</v>
      </c>
      <c r="E259" s="4" t="s">
        <v>31</v>
      </c>
      <c r="F259" s="4" t="s">
        <v>32</v>
      </c>
      <c r="G259" s="4" t="s">
        <v>35</v>
      </c>
      <c r="H259" s="6" t="s">
        <v>23</v>
      </c>
      <c r="I259" s="7">
        <v>65</v>
      </c>
      <c r="J259" s="8">
        <v>700</v>
      </c>
      <c r="K259" s="9">
        <v>455000</v>
      </c>
      <c r="L259" s="9">
        <v>91000</v>
      </c>
      <c r="M259" s="10">
        <v>0.2</v>
      </c>
      <c r="N259" s="4" t="s">
        <v>24</v>
      </c>
    </row>
    <row r="260" spans="2:14" ht="14.25" customHeight="1" x14ac:dyDescent="0.25">
      <c r="B260" s="4" t="s">
        <v>34</v>
      </c>
      <c r="C260" s="4">
        <v>1189833</v>
      </c>
      <c r="D260" s="5">
        <v>44317</v>
      </c>
      <c r="E260" s="4" t="s">
        <v>31</v>
      </c>
      <c r="F260" s="4" t="s">
        <v>32</v>
      </c>
      <c r="G260" s="4" t="s">
        <v>35</v>
      </c>
      <c r="H260" s="6" t="s">
        <v>17</v>
      </c>
      <c r="I260" s="7">
        <v>50</v>
      </c>
      <c r="J260" s="8">
        <v>900</v>
      </c>
      <c r="K260" s="9">
        <v>450000</v>
      </c>
      <c r="L260" s="9">
        <v>180000</v>
      </c>
      <c r="M260" s="10">
        <v>0.4</v>
      </c>
      <c r="N260" s="4" t="s">
        <v>24</v>
      </c>
    </row>
    <row r="261" spans="2:14" ht="14.25" customHeight="1" x14ac:dyDescent="0.2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row>
    <row r="262" spans="2:14" ht="14.25" customHeight="1" x14ac:dyDescent="0.25">
      <c r="B262" s="4" t="s">
        <v>34</v>
      </c>
      <c r="C262" s="4">
        <v>1189833</v>
      </c>
      <c r="D262" s="5">
        <v>44319</v>
      </c>
      <c r="E262" s="4" t="s">
        <v>31</v>
      </c>
      <c r="F262" s="4" t="s">
        <v>32</v>
      </c>
      <c r="G262" s="4" t="s">
        <v>35</v>
      </c>
      <c r="H262" s="6" t="s">
        <v>20</v>
      </c>
      <c r="I262" s="7">
        <v>50</v>
      </c>
      <c r="J262" s="8">
        <v>725</v>
      </c>
      <c r="K262" s="9">
        <v>362500</v>
      </c>
      <c r="L262" s="9">
        <v>145000</v>
      </c>
      <c r="M262" s="10">
        <v>0.4</v>
      </c>
      <c r="N262" s="4" t="s">
        <v>24</v>
      </c>
    </row>
    <row r="263" spans="2:14" ht="14.25" customHeight="1" x14ac:dyDescent="0.2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row>
    <row r="264" spans="2:14" ht="14.25" customHeight="1" x14ac:dyDescent="0.2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row>
    <row r="265" spans="2:14" ht="14.25" customHeight="1" x14ac:dyDescent="0.25">
      <c r="B265" s="4" t="s">
        <v>34</v>
      </c>
      <c r="C265" s="4">
        <v>1189833</v>
      </c>
      <c r="D265" s="5">
        <v>44322</v>
      </c>
      <c r="E265" s="4" t="s">
        <v>31</v>
      </c>
      <c r="F265" s="4" t="s">
        <v>32</v>
      </c>
      <c r="G265" s="4" t="s">
        <v>35</v>
      </c>
      <c r="H265" s="6" t="s">
        <v>23</v>
      </c>
      <c r="I265" s="7">
        <v>65</v>
      </c>
      <c r="J265" s="8">
        <v>650</v>
      </c>
      <c r="K265" s="9">
        <v>422500</v>
      </c>
      <c r="L265" s="9">
        <v>84500</v>
      </c>
      <c r="M265" s="10">
        <v>0.2</v>
      </c>
      <c r="N265" s="4" t="s">
        <v>24</v>
      </c>
    </row>
    <row r="266" spans="2:14" ht="14.25" customHeight="1" x14ac:dyDescent="0.25">
      <c r="B266" s="4" t="s">
        <v>34</v>
      </c>
      <c r="C266" s="4">
        <v>1189833</v>
      </c>
      <c r="D266" s="5">
        <v>44323</v>
      </c>
      <c r="E266" s="4" t="s">
        <v>31</v>
      </c>
      <c r="F266" s="4" t="s">
        <v>32</v>
      </c>
      <c r="G266" s="4" t="s">
        <v>35</v>
      </c>
      <c r="H266" s="6" t="s">
        <v>17</v>
      </c>
      <c r="I266" s="7">
        <v>50</v>
      </c>
      <c r="J266" s="8">
        <v>850</v>
      </c>
      <c r="K266" s="9">
        <v>425000</v>
      </c>
      <c r="L266" s="9">
        <v>170000</v>
      </c>
      <c r="M266" s="10">
        <v>0.4</v>
      </c>
      <c r="N266" s="4" t="s">
        <v>24</v>
      </c>
    </row>
    <row r="267" spans="2:14" ht="14.25" customHeight="1" x14ac:dyDescent="0.2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row>
    <row r="268" spans="2:14" ht="14.25" customHeight="1" x14ac:dyDescent="0.25">
      <c r="B268" s="4" t="s">
        <v>34</v>
      </c>
      <c r="C268" s="4">
        <v>1189833</v>
      </c>
      <c r="D268" s="5">
        <v>44325</v>
      </c>
      <c r="E268" s="4" t="s">
        <v>31</v>
      </c>
      <c r="F268" s="4" t="s">
        <v>32</v>
      </c>
      <c r="G268" s="4" t="s">
        <v>35</v>
      </c>
      <c r="H268" s="6" t="s">
        <v>20</v>
      </c>
      <c r="I268" s="7">
        <v>50</v>
      </c>
      <c r="J268" s="8">
        <v>700</v>
      </c>
      <c r="K268" s="9">
        <v>350000</v>
      </c>
      <c r="L268" s="9">
        <v>140000</v>
      </c>
      <c r="M268" s="10">
        <v>0.4</v>
      </c>
      <c r="N268" s="4" t="s">
        <v>24</v>
      </c>
    </row>
    <row r="269" spans="2:14" ht="14.25" customHeight="1" x14ac:dyDescent="0.25">
      <c r="B269" s="4" t="s">
        <v>34</v>
      </c>
      <c r="C269" s="4">
        <v>1189833</v>
      </c>
      <c r="D269" s="5">
        <v>44326</v>
      </c>
      <c r="E269" s="4" t="s">
        <v>31</v>
      </c>
      <c r="F269" s="4" t="s">
        <v>32</v>
      </c>
      <c r="G269" s="4" t="s">
        <v>35</v>
      </c>
      <c r="H269" s="6" t="s">
        <v>21</v>
      </c>
      <c r="I269" s="7">
        <v>50</v>
      </c>
      <c r="J269" s="8">
        <v>650</v>
      </c>
      <c r="K269" s="9">
        <v>325000</v>
      </c>
      <c r="L269" s="9">
        <v>113750</v>
      </c>
      <c r="M269" s="10">
        <v>0.35</v>
      </c>
      <c r="N269" s="4" t="s">
        <v>24</v>
      </c>
    </row>
    <row r="270" spans="2:14" ht="14.25" customHeight="1" x14ac:dyDescent="0.2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row>
    <row r="271" spans="2:14" ht="14.25" customHeight="1" x14ac:dyDescent="0.25">
      <c r="B271" s="4" t="s">
        <v>34</v>
      </c>
      <c r="C271" s="4">
        <v>1189833</v>
      </c>
      <c r="D271" s="5">
        <v>44328</v>
      </c>
      <c r="E271" s="4" t="s">
        <v>31</v>
      </c>
      <c r="F271" s="4" t="s">
        <v>32</v>
      </c>
      <c r="G271" s="4" t="s">
        <v>35</v>
      </c>
      <c r="H271" s="6" t="s">
        <v>23</v>
      </c>
      <c r="I271" s="7">
        <v>65</v>
      </c>
      <c r="J271" s="8">
        <v>700</v>
      </c>
      <c r="K271" s="9">
        <v>455000</v>
      </c>
      <c r="L271" s="9">
        <v>91000</v>
      </c>
      <c r="M271" s="10">
        <v>0.2</v>
      </c>
      <c r="N271" s="4" t="s">
        <v>24</v>
      </c>
    </row>
    <row r="272" spans="2:14" ht="14.25" customHeight="1" x14ac:dyDescent="0.25">
      <c r="B272" s="4" t="s">
        <v>34</v>
      </c>
      <c r="C272" s="4">
        <v>1189833</v>
      </c>
      <c r="D272" s="5">
        <v>44329</v>
      </c>
      <c r="E272" s="4" t="s">
        <v>31</v>
      </c>
      <c r="F272" s="4" t="s">
        <v>32</v>
      </c>
      <c r="G272" s="4" t="s">
        <v>35</v>
      </c>
      <c r="H272" s="6" t="s">
        <v>17</v>
      </c>
      <c r="I272" s="7">
        <v>50</v>
      </c>
      <c r="J272" s="8">
        <v>800</v>
      </c>
      <c r="K272" s="9">
        <v>400000</v>
      </c>
      <c r="L272" s="9">
        <v>160000</v>
      </c>
      <c r="M272" s="10">
        <v>0.4</v>
      </c>
      <c r="N272" s="4" t="s">
        <v>24</v>
      </c>
    </row>
    <row r="273" spans="2:14" ht="14.25" customHeight="1" x14ac:dyDescent="0.2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row>
    <row r="274" spans="2:14" ht="14.25" customHeight="1" x14ac:dyDescent="0.25">
      <c r="B274" s="4" t="s">
        <v>34</v>
      </c>
      <c r="C274" s="4">
        <v>1189833</v>
      </c>
      <c r="D274" s="5">
        <v>44331</v>
      </c>
      <c r="E274" s="4" t="s">
        <v>31</v>
      </c>
      <c r="F274" s="4" t="s">
        <v>32</v>
      </c>
      <c r="G274" s="4" t="s">
        <v>35</v>
      </c>
      <c r="H274" s="6" t="s">
        <v>20</v>
      </c>
      <c r="I274" s="7">
        <v>50</v>
      </c>
      <c r="J274" s="8">
        <v>650</v>
      </c>
      <c r="K274" s="9">
        <v>325000</v>
      </c>
      <c r="L274" s="9">
        <v>130000</v>
      </c>
      <c r="M274" s="10">
        <v>0.4</v>
      </c>
      <c r="N274" s="4" t="s">
        <v>24</v>
      </c>
    </row>
    <row r="275" spans="2:14" ht="14.25" customHeight="1" x14ac:dyDescent="0.25">
      <c r="B275" s="4" t="s">
        <v>34</v>
      </c>
      <c r="C275" s="4">
        <v>1189833</v>
      </c>
      <c r="D275" s="5">
        <v>44332</v>
      </c>
      <c r="E275" s="4" t="s">
        <v>31</v>
      </c>
      <c r="F275" s="4" t="s">
        <v>32</v>
      </c>
      <c r="G275" s="4" t="s">
        <v>35</v>
      </c>
      <c r="H275" s="6" t="s">
        <v>21</v>
      </c>
      <c r="I275" s="7">
        <v>50</v>
      </c>
      <c r="J275" s="8">
        <v>625</v>
      </c>
      <c r="K275" s="9">
        <v>312500</v>
      </c>
      <c r="L275" s="9">
        <v>109375</v>
      </c>
      <c r="M275" s="10">
        <v>0.35</v>
      </c>
      <c r="N275" s="4" t="s">
        <v>24</v>
      </c>
    </row>
    <row r="276" spans="2:14" ht="14.25" customHeight="1" x14ac:dyDescent="0.2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row>
    <row r="277" spans="2:14" ht="14.25" customHeight="1" x14ac:dyDescent="0.25">
      <c r="B277" s="4" t="s">
        <v>34</v>
      </c>
      <c r="C277" s="4">
        <v>1189833</v>
      </c>
      <c r="D277" s="5">
        <v>44334</v>
      </c>
      <c r="E277" s="4" t="s">
        <v>31</v>
      </c>
      <c r="F277" s="4" t="s">
        <v>32</v>
      </c>
      <c r="G277" s="4" t="s">
        <v>35</v>
      </c>
      <c r="H277" s="6" t="s">
        <v>23</v>
      </c>
      <c r="I277" s="7">
        <v>65</v>
      </c>
      <c r="J277" s="8">
        <v>650</v>
      </c>
      <c r="K277" s="9">
        <v>422500</v>
      </c>
      <c r="L277" s="9">
        <v>84500</v>
      </c>
      <c r="M277" s="10">
        <v>0.2</v>
      </c>
      <c r="N277" s="4" t="s">
        <v>24</v>
      </c>
    </row>
    <row r="278" spans="2:14" ht="14.25" customHeight="1" x14ac:dyDescent="0.25">
      <c r="B278" s="4" t="s">
        <v>34</v>
      </c>
      <c r="C278" s="4">
        <v>1189833</v>
      </c>
      <c r="D278" s="5">
        <v>44335</v>
      </c>
      <c r="E278" s="4" t="s">
        <v>31</v>
      </c>
      <c r="F278" s="4" t="s">
        <v>32</v>
      </c>
      <c r="G278" s="4" t="s">
        <v>35</v>
      </c>
      <c r="H278" s="6" t="s">
        <v>17</v>
      </c>
      <c r="I278" s="7">
        <v>50</v>
      </c>
      <c r="J278" s="8">
        <v>825</v>
      </c>
      <c r="K278" s="9">
        <v>412500</v>
      </c>
      <c r="L278" s="9">
        <v>165000</v>
      </c>
      <c r="M278" s="10">
        <v>0.4</v>
      </c>
      <c r="N278" s="4" t="s">
        <v>24</v>
      </c>
    </row>
    <row r="279" spans="2:14" ht="14.25" customHeight="1" x14ac:dyDescent="0.2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row>
    <row r="280" spans="2:14" ht="14.25" customHeight="1" x14ac:dyDescent="0.25">
      <c r="B280" s="4" t="s">
        <v>34</v>
      </c>
      <c r="C280" s="4">
        <v>1189833</v>
      </c>
      <c r="D280" s="5">
        <v>44337</v>
      </c>
      <c r="E280" s="4" t="s">
        <v>31</v>
      </c>
      <c r="F280" s="4" t="s">
        <v>32</v>
      </c>
      <c r="G280" s="4" t="s">
        <v>35</v>
      </c>
      <c r="H280" s="6" t="s">
        <v>20</v>
      </c>
      <c r="I280" s="7">
        <v>50</v>
      </c>
      <c r="J280" s="8">
        <v>675</v>
      </c>
      <c r="K280" s="9">
        <v>337500</v>
      </c>
      <c r="L280" s="9">
        <v>135000</v>
      </c>
      <c r="M280" s="10">
        <v>0.4</v>
      </c>
      <c r="N280" s="4" t="s">
        <v>24</v>
      </c>
    </row>
    <row r="281" spans="2:14" ht="14.25" customHeight="1" x14ac:dyDescent="0.25">
      <c r="B281" s="4" t="s">
        <v>34</v>
      </c>
      <c r="C281" s="4">
        <v>1189833</v>
      </c>
      <c r="D281" s="5">
        <v>44338</v>
      </c>
      <c r="E281" s="4" t="s">
        <v>31</v>
      </c>
      <c r="F281" s="4" t="s">
        <v>32</v>
      </c>
      <c r="G281" s="4" t="s">
        <v>35</v>
      </c>
      <c r="H281" s="6" t="s">
        <v>21</v>
      </c>
      <c r="I281" s="7">
        <v>50</v>
      </c>
      <c r="J281" s="8">
        <v>650</v>
      </c>
      <c r="K281" s="9">
        <v>325000</v>
      </c>
      <c r="L281" s="9">
        <v>113750</v>
      </c>
      <c r="M281" s="10">
        <v>0.35</v>
      </c>
      <c r="N281" s="4" t="s">
        <v>24</v>
      </c>
    </row>
    <row r="282" spans="2:14" ht="14.25" customHeight="1" x14ac:dyDescent="0.2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row>
    <row r="283" spans="2:14" ht="14.25" customHeight="1" x14ac:dyDescent="0.25">
      <c r="B283" s="4" t="s">
        <v>34</v>
      </c>
      <c r="C283" s="4">
        <v>1189833</v>
      </c>
      <c r="D283" s="5">
        <v>44340</v>
      </c>
      <c r="E283" s="4" t="s">
        <v>31</v>
      </c>
      <c r="F283" s="4" t="s">
        <v>32</v>
      </c>
      <c r="G283" s="4" t="s">
        <v>35</v>
      </c>
      <c r="H283" s="6" t="s">
        <v>23</v>
      </c>
      <c r="I283" s="7">
        <v>65</v>
      </c>
      <c r="J283" s="8">
        <v>700</v>
      </c>
      <c r="K283" s="9">
        <v>455000</v>
      </c>
      <c r="L283" s="9">
        <v>91000</v>
      </c>
      <c r="M283" s="10">
        <v>0.2</v>
      </c>
      <c r="N283" s="4" t="s">
        <v>24</v>
      </c>
    </row>
    <row r="284" spans="2:14" ht="14.25" customHeight="1" x14ac:dyDescent="0.25">
      <c r="B284" s="4" t="s">
        <v>34</v>
      </c>
      <c r="C284" s="4">
        <v>1189833</v>
      </c>
      <c r="D284" s="5">
        <v>44341</v>
      </c>
      <c r="E284" s="4" t="s">
        <v>31</v>
      </c>
      <c r="F284" s="4" t="s">
        <v>32</v>
      </c>
      <c r="G284" s="4" t="s">
        <v>35</v>
      </c>
      <c r="H284" s="6" t="s">
        <v>17</v>
      </c>
      <c r="I284" s="7">
        <v>50</v>
      </c>
      <c r="J284" s="8">
        <v>900</v>
      </c>
      <c r="K284" s="9">
        <v>450000</v>
      </c>
      <c r="L284" s="9">
        <v>180000</v>
      </c>
      <c r="M284" s="10">
        <v>0.4</v>
      </c>
      <c r="N284" s="4" t="s">
        <v>24</v>
      </c>
    </row>
    <row r="285" spans="2:14" ht="14.25" customHeight="1" x14ac:dyDescent="0.2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row>
    <row r="286" spans="2:14" ht="14.25" customHeight="1" x14ac:dyDescent="0.25">
      <c r="B286" s="4" t="s">
        <v>34</v>
      </c>
      <c r="C286" s="4">
        <v>1189833</v>
      </c>
      <c r="D286" s="5">
        <v>44343</v>
      </c>
      <c r="E286" s="4" t="s">
        <v>31</v>
      </c>
      <c r="F286" s="4" t="s">
        <v>32</v>
      </c>
      <c r="G286" s="4" t="s">
        <v>35</v>
      </c>
      <c r="H286" s="6" t="s">
        <v>20</v>
      </c>
      <c r="I286" s="7">
        <v>50</v>
      </c>
      <c r="J286" s="8">
        <v>700</v>
      </c>
      <c r="K286" s="9">
        <v>350000</v>
      </c>
      <c r="L286" s="9">
        <v>140000</v>
      </c>
      <c r="M286" s="10">
        <v>0.4</v>
      </c>
      <c r="N286" s="4" t="s">
        <v>24</v>
      </c>
    </row>
    <row r="287" spans="2:14" ht="14.25" customHeight="1" x14ac:dyDescent="0.2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row>
    <row r="288" spans="2:14" ht="14.25" customHeight="1" x14ac:dyDescent="0.2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row>
    <row r="289" spans="2:14" ht="14.25" customHeight="1" x14ac:dyDescent="0.25">
      <c r="B289" s="4" t="s">
        <v>34</v>
      </c>
      <c r="C289" s="4">
        <v>1189833</v>
      </c>
      <c r="D289" s="5">
        <v>44346</v>
      </c>
      <c r="E289" s="4" t="s">
        <v>31</v>
      </c>
      <c r="F289" s="4" t="s">
        <v>32</v>
      </c>
      <c r="G289" s="4" t="s">
        <v>35</v>
      </c>
      <c r="H289" s="6" t="s">
        <v>23</v>
      </c>
      <c r="I289" s="7">
        <v>65</v>
      </c>
      <c r="J289" s="8">
        <v>725</v>
      </c>
      <c r="K289" s="9">
        <v>471250</v>
      </c>
      <c r="L289" s="9">
        <v>94250</v>
      </c>
      <c r="M289" s="10">
        <v>0.2</v>
      </c>
      <c r="N289" s="4" t="s">
        <v>24</v>
      </c>
    </row>
    <row r="290" spans="2:14" ht="14.25" customHeight="1" x14ac:dyDescent="0.25">
      <c r="B290" s="4" t="s">
        <v>14</v>
      </c>
      <c r="C290" s="4">
        <v>1185732</v>
      </c>
      <c r="D290" s="5">
        <v>44347</v>
      </c>
      <c r="E290" s="4" t="s">
        <v>31</v>
      </c>
      <c r="F290" s="4" t="s">
        <v>32</v>
      </c>
      <c r="G290" s="4" t="s">
        <v>35</v>
      </c>
      <c r="H290" s="6" t="s">
        <v>17</v>
      </c>
      <c r="I290" s="7">
        <v>45</v>
      </c>
      <c r="J290" s="8">
        <v>475</v>
      </c>
      <c r="K290" s="9">
        <v>213750</v>
      </c>
      <c r="L290" s="9">
        <v>85500</v>
      </c>
      <c r="M290" s="10">
        <v>0.4</v>
      </c>
      <c r="N290" s="4" t="s">
        <v>24</v>
      </c>
    </row>
    <row r="291" spans="2:14" ht="14.25" customHeight="1" x14ac:dyDescent="0.25">
      <c r="B291" s="4" t="s">
        <v>14</v>
      </c>
      <c r="C291" s="4">
        <v>1185732</v>
      </c>
      <c r="D291" s="5">
        <v>44348</v>
      </c>
      <c r="E291" s="4" t="s">
        <v>31</v>
      </c>
      <c r="F291" s="4" t="s">
        <v>32</v>
      </c>
      <c r="G291" s="4" t="s">
        <v>35</v>
      </c>
      <c r="H291" s="6" t="s">
        <v>19</v>
      </c>
      <c r="I291" s="7">
        <v>45</v>
      </c>
      <c r="J291" s="8">
        <v>275</v>
      </c>
      <c r="K291" s="9">
        <v>123750</v>
      </c>
      <c r="L291" s="9">
        <v>43312.5</v>
      </c>
      <c r="M291" s="10">
        <v>0.35</v>
      </c>
      <c r="N291" s="4" t="s">
        <v>24</v>
      </c>
    </row>
    <row r="292" spans="2:14" ht="14.25" customHeight="1" x14ac:dyDescent="0.25">
      <c r="B292" s="4" t="s">
        <v>14</v>
      </c>
      <c r="C292" s="4">
        <v>1185732</v>
      </c>
      <c r="D292" s="5">
        <v>44349</v>
      </c>
      <c r="E292" s="4" t="s">
        <v>31</v>
      </c>
      <c r="F292" s="4" t="s">
        <v>32</v>
      </c>
      <c r="G292" s="4" t="s">
        <v>35</v>
      </c>
      <c r="H292" s="6" t="s">
        <v>20</v>
      </c>
      <c r="I292" s="7">
        <v>35</v>
      </c>
      <c r="J292" s="8">
        <v>275</v>
      </c>
      <c r="K292" s="9">
        <v>96250</v>
      </c>
      <c r="L292" s="9">
        <v>33687.5</v>
      </c>
      <c r="M292" s="10">
        <v>0.35</v>
      </c>
      <c r="N292" s="4" t="s">
        <v>24</v>
      </c>
    </row>
    <row r="293" spans="2:14" ht="14.25" customHeight="1" x14ac:dyDescent="0.25">
      <c r="B293" s="4" t="s">
        <v>14</v>
      </c>
      <c r="C293" s="4">
        <v>1185732</v>
      </c>
      <c r="D293" s="5">
        <v>44350</v>
      </c>
      <c r="E293" s="4" t="s">
        <v>31</v>
      </c>
      <c r="F293" s="4" t="s">
        <v>32</v>
      </c>
      <c r="G293" s="4" t="s">
        <v>35</v>
      </c>
      <c r="H293" s="6" t="s">
        <v>21</v>
      </c>
      <c r="I293" s="7">
        <v>40</v>
      </c>
      <c r="J293" s="8">
        <v>125</v>
      </c>
      <c r="K293" s="9">
        <v>50000</v>
      </c>
      <c r="L293" s="9">
        <v>20000</v>
      </c>
      <c r="M293" s="10">
        <v>0.4</v>
      </c>
      <c r="N293" s="4" t="s">
        <v>24</v>
      </c>
    </row>
    <row r="294" spans="2:14" ht="14.25" customHeight="1" x14ac:dyDescent="0.2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row>
    <row r="295" spans="2:14" ht="14.25" customHeight="1" x14ac:dyDescent="0.25">
      <c r="B295" s="4" t="s">
        <v>14</v>
      </c>
      <c r="C295" s="4">
        <v>1185732</v>
      </c>
      <c r="D295" s="5">
        <v>44352</v>
      </c>
      <c r="E295" s="4" t="s">
        <v>36</v>
      </c>
      <c r="F295" s="4" t="s">
        <v>37</v>
      </c>
      <c r="G295" s="4" t="s">
        <v>38</v>
      </c>
      <c r="H295" s="6" t="s">
        <v>23</v>
      </c>
      <c r="I295" s="7">
        <v>45</v>
      </c>
      <c r="J295" s="8">
        <v>275</v>
      </c>
      <c r="K295" s="9">
        <v>123750</v>
      </c>
      <c r="L295" s="9">
        <v>61875</v>
      </c>
      <c r="M295" s="10">
        <v>0.5</v>
      </c>
      <c r="N295" s="4" t="s">
        <v>24</v>
      </c>
    </row>
    <row r="296" spans="2:14" ht="14.25" customHeight="1" x14ac:dyDescent="0.25">
      <c r="B296" s="4" t="s">
        <v>14</v>
      </c>
      <c r="C296" s="4">
        <v>1185732</v>
      </c>
      <c r="D296" s="5">
        <v>44353</v>
      </c>
      <c r="E296" s="4" t="s">
        <v>36</v>
      </c>
      <c r="F296" s="4" t="s">
        <v>37</v>
      </c>
      <c r="G296" s="4" t="s">
        <v>38</v>
      </c>
      <c r="H296" s="6" t="s">
        <v>17</v>
      </c>
      <c r="I296" s="7">
        <v>45</v>
      </c>
      <c r="J296" s="8">
        <v>525</v>
      </c>
      <c r="K296" s="9">
        <v>236250</v>
      </c>
      <c r="L296" s="9">
        <v>94500</v>
      </c>
      <c r="M296" s="10">
        <v>0.4</v>
      </c>
      <c r="N296" s="4" t="s">
        <v>24</v>
      </c>
    </row>
    <row r="297" spans="2:14" ht="14.25" customHeight="1" x14ac:dyDescent="0.25">
      <c r="B297" s="4" t="s">
        <v>14</v>
      </c>
      <c r="C297" s="4">
        <v>1185732</v>
      </c>
      <c r="D297" s="5">
        <v>44354</v>
      </c>
      <c r="E297" s="4" t="s">
        <v>36</v>
      </c>
      <c r="F297" s="4" t="s">
        <v>37</v>
      </c>
      <c r="G297" s="4" t="s">
        <v>38</v>
      </c>
      <c r="H297" s="6" t="s">
        <v>19</v>
      </c>
      <c r="I297" s="7">
        <v>45</v>
      </c>
      <c r="J297" s="8">
        <v>175</v>
      </c>
      <c r="K297" s="9">
        <v>78750</v>
      </c>
      <c r="L297" s="9">
        <v>27562.5</v>
      </c>
      <c r="M297" s="10">
        <v>0.35</v>
      </c>
      <c r="N297" s="4" t="s">
        <v>24</v>
      </c>
    </row>
    <row r="298" spans="2:14" ht="14.25" customHeight="1" x14ac:dyDescent="0.25">
      <c r="B298" s="4" t="s">
        <v>14</v>
      </c>
      <c r="C298" s="4">
        <v>1185732</v>
      </c>
      <c r="D298" s="5">
        <v>44355</v>
      </c>
      <c r="E298" s="4" t="s">
        <v>36</v>
      </c>
      <c r="F298" s="4" t="s">
        <v>37</v>
      </c>
      <c r="G298" s="4" t="s">
        <v>38</v>
      </c>
      <c r="H298" s="6" t="s">
        <v>20</v>
      </c>
      <c r="I298" s="7">
        <v>35</v>
      </c>
      <c r="J298" s="8">
        <v>225</v>
      </c>
      <c r="K298" s="9">
        <v>78750</v>
      </c>
      <c r="L298" s="9">
        <v>27562.5</v>
      </c>
      <c r="M298" s="10">
        <v>0.35</v>
      </c>
      <c r="N298" s="4" t="s">
        <v>24</v>
      </c>
    </row>
    <row r="299" spans="2:14" ht="14.25" customHeight="1" x14ac:dyDescent="0.25">
      <c r="B299" s="4" t="s">
        <v>14</v>
      </c>
      <c r="C299" s="4">
        <v>1185732</v>
      </c>
      <c r="D299" s="5">
        <v>44356</v>
      </c>
      <c r="E299" s="4" t="s">
        <v>36</v>
      </c>
      <c r="F299" s="4" t="s">
        <v>37</v>
      </c>
      <c r="G299" s="4" t="s">
        <v>38</v>
      </c>
      <c r="H299" s="6" t="s">
        <v>21</v>
      </c>
      <c r="I299" s="7">
        <v>40</v>
      </c>
      <c r="J299" s="8">
        <v>100</v>
      </c>
      <c r="K299" s="9">
        <v>40000</v>
      </c>
      <c r="L299" s="9">
        <v>16000</v>
      </c>
      <c r="M299" s="10">
        <v>0.4</v>
      </c>
      <c r="N299" s="4" t="s">
        <v>24</v>
      </c>
    </row>
    <row r="300" spans="2:14" ht="14.25" customHeight="1" x14ac:dyDescent="0.2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row>
    <row r="301" spans="2:14" ht="14.25" customHeight="1" x14ac:dyDescent="0.25">
      <c r="B301" s="4" t="s">
        <v>14</v>
      </c>
      <c r="C301" s="4">
        <v>1185732</v>
      </c>
      <c r="D301" s="5">
        <v>44358</v>
      </c>
      <c r="E301" s="4" t="s">
        <v>36</v>
      </c>
      <c r="F301" s="4" t="s">
        <v>37</v>
      </c>
      <c r="G301" s="4" t="s">
        <v>38</v>
      </c>
      <c r="H301" s="6" t="s">
        <v>23</v>
      </c>
      <c r="I301" s="7">
        <v>45</v>
      </c>
      <c r="J301" s="8">
        <v>275</v>
      </c>
      <c r="K301" s="9">
        <v>123750</v>
      </c>
      <c r="L301" s="9">
        <v>61875</v>
      </c>
      <c r="M301" s="10">
        <v>0.5</v>
      </c>
      <c r="N301" s="4" t="s">
        <v>24</v>
      </c>
    </row>
    <row r="302" spans="2:14" ht="14.25" customHeight="1" x14ac:dyDescent="0.25">
      <c r="B302" s="4" t="s">
        <v>14</v>
      </c>
      <c r="C302" s="4">
        <v>1185732</v>
      </c>
      <c r="D302" s="5">
        <v>44359</v>
      </c>
      <c r="E302" s="4" t="s">
        <v>36</v>
      </c>
      <c r="F302" s="4" t="s">
        <v>37</v>
      </c>
      <c r="G302" s="4" t="s">
        <v>38</v>
      </c>
      <c r="H302" s="6" t="s">
        <v>17</v>
      </c>
      <c r="I302" s="7">
        <v>50</v>
      </c>
      <c r="J302" s="8">
        <v>495</v>
      </c>
      <c r="K302" s="9">
        <v>247500</v>
      </c>
      <c r="L302" s="9">
        <v>99000</v>
      </c>
      <c r="M302" s="10">
        <v>0.4</v>
      </c>
      <c r="N302" s="4" t="s">
        <v>24</v>
      </c>
    </row>
    <row r="303" spans="2:14" ht="14.25" customHeight="1" x14ac:dyDescent="0.25">
      <c r="B303" s="4" t="s">
        <v>14</v>
      </c>
      <c r="C303" s="4">
        <v>1185732</v>
      </c>
      <c r="D303" s="5">
        <v>44360</v>
      </c>
      <c r="E303" s="4" t="s">
        <v>36</v>
      </c>
      <c r="F303" s="4" t="s">
        <v>37</v>
      </c>
      <c r="G303" s="4" t="s">
        <v>38</v>
      </c>
      <c r="H303" s="6" t="s">
        <v>19</v>
      </c>
      <c r="I303" s="7">
        <v>50</v>
      </c>
      <c r="J303" s="8">
        <v>200</v>
      </c>
      <c r="K303" s="9">
        <v>100000</v>
      </c>
      <c r="L303" s="9">
        <v>35000</v>
      </c>
      <c r="M303" s="10">
        <v>0.35</v>
      </c>
      <c r="N303" s="4" t="s">
        <v>24</v>
      </c>
    </row>
    <row r="304" spans="2:14" ht="14.25" customHeight="1" x14ac:dyDescent="0.2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row>
    <row r="305" spans="2:14" ht="14.25" customHeight="1" x14ac:dyDescent="0.25">
      <c r="B305" s="4" t="s">
        <v>14</v>
      </c>
      <c r="C305" s="4">
        <v>1185732</v>
      </c>
      <c r="D305" s="5">
        <v>44362</v>
      </c>
      <c r="E305" s="4" t="s">
        <v>36</v>
      </c>
      <c r="F305" s="4" t="s">
        <v>37</v>
      </c>
      <c r="G305" s="4" t="s">
        <v>38</v>
      </c>
      <c r="H305" s="6" t="s">
        <v>21</v>
      </c>
      <c r="I305" s="7">
        <v>45</v>
      </c>
      <c r="J305" s="8">
        <v>75</v>
      </c>
      <c r="K305" s="9">
        <v>33750</v>
      </c>
      <c r="L305" s="9">
        <v>13500</v>
      </c>
      <c r="M305" s="10">
        <v>0.4</v>
      </c>
      <c r="N305" s="4" t="s">
        <v>24</v>
      </c>
    </row>
    <row r="306" spans="2:14" ht="14.25" customHeight="1" x14ac:dyDescent="0.25">
      <c r="B306" s="4" t="s">
        <v>14</v>
      </c>
      <c r="C306" s="4">
        <v>1185732</v>
      </c>
      <c r="D306" s="5">
        <v>44363</v>
      </c>
      <c r="E306" s="4" t="s">
        <v>36</v>
      </c>
      <c r="F306" s="4" t="s">
        <v>37</v>
      </c>
      <c r="G306" s="4" t="s">
        <v>38</v>
      </c>
      <c r="H306" s="6" t="s">
        <v>22</v>
      </c>
      <c r="I306" s="7">
        <v>60</v>
      </c>
      <c r="J306" s="8">
        <v>125</v>
      </c>
      <c r="K306" s="9">
        <v>75000</v>
      </c>
      <c r="L306" s="9">
        <v>26250</v>
      </c>
      <c r="M306" s="10">
        <v>0.35</v>
      </c>
      <c r="N306" s="4" t="s">
        <v>24</v>
      </c>
    </row>
    <row r="307" spans="2:14" ht="14.25" customHeight="1" x14ac:dyDescent="0.25">
      <c r="B307" s="4" t="s">
        <v>14</v>
      </c>
      <c r="C307" s="4">
        <v>1185732</v>
      </c>
      <c r="D307" s="5">
        <v>44364</v>
      </c>
      <c r="E307" s="4" t="s">
        <v>36</v>
      </c>
      <c r="F307" s="4" t="s">
        <v>37</v>
      </c>
      <c r="G307" s="4" t="s">
        <v>38</v>
      </c>
      <c r="H307" s="6" t="s">
        <v>23</v>
      </c>
      <c r="I307" s="7">
        <v>50</v>
      </c>
      <c r="J307" s="8">
        <v>225</v>
      </c>
      <c r="K307" s="9">
        <v>112500</v>
      </c>
      <c r="L307" s="9">
        <v>56250</v>
      </c>
      <c r="M307" s="10">
        <v>0.5</v>
      </c>
      <c r="N307" s="4" t="s">
        <v>24</v>
      </c>
    </row>
    <row r="308" spans="2:14" ht="14.25" customHeight="1" x14ac:dyDescent="0.25">
      <c r="B308" s="4" t="s">
        <v>14</v>
      </c>
      <c r="C308" s="4">
        <v>1185732</v>
      </c>
      <c r="D308" s="5">
        <v>44365</v>
      </c>
      <c r="E308" s="4" t="s">
        <v>36</v>
      </c>
      <c r="F308" s="4" t="s">
        <v>37</v>
      </c>
      <c r="G308" s="4" t="s">
        <v>38</v>
      </c>
      <c r="H308" s="6" t="s">
        <v>17</v>
      </c>
      <c r="I308" s="7">
        <v>50</v>
      </c>
      <c r="J308" s="8">
        <v>450</v>
      </c>
      <c r="K308" s="9">
        <v>225000</v>
      </c>
      <c r="L308" s="9">
        <v>90000</v>
      </c>
      <c r="M308" s="10">
        <v>0.4</v>
      </c>
      <c r="N308" s="4" t="s">
        <v>24</v>
      </c>
    </row>
    <row r="309" spans="2:14" ht="14.25" customHeight="1" x14ac:dyDescent="0.25">
      <c r="B309" s="4" t="s">
        <v>14</v>
      </c>
      <c r="C309" s="4">
        <v>1185732</v>
      </c>
      <c r="D309" s="5">
        <v>44366</v>
      </c>
      <c r="E309" s="4" t="s">
        <v>36</v>
      </c>
      <c r="F309" s="4" t="s">
        <v>37</v>
      </c>
      <c r="G309" s="4" t="s">
        <v>38</v>
      </c>
      <c r="H309" s="6" t="s">
        <v>19</v>
      </c>
      <c r="I309" s="7">
        <v>50</v>
      </c>
      <c r="J309" s="8">
        <v>150</v>
      </c>
      <c r="K309" s="9">
        <v>75000</v>
      </c>
      <c r="L309" s="9">
        <v>26250</v>
      </c>
      <c r="M309" s="10">
        <v>0.35</v>
      </c>
      <c r="N309" s="4" t="s">
        <v>24</v>
      </c>
    </row>
    <row r="310" spans="2:14" ht="14.25" customHeight="1" x14ac:dyDescent="0.25">
      <c r="B310" s="4" t="s">
        <v>14</v>
      </c>
      <c r="C310" s="4">
        <v>1185732</v>
      </c>
      <c r="D310" s="5">
        <v>44367</v>
      </c>
      <c r="E310" s="4" t="s">
        <v>36</v>
      </c>
      <c r="F310" s="4" t="s">
        <v>37</v>
      </c>
      <c r="G310" s="4" t="s">
        <v>38</v>
      </c>
      <c r="H310" s="6" t="s">
        <v>20</v>
      </c>
      <c r="I310" s="7">
        <v>40</v>
      </c>
      <c r="J310" s="8">
        <v>150</v>
      </c>
      <c r="K310" s="9">
        <v>60000</v>
      </c>
      <c r="L310" s="9">
        <v>21000</v>
      </c>
      <c r="M310" s="10">
        <v>0.35</v>
      </c>
      <c r="N310" s="4" t="s">
        <v>24</v>
      </c>
    </row>
    <row r="311" spans="2:14" ht="14.25" customHeight="1" x14ac:dyDescent="0.25">
      <c r="B311" s="4" t="s">
        <v>14</v>
      </c>
      <c r="C311" s="4">
        <v>1185732</v>
      </c>
      <c r="D311" s="5">
        <v>44368</v>
      </c>
      <c r="E311" s="4" t="s">
        <v>36</v>
      </c>
      <c r="F311" s="4" t="s">
        <v>37</v>
      </c>
      <c r="G311" s="4" t="s">
        <v>38</v>
      </c>
      <c r="H311" s="6" t="s">
        <v>21</v>
      </c>
      <c r="I311" s="7">
        <v>45</v>
      </c>
      <c r="J311" s="8">
        <v>75</v>
      </c>
      <c r="K311" s="9">
        <v>33750</v>
      </c>
      <c r="L311" s="9">
        <v>13500</v>
      </c>
      <c r="M311" s="10">
        <v>0.4</v>
      </c>
      <c r="N311" s="4" t="s">
        <v>24</v>
      </c>
    </row>
    <row r="312" spans="2:14" ht="14.25" customHeight="1" x14ac:dyDescent="0.25">
      <c r="B312" s="4" t="s">
        <v>14</v>
      </c>
      <c r="C312" s="4">
        <v>1185732</v>
      </c>
      <c r="D312" s="5">
        <v>44369</v>
      </c>
      <c r="E312" s="4" t="s">
        <v>36</v>
      </c>
      <c r="F312" s="4" t="s">
        <v>37</v>
      </c>
      <c r="G312" s="4" t="s">
        <v>38</v>
      </c>
      <c r="H312" s="6" t="s">
        <v>22</v>
      </c>
      <c r="I312" s="7">
        <v>60</v>
      </c>
      <c r="J312" s="8">
        <v>100</v>
      </c>
      <c r="K312" s="9">
        <v>60000</v>
      </c>
      <c r="L312" s="9">
        <v>21000</v>
      </c>
      <c r="M312" s="10">
        <v>0.35</v>
      </c>
      <c r="N312" s="4" t="s">
        <v>24</v>
      </c>
    </row>
    <row r="313" spans="2:14" ht="14.25" customHeight="1" x14ac:dyDescent="0.25">
      <c r="B313" s="4" t="s">
        <v>14</v>
      </c>
      <c r="C313" s="4">
        <v>1185732</v>
      </c>
      <c r="D313" s="5">
        <v>44370</v>
      </c>
      <c r="E313" s="4" t="s">
        <v>36</v>
      </c>
      <c r="F313" s="4" t="s">
        <v>37</v>
      </c>
      <c r="G313" s="4" t="s">
        <v>38</v>
      </c>
      <c r="H313" s="6" t="s">
        <v>23</v>
      </c>
      <c r="I313" s="7">
        <v>50</v>
      </c>
      <c r="J313" s="8">
        <v>225</v>
      </c>
      <c r="K313" s="9">
        <v>112500</v>
      </c>
      <c r="L313" s="9">
        <v>56250</v>
      </c>
      <c r="M313" s="10">
        <v>0.5</v>
      </c>
      <c r="N313" s="4" t="s">
        <v>24</v>
      </c>
    </row>
    <row r="314" spans="2:14" ht="14.25" customHeight="1" x14ac:dyDescent="0.25">
      <c r="B314" s="4" t="s">
        <v>14</v>
      </c>
      <c r="C314" s="4">
        <v>1185732</v>
      </c>
      <c r="D314" s="5">
        <v>44371</v>
      </c>
      <c r="E314" s="4" t="s">
        <v>36</v>
      </c>
      <c r="F314" s="4" t="s">
        <v>37</v>
      </c>
      <c r="G314" s="4" t="s">
        <v>38</v>
      </c>
      <c r="H314" s="6" t="s">
        <v>17</v>
      </c>
      <c r="I314" s="7">
        <v>60</v>
      </c>
      <c r="J314" s="8">
        <v>495</v>
      </c>
      <c r="K314" s="9">
        <v>297000</v>
      </c>
      <c r="L314" s="9">
        <v>118800</v>
      </c>
      <c r="M314" s="10">
        <v>0.4</v>
      </c>
      <c r="N314" s="4" t="s">
        <v>24</v>
      </c>
    </row>
    <row r="315" spans="2:14" ht="14.25" customHeight="1" x14ac:dyDescent="0.2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row>
    <row r="316" spans="2:14" ht="14.25" customHeight="1" x14ac:dyDescent="0.2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row>
    <row r="317" spans="2:14" ht="14.25" customHeight="1" x14ac:dyDescent="0.25">
      <c r="B317" s="4" t="s">
        <v>14</v>
      </c>
      <c r="C317" s="4">
        <v>1185732</v>
      </c>
      <c r="D317" s="5">
        <v>44374</v>
      </c>
      <c r="E317" s="4" t="s">
        <v>36</v>
      </c>
      <c r="F317" s="4" t="s">
        <v>37</v>
      </c>
      <c r="G317" s="4" t="s">
        <v>38</v>
      </c>
      <c r="H317" s="6" t="s">
        <v>21</v>
      </c>
      <c r="I317" s="7">
        <v>50</v>
      </c>
      <c r="J317" s="8">
        <v>100</v>
      </c>
      <c r="K317" s="9">
        <v>50000</v>
      </c>
      <c r="L317" s="9">
        <v>20000</v>
      </c>
      <c r="M317" s="10">
        <v>0.4</v>
      </c>
      <c r="N317" s="4" t="s">
        <v>24</v>
      </c>
    </row>
    <row r="318" spans="2:14" ht="14.25" customHeight="1" x14ac:dyDescent="0.25">
      <c r="B318" s="4" t="s">
        <v>14</v>
      </c>
      <c r="C318" s="4">
        <v>1185732</v>
      </c>
      <c r="D318" s="5">
        <v>44375</v>
      </c>
      <c r="E318" s="4" t="s">
        <v>36</v>
      </c>
      <c r="F318" s="4" t="s">
        <v>37</v>
      </c>
      <c r="G318" s="4" t="s">
        <v>38</v>
      </c>
      <c r="H318" s="6" t="s">
        <v>22</v>
      </c>
      <c r="I318" s="7">
        <v>60</v>
      </c>
      <c r="J318" s="8">
        <v>125</v>
      </c>
      <c r="K318" s="9">
        <v>75000</v>
      </c>
      <c r="L318" s="9">
        <v>26250</v>
      </c>
      <c r="M318" s="10">
        <v>0.35</v>
      </c>
      <c r="N318" s="4" t="s">
        <v>24</v>
      </c>
    </row>
    <row r="319" spans="2:14" ht="14.25" customHeight="1" x14ac:dyDescent="0.25">
      <c r="B319" s="4" t="s">
        <v>14</v>
      </c>
      <c r="C319" s="4">
        <v>1185732</v>
      </c>
      <c r="D319" s="5">
        <v>44376</v>
      </c>
      <c r="E319" s="4" t="s">
        <v>36</v>
      </c>
      <c r="F319" s="4" t="s">
        <v>37</v>
      </c>
      <c r="G319" s="4" t="s">
        <v>38</v>
      </c>
      <c r="H319" s="6" t="s">
        <v>23</v>
      </c>
      <c r="I319" s="7">
        <v>65</v>
      </c>
      <c r="J319" s="8">
        <v>250</v>
      </c>
      <c r="K319" s="9">
        <v>162500</v>
      </c>
      <c r="L319" s="9">
        <v>81250</v>
      </c>
      <c r="M319" s="10">
        <v>0.5</v>
      </c>
      <c r="N319" s="4" t="s">
        <v>24</v>
      </c>
    </row>
    <row r="320" spans="2:14" ht="14.25" customHeight="1" x14ac:dyDescent="0.25">
      <c r="B320" s="4" t="s">
        <v>14</v>
      </c>
      <c r="C320" s="4">
        <v>1185732</v>
      </c>
      <c r="D320" s="5">
        <v>44377</v>
      </c>
      <c r="E320" s="4" t="s">
        <v>36</v>
      </c>
      <c r="F320" s="4" t="s">
        <v>37</v>
      </c>
      <c r="G320" s="4" t="s">
        <v>38</v>
      </c>
      <c r="H320" s="6" t="s">
        <v>17</v>
      </c>
      <c r="I320" s="7">
        <v>50</v>
      </c>
      <c r="J320" s="8">
        <v>500</v>
      </c>
      <c r="K320" s="9">
        <v>250000</v>
      </c>
      <c r="L320" s="9">
        <v>100000</v>
      </c>
      <c r="M320" s="10">
        <v>0.4</v>
      </c>
      <c r="N320" s="4" t="s">
        <v>24</v>
      </c>
    </row>
    <row r="321" spans="2:14" ht="14.25" customHeight="1" x14ac:dyDescent="0.2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row>
    <row r="322" spans="2:14" ht="14.25" customHeight="1" x14ac:dyDescent="0.25">
      <c r="B322" s="4" t="s">
        <v>14</v>
      </c>
      <c r="C322" s="4">
        <v>1185732</v>
      </c>
      <c r="D322" s="5">
        <v>44379</v>
      </c>
      <c r="E322" s="4" t="s">
        <v>36</v>
      </c>
      <c r="F322" s="4" t="s">
        <v>37</v>
      </c>
      <c r="G322" s="4" t="s">
        <v>38</v>
      </c>
      <c r="H322" s="6" t="s">
        <v>20</v>
      </c>
      <c r="I322" s="7">
        <v>40</v>
      </c>
      <c r="J322" s="8">
        <v>200</v>
      </c>
      <c r="K322" s="9">
        <v>80000</v>
      </c>
      <c r="L322" s="9">
        <v>28000</v>
      </c>
      <c r="M322" s="10">
        <v>0.35</v>
      </c>
      <c r="N322" s="4" t="s">
        <v>24</v>
      </c>
    </row>
    <row r="323" spans="2:14" ht="14.25" customHeight="1" x14ac:dyDescent="0.25">
      <c r="B323" s="4" t="s">
        <v>14</v>
      </c>
      <c r="C323" s="4">
        <v>1185732</v>
      </c>
      <c r="D323" s="5">
        <v>44380</v>
      </c>
      <c r="E323" s="4" t="s">
        <v>36</v>
      </c>
      <c r="F323" s="4" t="s">
        <v>37</v>
      </c>
      <c r="G323" s="4" t="s">
        <v>38</v>
      </c>
      <c r="H323" s="6" t="s">
        <v>21</v>
      </c>
      <c r="I323" s="7">
        <v>40</v>
      </c>
      <c r="J323" s="8">
        <v>175</v>
      </c>
      <c r="K323" s="9">
        <v>70000</v>
      </c>
      <c r="L323" s="9">
        <v>28000</v>
      </c>
      <c r="M323" s="10">
        <v>0.4</v>
      </c>
      <c r="N323" s="4" t="s">
        <v>24</v>
      </c>
    </row>
    <row r="324" spans="2:14" ht="14.25" customHeight="1" x14ac:dyDescent="0.2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row>
    <row r="325" spans="2:14" ht="14.25" customHeight="1" x14ac:dyDescent="0.2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row>
    <row r="326" spans="2:14" ht="14.25" customHeight="1" x14ac:dyDescent="0.25">
      <c r="B326" s="4" t="s">
        <v>14</v>
      </c>
      <c r="C326" s="4">
        <v>1185732</v>
      </c>
      <c r="D326" s="5">
        <v>44383</v>
      </c>
      <c r="E326" s="4" t="s">
        <v>36</v>
      </c>
      <c r="F326" s="4" t="s">
        <v>37</v>
      </c>
      <c r="G326" s="4" t="s">
        <v>38</v>
      </c>
      <c r="H326" s="6" t="s">
        <v>17</v>
      </c>
      <c r="I326" s="7">
        <v>50</v>
      </c>
      <c r="J326" s="8">
        <v>575</v>
      </c>
      <c r="K326" s="9">
        <v>287500</v>
      </c>
      <c r="L326" s="9">
        <v>115000</v>
      </c>
      <c r="M326" s="10">
        <v>0.4</v>
      </c>
      <c r="N326" s="4" t="s">
        <v>24</v>
      </c>
    </row>
    <row r="327" spans="2:14" ht="14.25" customHeight="1" x14ac:dyDescent="0.2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row>
    <row r="328" spans="2:14" ht="14.25" customHeight="1" x14ac:dyDescent="0.25">
      <c r="B328" s="4" t="s">
        <v>14</v>
      </c>
      <c r="C328" s="4">
        <v>1185732</v>
      </c>
      <c r="D328" s="5">
        <v>44385</v>
      </c>
      <c r="E328" s="4" t="s">
        <v>36</v>
      </c>
      <c r="F328" s="4" t="s">
        <v>37</v>
      </c>
      <c r="G328" s="4" t="s">
        <v>38</v>
      </c>
      <c r="H328" s="6" t="s">
        <v>20</v>
      </c>
      <c r="I328" s="7">
        <v>40</v>
      </c>
      <c r="J328" s="8">
        <v>250</v>
      </c>
      <c r="K328" s="9">
        <v>100000</v>
      </c>
      <c r="L328" s="9">
        <v>35000</v>
      </c>
      <c r="M328" s="10">
        <v>0.35</v>
      </c>
      <c r="N328" s="4" t="s">
        <v>24</v>
      </c>
    </row>
    <row r="329" spans="2:14" ht="14.25" customHeight="1" x14ac:dyDescent="0.25">
      <c r="B329" s="4" t="s">
        <v>14</v>
      </c>
      <c r="C329" s="4">
        <v>1185732</v>
      </c>
      <c r="D329" s="5">
        <v>44386</v>
      </c>
      <c r="E329" s="4" t="s">
        <v>36</v>
      </c>
      <c r="F329" s="4" t="s">
        <v>37</v>
      </c>
      <c r="G329" s="4" t="s">
        <v>38</v>
      </c>
      <c r="H329" s="6" t="s">
        <v>21</v>
      </c>
      <c r="I329" s="7">
        <v>40</v>
      </c>
      <c r="J329" s="8">
        <v>200</v>
      </c>
      <c r="K329" s="9">
        <v>80000</v>
      </c>
      <c r="L329" s="9">
        <v>32000</v>
      </c>
      <c r="M329" s="10">
        <v>0.4</v>
      </c>
      <c r="N329" s="4" t="s">
        <v>24</v>
      </c>
    </row>
    <row r="330" spans="2:14" ht="14.25" customHeight="1" x14ac:dyDescent="0.25">
      <c r="B330" s="4" t="s">
        <v>14</v>
      </c>
      <c r="C330" s="4">
        <v>1185732</v>
      </c>
      <c r="D330" s="5">
        <v>44387</v>
      </c>
      <c r="E330" s="4" t="s">
        <v>36</v>
      </c>
      <c r="F330" s="4" t="s">
        <v>37</v>
      </c>
      <c r="G330" s="4" t="s">
        <v>38</v>
      </c>
      <c r="H330" s="6" t="s">
        <v>22</v>
      </c>
      <c r="I330" s="7">
        <v>50</v>
      </c>
      <c r="J330" s="8">
        <v>225</v>
      </c>
      <c r="K330" s="9">
        <v>112500</v>
      </c>
      <c r="L330" s="9">
        <v>39375</v>
      </c>
      <c r="M330" s="10">
        <v>0.35</v>
      </c>
      <c r="N330" s="4" t="s">
        <v>24</v>
      </c>
    </row>
    <row r="331" spans="2:14" ht="14.25" customHeight="1" x14ac:dyDescent="0.2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row>
    <row r="332" spans="2:14" ht="14.25" customHeight="1" x14ac:dyDescent="0.25">
      <c r="B332" s="4" t="s">
        <v>14</v>
      </c>
      <c r="C332" s="4">
        <v>1185732</v>
      </c>
      <c r="D332" s="5">
        <v>44389</v>
      </c>
      <c r="E332" s="4" t="s">
        <v>36</v>
      </c>
      <c r="F332" s="4" t="s">
        <v>37</v>
      </c>
      <c r="G332" s="4" t="s">
        <v>38</v>
      </c>
      <c r="H332" s="6" t="s">
        <v>17</v>
      </c>
      <c r="I332" s="7">
        <v>50</v>
      </c>
      <c r="J332" s="8">
        <v>550</v>
      </c>
      <c r="K332" s="9">
        <v>275000</v>
      </c>
      <c r="L332" s="9">
        <v>110000</v>
      </c>
      <c r="M332" s="10">
        <v>0.4</v>
      </c>
      <c r="N332" s="4" t="s">
        <v>24</v>
      </c>
    </row>
    <row r="333" spans="2:14" ht="14.25" customHeight="1" x14ac:dyDescent="0.2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row>
    <row r="334" spans="2:14" ht="14.25" customHeight="1" x14ac:dyDescent="0.25">
      <c r="B334" s="4" t="s">
        <v>14</v>
      </c>
      <c r="C334" s="4">
        <v>1185732</v>
      </c>
      <c r="D334" s="5">
        <v>44391</v>
      </c>
      <c r="E334" s="4" t="s">
        <v>36</v>
      </c>
      <c r="F334" s="4" t="s">
        <v>37</v>
      </c>
      <c r="G334" s="4" t="s">
        <v>38</v>
      </c>
      <c r="H334" s="6" t="s">
        <v>20</v>
      </c>
      <c r="I334" s="7">
        <v>40</v>
      </c>
      <c r="J334" s="8">
        <v>250</v>
      </c>
      <c r="K334" s="9">
        <v>100000</v>
      </c>
      <c r="L334" s="9">
        <v>35000</v>
      </c>
      <c r="M334" s="10">
        <v>0.35</v>
      </c>
      <c r="N334" s="4" t="s">
        <v>24</v>
      </c>
    </row>
    <row r="335" spans="2:14" ht="14.25" customHeight="1" x14ac:dyDescent="0.25">
      <c r="B335" s="4" t="s">
        <v>14</v>
      </c>
      <c r="C335" s="4">
        <v>1185732</v>
      </c>
      <c r="D335" s="5">
        <v>44392</v>
      </c>
      <c r="E335" s="4" t="s">
        <v>36</v>
      </c>
      <c r="F335" s="4" t="s">
        <v>37</v>
      </c>
      <c r="G335" s="4" t="s">
        <v>38</v>
      </c>
      <c r="H335" s="6" t="s">
        <v>21</v>
      </c>
      <c r="I335" s="7">
        <v>40</v>
      </c>
      <c r="J335" s="8">
        <v>225</v>
      </c>
      <c r="K335" s="9">
        <v>90000</v>
      </c>
      <c r="L335" s="9">
        <v>36000</v>
      </c>
      <c r="M335" s="10">
        <v>0.4</v>
      </c>
      <c r="N335" s="4" t="s">
        <v>24</v>
      </c>
    </row>
    <row r="336" spans="2:14" ht="14.25" customHeight="1" x14ac:dyDescent="0.25">
      <c r="B336" s="4" t="s">
        <v>14</v>
      </c>
      <c r="C336" s="4">
        <v>1185732</v>
      </c>
      <c r="D336" s="5">
        <v>44393</v>
      </c>
      <c r="E336" s="4" t="s">
        <v>36</v>
      </c>
      <c r="F336" s="4" t="s">
        <v>37</v>
      </c>
      <c r="G336" s="4" t="s">
        <v>38</v>
      </c>
      <c r="H336" s="6" t="s">
        <v>22</v>
      </c>
      <c r="I336" s="7">
        <v>50</v>
      </c>
      <c r="J336" s="8">
        <v>200</v>
      </c>
      <c r="K336" s="9">
        <v>100000</v>
      </c>
      <c r="L336" s="9">
        <v>35000</v>
      </c>
      <c r="M336" s="10">
        <v>0.35</v>
      </c>
      <c r="N336" s="4" t="s">
        <v>24</v>
      </c>
    </row>
    <row r="337" spans="2:14" ht="14.25" customHeight="1" x14ac:dyDescent="0.2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row>
    <row r="338" spans="2:14" ht="14.25" customHeight="1" x14ac:dyDescent="0.25">
      <c r="B338" s="4" t="s">
        <v>14</v>
      </c>
      <c r="C338" s="4">
        <v>1185732</v>
      </c>
      <c r="D338" s="5">
        <v>44395</v>
      </c>
      <c r="E338" s="4" t="s">
        <v>36</v>
      </c>
      <c r="F338" s="4" t="s">
        <v>37</v>
      </c>
      <c r="G338" s="4" t="s">
        <v>38</v>
      </c>
      <c r="H338" s="6" t="s">
        <v>17</v>
      </c>
      <c r="I338" s="7">
        <v>50</v>
      </c>
      <c r="J338" s="8">
        <v>500</v>
      </c>
      <c r="K338" s="9">
        <v>250000</v>
      </c>
      <c r="L338" s="9">
        <v>100000</v>
      </c>
      <c r="M338" s="10">
        <v>0.4</v>
      </c>
      <c r="N338" s="4" t="s">
        <v>24</v>
      </c>
    </row>
    <row r="339" spans="2:14" ht="14.25" customHeight="1" x14ac:dyDescent="0.2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row>
    <row r="340" spans="2:14" ht="14.25" customHeight="1" x14ac:dyDescent="0.25">
      <c r="B340" s="4" t="s">
        <v>14</v>
      </c>
      <c r="C340" s="4">
        <v>1185732</v>
      </c>
      <c r="D340" s="5">
        <v>44397</v>
      </c>
      <c r="E340" s="4" t="s">
        <v>36</v>
      </c>
      <c r="F340" s="4" t="s">
        <v>37</v>
      </c>
      <c r="G340" s="4" t="s">
        <v>38</v>
      </c>
      <c r="H340" s="6" t="s">
        <v>20</v>
      </c>
      <c r="I340" s="7">
        <v>40</v>
      </c>
      <c r="J340" s="8">
        <v>200</v>
      </c>
      <c r="K340" s="9">
        <v>80000</v>
      </c>
      <c r="L340" s="9">
        <v>28000</v>
      </c>
      <c r="M340" s="10">
        <v>0.35</v>
      </c>
      <c r="N340" s="4" t="s">
        <v>24</v>
      </c>
    </row>
    <row r="341" spans="2:14" ht="14.25" customHeight="1" x14ac:dyDescent="0.25">
      <c r="B341" s="4" t="s">
        <v>14</v>
      </c>
      <c r="C341" s="4">
        <v>1185732</v>
      </c>
      <c r="D341" s="5">
        <v>44398</v>
      </c>
      <c r="E341" s="4" t="s">
        <v>36</v>
      </c>
      <c r="F341" s="4" t="s">
        <v>37</v>
      </c>
      <c r="G341" s="4" t="s">
        <v>38</v>
      </c>
      <c r="H341" s="6" t="s">
        <v>21</v>
      </c>
      <c r="I341" s="7">
        <v>40</v>
      </c>
      <c r="J341" s="8">
        <v>175</v>
      </c>
      <c r="K341" s="9">
        <v>70000</v>
      </c>
      <c r="L341" s="9">
        <v>28000</v>
      </c>
      <c r="M341" s="10">
        <v>0.4</v>
      </c>
      <c r="N341" s="4" t="s">
        <v>24</v>
      </c>
    </row>
    <row r="342" spans="2:14" ht="14.25" customHeight="1" x14ac:dyDescent="0.2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row>
    <row r="343" spans="2:14" ht="14.25" customHeight="1" x14ac:dyDescent="0.2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row>
    <row r="344" spans="2:14" ht="14.25" customHeight="1" x14ac:dyDescent="0.25">
      <c r="B344" s="4" t="s">
        <v>14</v>
      </c>
      <c r="C344" s="4">
        <v>1185732</v>
      </c>
      <c r="D344" s="5">
        <v>44401</v>
      </c>
      <c r="E344" s="4" t="s">
        <v>36</v>
      </c>
      <c r="F344" s="4" t="s">
        <v>37</v>
      </c>
      <c r="G344" s="4" t="s">
        <v>38</v>
      </c>
      <c r="H344" s="6" t="s">
        <v>17</v>
      </c>
      <c r="I344" s="7">
        <v>60</v>
      </c>
      <c r="J344" s="8">
        <v>425</v>
      </c>
      <c r="K344" s="9">
        <v>255000</v>
      </c>
      <c r="L344" s="9">
        <v>102000</v>
      </c>
      <c r="M344" s="10">
        <v>0.4</v>
      </c>
      <c r="N344" s="4" t="s">
        <v>24</v>
      </c>
    </row>
    <row r="345" spans="2:14" ht="14.25" customHeight="1" x14ac:dyDescent="0.25">
      <c r="B345" s="4" t="s">
        <v>14</v>
      </c>
      <c r="C345" s="4">
        <v>1185732</v>
      </c>
      <c r="D345" s="5">
        <v>44402</v>
      </c>
      <c r="E345" s="4" t="s">
        <v>36</v>
      </c>
      <c r="F345" s="4" t="s">
        <v>37</v>
      </c>
      <c r="G345" s="4" t="s">
        <v>38</v>
      </c>
      <c r="H345" s="6" t="s">
        <v>19</v>
      </c>
      <c r="I345" s="7">
        <v>50</v>
      </c>
      <c r="J345" s="8">
        <v>250</v>
      </c>
      <c r="K345" s="9">
        <v>125000</v>
      </c>
      <c r="L345" s="9">
        <v>43750</v>
      </c>
      <c r="M345" s="10">
        <v>0.35</v>
      </c>
      <c r="N345" s="4" t="s">
        <v>24</v>
      </c>
    </row>
    <row r="346" spans="2:14" ht="14.25" customHeight="1" x14ac:dyDescent="0.25">
      <c r="B346" s="4" t="s">
        <v>14</v>
      </c>
      <c r="C346" s="4">
        <v>1185732</v>
      </c>
      <c r="D346" s="5">
        <v>44403</v>
      </c>
      <c r="E346" s="4" t="s">
        <v>36</v>
      </c>
      <c r="F346" s="4" t="s">
        <v>37</v>
      </c>
      <c r="G346" s="4" t="s">
        <v>38</v>
      </c>
      <c r="H346" s="6" t="s">
        <v>20</v>
      </c>
      <c r="I346" s="7">
        <v>50</v>
      </c>
      <c r="J346" s="8">
        <v>150</v>
      </c>
      <c r="K346" s="9">
        <v>75000</v>
      </c>
      <c r="L346" s="9">
        <v>26250</v>
      </c>
      <c r="M346" s="10">
        <v>0.35</v>
      </c>
      <c r="N346" s="4" t="s">
        <v>24</v>
      </c>
    </row>
    <row r="347" spans="2:14" ht="14.25" customHeight="1" x14ac:dyDescent="0.25">
      <c r="B347" s="4" t="s">
        <v>14</v>
      </c>
      <c r="C347" s="4">
        <v>1185732</v>
      </c>
      <c r="D347" s="5">
        <v>44404</v>
      </c>
      <c r="E347" s="4" t="s">
        <v>36</v>
      </c>
      <c r="F347" s="4" t="s">
        <v>37</v>
      </c>
      <c r="G347" s="4" t="s">
        <v>38</v>
      </c>
      <c r="H347" s="6" t="s">
        <v>21</v>
      </c>
      <c r="I347" s="7">
        <v>50</v>
      </c>
      <c r="J347" s="8">
        <v>125</v>
      </c>
      <c r="K347" s="9">
        <v>62500</v>
      </c>
      <c r="L347" s="9">
        <v>25000</v>
      </c>
      <c r="M347" s="10">
        <v>0.4</v>
      </c>
      <c r="N347" s="4" t="s">
        <v>24</v>
      </c>
    </row>
    <row r="348" spans="2:14" ht="14.25" customHeight="1" x14ac:dyDescent="0.25">
      <c r="B348" s="4" t="s">
        <v>14</v>
      </c>
      <c r="C348" s="4">
        <v>1185732</v>
      </c>
      <c r="D348" s="5">
        <v>44405</v>
      </c>
      <c r="E348" s="4" t="s">
        <v>36</v>
      </c>
      <c r="F348" s="4" t="s">
        <v>37</v>
      </c>
      <c r="G348" s="4" t="s">
        <v>38</v>
      </c>
      <c r="H348" s="6" t="s">
        <v>22</v>
      </c>
      <c r="I348" s="7">
        <v>60</v>
      </c>
      <c r="J348" s="8">
        <v>125</v>
      </c>
      <c r="K348" s="9">
        <v>75000</v>
      </c>
      <c r="L348" s="9">
        <v>26250</v>
      </c>
      <c r="M348" s="10">
        <v>0.35</v>
      </c>
      <c r="N348" s="4" t="s">
        <v>24</v>
      </c>
    </row>
    <row r="349" spans="2:14" ht="14.25" customHeight="1" x14ac:dyDescent="0.2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row>
    <row r="350" spans="2:14" ht="14.25" customHeight="1" x14ac:dyDescent="0.25">
      <c r="B350" s="4" t="s">
        <v>14</v>
      </c>
      <c r="C350" s="4">
        <v>1185732</v>
      </c>
      <c r="D350" s="5">
        <v>44407</v>
      </c>
      <c r="E350" s="4" t="s">
        <v>36</v>
      </c>
      <c r="F350" s="4" t="s">
        <v>37</v>
      </c>
      <c r="G350" s="4" t="s">
        <v>38</v>
      </c>
      <c r="H350" s="6" t="s">
        <v>17</v>
      </c>
      <c r="I350" s="7">
        <v>60</v>
      </c>
      <c r="J350" s="8">
        <v>400</v>
      </c>
      <c r="K350" s="9">
        <v>240000</v>
      </c>
      <c r="L350" s="9">
        <v>96000</v>
      </c>
      <c r="M350" s="10">
        <v>0.4</v>
      </c>
      <c r="N350" s="4" t="s">
        <v>24</v>
      </c>
    </row>
    <row r="351" spans="2:14" ht="14.25" customHeight="1" x14ac:dyDescent="0.25">
      <c r="B351" s="4" t="s">
        <v>14</v>
      </c>
      <c r="C351" s="4">
        <v>1185732</v>
      </c>
      <c r="D351" s="5">
        <v>44408</v>
      </c>
      <c r="E351" s="4" t="s">
        <v>36</v>
      </c>
      <c r="F351" s="4" t="s">
        <v>37</v>
      </c>
      <c r="G351" s="4" t="s">
        <v>38</v>
      </c>
      <c r="H351" s="6" t="s">
        <v>19</v>
      </c>
      <c r="I351" s="7">
        <v>50</v>
      </c>
      <c r="J351" s="8">
        <v>250</v>
      </c>
      <c r="K351" s="9">
        <v>125000</v>
      </c>
      <c r="L351" s="9">
        <v>43750</v>
      </c>
      <c r="M351" s="10">
        <v>0.35</v>
      </c>
      <c r="N351" s="4" t="s">
        <v>24</v>
      </c>
    </row>
    <row r="352" spans="2:14" ht="14.25" customHeight="1" x14ac:dyDescent="0.25">
      <c r="B352" s="4" t="s">
        <v>14</v>
      </c>
      <c r="C352" s="4">
        <v>1185732</v>
      </c>
      <c r="D352" s="5">
        <v>44409</v>
      </c>
      <c r="E352" s="4" t="s">
        <v>36</v>
      </c>
      <c r="F352" s="4" t="s">
        <v>37</v>
      </c>
      <c r="G352" s="4" t="s">
        <v>38</v>
      </c>
      <c r="H352" s="6" t="s">
        <v>20</v>
      </c>
      <c r="I352" s="7">
        <v>50</v>
      </c>
      <c r="J352" s="8">
        <v>195</v>
      </c>
      <c r="K352" s="9">
        <v>97500</v>
      </c>
      <c r="L352" s="9">
        <v>34125</v>
      </c>
      <c r="M352" s="10">
        <v>0.35</v>
      </c>
      <c r="N352" s="4" t="s">
        <v>24</v>
      </c>
    </row>
    <row r="353" spans="2:14" ht="14.25" customHeight="1" x14ac:dyDescent="0.25">
      <c r="B353" s="4" t="s">
        <v>14</v>
      </c>
      <c r="C353" s="4">
        <v>1185732</v>
      </c>
      <c r="D353" s="5">
        <v>44410</v>
      </c>
      <c r="E353" s="4" t="s">
        <v>36</v>
      </c>
      <c r="F353" s="4" t="s">
        <v>37</v>
      </c>
      <c r="G353" s="4" t="s">
        <v>38</v>
      </c>
      <c r="H353" s="6" t="s">
        <v>21</v>
      </c>
      <c r="I353" s="7">
        <v>50</v>
      </c>
      <c r="J353" s="8">
        <v>175</v>
      </c>
      <c r="K353" s="9">
        <v>87500</v>
      </c>
      <c r="L353" s="9">
        <v>35000</v>
      </c>
      <c r="M353" s="10">
        <v>0.4</v>
      </c>
      <c r="N353" s="4" t="s">
        <v>24</v>
      </c>
    </row>
    <row r="354" spans="2:14" ht="14.25" customHeight="1" x14ac:dyDescent="0.2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row>
    <row r="355" spans="2:14" ht="14.25" customHeight="1" x14ac:dyDescent="0.2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row>
    <row r="356" spans="2:14" ht="14.25" customHeight="1" x14ac:dyDescent="0.25">
      <c r="B356" s="4" t="s">
        <v>14</v>
      </c>
      <c r="C356" s="4">
        <v>1185732</v>
      </c>
      <c r="D356" s="5">
        <v>44413</v>
      </c>
      <c r="E356" s="4" t="s">
        <v>36</v>
      </c>
      <c r="F356" s="4" t="s">
        <v>37</v>
      </c>
      <c r="G356" s="4" t="s">
        <v>38</v>
      </c>
      <c r="H356" s="6" t="s">
        <v>17</v>
      </c>
      <c r="I356" s="7">
        <v>60</v>
      </c>
      <c r="J356" s="8">
        <v>500</v>
      </c>
      <c r="K356" s="9">
        <v>300000</v>
      </c>
      <c r="L356" s="9">
        <v>120000</v>
      </c>
      <c r="M356" s="10">
        <v>0.4</v>
      </c>
      <c r="N356" s="4" t="s">
        <v>24</v>
      </c>
    </row>
    <row r="357" spans="2:14" ht="14.25" customHeight="1" x14ac:dyDescent="0.25">
      <c r="B357" s="4" t="s">
        <v>14</v>
      </c>
      <c r="C357" s="4">
        <v>1185732</v>
      </c>
      <c r="D357" s="5">
        <v>44414</v>
      </c>
      <c r="E357" s="4" t="s">
        <v>36</v>
      </c>
      <c r="F357" s="4" t="s">
        <v>37</v>
      </c>
      <c r="G357" s="4" t="s">
        <v>38</v>
      </c>
      <c r="H357" s="6" t="s">
        <v>19</v>
      </c>
      <c r="I357" s="7">
        <v>50</v>
      </c>
      <c r="J357" s="8">
        <v>300</v>
      </c>
      <c r="K357" s="9">
        <v>150000</v>
      </c>
      <c r="L357" s="9">
        <v>52500</v>
      </c>
      <c r="M357" s="10">
        <v>0.35</v>
      </c>
      <c r="N357" s="4" t="s">
        <v>24</v>
      </c>
    </row>
    <row r="358" spans="2:14" ht="14.25" customHeight="1" x14ac:dyDescent="0.25">
      <c r="B358" s="4" t="s">
        <v>14</v>
      </c>
      <c r="C358" s="4">
        <v>1185732</v>
      </c>
      <c r="D358" s="5">
        <v>44415</v>
      </c>
      <c r="E358" s="4" t="s">
        <v>36</v>
      </c>
      <c r="F358" s="4" t="s">
        <v>37</v>
      </c>
      <c r="G358" s="4" t="s">
        <v>38</v>
      </c>
      <c r="H358" s="6" t="s">
        <v>20</v>
      </c>
      <c r="I358" s="7">
        <v>50</v>
      </c>
      <c r="J358" s="8">
        <v>250</v>
      </c>
      <c r="K358" s="9">
        <v>125000</v>
      </c>
      <c r="L358" s="9">
        <v>43750</v>
      </c>
      <c r="M358" s="10">
        <v>0.35</v>
      </c>
      <c r="N358" s="4" t="s">
        <v>24</v>
      </c>
    </row>
    <row r="359" spans="2:14" ht="14.25" customHeight="1" x14ac:dyDescent="0.25">
      <c r="B359" s="4" t="s">
        <v>14</v>
      </c>
      <c r="C359" s="4">
        <v>1185732</v>
      </c>
      <c r="D359" s="5">
        <v>44416</v>
      </c>
      <c r="E359" s="4" t="s">
        <v>36</v>
      </c>
      <c r="F359" s="4" t="s">
        <v>37</v>
      </c>
      <c r="G359" s="4" t="s">
        <v>38</v>
      </c>
      <c r="H359" s="6" t="s">
        <v>21</v>
      </c>
      <c r="I359" s="7">
        <v>50</v>
      </c>
      <c r="J359" s="8">
        <v>200</v>
      </c>
      <c r="K359" s="9">
        <v>100000</v>
      </c>
      <c r="L359" s="9">
        <v>40000</v>
      </c>
      <c r="M359" s="10">
        <v>0.4</v>
      </c>
      <c r="N359" s="4" t="s">
        <v>24</v>
      </c>
    </row>
    <row r="360" spans="2:14" ht="14.25" customHeight="1" x14ac:dyDescent="0.25">
      <c r="B360" s="4" t="s">
        <v>14</v>
      </c>
      <c r="C360" s="4">
        <v>1185732</v>
      </c>
      <c r="D360" s="5">
        <v>44417</v>
      </c>
      <c r="E360" s="4" t="s">
        <v>36</v>
      </c>
      <c r="F360" s="4" t="s">
        <v>37</v>
      </c>
      <c r="G360" s="4" t="s">
        <v>38</v>
      </c>
      <c r="H360" s="6" t="s">
        <v>22</v>
      </c>
      <c r="I360" s="7">
        <v>60</v>
      </c>
      <c r="J360" s="8">
        <v>200</v>
      </c>
      <c r="K360" s="9">
        <v>120000</v>
      </c>
      <c r="L360" s="9">
        <v>42000</v>
      </c>
      <c r="M360" s="10">
        <v>0.35</v>
      </c>
      <c r="N360" s="4" t="s">
        <v>24</v>
      </c>
    </row>
    <row r="361" spans="2:14" ht="14.25" customHeight="1" x14ac:dyDescent="0.2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row>
    <row r="362" spans="2:14" ht="14.25" customHeight="1" x14ac:dyDescent="0.25">
      <c r="B362" s="4" t="s">
        <v>26</v>
      </c>
      <c r="C362" s="4">
        <v>1197831</v>
      </c>
      <c r="D362" s="5">
        <v>44419</v>
      </c>
      <c r="E362" s="4" t="s">
        <v>36</v>
      </c>
      <c r="F362" s="4" t="s">
        <v>37</v>
      </c>
      <c r="G362" s="4" t="s">
        <v>38</v>
      </c>
      <c r="H362" s="6" t="s">
        <v>17</v>
      </c>
      <c r="I362" s="7">
        <v>20</v>
      </c>
      <c r="J362" s="8">
        <v>725</v>
      </c>
      <c r="K362" s="9">
        <v>145000</v>
      </c>
      <c r="L362" s="9">
        <v>43500</v>
      </c>
      <c r="M362" s="10">
        <v>0.3</v>
      </c>
      <c r="N362" s="4" t="s">
        <v>24</v>
      </c>
    </row>
    <row r="363" spans="2:14" ht="14.25" customHeight="1" x14ac:dyDescent="0.25">
      <c r="B363" s="4" t="s">
        <v>26</v>
      </c>
      <c r="C363" s="4">
        <v>1197831</v>
      </c>
      <c r="D363" s="5">
        <v>44420</v>
      </c>
      <c r="E363" s="4" t="s">
        <v>36</v>
      </c>
      <c r="F363" s="4" t="s">
        <v>37</v>
      </c>
      <c r="G363" s="4" t="s">
        <v>38</v>
      </c>
      <c r="H363" s="6" t="s">
        <v>19</v>
      </c>
      <c r="I363" s="7">
        <v>30</v>
      </c>
      <c r="J363" s="8">
        <v>725</v>
      </c>
      <c r="K363" s="9">
        <v>217500</v>
      </c>
      <c r="L363" s="9">
        <v>65250</v>
      </c>
      <c r="M363" s="10">
        <v>0.3</v>
      </c>
      <c r="N363" s="4" t="s">
        <v>24</v>
      </c>
    </row>
    <row r="364" spans="2:14" ht="14.25" customHeight="1" x14ac:dyDescent="0.25">
      <c r="B364" s="4" t="s">
        <v>26</v>
      </c>
      <c r="C364" s="4">
        <v>1197831</v>
      </c>
      <c r="D364" s="5">
        <v>44421</v>
      </c>
      <c r="E364" s="4" t="s">
        <v>36</v>
      </c>
      <c r="F364" s="4" t="s">
        <v>37</v>
      </c>
      <c r="G364" s="4" t="s">
        <v>38</v>
      </c>
      <c r="H364" s="6" t="s">
        <v>20</v>
      </c>
      <c r="I364" s="7">
        <v>30</v>
      </c>
      <c r="J364" s="8">
        <v>525</v>
      </c>
      <c r="K364" s="9">
        <v>157500</v>
      </c>
      <c r="L364" s="9">
        <v>47250</v>
      </c>
      <c r="M364" s="10">
        <v>0.3</v>
      </c>
      <c r="N364" s="4" t="s">
        <v>24</v>
      </c>
    </row>
    <row r="365" spans="2:14" ht="14.25" customHeight="1" x14ac:dyDescent="0.25">
      <c r="B365" s="4" t="s">
        <v>26</v>
      </c>
      <c r="C365" s="4">
        <v>1197831</v>
      </c>
      <c r="D365" s="5">
        <v>44422</v>
      </c>
      <c r="E365" s="4" t="s">
        <v>36</v>
      </c>
      <c r="F365" s="4" t="s">
        <v>37</v>
      </c>
      <c r="G365" s="4" t="s">
        <v>38</v>
      </c>
      <c r="H365" s="6" t="s">
        <v>21</v>
      </c>
      <c r="I365" s="7">
        <v>35</v>
      </c>
      <c r="J365" s="8">
        <v>525</v>
      </c>
      <c r="K365" s="9">
        <v>183750</v>
      </c>
      <c r="L365" s="9">
        <v>73500</v>
      </c>
      <c r="M365" s="10">
        <v>0.4</v>
      </c>
      <c r="N365" s="4" t="s">
        <v>24</v>
      </c>
    </row>
    <row r="366" spans="2:14" ht="14.25" customHeight="1" x14ac:dyDescent="0.25">
      <c r="B366" s="4" t="s">
        <v>26</v>
      </c>
      <c r="C366" s="4">
        <v>1197831</v>
      </c>
      <c r="D366" s="5">
        <v>44423</v>
      </c>
      <c r="E366" s="4" t="s">
        <v>27</v>
      </c>
      <c r="F366" s="4" t="s">
        <v>28</v>
      </c>
      <c r="G366" s="4" t="s">
        <v>39</v>
      </c>
      <c r="H366" s="6" t="s">
        <v>22</v>
      </c>
      <c r="I366" s="7">
        <v>40</v>
      </c>
      <c r="J366" s="8">
        <v>375</v>
      </c>
      <c r="K366" s="9">
        <v>150000</v>
      </c>
      <c r="L366" s="9">
        <v>37500</v>
      </c>
      <c r="M366" s="10">
        <v>0.25</v>
      </c>
      <c r="N366" s="4" t="s">
        <v>24</v>
      </c>
    </row>
    <row r="367" spans="2:14" ht="14.25" customHeight="1" x14ac:dyDescent="0.25">
      <c r="B367" s="4" t="s">
        <v>26</v>
      </c>
      <c r="C367" s="4">
        <v>1197831</v>
      </c>
      <c r="D367" s="5">
        <v>44424</v>
      </c>
      <c r="E367" s="4" t="s">
        <v>27</v>
      </c>
      <c r="F367" s="4" t="s">
        <v>28</v>
      </c>
      <c r="G367" s="4" t="s">
        <v>39</v>
      </c>
      <c r="H367" s="6" t="s">
        <v>23</v>
      </c>
      <c r="I367" s="7">
        <v>35</v>
      </c>
      <c r="J367" s="8">
        <v>525</v>
      </c>
      <c r="K367" s="9">
        <v>183750</v>
      </c>
      <c r="L367" s="9">
        <v>82687.5</v>
      </c>
      <c r="M367" s="10">
        <v>0.45</v>
      </c>
      <c r="N367" s="4" t="s">
        <v>24</v>
      </c>
    </row>
    <row r="368" spans="2:14" ht="14.25" customHeight="1" x14ac:dyDescent="0.25">
      <c r="B368" s="4" t="s">
        <v>26</v>
      </c>
      <c r="C368" s="4">
        <v>1197831</v>
      </c>
      <c r="D368" s="5">
        <v>44425</v>
      </c>
      <c r="E368" s="4" t="s">
        <v>27</v>
      </c>
      <c r="F368" s="4" t="s">
        <v>28</v>
      </c>
      <c r="G368" s="4" t="s">
        <v>39</v>
      </c>
      <c r="H368" s="6" t="s">
        <v>17</v>
      </c>
      <c r="I368" s="7">
        <v>25</v>
      </c>
      <c r="J368" s="8">
        <v>675</v>
      </c>
      <c r="K368" s="9">
        <v>168750</v>
      </c>
      <c r="L368" s="9">
        <v>50625</v>
      </c>
      <c r="M368" s="10">
        <v>0.3</v>
      </c>
      <c r="N368" s="4" t="s">
        <v>24</v>
      </c>
    </row>
    <row r="369" spans="2:14" ht="14.25" customHeight="1" x14ac:dyDescent="0.25">
      <c r="B369" s="4" t="s">
        <v>26</v>
      </c>
      <c r="C369" s="4">
        <v>1197831</v>
      </c>
      <c r="D369" s="5">
        <v>44426</v>
      </c>
      <c r="E369" s="4" t="s">
        <v>27</v>
      </c>
      <c r="F369" s="4" t="s">
        <v>28</v>
      </c>
      <c r="G369" s="4" t="s">
        <v>39</v>
      </c>
      <c r="H369" s="6" t="s">
        <v>19</v>
      </c>
      <c r="I369" s="7">
        <v>35</v>
      </c>
      <c r="J369" s="8">
        <v>650</v>
      </c>
      <c r="K369" s="9">
        <v>227500</v>
      </c>
      <c r="L369" s="9">
        <v>68250</v>
      </c>
      <c r="M369" s="10">
        <v>0.3</v>
      </c>
      <c r="N369" s="4" t="s">
        <v>24</v>
      </c>
    </row>
    <row r="370" spans="2:14" ht="14.25" customHeight="1" x14ac:dyDescent="0.25">
      <c r="B370" s="4" t="s">
        <v>26</v>
      </c>
      <c r="C370" s="4">
        <v>1197831</v>
      </c>
      <c r="D370" s="5">
        <v>44427</v>
      </c>
      <c r="E370" s="4" t="s">
        <v>27</v>
      </c>
      <c r="F370" s="4" t="s">
        <v>28</v>
      </c>
      <c r="G370" s="4" t="s">
        <v>39</v>
      </c>
      <c r="H370" s="6" t="s">
        <v>20</v>
      </c>
      <c r="I370" s="7">
        <v>35</v>
      </c>
      <c r="J370" s="8">
        <v>475</v>
      </c>
      <c r="K370" s="9">
        <v>166250</v>
      </c>
      <c r="L370" s="9">
        <v>49875</v>
      </c>
      <c r="M370" s="10">
        <v>0.3</v>
      </c>
      <c r="N370" s="4" t="s">
        <v>24</v>
      </c>
    </row>
    <row r="371" spans="2:14" ht="14.25" customHeight="1" x14ac:dyDescent="0.25">
      <c r="B371" s="4" t="s">
        <v>26</v>
      </c>
      <c r="C371" s="4">
        <v>1197831</v>
      </c>
      <c r="D371" s="5">
        <v>44428</v>
      </c>
      <c r="E371" s="4" t="s">
        <v>27</v>
      </c>
      <c r="F371" s="4" t="s">
        <v>28</v>
      </c>
      <c r="G371" s="4" t="s">
        <v>39</v>
      </c>
      <c r="H371" s="6" t="s">
        <v>21</v>
      </c>
      <c r="I371" s="7">
        <v>35</v>
      </c>
      <c r="J371" s="8">
        <v>425</v>
      </c>
      <c r="K371" s="9">
        <v>148750</v>
      </c>
      <c r="L371" s="9">
        <v>59500</v>
      </c>
      <c r="M371" s="10">
        <v>0.4</v>
      </c>
      <c r="N371" s="4" t="s">
        <v>24</v>
      </c>
    </row>
    <row r="372" spans="2:14" ht="14.25" customHeight="1" x14ac:dyDescent="0.25">
      <c r="B372" s="4" t="s">
        <v>26</v>
      </c>
      <c r="C372" s="4">
        <v>1197831</v>
      </c>
      <c r="D372" s="5">
        <v>44429</v>
      </c>
      <c r="E372" s="4" t="s">
        <v>27</v>
      </c>
      <c r="F372" s="4" t="s">
        <v>28</v>
      </c>
      <c r="G372" s="4" t="s">
        <v>39</v>
      </c>
      <c r="H372" s="6" t="s">
        <v>22</v>
      </c>
      <c r="I372" s="7">
        <v>40</v>
      </c>
      <c r="J372" s="8">
        <v>300</v>
      </c>
      <c r="K372" s="9">
        <v>120000</v>
      </c>
      <c r="L372" s="9">
        <v>30000</v>
      </c>
      <c r="M372" s="10">
        <v>0.25</v>
      </c>
      <c r="N372" s="4" t="s">
        <v>24</v>
      </c>
    </row>
    <row r="373" spans="2:14" ht="14.25" customHeight="1" x14ac:dyDescent="0.25">
      <c r="B373" s="4" t="s">
        <v>26</v>
      </c>
      <c r="C373" s="4">
        <v>1197831</v>
      </c>
      <c r="D373" s="5">
        <v>44430</v>
      </c>
      <c r="E373" s="4" t="s">
        <v>27</v>
      </c>
      <c r="F373" s="4" t="s">
        <v>28</v>
      </c>
      <c r="G373" s="4" t="s">
        <v>39</v>
      </c>
      <c r="H373" s="6" t="s">
        <v>23</v>
      </c>
      <c r="I373" s="7">
        <v>35</v>
      </c>
      <c r="J373" s="8">
        <v>500</v>
      </c>
      <c r="K373" s="9">
        <v>175000</v>
      </c>
      <c r="L373" s="9">
        <v>78750</v>
      </c>
      <c r="M373" s="10">
        <v>0.45</v>
      </c>
      <c r="N373" s="4" t="s">
        <v>24</v>
      </c>
    </row>
    <row r="374" spans="2:14" ht="14.25" customHeight="1" x14ac:dyDescent="0.25">
      <c r="B374" s="4" t="s">
        <v>26</v>
      </c>
      <c r="C374" s="4">
        <v>1197831</v>
      </c>
      <c r="D374" s="5">
        <v>44431</v>
      </c>
      <c r="E374" s="4" t="s">
        <v>27</v>
      </c>
      <c r="F374" s="4" t="s">
        <v>28</v>
      </c>
      <c r="G374" s="4" t="s">
        <v>39</v>
      </c>
      <c r="H374" s="6" t="s">
        <v>17</v>
      </c>
      <c r="I374" s="7">
        <v>30</v>
      </c>
      <c r="J374" s="8">
        <v>675</v>
      </c>
      <c r="K374" s="9">
        <v>202500</v>
      </c>
      <c r="L374" s="9">
        <v>70875</v>
      </c>
      <c r="M374" s="10">
        <v>0.35</v>
      </c>
      <c r="N374" s="4" t="s">
        <v>24</v>
      </c>
    </row>
    <row r="375" spans="2:14" ht="14.25" customHeight="1" x14ac:dyDescent="0.25">
      <c r="B375" s="4" t="s">
        <v>26</v>
      </c>
      <c r="C375" s="4">
        <v>1197831</v>
      </c>
      <c r="D375" s="5">
        <v>44432</v>
      </c>
      <c r="E375" s="4" t="s">
        <v>27</v>
      </c>
      <c r="F375" s="4" t="s">
        <v>28</v>
      </c>
      <c r="G375" s="4" t="s">
        <v>39</v>
      </c>
      <c r="H375" s="6" t="s">
        <v>19</v>
      </c>
      <c r="I375" s="7">
        <v>40</v>
      </c>
      <c r="J375" s="8">
        <v>675</v>
      </c>
      <c r="K375" s="9">
        <v>270000</v>
      </c>
      <c r="L375" s="9">
        <v>94500</v>
      </c>
      <c r="M375" s="10">
        <v>0.35</v>
      </c>
      <c r="N375" s="4" t="s">
        <v>24</v>
      </c>
    </row>
    <row r="376" spans="2:14" ht="14.25" customHeight="1" x14ac:dyDescent="0.25">
      <c r="B376" s="4" t="s">
        <v>26</v>
      </c>
      <c r="C376" s="4">
        <v>1197831</v>
      </c>
      <c r="D376" s="5">
        <v>44433</v>
      </c>
      <c r="E376" s="4" t="s">
        <v>27</v>
      </c>
      <c r="F376" s="4" t="s">
        <v>28</v>
      </c>
      <c r="G376" s="4" t="s">
        <v>39</v>
      </c>
      <c r="H376" s="6" t="s">
        <v>20</v>
      </c>
      <c r="I376" s="7">
        <v>30</v>
      </c>
      <c r="J376" s="8">
        <v>500</v>
      </c>
      <c r="K376" s="9">
        <v>150000</v>
      </c>
      <c r="L376" s="9">
        <v>52500</v>
      </c>
      <c r="M376" s="10">
        <v>0.35</v>
      </c>
      <c r="N376" s="4" t="s">
        <v>24</v>
      </c>
    </row>
    <row r="377" spans="2:14" ht="14.25" customHeight="1" x14ac:dyDescent="0.25">
      <c r="B377" s="4" t="s">
        <v>26</v>
      </c>
      <c r="C377" s="4">
        <v>1197831</v>
      </c>
      <c r="D377" s="5">
        <v>44434</v>
      </c>
      <c r="E377" s="4" t="s">
        <v>27</v>
      </c>
      <c r="F377" s="4" t="s">
        <v>28</v>
      </c>
      <c r="G377" s="4" t="s">
        <v>39</v>
      </c>
      <c r="H377" s="6" t="s">
        <v>21</v>
      </c>
      <c r="I377" s="7">
        <v>35</v>
      </c>
      <c r="J377" s="8">
        <v>400</v>
      </c>
      <c r="K377" s="9">
        <v>140000</v>
      </c>
      <c r="L377" s="9">
        <v>63000</v>
      </c>
      <c r="M377" s="10">
        <v>0.45</v>
      </c>
      <c r="N377" s="4" t="s">
        <v>24</v>
      </c>
    </row>
    <row r="378" spans="2:14" ht="14.25" customHeight="1" x14ac:dyDescent="0.25">
      <c r="B378" s="4" t="s">
        <v>26</v>
      </c>
      <c r="C378" s="4">
        <v>1197831</v>
      </c>
      <c r="D378" s="5">
        <v>44435</v>
      </c>
      <c r="E378" s="4" t="s">
        <v>27</v>
      </c>
      <c r="F378" s="4" t="s">
        <v>28</v>
      </c>
      <c r="G378" s="4" t="s">
        <v>39</v>
      </c>
      <c r="H378" s="6" t="s">
        <v>22</v>
      </c>
      <c r="I378" s="7">
        <v>40</v>
      </c>
      <c r="J378" s="8">
        <v>300</v>
      </c>
      <c r="K378" s="9">
        <v>120000</v>
      </c>
      <c r="L378" s="9">
        <v>36000</v>
      </c>
      <c r="M378" s="10">
        <v>0.3</v>
      </c>
      <c r="N378" s="4" t="s">
        <v>24</v>
      </c>
    </row>
    <row r="379" spans="2:14" ht="14.25" customHeight="1" x14ac:dyDescent="0.25">
      <c r="B379" s="4" t="s">
        <v>26</v>
      </c>
      <c r="C379" s="4">
        <v>1197831</v>
      </c>
      <c r="D379" s="5">
        <v>44436</v>
      </c>
      <c r="E379" s="4" t="s">
        <v>27</v>
      </c>
      <c r="F379" s="4" t="s">
        <v>28</v>
      </c>
      <c r="G379" s="4" t="s">
        <v>39</v>
      </c>
      <c r="H379" s="6" t="s">
        <v>23</v>
      </c>
      <c r="I379" s="7">
        <v>35</v>
      </c>
      <c r="J379" s="8">
        <v>450</v>
      </c>
      <c r="K379" s="9">
        <v>157500</v>
      </c>
      <c r="L379" s="9">
        <v>78750</v>
      </c>
      <c r="M379" s="10">
        <v>0.5</v>
      </c>
      <c r="N379" s="4" t="s">
        <v>24</v>
      </c>
    </row>
    <row r="380" spans="2:14" ht="14.25" customHeight="1" x14ac:dyDescent="0.25">
      <c r="B380" s="4" t="s">
        <v>26</v>
      </c>
      <c r="C380" s="4">
        <v>1197831</v>
      </c>
      <c r="D380" s="5">
        <v>44437</v>
      </c>
      <c r="E380" s="4" t="s">
        <v>27</v>
      </c>
      <c r="F380" s="4" t="s">
        <v>28</v>
      </c>
      <c r="G380" s="4" t="s">
        <v>39</v>
      </c>
      <c r="H380" s="6" t="s">
        <v>17</v>
      </c>
      <c r="I380" s="7">
        <v>20</v>
      </c>
      <c r="J380" s="8">
        <v>700</v>
      </c>
      <c r="K380" s="9">
        <v>140000</v>
      </c>
      <c r="L380" s="9">
        <v>49000</v>
      </c>
      <c r="M380" s="10">
        <v>0.35</v>
      </c>
      <c r="N380" s="4" t="s">
        <v>24</v>
      </c>
    </row>
    <row r="381" spans="2:14" ht="14.25" customHeight="1" x14ac:dyDescent="0.2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row>
    <row r="382" spans="2:14" ht="14.25" customHeight="1" x14ac:dyDescent="0.2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row>
    <row r="383" spans="2:14" ht="14.25" customHeight="1" x14ac:dyDescent="0.2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row>
    <row r="384" spans="2:14" ht="14.25" customHeight="1" x14ac:dyDescent="0.25">
      <c r="B384" s="4" t="s">
        <v>26</v>
      </c>
      <c r="C384" s="4">
        <v>1197831</v>
      </c>
      <c r="D384" s="5">
        <v>44441</v>
      </c>
      <c r="E384" s="4" t="s">
        <v>27</v>
      </c>
      <c r="F384" s="4" t="s">
        <v>28</v>
      </c>
      <c r="G384" s="4" t="s">
        <v>39</v>
      </c>
      <c r="H384" s="6" t="s">
        <v>22</v>
      </c>
      <c r="I384" s="7">
        <v>35</v>
      </c>
      <c r="J384" s="8">
        <v>325</v>
      </c>
      <c r="K384" s="9">
        <v>113750</v>
      </c>
      <c r="L384" s="9">
        <v>34125</v>
      </c>
      <c r="M384" s="10">
        <v>0.3</v>
      </c>
      <c r="N384" s="4" t="s">
        <v>24</v>
      </c>
    </row>
    <row r="385" spans="2:14" ht="14.25" customHeight="1" x14ac:dyDescent="0.2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row>
    <row r="386" spans="2:14" ht="14.25" customHeight="1" x14ac:dyDescent="0.25">
      <c r="B386" s="4" t="s">
        <v>26</v>
      </c>
      <c r="C386" s="4">
        <v>1197831</v>
      </c>
      <c r="D386" s="5">
        <v>44443</v>
      </c>
      <c r="E386" s="4" t="s">
        <v>27</v>
      </c>
      <c r="F386" s="4" t="s">
        <v>28</v>
      </c>
      <c r="G386" s="4" t="s">
        <v>39</v>
      </c>
      <c r="H386" s="6" t="s">
        <v>17</v>
      </c>
      <c r="I386" s="7">
        <v>20</v>
      </c>
      <c r="J386" s="8">
        <v>750</v>
      </c>
      <c r="K386" s="9">
        <v>150000</v>
      </c>
      <c r="L386" s="9">
        <v>52500</v>
      </c>
      <c r="M386" s="10">
        <v>0.35</v>
      </c>
      <c r="N386" s="4" t="s">
        <v>24</v>
      </c>
    </row>
    <row r="387" spans="2:14" ht="14.25" customHeight="1" x14ac:dyDescent="0.2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row>
    <row r="388" spans="2:14" ht="14.25" customHeight="1" x14ac:dyDescent="0.2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row>
    <row r="389" spans="2:14" ht="14.25" customHeight="1" x14ac:dyDescent="0.25">
      <c r="B389" s="4" t="s">
        <v>26</v>
      </c>
      <c r="C389" s="4">
        <v>1197831</v>
      </c>
      <c r="D389" s="5">
        <v>44446</v>
      </c>
      <c r="E389" s="4" t="s">
        <v>27</v>
      </c>
      <c r="F389" s="4" t="s">
        <v>28</v>
      </c>
      <c r="G389" s="4" t="s">
        <v>39</v>
      </c>
      <c r="H389" s="6" t="s">
        <v>21</v>
      </c>
      <c r="I389" s="7">
        <v>35</v>
      </c>
      <c r="J389" s="8">
        <v>550</v>
      </c>
      <c r="K389" s="9">
        <v>192500</v>
      </c>
      <c r="L389" s="9">
        <v>86625</v>
      </c>
      <c r="M389" s="10">
        <v>0.45</v>
      </c>
      <c r="N389" s="4" t="s">
        <v>24</v>
      </c>
    </row>
    <row r="390" spans="2:14" ht="14.25" customHeight="1" x14ac:dyDescent="0.25">
      <c r="B390" s="4" t="s">
        <v>26</v>
      </c>
      <c r="C390" s="4">
        <v>1197831</v>
      </c>
      <c r="D390" s="5">
        <v>44447</v>
      </c>
      <c r="E390" s="4" t="s">
        <v>27</v>
      </c>
      <c r="F390" s="4" t="s">
        <v>28</v>
      </c>
      <c r="G390" s="4" t="s">
        <v>39</v>
      </c>
      <c r="H390" s="6" t="s">
        <v>22</v>
      </c>
      <c r="I390" s="7">
        <v>50</v>
      </c>
      <c r="J390" s="8">
        <v>450</v>
      </c>
      <c r="K390" s="9">
        <v>225000</v>
      </c>
      <c r="L390" s="9">
        <v>67500</v>
      </c>
      <c r="M390" s="10">
        <v>0.3</v>
      </c>
      <c r="N390" s="4" t="s">
        <v>24</v>
      </c>
    </row>
    <row r="391" spans="2:14" ht="14.25" customHeight="1" x14ac:dyDescent="0.25">
      <c r="B391" s="4" t="s">
        <v>26</v>
      </c>
      <c r="C391" s="4">
        <v>1197831</v>
      </c>
      <c r="D391" s="5">
        <v>44448</v>
      </c>
      <c r="E391" s="4" t="s">
        <v>27</v>
      </c>
      <c r="F391" s="4" t="s">
        <v>28</v>
      </c>
      <c r="G391" s="4" t="s">
        <v>39</v>
      </c>
      <c r="H391" s="6" t="s">
        <v>23</v>
      </c>
      <c r="I391" s="7">
        <v>45</v>
      </c>
      <c r="J391" s="8">
        <v>800</v>
      </c>
      <c r="K391" s="9">
        <v>360000</v>
      </c>
      <c r="L391" s="9">
        <v>180000</v>
      </c>
      <c r="M391" s="10">
        <v>0.5</v>
      </c>
      <c r="N391" s="4" t="s">
        <v>24</v>
      </c>
    </row>
    <row r="392" spans="2:14" ht="14.25" customHeight="1" x14ac:dyDescent="0.2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row>
    <row r="393" spans="2:14" ht="14.25" customHeight="1" x14ac:dyDescent="0.25">
      <c r="B393" s="4" t="s">
        <v>26</v>
      </c>
      <c r="C393" s="4">
        <v>1197831</v>
      </c>
      <c r="D393" s="5">
        <v>44450</v>
      </c>
      <c r="E393" s="4" t="s">
        <v>27</v>
      </c>
      <c r="F393" s="4" t="s">
        <v>28</v>
      </c>
      <c r="G393" s="4" t="s">
        <v>39</v>
      </c>
      <c r="H393" s="6" t="s">
        <v>19</v>
      </c>
      <c r="I393" s="7">
        <v>50</v>
      </c>
      <c r="J393" s="8">
        <v>800</v>
      </c>
      <c r="K393" s="9">
        <v>400000</v>
      </c>
      <c r="L393" s="9">
        <v>140000</v>
      </c>
      <c r="M393" s="10">
        <v>0.35</v>
      </c>
      <c r="N393" s="4" t="s">
        <v>24</v>
      </c>
    </row>
    <row r="394" spans="2:14" ht="14.25" customHeight="1" x14ac:dyDescent="0.25">
      <c r="B394" s="4" t="s">
        <v>26</v>
      </c>
      <c r="C394" s="4">
        <v>1197831</v>
      </c>
      <c r="D394" s="5">
        <v>44451</v>
      </c>
      <c r="E394" s="4" t="s">
        <v>27</v>
      </c>
      <c r="F394" s="4" t="s">
        <v>28</v>
      </c>
      <c r="G394" s="4" t="s">
        <v>39</v>
      </c>
      <c r="H394" s="6" t="s">
        <v>20</v>
      </c>
      <c r="I394" s="7">
        <v>45</v>
      </c>
      <c r="J394" s="8">
        <v>650</v>
      </c>
      <c r="K394" s="9">
        <v>292500</v>
      </c>
      <c r="L394" s="9">
        <v>102375</v>
      </c>
      <c r="M394" s="10">
        <v>0.35</v>
      </c>
      <c r="N394" s="4" t="s">
        <v>24</v>
      </c>
    </row>
    <row r="395" spans="2:14" ht="14.25" customHeight="1" x14ac:dyDescent="0.25">
      <c r="B395" s="4" t="s">
        <v>26</v>
      </c>
      <c r="C395" s="4">
        <v>1197831</v>
      </c>
      <c r="D395" s="5">
        <v>44452</v>
      </c>
      <c r="E395" s="4" t="s">
        <v>27</v>
      </c>
      <c r="F395" s="4" t="s">
        <v>28</v>
      </c>
      <c r="G395" s="4" t="s">
        <v>39</v>
      </c>
      <c r="H395" s="6" t="s">
        <v>21</v>
      </c>
      <c r="I395" s="7">
        <v>45</v>
      </c>
      <c r="J395" s="8">
        <v>600</v>
      </c>
      <c r="K395" s="9">
        <v>270000</v>
      </c>
      <c r="L395" s="9">
        <v>121500</v>
      </c>
      <c r="M395" s="10">
        <v>0.45</v>
      </c>
      <c r="N395" s="4" t="s">
        <v>24</v>
      </c>
    </row>
    <row r="396" spans="2:14" ht="14.25" customHeight="1" x14ac:dyDescent="0.25">
      <c r="B396" s="4" t="s">
        <v>26</v>
      </c>
      <c r="C396" s="4">
        <v>1197831</v>
      </c>
      <c r="D396" s="5">
        <v>44453</v>
      </c>
      <c r="E396" s="4" t="s">
        <v>27</v>
      </c>
      <c r="F396" s="4" t="s">
        <v>28</v>
      </c>
      <c r="G396" s="4" t="s">
        <v>39</v>
      </c>
      <c r="H396" s="6" t="s">
        <v>22</v>
      </c>
      <c r="I396" s="7">
        <v>50</v>
      </c>
      <c r="J396" s="8">
        <v>500</v>
      </c>
      <c r="K396" s="9">
        <v>250000</v>
      </c>
      <c r="L396" s="9">
        <v>75000</v>
      </c>
      <c r="M396" s="10">
        <v>0.3</v>
      </c>
      <c r="N396" s="4" t="s">
        <v>24</v>
      </c>
    </row>
    <row r="397" spans="2:14" ht="14.25" customHeight="1" x14ac:dyDescent="0.2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row>
    <row r="398" spans="2:14" ht="14.25" customHeight="1" x14ac:dyDescent="0.2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row>
    <row r="399" spans="2:14" ht="14.25" customHeight="1" x14ac:dyDescent="0.2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row>
    <row r="400" spans="2:14" ht="14.25" customHeight="1" x14ac:dyDescent="0.2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row>
    <row r="401" spans="2:14" ht="14.25" customHeight="1" x14ac:dyDescent="0.25">
      <c r="B401" s="4" t="s">
        <v>26</v>
      </c>
      <c r="C401" s="4">
        <v>1197831</v>
      </c>
      <c r="D401" s="5">
        <v>44458</v>
      </c>
      <c r="E401" s="4" t="s">
        <v>27</v>
      </c>
      <c r="F401" s="4" t="s">
        <v>28</v>
      </c>
      <c r="G401" s="4" t="s">
        <v>39</v>
      </c>
      <c r="H401" s="6" t="s">
        <v>21</v>
      </c>
      <c r="I401" s="7">
        <v>45</v>
      </c>
      <c r="J401" s="8">
        <v>575</v>
      </c>
      <c r="K401" s="9">
        <v>258750</v>
      </c>
      <c r="L401" s="9">
        <v>129375</v>
      </c>
      <c r="M401" s="10">
        <v>0.5</v>
      </c>
      <c r="N401" s="4" t="s">
        <v>24</v>
      </c>
    </row>
    <row r="402" spans="2:14" ht="14.25" customHeight="1" x14ac:dyDescent="0.25">
      <c r="B402" s="4" t="s">
        <v>26</v>
      </c>
      <c r="C402" s="4">
        <v>1197831</v>
      </c>
      <c r="D402" s="5">
        <v>44459</v>
      </c>
      <c r="E402" s="4" t="s">
        <v>27</v>
      </c>
      <c r="F402" s="4" t="s">
        <v>28</v>
      </c>
      <c r="G402" s="4" t="s">
        <v>39</v>
      </c>
      <c r="H402" s="6" t="s">
        <v>22</v>
      </c>
      <c r="I402" s="7">
        <v>50</v>
      </c>
      <c r="J402" s="8">
        <v>575</v>
      </c>
      <c r="K402" s="9">
        <v>287500</v>
      </c>
      <c r="L402" s="9">
        <v>100625</v>
      </c>
      <c r="M402" s="10">
        <v>0.35</v>
      </c>
      <c r="N402" s="4" t="s">
        <v>24</v>
      </c>
    </row>
    <row r="403" spans="2:14" ht="14.25" customHeight="1" x14ac:dyDescent="0.2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row>
    <row r="404" spans="2:14" ht="14.25" customHeight="1" x14ac:dyDescent="0.2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row>
    <row r="405" spans="2:14" ht="14.25" customHeight="1" x14ac:dyDescent="0.2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row>
    <row r="406" spans="2:14" ht="14.25" customHeight="1" x14ac:dyDescent="0.2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row>
    <row r="407" spans="2:14" ht="14.25" customHeight="1" x14ac:dyDescent="0.25">
      <c r="B407" s="4" t="s">
        <v>26</v>
      </c>
      <c r="C407" s="4">
        <v>1197831</v>
      </c>
      <c r="D407" s="5">
        <v>44464</v>
      </c>
      <c r="E407" s="4" t="s">
        <v>27</v>
      </c>
      <c r="F407" s="4" t="s">
        <v>28</v>
      </c>
      <c r="G407" s="4" t="s">
        <v>39</v>
      </c>
      <c r="H407" s="6" t="s">
        <v>21</v>
      </c>
      <c r="I407" s="7">
        <v>50</v>
      </c>
      <c r="J407" s="8">
        <v>525</v>
      </c>
      <c r="K407" s="9">
        <v>262500</v>
      </c>
      <c r="L407" s="9">
        <v>131250</v>
      </c>
      <c r="M407" s="10">
        <v>0.5</v>
      </c>
      <c r="N407" s="4" t="s">
        <v>24</v>
      </c>
    </row>
    <row r="408" spans="2:14" ht="14.25" customHeight="1" x14ac:dyDescent="0.2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row>
    <row r="409" spans="2:14" ht="14.25" customHeight="1" x14ac:dyDescent="0.2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row>
    <row r="410" spans="2:14" ht="14.25" customHeight="1" x14ac:dyDescent="0.2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row>
    <row r="411" spans="2:14" ht="14.25" customHeight="1" x14ac:dyDescent="0.2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row>
    <row r="412" spans="2:14" ht="14.25" customHeight="1" x14ac:dyDescent="0.2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row>
    <row r="413" spans="2:14" ht="14.25" customHeight="1" x14ac:dyDescent="0.25">
      <c r="B413" s="4" t="s">
        <v>26</v>
      </c>
      <c r="C413" s="4">
        <v>1197831</v>
      </c>
      <c r="D413" s="5">
        <v>44470</v>
      </c>
      <c r="E413" s="4" t="s">
        <v>27</v>
      </c>
      <c r="F413" s="4" t="s">
        <v>28</v>
      </c>
      <c r="G413" s="4" t="s">
        <v>39</v>
      </c>
      <c r="H413" s="6" t="s">
        <v>21</v>
      </c>
      <c r="I413" s="7">
        <v>60</v>
      </c>
      <c r="J413" s="8">
        <v>450</v>
      </c>
      <c r="K413" s="9">
        <v>270000</v>
      </c>
      <c r="L413" s="9">
        <v>135000</v>
      </c>
      <c r="M413" s="10">
        <v>0.5</v>
      </c>
      <c r="N413" s="4" t="s">
        <v>24</v>
      </c>
    </row>
    <row r="414" spans="2:14" ht="14.25" customHeight="1" x14ac:dyDescent="0.2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row>
    <row r="415" spans="2:14" ht="14.25" customHeight="1" x14ac:dyDescent="0.2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row>
    <row r="416" spans="2:14" ht="14.25" customHeight="1" x14ac:dyDescent="0.2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row>
    <row r="417" spans="2:14" ht="14.25" customHeight="1" x14ac:dyDescent="0.2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row>
    <row r="418" spans="2:14" ht="14.25" customHeight="1" x14ac:dyDescent="0.2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row>
    <row r="419" spans="2:14" ht="14.25" customHeight="1" x14ac:dyDescent="0.25">
      <c r="B419" s="4" t="s">
        <v>26</v>
      </c>
      <c r="C419" s="4">
        <v>1197831</v>
      </c>
      <c r="D419" s="5">
        <v>44476</v>
      </c>
      <c r="E419" s="4" t="s">
        <v>27</v>
      </c>
      <c r="F419" s="4" t="s">
        <v>28</v>
      </c>
      <c r="G419" s="4" t="s">
        <v>39</v>
      </c>
      <c r="H419" s="6" t="s">
        <v>21</v>
      </c>
      <c r="I419" s="7">
        <v>45</v>
      </c>
      <c r="J419" s="8">
        <v>425</v>
      </c>
      <c r="K419" s="9">
        <v>191250</v>
      </c>
      <c r="L419" s="9">
        <v>95625</v>
      </c>
      <c r="M419" s="10">
        <v>0.5</v>
      </c>
      <c r="N419" s="4" t="s">
        <v>24</v>
      </c>
    </row>
    <row r="420" spans="2:14" ht="14.25" customHeight="1" x14ac:dyDescent="0.25">
      <c r="B420" s="4" t="s">
        <v>26</v>
      </c>
      <c r="C420" s="4">
        <v>1197831</v>
      </c>
      <c r="D420" s="5">
        <v>44477</v>
      </c>
      <c r="E420" s="4" t="s">
        <v>27</v>
      </c>
      <c r="F420" s="4" t="s">
        <v>28</v>
      </c>
      <c r="G420" s="4" t="s">
        <v>39</v>
      </c>
      <c r="H420" s="6" t="s">
        <v>22</v>
      </c>
      <c r="I420" s="7">
        <v>40</v>
      </c>
      <c r="J420" s="8">
        <v>400</v>
      </c>
      <c r="K420" s="9">
        <v>160000</v>
      </c>
      <c r="L420" s="9">
        <v>56000</v>
      </c>
      <c r="M420" s="10">
        <v>0.35</v>
      </c>
      <c r="N420" s="4" t="s">
        <v>24</v>
      </c>
    </row>
    <row r="421" spans="2:14" ht="14.25" customHeight="1" x14ac:dyDescent="0.2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row>
    <row r="422" spans="2:14" ht="14.25" customHeight="1" x14ac:dyDescent="0.2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row>
    <row r="423" spans="2:14" ht="14.25" customHeight="1" x14ac:dyDescent="0.2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row>
    <row r="424" spans="2:14" ht="14.25" customHeight="1" x14ac:dyDescent="0.2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row>
    <row r="425" spans="2:14" ht="14.25" customHeight="1" x14ac:dyDescent="0.25">
      <c r="B425" s="4" t="s">
        <v>26</v>
      </c>
      <c r="C425" s="4">
        <v>1197831</v>
      </c>
      <c r="D425" s="5">
        <v>44482</v>
      </c>
      <c r="E425" s="4" t="s">
        <v>27</v>
      </c>
      <c r="F425" s="4" t="s">
        <v>28</v>
      </c>
      <c r="G425" s="4" t="s">
        <v>39</v>
      </c>
      <c r="H425" s="6" t="s">
        <v>21</v>
      </c>
      <c r="I425" s="7">
        <v>65</v>
      </c>
      <c r="J425" s="8">
        <v>500</v>
      </c>
      <c r="K425" s="9">
        <v>325000</v>
      </c>
      <c r="L425" s="9">
        <v>162500</v>
      </c>
      <c r="M425" s="10">
        <v>0.5</v>
      </c>
      <c r="N425" s="4" t="s">
        <v>24</v>
      </c>
    </row>
    <row r="426" spans="2:14" ht="14.25" customHeight="1" x14ac:dyDescent="0.25">
      <c r="B426" s="4" t="s">
        <v>26</v>
      </c>
      <c r="C426" s="4">
        <v>1197831</v>
      </c>
      <c r="D426" s="5">
        <v>44483</v>
      </c>
      <c r="E426" s="4" t="s">
        <v>27</v>
      </c>
      <c r="F426" s="4" t="s">
        <v>28</v>
      </c>
      <c r="G426" s="4" t="s">
        <v>39</v>
      </c>
      <c r="H426" s="6" t="s">
        <v>22</v>
      </c>
      <c r="I426" s="7">
        <v>60</v>
      </c>
      <c r="J426" s="8">
        <v>475</v>
      </c>
      <c r="K426" s="9">
        <v>285000</v>
      </c>
      <c r="L426" s="9">
        <v>99750</v>
      </c>
      <c r="M426" s="10">
        <v>0.35</v>
      </c>
      <c r="N426" s="4" t="s">
        <v>24</v>
      </c>
    </row>
    <row r="427" spans="2:14" ht="14.25" customHeight="1" x14ac:dyDescent="0.2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row>
    <row r="428" spans="2:14" ht="14.25" customHeight="1" x14ac:dyDescent="0.2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row>
    <row r="429" spans="2:14" ht="14.25" customHeight="1" x14ac:dyDescent="0.2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row>
    <row r="430" spans="2:14" ht="14.25" customHeight="1" x14ac:dyDescent="0.2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row>
    <row r="431" spans="2:14" ht="14.25" customHeight="1" x14ac:dyDescent="0.25">
      <c r="B431" s="4" t="s">
        <v>26</v>
      </c>
      <c r="C431" s="4">
        <v>1197831</v>
      </c>
      <c r="D431" s="5">
        <v>44488</v>
      </c>
      <c r="E431" s="4" t="s">
        <v>27</v>
      </c>
      <c r="F431" s="4" t="s">
        <v>28</v>
      </c>
      <c r="G431" s="4" t="s">
        <v>39</v>
      </c>
      <c r="H431" s="6" t="s">
        <v>21</v>
      </c>
      <c r="I431" s="7">
        <v>65</v>
      </c>
      <c r="J431" s="8">
        <v>575</v>
      </c>
      <c r="K431" s="9">
        <v>373750</v>
      </c>
      <c r="L431" s="9">
        <v>186875</v>
      </c>
      <c r="M431" s="10">
        <v>0.5</v>
      </c>
      <c r="N431" s="4" t="s">
        <v>24</v>
      </c>
    </row>
    <row r="432" spans="2:14" ht="14.25" customHeight="1" x14ac:dyDescent="0.25">
      <c r="B432" s="4" t="s">
        <v>26</v>
      </c>
      <c r="C432" s="4">
        <v>1197831</v>
      </c>
      <c r="D432" s="5">
        <v>44489</v>
      </c>
      <c r="E432" s="4" t="s">
        <v>27</v>
      </c>
      <c r="F432" s="4" t="s">
        <v>28</v>
      </c>
      <c r="G432" s="4" t="s">
        <v>39</v>
      </c>
      <c r="H432" s="6" t="s">
        <v>22</v>
      </c>
      <c r="I432" s="7">
        <v>60</v>
      </c>
      <c r="J432" s="8">
        <v>525</v>
      </c>
      <c r="K432" s="9">
        <v>315000</v>
      </c>
      <c r="L432" s="9">
        <v>110250</v>
      </c>
      <c r="M432" s="10">
        <v>0.35</v>
      </c>
      <c r="N432" s="4" t="s">
        <v>24</v>
      </c>
    </row>
    <row r="433" spans="2:14" ht="14.25" customHeight="1" x14ac:dyDescent="0.2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row>
    <row r="434" spans="2:14" ht="14.25" customHeight="1" x14ac:dyDescent="0.2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row>
    <row r="435" spans="2:14" ht="14.25" customHeight="1" x14ac:dyDescent="0.25">
      <c r="B435" s="4" t="s">
        <v>14</v>
      </c>
      <c r="C435" s="4">
        <v>1185732</v>
      </c>
      <c r="D435" s="5">
        <v>44492</v>
      </c>
      <c r="E435" s="4" t="s">
        <v>27</v>
      </c>
      <c r="F435" s="4" t="s">
        <v>28</v>
      </c>
      <c r="G435" s="4" t="s">
        <v>39</v>
      </c>
      <c r="H435" s="6" t="s">
        <v>19</v>
      </c>
      <c r="I435" s="7">
        <v>45</v>
      </c>
      <c r="J435" s="8">
        <v>225</v>
      </c>
      <c r="K435" s="9">
        <v>101250</v>
      </c>
      <c r="L435" s="9">
        <v>35437.5</v>
      </c>
      <c r="M435" s="10">
        <v>0.35</v>
      </c>
      <c r="N435" s="4" t="s">
        <v>24</v>
      </c>
    </row>
    <row r="436" spans="2:14" ht="14.25" customHeight="1" x14ac:dyDescent="0.2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row>
    <row r="437" spans="2:14" ht="14.25" customHeight="1" x14ac:dyDescent="0.2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row>
    <row r="438" spans="2:14" ht="14.25" customHeight="1" x14ac:dyDescent="0.2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row>
    <row r="439" spans="2:14" ht="14.25" customHeight="1" x14ac:dyDescent="0.25">
      <c r="B439" s="4" t="s">
        <v>14</v>
      </c>
      <c r="C439" s="4">
        <v>1185732</v>
      </c>
      <c r="D439" s="5">
        <v>44496</v>
      </c>
      <c r="E439" s="4" t="s">
        <v>15</v>
      </c>
      <c r="F439" s="4" t="s">
        <v>40</v>
      </c>
      <c r="G439" s="4" t="s">
        <v>41</v>
      </c>
      <c r="H439" s="6" t="s">
        <v>23</v>
      </c>
      <c r="I439" s="7">
        <v>45</v>
      </c>
      <c r="J439" s="8">
        <v>225</v>
      </c>
      <c r="K439" s="9">
        <v>101250</v>
      </c>
      <c r="L439" s="9">
        <v>30375</v>
      </c>
      <c r="M439" s="10">
        <v>0.3</v>
      </c>
      <c r="N439" s="4" t="s">
        <v>24</v>
      </c>
    </row>
    <row r="440" spans="2:14" ht="14.25" customHeight="1" x14ac:dyDescent="0.2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row>
    <row r="441" spans="2:14" ht="14.25" customHeight="1" x14ac:dyDescent="0.25">
      <c r="B441" s="4" t="s">
        <v>14</v>
      </c>
      <c r="C441" s="4">
        <v>1185732</v>
      </c>
      <c r="D441" s="5">
        <v>44498</v>
      </c>
      <c r="E441" s="4" t="s">
        <v>15</v>
      </c>
      <c r="F441" s="4" t="s">
        <v>40</v>
      </c>
      <c r="G441" s="4" t="s">
        <v>41</v>
      </c>
      <c r="H441" s="6" t="s">
        <v>19</v>
      </c>
      <c r="I441" s="7">
        <v>45</v>
      </c>
      <c r="J441" s="8">
        <v>125</v>
      </c>
      <c r="K441" s="9">
        <v>56250</v>
      </c>
      <c r="L441" s="9">
        <v>19687.5</v>
      </c>
      <c r="M441" s="10">
        <v>0.35</v>
      </c>
      <c r="N441" s="4" t="s">
        <v>24</v>
      </c>
    </row>
    <row r="442" spans="2:14" ht="14.25" customHeight="1" x14ac:dyDescent="0.2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row>
    <row r="443" spans="2:14" ht="14.25" customHeight="1" x14ac:dyDescent="0.2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row>
    <row r="444" spans="2:14" ht="14.25" customHeight="1" x14ac:dyDescent="0.2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row>
    <row r="445" spans="2:14" ht="14.25" customHeight="1" x14ac:dyDescent="0.25">
      <c r="B445" s="4" t="s">
        <v>14</v>
      </c>
      <c r="C445" s="4">
        <v>1185732</v>
      </c>
      <c r="D445" s="5">
        <v>44502</v>
      </c>
      <c r="E445" s="4" t="s">
        <v>15</v>
      </c>
      <c r="F445" s="4" t="s">
        <v>40</v>
      </c>
      <c r="G445" s="4" t="s">
        <v>41</v>
      </c>
      <c r="H445" s="6" t="s">
        <v>23</v>
      </c>
      <c r="I445" s="7">
        <v>45</v>
      </c>
      <c r="J445" s="8">
        <v>225</v>
      </c>
      <c r="K445" s="9">
        <v>101250</v>
      </c>
      <c r="L445" s="9">
        <v>30375</v>
      </c>
      <c r="M445" s="10">
        <v>0.3</v>
      </c>
      <c r="N445" s="4" t="s">
        <v>24</v>
      </c>
    </row>
    <row r="446" spans="2:14" ht="14.25" customHeight="1" x14ac:dyDescent="0.2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row>
    <row r="447" spans="2:14" ht="14.25" customHeight="1" x14ac:dyDescent="0.25">
      <c r="B447" s="4" t="s">
        <v>14</v>
      </c>
      <c r="C447" s="4">
        <v>1185732</v>
      </c>
      <c r="D447" s="5">
        <v>44504</v>
      </c>
      <c r="E447" s="4" t="s">
        <v>15</v>
      </c>
      <c r="F447" s="4" t="s">
        <v>40</v>
      </c>
      <c r="G447" s="4" t="s">
        <v>41</v>
      </c>
      <c r="H447" s="6" t="s">
        <v>19</v>
      </c>
      <c r="I447" s="7">
        <v>50</v>
      </c>
      <c r="J447" s="8">
        <v>150</v>
      </c>
      <c r="K447" s="9">
        <v>75000</v>
      </c>
      <c r="L447" s="9">
        <v>26250</v>
      </c>
      <c r="M447" s="10">
        <v>0.35</v>
      </c>
      <c r="N447" s="4" t="s">
        <v>24</v>
      </c>
    </row>
    <row r="448" spans="2:14" ht="14.25" customHeight="1" x14ac:dyDescent="0.2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row>
    <row r="449" spans="2:14" ht="14.25" customHeight="1" x14ac:dyDescent="0.2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row>
    <row r="450" spans="2:14" ht="14.25" customHeight="1" x14ac:dyDescent="0.25">
      <c r="B450" s="4" t="s">
        <v>14</v>
      </c>
      <c r="C450" s="4">
        <v>1185732</v>
      </c>
      <c r="D450" s="5">
        <v>44507</v>
      </c>
      <c r="E450" s="4" t="s">
        <v>15</v>
      </c>
      <c r="F450" s="4" t="s">
        <v>40</v>
      </c>
      <c r="G450" s="4" t="s">
        <v>41</v>
      </c>
      <c r="H450" s="6" t="s">
        <v>22</v>
      </c>
      <c r="I450" s="7">
        <v>60</v>
      </c>
      <c r="J450" s="8">
        <v>75</v>
      </c>
      <c r="K450" s="9">
        <v>45000</v>
      </c>
      <c r="L450" s="9">
        <v>13500</v>
      </c>
      <c r="M450" s="10">
        <v>0.3</v>
      </c>
      <c r="N450" s="4" t="s">
        <v>24</v>
      </c>
    </row>
    <row r="451" spans="2:14" ht="14.25" customHeight="1" x14ac:dyDescent="0.25">
      <c r="B451" s="4" t="s">
        <v>14</v>
      </c>
      <c r="C451" s="4">
        <v>1185732</v>
      </c>
      <c r="D451" s="5">
        <v>44508</v>
      </c>
      <c r="E451" s="4" t="s">
        <v>15</v>
      </c>
      <c r="F451" s="4" t="s">
        <v>40</v>
      </c>
      <c r="G451" s="4" t="s">
        <v>41</v>
      </c>
      <c r="H451" s="6" t="s">
        <v>23</v>
      </c>
      <c r="I451" s="7">
        <v>50</v>
      </c>
      <c r="J451" s="8">
        <v>175</v>
      </c>
      <c r="K451" s="9">
        <v>87500</v>
      </c>
      <c r="L451" s="9">
        <v>21875</v>
      </c>
      <c r="M451" s="10">
        <v>0.25</v>
      </c>
      <c r="N451" s="4" t="s">
        <v>24</v>
      </c>
    </row>
    <row r="452" spans="2:14" ht="14.25" customHeight="1" x14ac:dyDescent="0.25">
      <c r="B452" s="4" t="s">
        <v>14</v>
      </c>
      <c r="C452" s="4">
        <v>1185732</v>
      </c>
      <c r="D452" s="5">
        <v>44509</v>
      </c>
      <c r="E452" s="4" t="s">
        <v>15</v>
      </c>
      <c r="F452" s="4" t="s">
        <v>40</v>
      </c>
      <c r="G452" s="4" t="s">
        <v>41</v>
      </c>
      <c r="H452" s="6" t="s">
        <v>17</v>
      </c>
      <c r="I452" s="7">
        <v>50</v>
      </c>
      <c r="J452" s="8">
        <v>450</v>
      </c>
      <c r="K452" s="9">
        <v>225000</v>
      </c>
      <c r="L452" s="9">
        <v>112500</v>
      </c>
      <c r="M452" s="10">
        <v>0.5</v>
      </c>
      <c r="N452" s="4" t="s">
        <v>24</v>
      </c>
    </row>
    <row r="453" spans="2:14" ht="14.25" customHeight="1" x14ac:dyDescent="0.25">
      <c r="B453" s="4" t="s">
        <v>14</v>
      </c>
      <c r="C453" s="4">
        <v>1185732</v>
      </c>
      <c r="D453" s="5">
        <v>44510</v>
      </c>
      <c r="E453" s="4" t="s">
        <v>15</v>
      </c>
      <c r="F453" s="4" t="s">
        <v>40</v>
      </c>
      <c r="G453" s="4" t="s">
        <v>41</v>
      </c>
      <c r="H453" s="6" t="s">
        <v>19</v>
      </c>
      <c r="I453" s="7">
        <v>50</v>
      </c>
      <c r="J453" s="8">
        <v>150</v>
      </c>
      <c r="K453" s="9">
        <v>75000</v>
      </c>
      <c r="L453" s="9">
        <v>22500</v>
      </c>
      <c r="M453" s="10">
        <v>0.3</v>
      </c>
      <c r="N453" s="4" t="s">
        <v>24</v>
      </c>
    </row>
    <row r="454" spans="2:14" ht="14.25" customHeight="1" x14ac:dyDescent="0.25">
      <c r="B454" s="4" t="s">
        <v>14</v>
      </c>
      <c r="C454" s="4">
        <v>1185732</v>
      </c>
      <c r="D454" s="5">
        <v>44511</v>
      </c>
      <c r="E454" s="4" t="s">
        <v>15</v>
      </c>
      <c r="F454" s="4" t="s">
        <v>40</v>
      </c>
      <c r="G454" s="4" t="s">
        <v>41</v>
      </c>
      <c r="H454" s="6" t="s">
        <v>20</v>
      </c>
      <c r="I454" s="7">
        <v>40</v>
      </c>
      <c r="J454" s="8">
        <v>150</v>
      </c>
      <c r="K454" s="9">
        <v>60000</v>
      </c>
      <c r="L454" s="9">
        <v>21000</v>
      </c>
      <c r="M454" s="10">
        <v>0.35</v>
      </c>
      <c r="N454" s="4" t="s">
        <v>24</v>
      </c>
    </row>
    <row r="455" spans="2:14" ht="14.25" customHeight="1" x14ac:dyDescent="0.25">
      <c r="B455" s="4" t="s">
        <v>14</v>
      </c>
      <c r="C455" s="4">
        <v>1185732</v>
      </c>
      <c r="D455" s="5">
        <v>44512</v>
      </c>
      <c r="E455" s="4" t="s">
        <v>15</v>
      </c>
      <c r="F455" s="4" t="s">
        <v>40</v>
      </c>
      <c r="G455" s="4" t="s">
        <v>41</v>
      </c>
      <c r="H455" s="6" t="s">
        <v>21</v>
      </c>
      <c r="I455" s="7">
        <v>45</v>
      </c>
      <c r="J455" s="8">
        <v>75</v>
      </c>
      <c r="K455" s="9">
        <v>33750</v>
      </c>
      <c r="L455" s="9">
        <v>11812.5</v>
      </c>
      <c r="M455" s="10">
        <v>0.35</v>
      </c>
      <c r="N455" s="4" t="s">
        <v>24</v>
      </c>
    </row>
    <row r="456" spans="2:14" ht="14.25" customHeight="1" x14ac:dyDescent="0.25">
      <c r="B456" s="4" t="s">
        <v>14</v>
      </c>
      <c r="C456" s="4">
        <v>1185732</v>
      </c>
      <c r="D456" s="5">
        <v>44513</v>
      </c>
      <c r="E456" s="4" t="s">
        <v>15</v>
      </c>
      <c r="F456" s="4" t="s">
        <v>40</v>
      </c>
      <c r="G456" s="4" t="s">
        <v>41</v>
      </c>
      <c r="H456" s="6" t="s">
        <v>22</v>
      </c>
      <c r="I456" s="7">
        <v>60</v>
      </c>
      <c r="J456" s="8">
        <v>75</v>
      </c>
      <c r="K456" s="9">
        <v>45000</v>
      </c>
      <c r="L456" s="9">
        <v>13500</v>
      </c>
      <c r="M456" s="10">
        <v>0.3</v>
      </c>
      <c r="N456" s="4" t="s">
        <v>24</v>
      </c>
    </row>
    <row r="457" spans="2:14" ht="14.25" customHeight="1" x14ac:dyDescent="0.25">
      <c r="B457" s="4" t="s">
        <v>14</v>
      </c>
      <c r="C457" s="4">
        <v>1185732</v>
      </c>
      <c r="D457" s="5">
        <v>44514</v>
      </c>
      <c r="E457" s="4" t="s">
        <v>15</v>
      </c>
      <c r="F457" s="4" t="s">
        <v>40</v>
      </c>
      <c r="G457" s="4" t="s">
        <v>41</v>
      </c>
      <c r="H457" s="6" t="s">
        <v>23</v>
      </c>
      <c r="I457" s="7">
        <v>50</v>
      </c>
      <c r="J457" s="8">
        <v>200</v>
      </c>
      <c r="K457" s="9">
        <v>100000</v>
      </c>
      <c r="L457" s="9">
        <v>25000</v>
      </c>
      <c r="M457" s="10">
        <v>0.25</v>
      </c>
      <c r="N457" s="4" t="s">
        <v>24</v>
      </c>
    </row>
    <row r="458" spans="2:14" ht="14.25" customHeight="1" x14ac:dyDescent="0.25">
      <c r="B458" s="4" t="s">
        <v>14</v>
      </c>
      <c r="C458" s="4">
        <v>1185732</v>
      </c>
      <c r="D458" s="5">
        <v>44515</v>
      </c>
      <c r="E458" s="4" t="s">
        <v>15</v>
      </c>
      <c r="F458" s="4" t="s">
        <v>40</v>
      </c>
      <c r="G458" s="4" t="s">
        <v>41</v>
      </c>
      <c r="H458" s="6" t="s">
        <v>17</v>
      </c>
      <c r="I458" s="7">
        <v>60</v>
      </c>
      <c r="J458" s="8">
        <v>470</v>
      </c>
      <c r="K458" s="9">
        <v>282000</v>
      </c>
      <c r="L458" s="9">
        <v>141000</v>
      </c>
      <c r="M458" s="10">
        <v>0.5</v>
      </c>
      <c r="N458" s="4" t="s">
        <v>24</v>
      </c>
    </row>
    <row r="459" spans="2:14" ht="14.25" customHeight="1" x14ac:dyDescent="0.2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row>
    <row r="460" spans="2:14" ht="14.25" customHeight="1" x14ac:dyDescent="0.2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row>
    <row r="461" spans="2:14" ht="14.25" customHeight="1" x14ac:dyDescent="0.2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row>
    <row r="462" spans="2:14" ht="14.25" customHeight="1" x14ac:dyDescent="0.25">
      <c r="B462" s="4" t="s">
        <v>14</v>
      </c>
      <c r="C462" s="4">
        <v>1185732</v>
      </c>
      <c r="D462" s="5">
        <v>44519</v>
      </c>
      <c r="E462" s="4" t="s">
        <v>15</v>
      </c>
      <c r="F462" s="4" t="s">
        <v>40</v>
      </c>
      <c r="G462" s="4" t="s">
        <v>41</v>
      </c>
      <c r="H462" s="6" t="s">
        <v>22</v>
      </c>
      <c r="I462" s="7">
        <v>65</v>
      </c>
      <c r="J462" s="8">
        <v>125</v>
      </c>
      <c r="K462" s="9">
        <v>81250</v>
      </c>
      <c r="L462" s="9">
        <v>24375</v>
      </c>
      <c r="M462" s="10">
        <v>0.3</v>
      </c>
      <c r="N462" s="4" t="s">
        <v>24</v>
      </c>
    </row>
    <row r="463" spans="2:14" ht="14.25" customHeight="1" x14ac:dyDescent="0.25">
      <c r="B463" s="4" t="s">
        <v>14</v>
      </c>
      <c r="C463" s="4">
        <v>1185732</v>
      </c>
      <c r="D463" s="5">
        <v>44520</v>
      </c>
      <c r="E463" s="4" t="s">
        <v>15</v>
      </c>
      <c r="F463" s="4" t="s">
        <v>40</v>
      </c>
      <c r="G463" s="4" t="s">
        <v>41</v>
      </c>
      <c r="H463" s="6" t="s">
        <v>23</v>
      </c>
      <c r="I463" s="7">
        <v>70</v>
      </c>
      <c r="J463" s="8">
        <v>250</v>
      </c>
      <c r="K463" s="9">
        <v>175000</v>
      </c>
      <c r="L463" s="9">
        <v>52500</v>
      </c>
      <c r="M463" s="10">
        <v>0.3</v>
      </c>
      <c r="N463" s="4" t="s">
        <v>24</v>
      </c>
    </row>
    <row r="464" spans="2:14" ht="14.25" customHeight="1" x14ac:dyDescent="0.2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row>
    <row r="465" spans="2:14" ht="14.25" customHeight="1" x14ac:dyDescent="0.2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row>
    <row r="466" spans="2:14" ht="14.25" customHeight="1" x14ac:dyDescent="0.2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row>
    <row r="467" spans="2:14" ht="14.25" customHeight="1" x14ac:dyDescent="0.2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row>
    <row r="468" spans="2:14" ht="14.25" customHeight="1" x14ac:dyDescent="0.25">
      <c r="B468" s="4" t="s">
        <v>14</v>
      </c>
      <c r="C468" s="4">
        <v>1185732</v>
      </c>
      <c r="D468" s="5">
        <v>44525</v>
      </c>
      <c r="E468" s="4" t="s">
        <v>15</v>
      </c>
      <c r="F468" s="4" t="s">
        <v>40</v>
      </c>
      <c r="G468" s="4" t="s">
        <v>41</v>
      </c>
      <c r="H468" s="6" t="s">
        <v>22</v>
      </c>
      <c r="I468" s="7">
        <v>65</v>
      </c>
      <c r="J468" s="8">
        <v>150</v>
      </c>
      <c r="K468" s="9">
        <v>97500</v>
      </c>
      <c r="L468" s="9">
        <v>34125</v>
      </c>
      <c r="M468" s="10">
        <v>0.35</v>
      </c>
      <c r="N468" s="4" t="s">
        <v>24</v>
      </c>
    </row>
    <row r="469" spans="2:14" ht="14.25" customHeight="1" x14ac:dyDescent="0.25">
      <c r="B469" s="4" t="s">
        <v>14</v>
      </c>
      <c r="C469" s="4">
        <v>1185732</v>
      </c>
      <c r="D469" s="5">
        <v>44526</v>
      </c>
      <c r="E469" s="4" t="s">
        <v>15</v>
      </c>
      <c r="F469" s="4" t="s">
        <v>40</v>
      </c>
      <c r="G469" s="4" t="s">
        <v>41</v>
      </c>
      <c r="H469" s="6" t="s">
        <v>23</v>
      </c>
      <c r="I469" s="7">
        <v>70</v>
      </c>
      <c r="J469" s="8">
        <v>300</v>
      </c>
      <c r="K469" s="9">
        <v>210000</v>
      </c>
      <c r="L469" s="9">
        <v>63000</v>
      </c>
      <c r="M469" s="10">
        <v>0.3</v>
      </c>
      <c r="N469" s="4" t="s">
        <v>24</v>
      </c>
    </row>
    <row r="470" spans="2:14" ht="14.25" customHeight="1" x14ac:dyDescent="0.2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row>
    <row r="471" spans="2:14" ht="14.25" customHeight="1" x14ac:dyDescent="0.2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row>
    <row r="472" spans="2:14" ht="14.25" customHeight="1" x14ac:dyDescent="0.2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row>
    <row r="473" spans="2:14" ht="14.25" customHeight="1" x14ac:dyDescent="0.2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row>
    <row r="474" spans="2:14" ht="14.25" customHeight="1" x14ac:dyDescent="0.25">
      <c r="B474" s="4" t="s">
        <v>14</v>
      </c>
      <c r="C474" s="4">
        <v>1185732</v>
      </c>
      <c r="D474" s="5">
        <v>44531</v>
      </c>
      <c r="E474" s="4" t="s">
        <v>15</v>
      </c>
      <c r="F474" s="4" t="s">
        <v>40</v>
      </c>
      <c r="G474" s="4" t="s">
        <v>41</v>
      </c>
      <c r="H474" s="6" t="s">
        <v>22</v>
      </c>
      <c r="I474" s="7">
        <v>65</v>
      </c>
      <c r="J474" s="8">
        <v>200</v>
      </c>
      <c r="K474" s="9">
        <v>130000</v>
      </c>
      <c r="L474" s="9">
        <v>45500</v>
      </c>
      <c r="M474" s="10">
        <v>0.35</v>
      </c>
      <c r="N474" s="4" t="s">
        <v>24</v>
      </c>
    </row>
    <row r="475" spans="2:14" ht="14.25" customHeight="1" x14ac:dyDescent="0.25">
      <c r="B475" s="4" t="s">
        <v>14</v>
      </c>
      <c r="C475" s="4">
        <v>1185732</v>
      </c>
      <c r="D475" s="5">
        <v>44532</v>
      </c>
      <c r="E475" s="4" t="s">
        <v>15</v>
      </c>
      <c r="F475" s="4" t="s">
        <v>40</v>
      </c>
      <c r="G475" s="4" t="s">
        <v>41</v>
      </c>
      <c r="H475" s="6" t="s">
        <v>23</v>
      </c>
      <c r="I475" s="7">
        <v>70</v>
      </c>
      <c r="J475" s="8">
        <v>375</v>
      </c>
      <c r="K475" s="9">
        <v>262500</v>
      </c>
      <c r="L475" s="9">
        <v>78750</v>
      </c>
      <c r="M475" s="10">
        <v>0.3</v>
      </c>
      <c r="N475" s="4" t="s">
        <v>24</v>
      </c>
    </row>
    <row r="476" spans="2:14" ht="14.25" customHeight="1" x14ac:dyDescent="0.2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row>
    <row r="477" spans="2:14" ht="14.25" customHeight="1" x14ac:dyDescent="0.2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row>
    <row r="478" spans="2:14" ht="14.25" customHeight="1" x14ac:dyDescent="0.2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row>
    <row r="479" spans="2:14" ht="14.25" customHeight="1" x14ac:dyDescent="0.2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row>
    <row r="480" spans="2:14" ht="14.25" customHeight="1" x14ac:dyDescent="0.25">
      <c r="B480" s="4" t="s">
        <v>14</v>
      </c>
      <c r="C480" s="4">
        <v>1185732</v>
      </c>
      <c r="D480" s="5">
        <v>44537</v>
      </c>
      <c r="E480" s="4" t="s">
        <v>15</v>
      </c>
      <c r="F480" s="4" t="s">
        <v>40</v>
      </c>
      <c r="G480" s="4" t="s">
        <v>41</v>
      </c>
      <c r="H480" s="6" t="s">
        <v>22</v>
      </c>
      <c r="I480" s="7">
        <v>65</v>
      </c>
      <c r="J480" s="8">
        <v>175</v>
      </c>
      <c r="K480" s="9">
        <v>113750</v>
      </c>
      <c r="L480" s="9">
        <v>39812.5</v>
      </c>
      <c r="M480" s="10">
        <v>0.35</v>
      </c>
      <c r="N480" s="4" t="s">
        <v>24</v>
      </c>
    </row>
    <row r="481" spans="2:14" ht="14.25" customHeight="1" x14ac:dyDescent="0.25">
      <c r="B481" s="4" t="s">
        <v>14</v>
      </c>
      <c r="C481" s="4">
        <v>1185732</v>
      </c>
      <c r="D481" s="5">
        <v>44538</v>
      </c>
      <c r="E481" s="4" t="s">
        <v>15</v>
      </c>
      <c r="F481" s="4" t="s">
        <v>40</v>
      </c>
      <c r="G481" s="4" t="s">
        <v>41</v>
      </c>
      <c r="H481" s="6" t="s">
        <v>23</v>
      </c>
      <c r="I481" s="7">
        <v>70</v>
      </c>
      <c r="J481" s="8">
        <v>350</v>
      </c>
      <c r="K481" s="9">
        <v>245000</v>
      </c>
      <c r="L481" s="9">
        <v>73500</v>
      </c>
      <c r="M481" s="10">
        <v>0.3</v>
      </c>
      <c r="N481" s="4" t="s">
        <v>24</v>
      </c>
    </row>
    <row r="482" spans="2:14" ht="14.25" customHeight="1" x14ac:dyDescent="0.25">
      <c r="B482" s="4" t="s">
        <v>14</v>
      </c>
      <c r="C482" s="4">
        <v>1185732</v>
      </c>
      <c r="D482" s="5">
        <v>44539</v>
      </c>
      <c r="E482" s="4" t="s">
        <v>15</v>
      </c>
      <c r="F482" s="4" t="s">
        <v>40</v>
      </c>
      <c r="G482" s="4" t="s">
        <v>41</v>
      </c>
      <c r="H482" s="6" t="s">
        <v>17</v>
      </c>
      <c r="I482" s="7">
        <v>65</v>
      </c>
      <c r="J482" s="8">
        <v>475</v>
      </c>
      <c r="K482" s="9">
        <v>308750</v>
      </c>
      <c r="L482" s="9">
        <v>154375</v>
      </c>
      <c r="M482" s="10">
        <v>0.5</v>
      </c>
      <c r="N482" s="4" t="s">
        <v>24</v>
      </c>
    </row>
    <row r="483" spans="2:14" ht="14.25" customHeight="1" x14ac:dyDescent="0.25">
      <c r="B483" s="4" t="s">
        <v>14</v>
      </c>
      <c r="C483" s="4">
        <v>1185732</v>
      </c>
      <c r="D483" s="5">
        <v>44540</v>
      </c>
      <c r="E483" s="4" t="s">
        <v>15</v>
      </c>
      <c r="F483" s="4" t="s">
        <v>40</v>
      </c>
      <c r="G483" s="4" t="s">
        <v>41</v>
      </c>
      <c r="H483" s="6" t="s">
        <v>19</v>
      </c>
      <c r="I483" s="7">
        <v>50</v>
      </c>
      <c r="J483" s="8">
        <v>275</v>
      </c>
      <c r="K483" s="9">
        <v>137500</v>
      </c>
      <c r="L483" s="9">
        <v>41250</v>
      </c>
      <c r="M483" s="10">
        <v>0.3</v>
      </c>
      <c r="N483" s="4" t="s">
        <v>24</v>
      </c>
    </row>
    <row r="484" spans="2:14" ht="14.25" customHeight="1" x14ac:dyDescent="0.2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row>
    <row r="485" spans="2:14" ht="14.25" customHeight="1" x14ac:dyDescent="0.25">
      <c r="B485" s="4" t="s">
        <v>14</v>
      </c>
      <c r="C485" s="4">
        <v>1185732</v>
      </c>
      <c r="D485" s="5">
        <v>44542</v>
      </c>
      <c r="E485" s="4" t="s">
        <v>15</v>
      </c>
      <c r="F485" s="4" t="s">
        <v>40</v>
      </c>
      <c r="G485" s="4" t="s">
        <v>41</v>
      </c>
      <c r="H485" s="6" t="s">
        <v>21</v>
      </c>
      <c r="I485" s="7">
        <v>45</v>
      </c>
      <c r="J485" s="8">
        <v>175</v>
      </c>
      <c r="K485" s="9">
        <v>78750</v>
      </c>
      <c r="L485" s="9">
        <v>27562.5</v>
      </c>
      <c r="M485" s="10">
        <v>0.35</v>
      </c>
      <c r="N485" s="4" t="s">
        <v>24</v>
      </c>
    </row>
    <row r="486" spans="2:14" ht="14.25" customHeight="1" x14ac:dyDescent="0.2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row>
    <row r="487" spans="2:14" ht="14.25" customHeight="1" x14ac:dyDescent="0.25">
      <c r="B487" s="4" t="s">
        <v>14</v>
      </c>
      <c r="C487" s="4">
        <v>1185732</v>
      </c>
      <c r="D487" s="5">
        <v>44544</v>
      </c>
      <c r="E487" s="4" t="s">
        <v>15</v>
      </c>
      <c r="F487" s="4" t="s">
        <v>40</v>
      </c>
      <c r="G487" s="4" t="s">
        <v>41</v>
      </c>
      <c r="H487" s="6" t="s">
        <v>23</v>
      </c>
      <c r="I487" s="7">
        <v>60</v>
      </c>
      <c r="J487" s="8">
        <v>225</v>
      </c>
      <c r="K487" s="9">
        <v>135000</v>
      </c>
      <c r="L487" s="9">
        <v>33750</v>
      </c>
      <c r="M487" s="10">
        <v>0.25</v>
      </c>
      <c r="N487" s="4" t="s">
        <v>24</v>
      </c>
    </row>
    <row r="488" spans="2:14" ht="14.25" customHeight="1" x14ac:dyDescent="0.25">
      <c r="B488" s="4" t="s">
        <v>14</v>
      </c>
      <c r="C488" s="4">
        <v>1185732</v>
      </c>
      <c r="D488" s="5">
        <v>44545</v>
      </c>
      <c r="E488" s="4" t="s">
        <v>15</v>
      </c>
      <c r="F488" s="4" t="s">
        <v>40</v>
      </c>
      <c r="G488" s="4" t="s">
        <v>41</v>
      </c>
      <c r="H488" s="6" t="s">
        <v>17</v>
      </c>
      <c r="I488" s="7">
        <v>60</v>
      </c>
      <c r="J488" s="8">
        <v>400</v>
      </c>
      <c r="K488" s="9">
        <v>240000</v>
      </c>
      <c r="L488" s="9">
        <v>120000</v>
      </c>
      <c r="M488" s="10">
        <v>0.5</v>
      </c>
      <c r="N488" s="4" t="s">
        <v>24</v>
      </c>
    </row>
    <row r="489" spans="2:14" ht="14.25" customHeight="1" x14ac:dyDescent="0.25">
      <c r="B489" s="4" t="s">
        <v>14</v>
      </c>
      <c r="C489" s="4">
        <v>1185732</v>
      </c>
      <c r="D489" s="5">
        <v>44546</v>
      </c>
      <c r="E489" s="4" t="s">
        <v>15</v>
      </c>
      <c r="F489" s="4" t="s">
        <v>40</v>
      </c>
      <c r="G489" s="4" t="s">
        <v>41</v>
      </c>
      <c r="H489" s="6" t="s">
        <v>19</v>
      </c>
      <c r="I489" s="7">
        <v>50</v>
      </c>
      <c r="J489" s="8">
        <v>225</v>
      </c>
      <c r="K489" s="9">
        <v>112500</v>
      </c>
      <c r="L489" s="9">
        <v>33750</v>
      </c>
      <c r="M489" s="10">
        <v>0.3</v>
      </c>
      <c r="N489" s="4" t="s">
        <v>24</v>
      </c>
    </row>
    <row r="490" spans="2:14" ht="14.25" customHeight="1" x14ac:dyDescent="0.25">
      <c r="B490" s="4" t="s">
        <v>14</v>
      </c>
      <c r="C490" s="4">
        <v>1185732</v>
      </c>
      <c r="D490" s="5">
        <v>44547</v>
      </c>
      <c r="E490" s="4" t="s">
        <v>15</v>
      </c>
      <c r="F490" s="4" t="s">
        <v>40</v>
      </c>
      <c r="G490" s="4" t="s">
        <v>41</v>
      </c>
      <c r="H490" s="6" t="s">
        <v>20</v>
      </c>
      <c r="I490" s="7">
        <v>50</v>
      </c>
      <c r="J490" s="8">
        <v>125</v>
      </c>
      <c r="K490" s="9">
        <v>62500</v>
      </c>
      <c r="L490" s="9">
        <v>21875</v>
      </c>
      <c r="M490" s="10">
        <v>0.35</v>
      </c>
      <c r="N490" s="4" t="s">
        <v>24</v>
      </c>
    </row>
    <row r="491" spans="2:14" ht="14.25" customHeight="1" x14ac:dyDescent="0.25">
      <c r="B491" s="4" t="s">
        <v>14</v>
      </c>
      <c r="C491" s="4">
        <v>1185732</v>
      </c>
      <c r="D491" s="5">
        <v>44548</v>
      </c>
      <c r="E491" s="4" t="s">
        <v>15</v>
      </c>
      <c r="F491" s="4" t="s">
        <v>40</v>
      </c>
      <c r="G491" s="4" t="s">
        <v>41</v>
      </c>
      <c r="H491" s="6" t="s">
        <v>21</v>
      </c>
      <c r="I491" s="7">
        <v>50</v>
      </c>
      <c r="J491" s="8">
        <v>100</v>
      </c>
      <c r="K491" s="9">
        <v>50000</v>
      </c>
      <c r="L491" s="9">
        <v>17500</v>
      </c>
      <c r="M491" s="10">
        <v>0.35</v>
      </c>
      <c r="N491" s="4" t="s">
        <v>24</v>
      </c>
    </row>
    <row r="492" spans="2:14" ht="14.25" customHeight="1" x14ac:dyDescent="0.25">
      <c r="B492" s="4" t="s">
        <v>14</v>
      </c>
      <c r="C492" s="4">
        <v>1185732</v>
      </c>
      <c r="D492" s="5">
        <v>44549</v>
      </c>
      <c r="E492" s="4" t="s">
        <v>15</v>
      </c>
      <c r="F492" s="4" t="s">
        <v>40</v>
      </c>
      <c r="G492" s="4" t="s">
        <v>41</v>
      </c>
      <c r="H492" s="6" t="s">
        <v>22</v>
      </c>
      <c r="I492" s="7">
        <v>60</v>
      </c>
      <c r="J492" s="8">
        <v>100</v>
      </c>
      <c r="K492" s="9">
        <v>60000</v>
      </c>
      <c r="L492" s="9">
        <v>18000</v>
      </c>
      <c r="M492" s="10">
        <v>0.3</v>
      </c>
      <c r="N492" s="4" t="s">
        <v>24</v>
      </c>
    </row>
    <row r="493" spans="2:14" ht="14.25" customHeight="1" x14ac:dyDescent="0.2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row>
    <row r="494" spans="2:14" ht="14.25" customHeight="1" x14ac:dyDescent="0.2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row>
    <row r="495" spans="2:14" ht="14.25" customHeight="1" x14ac:dyDescent="0.2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row>
    <row r="496" spans="2:14" ht="14.25" customHeight="1" x14ac:dyDescent="0.2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row>
    <row r="497" spans="2:14" ht="14.25" customHeight="1" x14ac:dyDescent="0.2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row>
    <row r="498" spans="2:14" ht="14.25" customHeight="1" x14ac:dyDescent="0.25">
      <c r="B498" s="4" t="s">
        <v>14</v>
      </c>
      <c r="C498" s="4">
        <v>1185732</v>
      </c>
      <c r="D498" s="5">
        <v>44555</v>
      </c>
      <c r="E498" s="4" t="s">
        <v>15</v>
      </c>
      <c r="F498" s="4" t="s">
        <v>40</v>
      </c>
      <c r="G498" s="4" t="s">
        <v>41</v>
      </c>
      <c r="H498" s="6" t="s">
        <v>22</v>
      </c>
      <c r="I498" s="7">
        <v>70</v>
      </c>
      <c r="J498" s="8">
        <v>150</v>
      </c>
      <c r="K498" s="9">
        <v>105000</v>
      </c>
      <c r="L498" s="9">
        <v>36750</v>
      </c>
      <c r="M498" s="10">
        <v>0.35</v>
      </c>
      <c r="N498" s="4" t="s">
        <v>24</v>
      </c>
    </row>
    <row r="499" spans="2:14" ht="14.25" customHeight="1" x14ac:dyDescent="0.25">
      <c r="B499" s="4" t="s">
        <v>14</v>
      </c>
      <c r="C499" s="4">
        <v>1185732</v>
      </c>
      <c r="D499" s="5">
        <v>44556</v>
      </c>
      <c r="E499" s="4" t="s">
        <v>15</v>
      </c>
      <c r="F499" s="4" t="s">
        <v>40</v>
      </c>
      <c r="G499" s="4" t="s">
        <v>41</v>
      </c>
      <c r="H499" s="6" t="s">
        <v>23</v>
      </c>
      <c r="I499" s="7">
        <v>75</v>
      </c>
      <c r="J499" s="8">
        <v>250</v>
      </c>
      <c r="K499" s="9">
        <v>187500</v>
      </c>
      <c r="L499" s="9">
        <v>56250</v>
      </c>
      <c r="M499" s="10">
        <v>0.3</v>
      </c>
      <c r="N499" s="4" t="s">
        <v>24</v>
      </c>
    </row>
    <row r="500" spans="2:14" ht="14.25" customHeight="1" x14ac:dyDescent="0.2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row>
    <row r="501" spans="2:14" ht="14.25" customHeight="1" x14ac:dyDescent="0.2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row>
    <row r="502" spans="2:14" ht="14.25" customHeight="1" x14ac:dyDescent="0.2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row>
    <row r="503" spans="2:14" ht="14.25" customHeight="1" x14ac:dyDescent="0.2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row>
    <row r="504" spans="2:14" ht="14.25" customHeight="1" x14ac:dyDescent="0.25">
      <c r="B504" s="4" t="s">
        <v>14</v>
      </c>
      <c r="C504" s="4">
        <v>1185732</v>
      </c>
      <c r="D504" s="5">
        <v>44561</v>
      </c>
      <c r="E504" s="4" t="s">
        <v>15</v>
      </c>
      <c r="F504" s="4" t="s">
        <v>40</v>
      </c>
      <c r="G504" s="4" t="s">
        <v>41</v>
      </c>
      <c r="H504" s="6" t="s">
        <v>22</v>
      </c>
      <c r="I504" s="7">
        <v>70</v>
      </c>
      <c r="J504" s="8">
        <v>175</v>
      </c>
      <c r="K504" s="9">
        <v>122500</v>
      </c>
      <c r="L504" s="9">
        <v>42875</v>
      </c>
      <c r="M504" s="10">
        <v>0.35</v>
      </c>
      <c r="N504" s="4" t="s">
        <v>24</v>
      </c>
    </row>
    <row r="505" spans="2:14" ht="14.25" customHeight="1" x14ac:dyDescent="0.25">
      <c r="B505" s="4" t="s">
        <v>14</v>
      </c>
      <c r="C505" s="4">
        <v>1185732</v>
      </c>
      <c r="D505" s="5">
        <v>43831</v>
      </c>
      <c r="E505" s="4" t="s">
        <v>15</v>
      </c>
      <c r="F505" s="4" t="s">
        <v>40</v>
      </c>
      <c r="G505" s="4" t="s">
        <v>41</v>
      </c>
      <c r="H505" s="6" t="s">
        <v>23</v>
      </c>
      <c r="I505" s="7">
        <v>75</v>
      </c>
      <c r="J505" s="8">
        <v>275</v>
      </c>
      <c r="K505" s="9">
        <v>206250</v>
      </c>
      <c r="L505" s="9">
        <v>61875</v>
      </c>
      <c r="M505" s="10">
        <v>0.3</v>
      </c>
      <c r="N505" s="4" t="s">
        <v>24</v>
      </c>
    </row>
    <row r="506" spans="2:14" ht="14.25" customHeight="1" x14ac:dyDescent="0.25">
      <c r="B506" s="4" t="s">
        <v>30</v>
      </c>
      <c r="C506" s="4">
        <v>1128299</v>
      </c>
      <c r="D506" s="5">
        <v>43832</v>
      </c>
      <c r="E506" s="4" t="s">
        <v>15</v>
      </c>
      <c r="F506" s="4" t="s">
        <v>40</v>
      </c>
      <c r="G506" s="4" t="s">
        <v>41</v>
      </c>
      <c r="H506" s="6" t="s">
        <v>17</v>
      </c>
      <c r="I506" s="7">
        <v>35</v>
      </c>
      <c r="J506" s="8">
        <v>450</v>
      </c>
      <c r="K506" s="9">
        <v>157500</v>
      </c>
      <c r="L506" s="9">
        <v>63000</v>
      </c>
      <c r="M506" s="10">
        <v>0.4</v>
      </c>
      <c r="N506" s="4" t="s">
        <v>24</v>
      </c>
    </row>
    <row r="507" spans="2:14" ht="14.25" customHeight="1" x14ac:dyDescent="0.25">
      <c r="B507" s="4" t="s">
        <v>30</v>
      </c>
      <c r="C507" s="4">
        <v>1128299</v>
      </c>
      <c r="D507" s="5">
        <v>43833</v>
      </c>
      <c r="E507" s="4" t="s">
        <v>15</v>
      </c>
      <c r="F507" s="4" t="s">
        <v>40</v>
      </c>
      <c r="G507" s="4" t="s">
        <v>41</v>
      </c>
      <c r="H507" s="6" t="s">
        <v>19</v>
      </c>
      <c r="I507" s="7">
        <v>45</v>
      </c>
      <c r="J507" s="8">
        <v>450</v>
      </c>
      <c r="K507" s="9">
        <v>202500</v>
      </c>
      <c r="L507" s="9">
        <v>50625</v>
      </c>
      <c r="M507" s="10">
        <v>0.25</v>
      </c>
      <c r="N507" s="4" t="s">
        <v>24</v>
      </c>
    </row>
    <row r="508" spans="2:14" ht="14.25" customHeight="1" x14ac:dyDescent="0.25">
      <c r="B508" s="4" t="s">
        <v>30</v>
      </c>
      <c r="C508" s="4">
        <v>1128299</v>
      </c>
      <c r="D508" s="5">
        <v>43834</v>
      </c>
      <c r="E508" s="4" t="s">
        <v>15</v>
      </c>
      <c r="F508" s="4" t="s">
        <v>40</v>
      </c>
      <c r="G508" s="4" t="s">
        <v>41</v>
      </c>
      <c r="H508" s="6" t="s">
        <v>20</v>
      </c>
      <c r="I508" s="7">
        <v>45</v>
      </c>
      <c r="J508" s="8">
        <v>450</v>
      </c>
      <c r="K508" s="9">
        <v>202500</v>
      </c>
      <c r="L508" s="9">
        <v>81000</v>
      </c>
      <c r="M508" s="10">
        <v>0.4</v>
      </c>
      <c r="N508" s="4" t="s">
        <v>24</v>
      </c>
    </row>
    <row r="509" spans="2:14" ht="14.25" customHeight="1" x14ac:dyDescent="0.25">
      <c r="B509" s="4" t="s">
        <v>30</v>
      </c>
      <c r="C509" s="4">
        <v>1128299</v>
      </c>
      <c r="D509" s="5">
        <v>43835</v>
      </c>
      <c r="E509" s="4" t="s">
        <v>15</v>
      </c>
      <c r="F509" s="4" t="s">
        <v>40</v>
      </c>
      <c r="G509" s="4" t="s">
        <v>41</v>
      </c>
      <c r="H509" s="6" t="s">
        <v>21</v>
      </c>
      <c r="I509" s="7">
        <v>45</v>
      </c>
      <c r="J509" s="8">
        <v>300</v>
      </c>
      <c r="K509" s="9">
        <v>135000</v>
      </c>
      <c r="L509" s="9">
        <v>47250</v>
      </c>
      <c r="M509" s="10">
        <v>0.35</v>
      </c>
      <c r="N509" s="4" t="s">
        <v>24</v>
      </c>
    </row>
    <row r="510" spans="2:14" ht="14.25" customHeight="1" x14ac:dyDescent="0.2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row>
    <row r="511" spans="2:14" ht="14.25" customHeight="1" x14ac:dyDescent="0.25">
      <c r="B511" s="4" t="s">
        <v>30</v>
      </c>
      <c r="C511" s="4">
        <v>1128299</v>
      </c>
      <c r="D511" s="5">
        <v>43837</v>
      </c>
      <c r="E511" s="4" t="s">
        <v>31</v>
      </c>
      <c r="F511" s="4" t="s">
        <v>42</v>
      </c>
      <c r="G511" s="4" t="s">
        <v>43</v>
      </c>
      <c r="H511" s="6" t="s">
        <v>23</v>
      </c>
      <c r="I511" s="7">
        <v>45</v>
      </c>
      <c r="J511" s="8">
        <v>475</v>
      </c>
      <c r="K511" s="9">
        <v>213750</v>
      </c>
      <c r="L511" s="9">
        <v>42750</v>
      </c>
      <c r="M511" s="10">
        <v>0.2</v>
      </c>
      <c r="N511" s="4" t="s">
        <v>24</v>
      </c>
    </row>
    <row r="512" spans="2:14" ht="14.25" customHeight="1" x14ac:dyDescent="0.25">
      <c r="B512" s="4" t="s">
        <v>30</v>
      </c>
      <c r="C512" s="4">
        <v>1128299</v>
      </c>
      <c r="D512" s="5">
        <v>43838</v>
      </c>
      <c r="E512" s="4" t="s">
        <v>31</v>
      </c>
      <c r="F512" s="4" t="s">
        <v>42</v>
      </c>
      <c r="G512" s="4" t="s">
        <v>43</v>
      </c>
      <c r="H512" s="6" t="s">
        <v>17</v>
      </c>
      <c r="I512" s="7">
        <v>35</v>
      </c>
      <c r="J512" s="8">
        <v>525</v>
      </c>
      <c r="K512" s="9">
        <v>183750</v>
      </c>
      <c r="L512" s="9">
        <v>73500</v>
      </c>
      <c r="M512" s="10">
        <v>0.4</v>
      </c>
      <c r="N512" s="4" t="s">
        <v>24</v>
      </c>
    </row>
    <row r="513" spans="2:14" ht="14.25" customHeight="1" x14ac:dyDescent="0.25">
      <c r="B513" s="4" t="s">
        <v>30</v>
      </c>
      <c r="C513" s="4">
        <v>1128299</v>
      </c>
      <c r="D513" s="5">
        <v>43839</v>
      </c>
      <c r="E513" s="4" t="s">
        <v>31</v>
      </c>
      <c r="F513" s="4" t="s">
        <v>42</v>
      </c>
      <c r="G513" s="4" t="s">
        <v>43</v>
      </c>
      <c r="H513" s="6" t="s">
        <v>19</v>
      </c>
      <c r="I513" s="7">
        <v>45</v>
      </c>
      <c r="J513" s="8">
        <v>425</v>
      </c>
      <c r="K513" s="9">
        <v>191250</v>
      </c>
      <c r="L513" s="9">
        <v>47812.5</v>
      </c>
      <c r="M513" s="10">
        <v>0.25</v>
      </c>
      <c r="N513" s="4" t="s">
        <v>24</v>
      </c>
    </row>
    <row r="514" spans="2:14" ht="14.25" customHeight="1" x14ac:dyDescent="0.25">
      <c r="B514" s="4" t="s">
        <v>30</v>
      </c>
      <c r="C514" s="4">
        <v>1128299</v>
      </c>
      <c r="D514" s="5">
        <v>43840</v>
      </c>
      <c r="E514" s="4" t="s">
        <v>31</v>
      </c>
      <c r="F514" s="4" t="s">
        <v>42</v>
      </c>
      <c r="G514" s="4" t="s">
        <v>43</v>
      </c>
      <c r="H514" s="6" t="s">
        <v>20</v>
      </c>
      <c r="I514" s="7">
        <v>45</v>
      </c>
      <c r="J514" s="8">
        <v>425</v>
      </c>
      <c r="K514" s="9">
        <v>191250</v>
      </c>
      <c r="L514" s="9">
        <v>76500</v>
      </c>
      <c r="M514" s="10">
        <v>0.4</v>
      </c>
      <c r="N514" s="4" t="s">
        <v>24</v>
      </c>
    </row>
    <row r="515" spans="2:14" ht="14.25" customHeight="1" x14ac:dyDescent="0.25">
      <c r="B515" s="4" t="s">
        <v>30</v>
      </c>
      <c r="C515" s="4">
        <v>1128299</v>
      </c>
      <c r="D515" s="5">
        <v>43841</v>
      </c>
      <c r="E515" s="4" t="s">
        <v>31</v>
      </c>
      <c r="F515" s="4" t="s">
        <v>42</v>
      </c>
      <c r="G515" s="4" t="s">
        <v>43</v>
      </c>
      <c r="H515" s="6" t="s">
        <v>21</v>
      </c>
      <c r="I515" s="7">
        <v>45</v>
      </c>
      <c r="J515" s="8">
        <v>275</v>
      </c>
      <c r="K515" s="9">
        <v>123750</v>
      </c>
      <c r="L515" s="9">
        <v>43312.5</v>
      </c>
      <c r="M515" s="10">
        <v>0.35</v>
      </c>
      <c r="N515" s="4" t="s">
        <v>24</v>
      </c>
    </row>
    <row r="516" spans="2:14" ht="14.25" customHeight="1" x14ac:dyDescent="0.2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row>
    <row r="517" spans="2:14" ht="14.25" customHeight="1" x14ac:dyDescent="0.25">
      <c r="B517" s="4" t="s">
        <v>30</v>
      </c>
      <c r="C517" s="4">
        <v>1128299</v>
      </c>
      <c r="D517" s="5">
        <v>43843</v>
      </c>
      <c r="E517" s="4" t="s">
        <v>31</v>
      </c>
      <c r="F517" s="4" t="s">
        <v>42</v>
      </c>
      <c r="G517" s="4" t="s">
        <v>43</v>
      </c>
      <c r="H517" s="6" t="s">
        <v>23</v>
      </c>
      <c r="I517" s="7">
        <v>45</v>
      </c>
      <c r="J517" s="8">
        <v>400</v>
      </c>
      <c r="K517" s="9">
        <v>180000</v>
      </c>
      <c r="L517" s="9">
        <v>36000</v>
      </c>
      <c r="M517" s="10">
        <v>0.2</v>
      </c>
      <c r="N517" s="4" t="s">
        <v>24</v>
      </c>
    </row>
    <row r="518" spans="2:14" ht="14.25" customHeight="1" x14ac:dyDescent="0.25">
      <c r="B518" s="4" t="s">
        <v>30</v>
      </c>
      <c r="C518" s="4">
        <v>1128299</v>
      </c>
      <c r="D518" s="5">
        <v>43844</v>
      </c>
      <c r="E518" s="4" t="s">
        <v>31</v>
      </c>
      <c r="F518" s="4" t="s">
        <v>42</v>
      </c>
      <c r="G518" s="4" t="s">
        <v>43</v>
      </c>
      <c r="H518" s="6" t="s">
        <v>17</v>
      </c>
      <c r="I518" s="7">
        <v>45</v>
      </c>
      <c r="J518" s="8">
        <v>550</v>
      </c>
      <c r="K518" s="9">
        <v>247500</v>
      </c>
      <c r="L518" s="9">
        <v>99000</v>
      </c>
      <c r="M518" s="10">
        <v>0.4</v>
      </c>
      <c r="N518" s="4" t="s">
        <v>24</v>
      </c>
    </row>
    <row r="519" spans="2:14" ht="14.25" customHeight="1" x14ac:dyDescent="0.2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row>
    <row r="520" spans="2:14" ht="14.25" customHeight="1" x14ac:dyDescent="0.2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row>
    <row r="521" spans="2:14" ht="14.25" customHeight="1" x14ac:dyDescent="0.2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row>
    <row r="522" spans="2:14" ht="14.25" customHeight="1" x14ac:dyDescent="0.2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row>
    <row r="523" spans="2:14" ht="14.25" customHeight="1" x14ac:dyDescent="0.2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row>
    <row r="524" spans="2:14" ht="14.25" customHeight="1" x14ac:dyDescent="0.25">
      <c r="B524" s="4" t="s">
        <v>30</v>
      </c>
      <c r="C524" s="4">
        <v>1128299</v>
      </c>
      <c r="D524" s="5">
        <v>43850</v>
      </c>
      <c r="E524" s="4" t="s">
        <v>31</v>
      </c>
      <c r="F524" s="4" t="s">
        <v>42</v>
      </c>
      <c r="G524" s="4" t="s">
        <v>43</v>
      </c>
      <c r="H524" s="6" t="s">
        <v>17</v>
      </c>
      <c r="I524" s="7">
        <v>60</v>
      </c>
      <c r="J524" s="8">
        <v>550</v>
      </c>
      <c r="K524" s="9">
        <v>330000</v>
      </c>
      <c r="L524" s="9">
        <v>132000</v>
      </c>
      <c r="M524" s="10">
        <v>0.4</v>
      </c>
      <c r="N524" s="4" t="s">
        <v>24</v>
      </c>
    </row>
    <row r="525" spans="2:14" ht="14.25" customHeight="1" x14ac:dyDescent="0.25">
      <c r="B525" s="4" t="s">
        <v>30</v>
      </c>
      <c r="C525" s="4">
        <v>1128299</v>
      </c>
      <c r="D525" s="5">
        <v>43851</v>
      </c>
      <c r="E525" s="4" t="s">
        <v>31</v>
      </c>
      <c r="F525" s="4" t="s">
        <v>42</v>
      </c>
      <c r="G525" s="4" t="s">
        <v>43</v>
      </c>
      <c r="H525" s="6" t="s">
        <v>19</v>
      </c>
      <c r="I525" s="7">
        <v>65</v>
      </c>
      <c r="J525" s="8">
        <v>350</v>
      </c>
      <c r="K525" s="9">
        <v>227500</v>
      </c>
      <c r="L525" s="9">
        <v>56875</v>
      </c>
      <c r="M525" s="10">
        <v>0.25</v>
      </c>
      <c r="N525" s="4" t="s">
        <v>24</v>
      </c>
    </row>
    <row r="526" spans="2:14" ht="14.25" customHeight="1" x14ac:dyDescent="0.25">
      <c r="B526" s="4" t="s">
        <v>30</v>
      </c>
      <c r="C526" s="4">
        <v>1128299</v>
      </c>
      <c r="D526" s="5">
        <v>43852</v>
      </c>
      <c r="E526" s="4" t="s">
        <v>31</v>
      </c>
      <c r="F526" s="4" t="s">
        <v>42</v>
      </c>
      <c r="G526" s="4" t="s">
        <v>43</v>
      </c>
      <c r="H526" s="6" t="s">
        <v>20</v>
      </c>
      <c r="I526" s="7">
        <v>65</v>
      </c>
      <c r="J526" s="8">
        <v>400</v>
      </c>
      <c r="K526" s="9">
        <v>260000</v>
      </c>
      <c r="L526" s="9">
        <v>104000</v>
      </c>
      <c r="M526" s="10">
        <v>0.4</v>
      </c>
      <c r="N526" s="4" t="s">
        <v>24</v>
      </c>
    </row>
    <row r="527" spans="2:14" ht="14.25" customHeight="1" x14ac:dyDescent="0.2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row>
    <row r="528" spans="2:14" ht="14.25" customHeight="1" x14ac:dyDescent="0.2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row>
    <row r="529" spans="2:14" ht="14.25" customHeight="1" x14ac:dyDescent="0.25">
      <c r="B529" s="4" t="s">
        <v>30</v>
      </c>
      <c r="C529" s="4">
        <v>1128299</v>
      </c>
      <c r="D529" s="5">
        <v>43855</v>
      </c>
      <c r="E529" s="4" t="s">
        <v>31</v>
      </c>
      <c r="F529" s="4" t="s">
        <v>42</v>
      </c>
      <c r="G529" s="4" t="s">
        <v>43</v>
      </c>
      <c r="H529" s="6" t="s">
        <v>23</v>
      </c>
      <c r="I529" s="7">
        <v>80</v>
      </c>
      <c r="J529" s="8">
        <v>350</v>
      </c>
      <c r="K529" s="9">
        <v>280000</v>
      </c>
      <c r="L529" s="9">
        <v>56000</v>
      </c>
      <c r="M529" s="10">
        <v>0.2</v>
      </c>
      <c r="N529" s="4" t="s">
        <v>24</v>
      </c>
    </row>
    <row r="530" spans="2:14" ht="14.25" customHeight="1" x14ac:dyDescent="0.25">
      <c r="B530" s="4" t="s">
        <v>30</v>
      </c>
      <c r="C530" s="4">
        <v>1128299</v>
      </c>
      <c r="D530" s="5">
        <v>43856</v>
      </c>
      <c r="E530" s="4" t="s">
        <v>31</v>
      </c>
      <c r="F530" s="4" t="s">
        <v>42</v>
      </c>
      <c r="G530" s="4" t="s">
        <v>43</v>
      </c>
      <c r="H530" s="6" t="s">
        <v>17</v>
      </c>
      <c r="I530" s="7">
        <v>60</v>
      </c>
      <c r="J530" s="8">
        <v>550</v>
      </c>
      <c r="K530" s="9">
        <v>330000</v>
      </c>
      <c r="L530" s="9">
        <v>148500</v>
      </c>
      <c r="M530" s="10">
        <v>0.45</v>
      </c>
      <c r="N530" s="4" t="s">
        <v>24</v>
      </c>
    </row>
    <row r="531" spans="2:14" ht="14.25" customHeight="1" x14ac:dyDescent="0.25">
      <c r="B531" s="4" t="s">
        <v>30</v>
      </c>
      <c r="C531" s="4">
        <v>1128299</v>
      </c>
      <c r="D531" s="5">
        <v>43857</v>
      </c>
      <c r="E531" s="4" t="s">
        <v>31</v>
      </c>
      <c r="F531" s="4" t="s">
        <v>42</v>
      </c>
      <c r="G531" s="4" t="s">
        <v>43</v>
      </c>
      <c r="H531" s="6" t="s">
        <v>19</v>
      </c>
      <c r="I531" s="7">
        <v>65</v>
      </c>
      <c r="J531" s="8">
        <v>400</v>
      </c>
      <c r="K531" s="9">
        <v>260000</v>
      </c>
      <c r="L531" s="9">
        <v>78000</v>
      </c>
      <c r="M531" s="10">
        <v>0.3</v>
      </c>
      <c r="N531" s="4" t="s">
        <v>24</v>
      </c>
    </row>
    <row r="532" spans="2:14" ht="14.25" customHeight="1" x14ac:dyDescent="0.25">
      <c r="B532" s="4" t="s">
        <v>30</v>
      </c>
      <c r="C532" s="4">
        <v>1128299</v>
      </c>
      <c r="D532" s="5">
        <v>43858</v>
      </c>
      <c r="E532" s="4" t="s">
        <v>31</v>
      </c>
      <c r="F532" s="4" t="s">
        <v>42</v>
      </c>
      <c r="G532" s="4" t="s">
        <v>43</v>
      </c>
      <c r="H532" s="6" t="s">
        <v>20</v>
      </c>
      <c r="I532" s="7">
        <v>65</v>
      </c>
      <c r="J532" s="8">
        <v>400</v>
      </c>
      <c r="K532" s="9">
        <v>260000</v>
      </c>
      <c r="L532" s="9">
        <v>117000</v>
      </c>
      <c r="M532" s="10">
        <v>0.45</v>
      </c>
      <c r="N532" s="4" t="s">
        <v>24</v>
      </c>
    </row>
    <row r="533" spans="2:14" ht="14.25" customHeight="1" x14ac:dyDescent="0.2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row>
    <row r="534" spans="2:14" ht="14.25" customHeight="1" x14ac:dyDescent="0.2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row>
    <row r="535" spans="2:14" ht="14.25" customHeight="1" x14ac:dyDescent="0.25">
      <c r="B535" s="4" t="s">
        <v>30</v>
      </c>
      <c r="C535" s="4">
        <v>1128299</v>
      </c>
      <c r="D535" s="5">
        <v>43861</v>
      </c>
      <c r="E535" s="4" t="s">
        <v>31</v>
      </c>
      <c r="F535" s="4" t="s">
        <v>42</v>
      </c>
      <c r="G535" s="4" t="s">
        <v>43</v>
      </c>
      <c r="H535" s="6" t="s">
        <v>23</v>
      </c>
      <c r="I535" s="7">
        <v>80</v>
      </c>
      <c r="J535" s="8">
        <v>450</v>
      </c>
      <c r="K535" s="9">
        <v>360000</v>
      </c>
      <c r="L535" s="9">
        <v>90000</v>
      </c>
      <c r="M535" s="10">
        <v>0.25</v>
      </c>
      <c r="N535" s="4" t="s">
        <v>24</v>
      </c>
    </row>
    <row r="536" spans="2:14" ht="14.25" customHeight="1" x14ac:dyDescent="0.25">
      <c r="B536" s="4" t="s">
        <v>30</v>
      </c>
      <c r="C536" s="4">
        <v>1128299</v>
      </c>
      <c r="D536" s="5">
        <v>43862</v>
      </c>
      <c r="E536" s="4" t="s">
        <v>31</v>
      </c>
      <c r="F536" s="4" t="s">
        <v>42</v>
      </c>
      <c r="G536" s="4" t="s">
        <v>43</v>
      </c>
      <c r="H536" s="6" t="s">
        <v>17</v>
      </c>
      <c r="I536" s="7">
        <v>60</v>
      </c>
      <c r="J536" s="8">
        <v>700</v>
      </c>
      <c r="K536" s="9">
        <v>420000</v>
      </c>
      <c r="L536" s="9">
        <v>189000</v>
      </c>
      <c r="M536" s="10">
        <v>0.45</v>
      </c>
      <c r="N536" s="4" t="s">
        <v>24</v>
      </c>
    </row>
    <row r="537" spans="2:14" ht="14.25" customHeight="1" x14ac:dyDescent="0.25">
      <c r="B537" s="4" t="s">
        <v>30</v>
      </c>
      <c r="C537" s="4">
        <v>1128299</v>
      </c>
      <c r="D537" s="5">
        <v>43863</v>
      </c>
      <c r="E537" s="4" t="s">
        <v>31</v>
      </c>
      <c r="F537" s="4" t="s">
        <v>42</v>
      </c>
      <c r="G537" s="4" t="s">
        <v>43</v>
      </c>
      <c r="H537" s="6" t="s">
        <v>19</v>
      </c>
      <c r="I537" s="7">
        <v>65</v>
      </c>
      <c r="J537" s="8">
        <v>550</v>
      </c>
      <c r="K537" s="9">
        <v>357500</v>
      </c>
      <c r="L537" s="9">
        <v>107250</v>
      </c>
      <c r="M537" s="10">
        <v>0.3</v>
      </c>
      <c r="N537" s="4" t="s">
        <v>24</v>
      </c>
    </row>
    <row r="538" spans="2:14" ht="14.25" customHeight="1" x14ac:dyDescent="0.25">
      <c r="B538" s="4" t="s">
        <v>30</v>
      </c>
      <c r="C538" s="4">
        <v>1128299</v>
      </c>
      <c r="D538" s="5">
        <v>43864</v>
      </c>
      <c r="E538" s="4" t="s">
        <v>31</v>
      </c>
      <c r="F538" s="4" t="s">
        <v>42</v>
      </c>
      <c r="G538" s="4" t="s">
        <v>43</v>
      </c>
      <c r="H538" s="6" t="s">
        <v>20</v>
      </c>
      <c r="I538" s="7">
        <v>65</v>
      </c>
      <c r="J538" s="8">
        <v>550</v>
      </c>
      <c r="K538" s="9">
        <v>357500</v>
      </c>
      <c r="L538" s="9">
        <v>160875</v>
      </c>
      <c r="M538" s="10">
        <v>0.45</v>
      </c>
      <c r="N538" s="4" t="s">
        <v>24</v>
      </c>
    </row>
    <row r="539" spans="2:14" ht="14.25" customHeight="1" x14ac:dyDescent="0.2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row>
    <row r="540" spans="2:14" ht="14.25" customHeight="1" x14ac:dyDescent="0.2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row>
    <row r="541" spans="2:14" ht="14.25" customHeight="1" x14ac:dyDescent="0.25">
      <c r="B541" s="4" t="s">
        <v>30</v>
      </c>
      <c r="C541" s="4">
        <v>1128299</v>
      </c>
      <c r="D541" s="5">
        <v>43867</v>
      </c>
      <c r="E541" s="4" t="s">
        <v>31</v>
      </c>
      <c r="F541" s="4" t="s">
        <v>42</v>
      </c>
      <c r="G541" s="4" t="s">
        <v>43</v>
      </c>
      <c r="H541" s="6" t="s">
        <v>23</v>
      </c>
      <c r="I541" s="7">
        <v>80</v>
      </c>
      <c r="J541" s="8">
        <v>600</v>
      </c>
      <c r="K541" s="9">
        <v>480000</v>
      </c>
      <c r="L541" s="9">
        <v>120000</v>
      </c>
      <c r="M541" s="10">
        <v>0.25</v>
      </c>
      <c r="N541" s="4" t="s">
        <v>24</v>
      </c>
    </row>
    <row r="542" spans="2:14" ht="14.25" customHeight="1" x14ac:dyDescent="0.25">
      <c r="B542" s="4" t="s">
        <v>30</v>
      </c>
      <c r="C542" s="4">
        <v>1128299</v>
      </c>
      <c r="D542" s="5">
        <v>43868</v>
      </c>
      <c r="E542" s="4" t="s">
        <v>31</v>
      </c>
      <c r="F542" s="4" t="s">
        <v>42</v>
      </c>
      <c r="G542" s="4" t="s">
        <v>43</v>
      </c>
      <c r="H542" s="6" t="s">
        <v>17</v>
      </c>
      <c r="I542" s="7">
        <v>60</v>
      </c>
      <c r="J542" s="8">
        <v>750</v>
      </c>
      <c r="K542" s="9">
        <v>450000</v>
      </c>
      <c r="L542" s="9">
        <v>180000</v>
      </c>
      <c r="M542" s="10">
        <v>0.4</v>
      </c>
      <c r="N542" s="4" t="s">
        <v>24</v>
      </c>
    </row>
    <row r="543" spans="2:14" ht="14.25" customHeight="1" x14ac:dyDescent="0.25">
      <c r="B543" s="4" t="s">
        <v>30</v>
      </c>
      <c r="C543" s="4">
        <v>1128299</v>
      </c>
      <c r="D543" s="5">
        <v>43869</v>
      </c>
      <c r="E543" s="4" t="s">
        <v>31</v>
      </c>
      <c r="F543" s="4" t="s">
        <v>42</v>
      </c>
      <c r="G543" s="4" t="s">
        <v>43</v>
      </c>
      <c r="H543" s="6" t="s">
        <v>19</v>
      </c>
      <c r="I543" s="7">
        <v>65</v>
      </c>
      <c r="J543" s="8">
        <v>600</v>
      </c>
      <c r="K543" s="9">
        <v>390000</v>
      </c>
      <c r="L543" s="9">
        <v>97500</v>
      </c>
      <c r="M543" s="10">
        <v>0.25</v>
      </c>
      <c r="N543" s="4" t="s">
        <v>24</v>
      </c>
    </row>
    <row r="544" spans="2:14" ht="14.25" customHeight="1" x14ac:dyDescent="0.25">
      <c r="B544" s="4" t="s">
        <v>30</v>
      </c>
      <c r="C544" s="4">
        <v>1128299</v>
      </c>
      <c r="D544" s="5">
        <v>43870</v>
      </c>
      <c r="E544" s="4" t="s">
        <v>31</v>
      </c>
      <c r="F544" s="4" t="s">
        <v>42</v>
      </c>
      <c r="G544" s="4" t="s">
        <v>43</v>
      </c>
      <c r="H544" s="6" t="s">
        <v>20</v>
      </c>
      <c r="I544" s="7">
        <v>65</v>
      </c>
      <c r="J544" s="8">
        <v>550</v>
      </c>
      <c r="K544" s="9">
        <v>357500</v>
      </c>
      <c r="L544" s="9">
        <v>143000</v>
      </c>
      <c r="M544" s="10">
        <v>0.4</v>
      </c>
      <c r="N544" s="4" t="s">
        <v>18</v>
      </c>
    </row>
    <row r="545" spans="2:14" ht="14.25" customHeight="1" x14ac:dyDescent="0.25">
      <c r="B545" s="4" t="s">
        <v>30</v>
      </c>
      <c r="C545" s="4">
        <v>1128299</v>
      </c>
      <c r="D545" s="5">
        <v>43871</v>
      </c>
      <c r="E545" s="4" t="s">
        <v>31</v>
      </c>
      <c r="F545" s="4" t="s">
        <v>42</v>
      </c>
      <c r="G545" s="4" t="s">
        <v>43</v>
      </c>
      <c r="H545" s="6" t="s">
        <v>21</v>
      </c>
      <c r="I545" s="7">
        <v>60</v>
      </c>
      <c r="J545" s="8">
        <v>450</v>
      </c>
      <c r="K545" s="9">
        <v>270000</v>
      </c>
      <c r="L545" s="9">
        <v>94500</v>
      </c>
      <c r="M545" s="10">
        <v>0.35</v>
      </c>
      <c r="N545" s="4" t="s">
        <v>18</v>
      </c>
    </row>
    <row r="546" spans="2:14" ht="14.25" customHeight="1" x14ac:dyDescent="0.2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row>
    <row r="547" spans="2:14" ht="14.25" customHeight="1" x14ac:dyDescent="0.25">
      <c r="B547" s="4" t="s">
        <v>30</v>
      </c>
      <c r="C547" s="4">
        <v>1128299</v>
      </c>
      <c r="D547" s="5">
        <v>43873</v>
      </c>
      <c r="E547" s="4" t="s">
        <v>31</v>
      </c>
      <c r="F547" s="4" t="s">
        <v>42</v>
      </c>
      <c r="G547" s="4" t="s">
        <v>43</v>
      </c>
      <c r="H547" s="6" t="s">
        <v>23</v>
      </c>
      <c r="I547" s="7">
        <v>80</v>
      </c>
      <c r="J547" s="8">
        <v>500</v>
      </c>
      <c r="K547" s="9">
        <v>400000</v>
      </c>
      <c r="L547" s="9">
        <v>80000</v>
      </c>
      <c r="M547" s="10">
        <v>0.2</v>
      </c>
      <c r="N547" s="4" t="s">
        <v>18</v>
      </c>
    </row>
    <row r="548" spans="2:14" ht="14.25" customHeight="1" x14ac:dyDescent="0.25">
      <c r="B548" s="4" t="s">
        <v>30</v>
      </c>
      <c r="C548" s="4">
        <v>1128299</v>
      </c>
      <c r="D548" s="5">
        <v>43874</v>
      </c>
      <c r="E548" s="4" t="s">
        <v>31</v>
      </c>
      <c r="F548" s="4" t="s">
        <v>42</v>
      </c>
      <c r="G548" s="4" t="s">
        <v>43</v>
      </c>
      <c r="H548" s="6" t="s">
        <v>17</v>
      </c>
      <c r="I548" s="7">
        <v>65</v>
      </c>
      <c r="J548" s="8">
        <v>700</v>
      </c>
      <c r="K548" s="9">
        <v>455000</v>
      </c>
      <c r="L548" s="9">
        <v>182000</v>
      </c>
      <c r="M548" s="10">
        <v>0.4</v>
      </c>
      <c r="N548" s="4" t="s">
        <v>18</v>
      </c>
    </row>
    <row r="549" spans="2:14" ht="14.25" customHeight="1" x14ac:dyDescent="0.25">
      <c r="B549" s="4" t="s">
        <v>30</v>
      </c>
      <c r="C549" s="4">
        <v>1128299</v>
      </c>
      <c r="D549" s="5">
        <v>43875</v>
      </c>
      <c r="E549" s="4" t="s">
        <v>31</v>
      </c>
      <c r="F549" s="4" t="s">
        <v>42</v>
      </c>
      <c r="G549" s="4" t="s">
        <v>43</v>
      </c>
      <c r="H549" s="6" t="s">
        <v>19</v>
      </c>
      <c r="I549" s="7">
        <v>70</v>
      </c>
      <c r="J549" s="8">
        <v>650</v>
      </c>
      <c r="K549" s="9">
        <v>455000</v>
      </c>
      <c r="L549" s="9">
        <v>113750</v>
      </c>
      <c r="M549" s="10">
        <v>0.25</v>
      </c>
      <c r="N549" s="4" t="s">
        <v>18</v>
      </c>
    </row>
    <row r="550" spans="2:14" ht="14.25" customHeight="1" x14ac:dyDescent="0.25">
      <c r="B550" s="4" t="s">
        <v>30</v>
      </c>
      <c r="C550" s="4">
        <v>1128299</v>
      </c>
      <c r="D550" s="5">
        <v>43876</v>
      </c>
      <c r="E550" s="4" t="s">
        <v>31</v>
      </c>
      <c r="F550" s="4" t="s">
        <v>42</v>
      </c>
      <c r="G550" s="4" t="s">
        <v>43</v>
      </c>
      <c r="H550" s="6" t="s">
        <v>20</v>
      </c>
      <c r="I550" s="7">
        <v>65</v>
      </c>
      <c r="J550" s="8">
        <v>525</v>
      </c>
      <c r="K550" s="9">
        <v>341250</v>
      </c>
      <c r="L550" s="9">
        <v>136500</v>
      </c>
      <c r="M550" s="10">
        <v>0.4</v>
      </c>
      <c r="N550" s="4" t="s">
        <v>18</v>
      </c>
    </row>
    <row r="551" spans="2:14" ht="14.25" customHeight="1" x14ac:dyDescent="0.25">
      <c r="B551" s="4" t="s">
        <v>30</v>
      </c>
      <c r="C551" s="4">
        <v>1128299</v>
      </c>
      <c r="D551" s="5">
        <v>43877</v>
      </c>
      <c r="E551" s="4" t="s">
        <v>31</v>
      </c>
      <c r="F551" s="4" t="s">
        <v>42</v>
      </c>
      <c r="G551" s="4" t="s">
        <v>43</v>
      </c>
      <c r="H551" s="6" t="s">
        <v>21</v>
      </c>
      <c r="I551" s="7">
        <v>65</v>
      </c>
      <c r="J551" s="8">
        <v>475</v>
      </c>
      <c r="K551" s="9">
        <v>308750</v>
      </c>
      <c r="L551" s="9">
        <v>108062.5</v>
      </c>
      <c r="M551" s="10">
        <v>0.35</v>
      </c>
      <c r="N551" s="4" t="s">
        <v>18</v>
      </c>
    </row>
    <row r="552" spans="2:14" ht="14.25" customHeight="1" x14ac:dyDescent="0.2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row>
    <row r="553" spans="2:14" ht="14.25" customHeight="1" x14ac:dyDescent="0.25">
      <c r="B553" s="4" t="s">
        <v>30</v>
      </c>
      <c r="C553" s="4">
        <v>1128299</v>
      </c>
      <c r="D553" s="5">
        <v>43879</v>
      </c>
      <c r="E553" s="4" t="s">
        <v>31</v>
      </c>
      <c r="F553" s="4" t="s">
        <v>42</v>
      </c>
      <c r="G553" s="4" t="s">
        <v>43</v>
      </c>
      <c r="H553" s="6" t="s">
        <v>23</v>
      </c>
      <c r="I553" s="7">
        <v>80</v>
      </c>
      <c r="J553" s="8">
        <v>400</v>
      </c>
      <c r="K553" s="9">
        <v>320000</v>
      </c>
      <c r="L553" s="9">
        <v>64000</v>
      </c>
      <c r="M553" s="10">
        <v>0.2</v>
      </c>
      <c r="N553" s="4" t="s">
        <v>18</v>
      </c>
    </row>
    <row r="554" spans="2:14" ht="14.25" customHeight="1" x14ac:dyDescent="0.2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row>
    <row r="555" spans="2:14" ht="14.25" customHeight="1" x14ac:dyDescent="0.2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row>
    <row r="556" spans="2:14" ht="14.25" customHeight="1" x14ac:dyDescent="0.2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row>
    <row r="557" spans="2:14" ht="14.25" customHeight="1" x14ac:dyDescent="0.2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row>
    <row r="558" spans="2:14" ht="14.25" customHeight="1" x14ac:dyDescent="0.2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row>
    <row r="559" spans="2:14" ht="14.25" customHeight="1" x14ac:dyDescent="0.2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row>
    <row r="560" spans="2:14" ht="14.25" customHeight="1" x14ac:dyDescent="0.2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row>
    <row r="561" spans="2:14" ht="14.25" customHeight="1" x14ac:dyDescent="0.2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row>
    <row r="562" spans="2:14" ht="14.25" customHeight="1" x14ac:dyDescent="0.2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row>
    <row r="563" spans="2:14" ht="14.25" customHeight="1" x14ac:dyDescent="0.2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row>
    <row r="564" spans="2:14" ht="14.25" customHeight="1" x14ac:dyDescent="0.2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row>
    <row r="565" spans="2:14" ht="14.25" customHeight="1" x14ac:dyDescent="0.2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row>
    <row r="566" spans="2:14" ht="14.25" customHeight="1" x14ac:dyDescent="0.2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row>
    <row r="567" spans="2:14" ht="14.25" customHeight="1" x14ac:dyDescent="0.2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row>
    <row r="568" spans="2:14" ht="14.25" customHeight="1" x14ac:dyDescent="0.2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row>
    <row r="569" spans="2:14" ht="14.25" customHeight="1" x14ac:dyDescent="0.2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row>
    <row r="570" spans="2:14" ht="14.25" customHeight="1" x14ac:dyDescent="0.2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row>
    <row r="571" spans="2:14" ht="14.25" customHeight="1" x14ac:dyDescent="0.2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row>
    <row r="572" spans="2:14" ht="14.25" customHeight="1" x14ac:dyDescent="0.2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row>
    <row r="573" spans="2:14" ht="14.25" customHeight="1" x14ac:dyDescent="0.2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row>
    <row r="574" spans="2:14" ht="14.25" customHeight="1" x14ac:dyDescent="0.2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row>
    <row r="575" spans="2:14" ht="14.25" customHeight="1" x14ac:dyDescent="0.2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row>
    <row r="576" spans="2:14" ht="14.25" customHeight="1" x14ac:dyDescent="0.2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row>
    <row r="577" spans="2:14" ht="14.25" customHeight="1" x14ac:dyDescent="0.2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row>
    <row r="578" spans="2:14" ht="14.25" customHeight="1" x14ac:dyDescent="0.2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row>
    <row r="579" spans="2:14" ht="14.25" customHeight="1" x14ac:dyDescent="0.25">
      <c r="B579" s="4" t="s">
        <v>30</v>
      </c>
      <c r="C579" s="4">
        <v>1128299</v>
      </c>
      <c r="D579" s="5">
        <v>43906</v>
      </c>
      <c r="E579" s="4" t="s">
        <v>31</v>
      </c>
      <c r="F579" s="4" t="s">
        <v>42</v>
      </c>
      <c r="G579" s="4" t="s">
        <v>43</v>
      </c>
      <c r="H579" s="6" t="s">
        <v>19</v>
      </c>
      <c r="I579" s="7">
        <v>40</v>
      </c>
      <c r="J579" s="8">
        <v>425</v>
      </c>
      <c r="K579" s="9">
        <v>170000</v>
      </c>
      <c r="L579" s="9">
        <v>34000</v>
      </c>
      <c r="M579" s="10">
        <v>0.2</v>
      </c>
      <c r="N579" s="4" t="s">
        <v>18</v>
      </c>
    </row>
    <row r="580" spans="2:14" ht="14.25" customHeight="1" x14ac:dyDescent="0.2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row>
    <row r="581" spans="2:14" ht="14.25" customHeight="1" x14ac:dyDescent="0.25">
      <c r="B581" s="4" t="s">
        <v>30</v>
      </c>
      <c r="C581" s="4">
        <v>1128299</v>
      </c>
      <c r="D581" s="5">
        <v>43908</v>
      </c>
      <c r="E581" s="4" t="s">
        <v>31</v>
      </c>
      <c r="F581" s="4" t="s">
        <v>42</v>
      </c>
      <c r="G581" s="4" t="s">
        <v>43</v>
      </c>
      <c r="H581" s="6" t="s">
        <v>21</v>
      </c>
      <c r="I581" s="7">
        <v>40</v>
      </c>
      <c r="J581" s="8">
        <v>275</v>
      </c>
      <c r="K581" s="9">
        <v>110000</v>
      </c>
      <c r="L581" s="9">
        <v>33000</v>
      </c>
      <c r="M581" s="10">
        <v>0.3</v>
      </c>
      <c r="N581" s="4" t="s">
        <v>18</v>
      </c>
    </row>
    <row r="582" spans="2:14" ht="14.25" customHeight="1" x14ac:dyDescent="0.25">
      <c r="B582" s="4" t="s">
        <v>30</v>
      </c>
      <c r="C582" s="4">
        <v>1128299</v>
      </c>
      <c r="D582" s="5">
        <v>43909</v>
      </c>
      <c r="E582" s="4" t="s">
        <v>31</v>
      </c>
      <c r="F582" s="4" t="s">
        <v>44</v>
      </c>
      <c r="G582" s="4" t="s">
        <v>45</v>
      </c>
      <c r="H582" s="6" t="s">
        <v>22</v>
      </c>
      <c r="I582" s="7">
        <v>45</v>
      </c>
      <c r="J582" s="8">
        <v>225</v>
      </c>
      <c r="K582" s="9">
        <v>101250</v>
      </c>
      <c r="L582" s="9">
        <v>50625</v>
      </c>
      <c r="M582" s="10">
        <v>0.5</v>
      </c>
      <c r="N582" s="4" t="s">
        <v>18</v>
      </c>
    </row>
    <row r="583" spans="2:14" ht="14.25" customHeight="1" x14ac:dyDescent="0.2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row>
    <row r="584" spans="2:14" ht="14.25" customHeight="1" x14ac:dyDescent="0.2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row>
    <row r="585" spans="2:14" ht="14.25" customHeight="1" x14ac:dyDescent="0.25">
      <c r="B585" s="4" t="s">
        <v>30</v>
      </c>
      <c r="C585" s="4">
        <v>1128299</v>
      </c>
      <c r="D585" s="5">
        <v>43912</v>
      </c>
      <c r="E585" s="4" t="s">
        <v>31</v>
      </c>
      <c r="F585" s="4" t="s">
        <v>44</v>
      </c>
      <c r="G585" s="4" t="s">
        <v>45</v>
      </c>
      <c r="H585" s="6" t="s">
        <v>19</v>
      </c>
      <c r="I585" s="7">
        <v>40</v>
      </c>
      <c r="J585" s="8">
        <v>425</v>
      </c>
      <c r="K585" s="9">
        <v>170000</v>
      </c>
      <c r="L585" s="9">
        <v>34000</v>
      </c>
      <c r="M585" s="10">
        <v>0.2</v>
      </c>
      <c r="N585" s="4" t="s">
        <v>18</v>
      </c>
    </row>
    <row r="586" spans="2:14" ht="14.25" customHeight="1" x14ac:dyDescent="0.2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row>
    <row r="587" spans="2:14" ht="14.25" customHeight="1" x14ac:dyDescent="0.25">
      <c r="B587" s="4" t="s">
        <v>30</v>
      </c>
      <c r="C587" s="4">
        <v>1128299</v>
      </c>
      <c r="D587" s="5">
        <v>43914</v>
      </c>
      <c r="E587" s="4" t="s">
        <v>31</v>
      </c>
      <c r="F587" s="4" t="s">
        <v>44</v>
      </c>
      <c r="G587" s="4" t="s">
        <v>45</v>
      </c>
      <c r="H587" s="6" t="s">
        <v>21</v>
      </c>
      <c r="I587" s="7">
        <v>40</v>
      </c>
      <c r="J587" s="8">
        <v>275</v>
      </c>
      <c r="K587" s="9">
        <v>110000</v>
      </c>
      <c r="L587" s="9">
        <v>33000</v>
      </c>
      <c r="M587" s="10">
        <v>0.3</v>
      </c>
      <c r="N587" s="4" t="s">
        <v>18</v>
      </c>
    </row>
    <row r="588" spans="2:14" ht="14.25" customHeight="1" x14ac:dyDescent="0.25">
      <c r="B588" s="4" t="s">
        <v>30</v>
      </c>
      <c r="C588" s="4">
        <v>1128299</v>
      </c>
      <c r="D588" s="5">
        <v>43915</v>
      </c>
      <c r="E588" s="4" t="s">
        <v>31</v>
      </c>
      <c r="F588" s="4" t="s">
        <v>44</v>
      </c>
      <c r="G588" s="4" t="s">
        <v>45</v>
      </c>
      <c r="H588" s="6" t="s">
        <v>22</v>
      </c>
      <c r="I588" s="7">
        <v>45</v>
      </c>
      <c r="J588" s="8">
        <v>200</v>
      </c>
      <c r="K588" s="9">
        <v>90000</v>
      </c>
      <c r="L588" s="9">
        <v>45000</v>
      </c>
      <c r="M588" s="10">
        <v>0.5</v>
      </c>
      <c r="N588" s="4" t="s">
        <v>18</v>
      </c>
    </row>
    <row r="589" spans="2:14" ht="14.25" customHeight="1" x14ac:dyDescent="0.2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row>
    <row r="590" spans="2:14" ht="14.25" customHeight="1" x14ac:dyDescent="0.2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row>
    <row r="591" spans="2:14" ht="14.25" customHeight="1" x14ac:dyDescent="0.2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row>
    <row r="592" spans="2:14" ht="14.25" customHeight="1" x14ac:dyDescent="0.2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row>
    <row r="593" spans="2:14" ht="14.25" customHeight="1" x14ac:dyDescent="0.2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row>
    <row r="594" spans="2:14" ht="14.25" customHeight="1" x14ac:dyDescent="0.25">
      <c r="B594" s="4" t="s">
        <v>30</v>
      </c>
      <c r="C594" s="4">
        <v>1128299</v>
      </c>
      <c r="D594" s="5">
        <v>43921</v>
      </c>
      <c r="E594" s="4" t="s">
        <v>31</v>
      </c>
      <c r="F594" s="4" t="s">
        <v>44</v>
      </c>
      <c r="G594" s="4" t="s">
        <v>45</v>
      </c>
      <c r="H594" s="6" t="s">
        <v>22</v>
      </c>
      <c r="I594" s="7">
        <v>60</v>
      </c>
      <c r="J594" s="8">
        <v>150</v>
      </c>
      <c r="K594" s="9">
        <v>90000</v>
      </c>
      <c r="L594" s="9">
        <v>45000</v>
      </c>
      <c r="M594" s="10">
        <v>0.5</v>
      </c>
      <c r="N594" s="4" t="s">
        <v>18</v>
      </c>
    </row>
    <row r="595" spans="2:14" ht="14.25" customHeight="1" x14ac:dyDescent="0.2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row>
    <row r="596" spans="2:14" ht="14.25" customHeight="1" x14ac:dyDescent="0.2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row>
    <row r="597" spans="2:14" ht="14.25" customHeight="1" x14ac:dyDescent="0.25">
      <c r="B597" s="4" t="s">
        <v>30</v>
      </c>
      <c r="C597" s="4">
        <v>1128299</v>
      </c>
      <c r="D597" s="5">
        <v>43924</v>
      </c>
      <c r="E597" s="4" t="s">
        <v>31</v>
      </c>
      <c r="F597" s="4" t="s">
        <v>44</v>
      </c>
      <c r="G597" s="4" t="s">
        <v>45</v>
      </c>
      <c r="H597" s="6" t="s">
        <v>19</v>
      </c>
      <c r="I597" s="7">
        <v>65</v>
      </c>
      <c r="J597" s="8">
        <v>325</v>
      </c>
      <c r="K597" s="9">
        <v>211250</v>
      </c>
      <c r="L597" s="9">
        <v>42250</v>
      </c>
      <c r="M597" s="10">
        <v>0.2</v>
      </c>
      <c r="N597" s="4" t="s">
        <v>18</v>
      </c>
    </row>
    <row r="598" spans="2:14" ht="14.25" customHeight="1" x14ac:dyDescent="0.2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row>
    <row r="599" spans="2:14" ht="14.25" customHeight="1" x14ac:dyDescent="0.25">
      <c r="B599" s="4" t="s">
        <v>30</v>
      </c>
      <c r="C599" s="4">
        <v>1128299</v>
      </c>
      <c r="D599" s="5">
        <v>43926</v>
      </c>
      <c r="E599" s="4" t="s">
        <v>31</v>
      </c>
      <c r="F599" s="4" t="s">
        <v>44</v>
      </c>
      <c r="G599" s="4" t="s">
        <v>45</v>
      </c>
      <c r="H599" s="6" t="s">
        <v>21</v>
      </c>
      <c r="I599" s="7">
        <v>60</v>
      </c>
      <c r="J599" s="8">
        <v>275</v>
      </c>
      <c r="K599" s="9">
        <v>165000</v>
      </c>
      <c r="L599" s="9">
        <v>49500</v>
      </c>
      <c r="M599" s="10">
        <v>0.3</v>
      </c>
      <c r="N599" s="4" t="s">
        <v>18</v>
      </c>
    </row>
    <row r="600" spans="2:14" ht="14.25" customHeight="1" x14ac:dyDescent="0.25">
      <c r="B600" s="4" t="s">
        <v>30</v>
      </c>
      <c r="C600" s="4">
        <v>1128299</v>
      </c>
      <c r="D600" s="5">
        <v>43927</v>
      </c>
      <c r="E600" s="4" t="s">
        <v>31</v>
      </c>
      <c r="F600" s="4" t="s">
        <v>44</v>
      </c>
      <c r="G600" s="4" t="s">
        <v>45</v>
      </c>
      <c r="H600" s="6" t="s">
        <v>22</v>
      </c>
      <c r="I600" s="7">
        <v>65</v>
      </c>
      <c r="J600" s="8">
        <v>175</v>
      </c>
      <c r="K600" s="9">
        <v>113750</v>
      </c>
      <c r="L600" s="9">
        <v>56875</v>
      </c>
      <c r="M600" s="10">
        <v>0.5</v>
      </c>
      <c r="N600" s="4" t="s">
        <v>18</v>
      </c>
    </row>
    <row r="601" spans="2:14" ht="14.25" customHeight="1" x14ac:dyDescent="0.2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row>
    <row r="602" spans="2:14" ht="14.25" customHeight="1" x14ac:dyDescent="0.25">
      <c r="B602" s="4" t="s">
        <v>30</v>
      </c>
      <c r="C602" s="4">
        <v>1128299</v>
      </c>
      <c r="D602" s="5">
        <v>43929</v>
      </c>
      <c r="E602" s="4" t="s">
        <v>31</v>
      </c>
      <c r="F602" s="4" t="s">
        <v>44</v>
      </c>
      <c r="G602" s="4" t="s">
        <v>45</v>
      </c>
      <c r="H602" s="6" t="s">
        <v>17</v>
      </c>
      <c r="I602" s="7">
        <v>60</v>
      </c>
      <c r="J602" s="8">
        <v>525</v>
      </c>
      <c r="K602" s="9">
        <v>315000</v>
      </c>
      <c r="L602" s="9">
        <v>157500</v>
      </c>
      <c r="M602" s="10">
        <v>0.5</v>
      </c>
      <c r="N602" s="4" t="s">
        <v>18</v>
      </c>
    </row>
    <row r="603" spans="2:14" ht="14.25" customHeight="1" x14ac:dyDescent="0.25">
      <c r="B603" s="4" t="s">
        <v>30</v>
      </c>
      <c r="C603" s="4">
        <v>1128299</v>
      </c>
      <c r="D603" s="5">
        <v>43930</v>
      </c>
      <c r="E603" s="4" t="s">
        <v>31</v>
      </c>
      <c r="F603" s="4" t="s">
        <v>44</v>
      </c>
      <c r="G603" s="4" t="s">
        <v>45</v>
      </c>
      <c r="H603" s="6" t="s">
        <v>19</v>
      </c>
      <c r="I603" s="7">
        <v>65</v>
      </c>
      <c r="J603" s="8">
        <v>375</v>
      </c>
      <c r="K603" s="9">
        <v>243750</v>
      </c>
      <c r="L603" s="9">
        <v>85312.5</v>
      </c>
      <c r="M603" s="10">
        <v>0.35</v>
      </c>
      <c r="N603" s="4" t="s">
        <v>18</v>
      </c>
    </row>
    <row r="604" spans="2:14" ht="14.25" customHeight="1" x14ac:dyDescent="0.25">
      <c r="B604" s="4" t="s">
        <v>30</v>
      </c>
      <c r="C604" s="4">
        <v>1128299</v>
      </c>
      <c r="D604" s="5">
        <v>43931</v>
      </c>
      <c r="E604" s="4" t="s">
        <v>31</v>
      </c>
      <c r="F604" s="4" t="s">
        <v>44</v>
      </c>
      <c r="G604" s="4" t="s">
        <v>45</v>
      </c>
      <c r="H604" s="6" t="s">
        <v>20</v>
      </c>
      <c r="I604" s="7">
        <v>65</v>
      </c>
      <c r="J604" s="8">
        <v>375</v>
      </c>
      <c r="K604" s="9">
        <v>243750</v>
      </c>
      <c r="L604" s="9">
        <v>121875</v>
      </c>
      <c r="M604" s="10">
        <v>0.5</v>
      </c>
      <c r="N604" s="4" t="s">
        <v>18</v>
      </c>
    </row>
    <row r="605" spans="2:14" ht="14.25" customHeight="1" x14ac:dyDescent="0.2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row>
    <row r="606" spans="2:14" ht="14.25" customHeight="1" x14ac:dyDescent="0.2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row>
    <row r="607" spans="2:14" ht="14.25" customHeight="1" x14ac:dyDescent="0.25">
      <c r="B607" s="4" t="s">
        <v>30</v>
      </c>
      <c r="C607" s="4">
        <v>1128299</v>
      </c>
      <c r="D607" s="5">
        <v>43934</v>
      </c>
      <c r="E607" s="4" t="s">
        <v>31</v>
      </c>
      <c r="F607" s="4" t="s">
        <v>44</v>
      </c>
      <c r="G607" s="4" t="s">
        <v>45</v>
      </c>
      <c r="H607" s="6" t="s">
        <v>23</v>
      </c>
      <c r="I607" s="7">
        <v>80</v>
      </c>
      <c r="J607" s="8">
        <v>475</v>
      </c>
      <c r="K607" s="9">
        <v>380000</v>
      </c>
      <c r="L607" s="9">
        <v>114000</v>
      </c>
      <c r="M607" s="10">
        <v>0.3</v>
      </c>
      <c r="N607" s="4" t="s">
        <v>18</v>
      </c>
    </row>
    <row r="608" spans="2:14" ht="14.25" customHeight="1" x14ac:dyDescent="0.25">
      <c r="B608" s="4" t="s">
        <v>30</v>
      </c>
      <c r="C608" s="4">
        <v>1128299</v>
      </c>
      <c r="D608" s="5">
        <v>43935</v>
      </c>
      <c r="E608" s="4" t="s">
        <v>31</v>
      </c>
      <c r="F608" s="4" t="s">
        <v>44</v>
      </c>
      <c r="G608" s="4" t="s">
        <v>45</v>
      </c>
      <c r="H608" s="6" t="s">
        <v>17</v>
      </c>
      <c r="I608" s="7">
        <v>60</v>
      </c>
      <c r="J608" s="8">
        <v>725</v>
      </c>
      <c r="K608" s="9">
        <v>435000</v>
      </c>
      <c r="L608" s="9">
        <v>217500</v>
      </c>
      <c r="M608" s="10">
        <v>0.5</v>
      </c>
      <c r="N608" s="4" t="s">
        <v>18</v>
      </c>
    </row>
    <row r="609" spans="2:14" ht="14.25" customHeight="1" x14ac:dyDescent="0.2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row>
    <row r="610" spans="2:14" ht="14.25" customHeight="1" x14ac:dyDescent="0.25">
      <c r="B610" s="4" t="s">
        <v>30</v>
      </c>
      <c r="C610" s="4">
        <v>1128299</v>
      </c>
      <c r="D610" s="5">
        <v>43937</v>
      </c>
      <c r="E610" s="4" t="s">
        <v>31</v>
      </c>
      <c r="F610" s="4" t="s">
        <v>44</v>
      </c>
      <c r="G610" s="4" t="s">
        <v>45</v>
      </c>
      <c r="H610" s="6" t="s">
        <v>20</v>
      </c>
      <c r="I610" s="7">
        <v>65</v>
      </c>
      <c r="J610" s="8">
        <v>575</v>
      </c>
      <c r="K610" s="9">
        <v>373750</v>
      </c>
      <c r="L610" s="9">
        <v>186875</v>
      </c>
      <c r="M610" s="10">
        <v>0.5</v>
      </c>
      <c r="N610" s="4" t="s">
        <v>18</v>
      </c>
    </row>
    <row r="611" spans="2:14" ht="14.25" customHeight="1" x14ac:dyDescent="0.2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row>
    <row r="612" spans="2:14" ht="14.25" customHeight="1" x14ac:dyDescent="0.2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row>
    <row r="613" spans="2:14" ht="14.25" customHeight="1" x14ac:dyDescent="0.2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row>
    <row r="614" spans="2:14" ht="14.25" customHeight="1" x14ac:dyDescent="0.25">
      <c r="B614" s="4" t="s">
        <v>30</v>
      </c>
      <c r="C614" s="4">
        <v>1128299</v>
      </c>
      <c r="D614" s="5">
        <v>43941</v>
      </c>
      <c r="E614" s="4" t="s">
        <v>31</v>
      </c>
      <c r="F614" s="4" t="s">
        <v>44</v>
      </c>
      <c r="G614" s="4" t="s">
        <v>45</v>
      </c>
      <c r="H614" s="6" t="s">
        <v>17</v>
      </c>
      <c r="I614" s="7">
        <v>65</v>
      </c>
      <c r="J614" s="8">
        <v>775</v>
      </c>
      <c r="K614" s="9">
        <v>503750</v>
      </c>
      <c r="L614" s="9">
        <v>226687.5</v>
      </c>
      <c r="M614" s="10">
        <v>0.45</v>
      </c>
      <c r="N614" s="4" t="s">
        <v>18</v>
      </c>
    </row>
    <row r="615" spans="2:14" ht="14.25" customHeight="1" x14ac:dyDescent="0.25">
      <c r="B615" s="4" t="s">
        <v>30</v>
      </c>
      <c r="C615" s="4">
        <v>1128299</v>
      </c>
      <c r="D615" s="5">
        <v>43942</v>
      </c>
      <c r="E615" s="4" t="s">
        <v>31</v>
      </c>
      <c r="F615" s="4" t="s">
        <v>44</v>
      </c>
      <c r="G615" s="4" t="s">
        <v>45</v>
      </c>
      <c r="H615" s="6" t="s">
        <v>19</v>
      </c>
      <c r="I615" s="7">
        <v>70</v>
      </c>
      <c r="J615" s="8">
        <v>625</v>
      </c>
      <c r="K615" s="9">
        <v>437500</v>
      </c>
      <c r="L615" s="9">
        <v>131250</v>
      </c>
      <c r="M615" s="10">
        <v>0.3</v>
      </c>
      <c r="N615" s="4" t="s">
        <v>18</v>
      </c>
    </row>
    <row r="616" spans="2:14" ht="14.25" customHeight="1" x14ac:dyDescent="0.25">
      <c r="B616" s="4" t="s">
        <v>30</v>
      </c>
      <c r="C616" s="4">
        <v>1128299</v>
      </c>
      <c r="D616" s="5">
        <v>43943</v>
      </c>
      <c r="E616" s="4" t="s">
        <v>31</v>
      </c>
      <c r="F616" s="4" t="s">
        <v>44</v>
      </c>
      <c r="G616" s="4" t="s">
        <v>45</v>
      </c>
      <c r="H616" s="6" t="s">
        <v>20</v>
      </c>
      <c r="I616" s="7">
        <v>70</v>
      </c>
      <c r="J616" s="8">
        <v>575</v>
      </c>
      <c r="K616" s="9">
        <v>402500</v>
      </c>
      <c r="L616" s="9">
        <v>181125</v>
      </c>
      <c r="M616" s="10">
        <v>0.45</v>
      </c>
      <c r="N616" s="4" t="s">
        <v>18</v>
      </c>
    </row>
    <row r="617" spans="2:14" ht="14.25" customHeight="1" x14ac:dyDescent="0.2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row>
    <row r="618" spans="2:14" ht="14.25" customHeight="1" x14ac:dyDescent="0.2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row>
    <row r="619" spans="2:14" ht="14.25" customHeight="1" x14ac:dyDescent="0.2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row>
    <row r="620" spans="2:14" ht="14.25" customHeight="1" x14ac:dyDescent="0.25">
      <c r="B620" s="4" t="s">
        <v>30</v>
      </c>
      <c r="C620" s="4">
        <v>1128299</v>
      </c>
      <c r="D620" s="5">
        <v>43947</v>
      </c>
      <c r="E620" s="4" t="s">
        <v>31</v>
      </c>
      <c r="F620" s="4" t="s">
        <v>44</v>
      </c>
      <c r="G620" s="4" t="s">
        <v>45</v>
      </c>
      <c r="H620" s="6" t="s">
        <v>17</v>
      </c>
      <c r="I620" s="7">
        <v>70</v>
      </c>
      <c r="J620" s="8">
        <v>725</v>
      </c>
      <c r="K620" s="9">
        <v>507500</v>
      </c>
      <c r="L620" s="9">
        <v>228375</v>
      </c>
      <c r="M620" s="10">
        <v>0.45</v>
      </c>
      <c r="N620" s="4" t="s">
        <v>18</v>
      </c>
    </row>
    <row r="621" spans="2:14" ht="14.25" customHeight="1" x14ac:dyDescent="0.2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row>
    <row r="622" spans="2:14" ht="14.25" customHeight="1" x14ac:dyDescent="0.25">
      <c r="B622" s="4" t="s">
        <v>30</v>
      </c>
      <c r="C622" s="4">
        <v>1128299</v>
      </c>
      <c r="D622" s="5">
        <v>43949</v>
      </c>
      <c r="E622" s="4" t="s">
        <v>31</v>
      </c>
      <c r="F622" s="4" t="s">
        <v>44</v>
      </c>
      <c r="G622" s="4" t="s">
        <v>45</v>
      </c>
      <c r="H622" s="6" t="s">
        <v>20</v>
      </c>
      <c r="I622" s="7">
        <v>70</v>
      </c>
      <c r="J622" s="8">
        <v>550</v>
      </c>
      <c r="K622" s="9">
        <v>385000</v>
      </c>
      <c r="L622" s="9">
        <v>173250</v>
      </c>
      <c r="M622" s="10">
        <v>0.45</v>
      </c>
      <c r="N622" s="4" t="s">
        <v>18</v>
      </c>
    </row>
    <row r="623" spans="2:14" ht="14.25" customHeight="1" x14ac:dyDescent="0.2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row>
    <row r="624" spans="2:14" ht="14.25" customHeight="1" x14ac:dyDescent="0.2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row>
    <row r="625" spans="2:14" ht="14.25" customHeight="1" x14ac:dyDescent="0.25">
      <c r="B625" s="4" t="s">
        <v>30</v>
      </c>
      <c r="C625" s="4">
        <v>1128299</v>
      </c>
      <c r="D625" s="5">
        <v>43952</v>
      </c>
      <c r="E625" s="4" t="s">
        <v>31</v>
      </c>
      <c r="F625" s="4" t="s">
        <v>44</v>
      </c>
      <c r="G625" s="4" t="s">
        <v>45</v>
      </c>
      <c r="H625" s="6" t="s">
        <v>23</v>
      </c>
      <c r="I625" s="7">
        <v>80</v>
      </c>
      <c r="J625" s="8">
        <v>400</v>
      </c>
      <c r="K625" s="9">
        <v>320000</v>
      </c>
      <c r="L625" s="9">
        <v>80000</v>
      </c>
      <c r="M625" s="10">
        <v>0.25</v>
      </c>
      <c r="N625" s="4" t="s">
        <v>18</v>
      </c>
    </row>
    <row r="626" spans="2:14" ht="14.25" customHeight="1" x14ac:dyDescent="0.2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row>
    <row r="627" spans="2:14" ht="14.25" customHeight="1" x14ac:dyDescent="0.2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row>
    <row r="628" spans="2:14" ht="14.25" customHeight="1" x14ac:dyDescent="0.2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row>
    <row r="629" spans="2:14" ht="14.25" customHeight="1" x14ac:dyDescent="0.2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row>
    <row r="630" spans="2:14" ht="14.25" customHeight="1" x14ac:dyDescent="0.2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row>
    <row r="631" spans="2:14" ht="14.25" customHeight="1" x14ac:dyDescent="0.25">
      <c r="B631" s="4" t="s">
        <v>30</v>
      </c>
      <c r="C631" s="4">
        <v>1128299</v>
      </c>
      <c r="D631" s="5">
        <v>43958</v>
      </c>
      <c r="E631" s="4" t="s">
        <v>31</v>
      </c>
      <c r="F631" s="4" t="s">
        <v>44</v>
      </c>
      <c r="G631" s="4" t="s">
        <v>45</v>
      </c>
      <c r="H631" s="6" t="s">
        <v>23</v>
      </c>
      <c r="I631" s="7">
        <v>70</v>
      </c>
      <c r="J631" s="8">
        <v>425</v>
      </c>
      <c r="K631" s="9">
        <v>297500</v>
      </c>
      <c r="L631" s="9">
        <v>59500</v>
      </c>
      <c r="M631" s="10">
        <v>0.2</v>
      </c>
      <c r="N631" s="4" t="s">
        <v>18</v>
      </c>
    </row>
    <row r="632" spans="2:14" ht="14.25" customHeight="1" x14ac:dyDescent="0.2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row>
    <row r="633" spans="2:14" ht="14.25" customHeight="1" x14ac:dyDescent="0.2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row>
    <row r="634" spans="2:14" ht="14.25" customHeight="1" x14ac:dyDescent="0.2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row>
    <row r="635" spans="2:14" ht="14.25" customHeight="1" x14ac:dyDescent="0.2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row>
    <row r="636" spans="2:14" ht="14.25" customHeight="1" x14ac:dyDescent="0.2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row>
    <row r="637" spans="2:14" ht="14.25" customHeight="1" x14ac:dyDescent="0.25">
      <c r="B637" s="4" t="s">
        <v>30</v>
      </c>
      <c r="C637" s="4">
        <v>1128299</v>
      </c>
      <c r="D637" s="5">
        <v>43964</v>
      </c>
      <c r="E637" s="4" t="s">
        <v>31</v>
      </c>
      <c r="F637" s="4" t="s">
        <v>44</v>
      </c>
      <c r="G637" s="4" t="s">
        <v>45</v>
      </c>
      <c r="H637" s="6" t="s">
        <v>23</v>
      </c>
      <c r="I637" s="7">
        <v>70</v>
      </c>
      <c r="J637" s="8">
        <v>350</v>
      </c>
      <c r="K637" s="9">
        <v>245000</v>
      </c>
      <c r="L637" s="9">
        <v>49000</v>
      </c>
      <c r="M637" s="10">
        <v>0.2</v>
      </c>
      <c r="N637" s="4" t="s">
        <v>18</v>
      </c>
    </row>
    <row r="638" spans="2:14" ht="14.25" customHeight="1" x14ac:dyDescent="0.2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row>
    <row r="639" spans="2:14" ht="14.25" customHeight="1" x14ac:dyDescent="0.2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row>
    <row r="640" spans="2:14" ht="14.25" customHeight="1" x14ac:dyDescent="0.2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row>
    <row r="641" spans="2:14" ht="14.25" customHeight="1" x14ac:dyDescent="0.2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row>
    <row r="642" spans="2:14" ht="14.25" customHeight="1" x14ac:dyDescent="0.2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row>
    <row r="643" spans="2:14" ht="14.25" customHeight="1" x14ac:dyDescent="0.2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row>
    <row r="644" spans="2:14" ht="14.25" customHeight="1" x14ac:dyDescent="0.2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row>
    <row r="645" spans="2:14" ht="14.25" customHeight="1" x14ac:dyDescent="0.2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row>
    <row r="646" spans="2:14" ht="14.25" customHeight="1" x14ac:dyDescent="0.2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row>
    <row r="647" spans="2:14" ht="14.25" customHeight="1" x14ac:dyDescent="0.2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row>
    <row r="648" spans="2:14" ht="14.25" customHeight="1" x14ac:dyDescent="0.2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row>
    <row r="649" spans="2:14" ht="14.25" customHeight="1" x14ac:dyDescent="0.2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row>
    <row r="650" spans="2:14" ht="14.25" customHeight="1" x14ac:dyDescent="0.25">
      <c r="B650" s="4" t="s">
        <v>30</v>
      </c>
      <c r="C650" s="4">
        <v>1128299</v>
      </c>
      <c r="D650" s="5">
        <v>43977</v>
      </c>
      <c r="E650" s="4" t="s">
        <v>31</v>
      </c>
      <c r="F650" s="4" t="s">
        <v>44</v>
      </c>
      <c r="G650" s="4" t="s">
        <v>45</v>
      </c>
      <c r="H650" s="6" t="s">
        <v>17</v>
      </c>
      <c r="I650" s="7">
        <v>40</v>
      </c>
      <c r="J650" s="8">
        <v>450</v>
      </c>
      <c r="K650" s="9">
        <v>180000</v>
      </c>
      <c r="L650" s="9">
        <v>54000</v>
      </c>
      <c r="M650" s="10">
        <v>0.3</v>
      </c>
      <c r="N650" s="4" t="s">
        <v>18</v>
      </c>
    </row>
    <row r="651" spans="2:14" ht="14.25" customHeight="1" x14ac:dyDescent="0.25">
      <c r="B651" s="4" t="s">
        <v>30</v>
      </c>
      <c r="C651" s="4">
        <v>1128299</v>
      </c>
      <c r="D651" s="5">
        <v>43978</v>
      </c>
      <c r="E651" s="4" t="s">
        <v>31</v>
      </c>
      <c r="F651" s="4" t="s">
        <v>44</v>
      </c>
      <c r="G651" s="4" t="s">
        <v>45</v>
      </c>
      <c r="H651" s="6" t="s">
        <v>19</v>
      </c>
      <c r="I651" s="7">
        <v>50</v>
      </c>
      <c r="J651" s="8">
        <v>450</v>
      </c>
      <c r="K651" s="9">
        <v>225000</v>
      </c>
      <c r="L651" s="9">
        <v>56250</v>
      </c>
      <c r="M651" s="10">
        <v>0.25</v>
      </c>
      <c r="N651" s="4" t="s">
        <v>18</v>
      </c>
    </row>
    <row r="652" spans="2:14" ht="14.25" customHeight="1" x14ac:dyDescent="0.25">
      <c r="B652" s="4" t="s">
        <v>30</v>
      </c>
      <c r="C652" s="4">
        <v>1128299</v>
      </c>
      <c r="D652" s="5">
        <v>43979</v>
      </c>
      <c r="E652" s="4" t="s">
        <v>31</v>
      </c>
      <c r="F652" s="4" t="s">
        <v>44</v>
      </c>
      <c r="G652" s="4" t="s">
        <v>45</v>
      </c>
      <c r="H652" s="6" t="s">
        <v>20</v>
      </c>
      <c r="I652" s="7">
        <v>50</v>
      </c>
      <c r="J652" s="8">
        <v>450</v>
      </c>
      <c r="K652" s="9">
        <v>225000</v>
      </c>
      <c r="L652" s="9">
        <v>56250</v>
      </c>
      <c r="M652" s="10">
        <v>0.25</v>
      </c>
      <c r="N652" s="4" t="s">
        <v>18</v>
      </c>
    </row>
    <row r="653" spans="2:14" ht="14.25" customHeight="1" x14ac:dyDescent="0.25">
      <c r="B653" s="4" t="s">
        <v>30</v>
      </c>
      <c r="C653" s="4">
        <v>1128299</v>
      </c>
      <c r="D653" s="5">
        <v>43980</v>
      </c>
      <c r="E653" s="4" t="s">
        <v>31</v>
      </c>
      <c r="F653" s="4" t="s">
        <v>44</v>
      </c>
      <c r="G653" s="4" t="s">
        <v>45</v>
      </c>
      <c r="H653" s="6" t="s">
        <v>21</v>
      </c>
      <c r="I653" s="7">
        <v>50</v>
      </c>
      <c r="J653" s="8">
        <v>300</v>
      </c>
      <c r="K653" s="9">
        <v>150000</v>
      </c>
      <c r="L653" s="9">
        <v>45000</v>
      </c>
      <c r="M653" s="10">
        <v>0.3</v>
      </c>
      <c r="N653" s="4" t="s">
        <v>18</v>
      </c>
    </row>
    <row r="654" spans="2:14" ht="14.25" customHeight="1" x14ac:dyDescent="0.2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row>
    <row r="655" spans="2:14" ht="14.25" customHeight="1" x14ac:dyDescent="0.25">
      <c r="B655" s="4" t="s">
        <v>30</v>
      </c>
      <c r="C655" s="4">
        <v>1128299</v>
      </c>
      <c r="D655" s="5">
        <v>43982</v>
      </c>
      <c r="E655" s="4" t="s">
        <v>31</v>
      </c>
      <c r="F655" s="4" t="s">
        <v>46</v>
      </c>
      <c r="G655" s="4" t="s">
        <v>47</v>
      </c>
      <c r="H655" s="6" t="s">
        <v>23</v>
      </c>
      <c r="I655" s="7">
        <v>50</v>
      </c>
      <c r="J655" s="8">
        <v>500</v>
      </c>
      <c r="K655" s="9">
        <v>250000</v>
      </c>
      <c r="L655" s="9">
        <v>50000</v>
      </c>
      <c r="M655" s="10">
        <v>0.2</v>
      </c>
      <c r="N655" s="4" t="s">
        <v>18</v>
      </c>
    </row>
    <row r="656" spans="2:14" ht="14.25" customHeight="1" x14ac:dyDescent="0.25">
      <c r="B656" s="4" t="s">
        <v>30</v>
      </c>
      <c r="C656" s="4">
        <v>1128299</v>
      </c>
      <c r="D656" s="5">
        <v>43983</v>
      </c>
      <c r="E656" s="4" t="s">
        <v>31</v>
      </c>
      <c r="F656" s="4" t="s">
        <v>46</v>
      </c>
      <c r="G656" s="4" t="s">
        <v>47</v>
      </c>
      <c r="H656" s="6" t="s">
        <v>17</v>
      </c>
      <c r="I656" s="7">
        <v>40</v>
      </c>
      <c r="J656" s="8">
        <v>550</v>
      </c>
      <c r="K656" s="9">
        <v>220000</v>
      </c>
      <c r="L656" s="9">
        <v>66000</v>
      </c>
      <c r="M656" s="10">
        <v>0.3</v>
      </c>
      <c r="N656" s="4" t="s">
        <v>18</v>
      </c>
    </row>
    <row r="657" spans="2:14" ht="14.25" customHeight="1" x14ac:dyDescent="0.25">
      <c r="B657" s="4" t="s">
        <v>30</v>
      </c>
      <c r="C657" s="4">
        <v>1128299</v>
      </c>
      <c r="D657" s="5">
        <v>43984</v>
      </c>
      <c r="E657" s="4" t="s">
        <v>31</v>
      </c>
      <c r="F657" s="4" t="s">
        <v>46</v>
      </c>
      <c r="G657" s="4" t="s">
        <v>47</v>
      </c>
      <c r="H657" s="6" t="s">
        <v>19</v>
      </c>
      <c r="I657" s="7">
        <v>50</v>
      </c>
      <c r="J657" s="8">
        <v>450</v>
      </c>
      <c r="K657" s="9">
        <v>225000</v>
      </c>
      <c r="L657" s="9">
        <v>56250</v>
      </c>
      <c r="M657" s="10">
        <v>0.25</v>
      </c>
      <c r="N657" s="4" t="s">
        <v>18</v>
      </c>
    </row>
    <row r="658" spans="2:14" ht="14.25" customHeight="1" x14ac:dyDescent="0.25">
      <c r="B658" s="4" t="s">
        <v>30</v>
      </c>
      <c r="C658" s="4">
        <v>1128299</v>
      </c>
      <c r="D658" s="5">
        <v>43985</v>
      </c>
      <c r="E658" s="4" t="s">
        <v>31</v>
      </c>
      <c r="F658" s="4" t="s">
        <v>46</v>
      </c>
      <c r="G658" s="4" t="s">
        <v>47</v>
      </c>
      <c r="H658" s="6" t="s">
        <v>20</v>
      </c>
      <c r="I658" s="7">
        <v>50</v>
      </c>
      <c r="J658" s="8">
        <v>450</v>
      </c>
      <c r="K658" s="9">
        <v>225000</v>
      </c>
      <c r="L658" s="9">
        <v>56250</v>
      </c>
      <c r="M658" s="10">
        <v>0.25</v>
      </c>
      <c r="N658" s="4" t="s">
        <v>18</v>
      </c>
    </row>
    <row r="659" spans="2:14" ht="14.25" customHeight="1" x14ac:dyDescent="0.25">
      <c r="B659" s="4" t="s">
        <v>30</v>
      </c>
      <c r="C659" s="4">
        <v>1128299</v>
      </c>
      <c r="D659" s="5">
        <v>43986</v>
      </c>
      <c r="E659" s="4" t="s">
        <v>31</v>
      </c>
      <c r="F659" s="4" t="s">
        <v>46</v>
      </c>
      <c r="G659" s="4" t="s">
        <v>47</v>
      </c>
      <c r="H659" s="6" t="s">
        <v>21</v>
      </c>
      <c r="I659" s="7">
        <v>50</v>
      </c>
      <c r="J659" s="8">
        <v>300</v>
      </c>
      <c r="K659" s="9">
        <v>150000</v>
      </c>
      <c r="L659" s="9">
        <v>45000</v>
      </c>
      <c r="M659" s="10">
        <v>0.3</v>
      </c>
      <c r="N659" s="4" t="s">
        <v>18</v>
      </c>
    </row>
    <row r="660" spans="2:14" ht="14.25" customHeight="1" x14ac:dyDescent="0.2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row>
    <row r="661" spans="2:14" ht="14.25" customHeight="1" x14ac:dyDescent="0.25">
      <c r="B661" s="4" t="s">
        <v>30</v>
      </c>
      <c r="C661" s="4">
        <v>1128299</v>
      </c>
      <c r="D661" s="5">
        <v>43988</v>
      </c>
      <c r="E661" s="4" t="s">
        <v>31</v>
      </c>
      <c r="F661" s="4" t="s">
        <v>46</v>
      </c>
      <c r="G661" s="4" t="s">
        <v>47</v>
      </c>
      <c r="H661" s="6" t="s">
        <v>23</v>
      </c>
      <c r="I661" s="7">
        <v>50</v>
      </c>
      <c r="J661" s="8">
        <v>425</v>
      </c>
      <c r="K661" s="9">
        <v>212500</v>
      </c>
      <c r="L661" s="9">
        <v>42500</v>
      </c>
      <c r="M661" s="10">
        <v>0.2</v>
      </c>
      <c r="N661" s="4" t="s">
        <v>18</v>
      </c>
    </row>
    <row r="662" spans="2:14" ht="14.25" customHeight="1" x14ac:dyDescent="0.25">
      <c r="B662" s="4" t="s">
        <v>30</v>
      </c>
      <c r="C662" s="4">
        <v>1128299</v>
      </c>
      <c r="D662" s="5">
        <v>43989</v>
      </c>
      <c r="E662" s="4" t="s">
        <v>31</v>
      </c>
      <c r="F662" s="4" t="s">
        <v>46</v>
      </c>
      <c r="G662" s="4" t="s">
        <v>47</v>
      </c>
      <c r="H662" s="6" t="s">
        <v>17</v>
      </c>
      <c r="I662" s="7">
        <v>50</v>
      </c>
      <c r="J662" s="8">
        <v>575</v>
      </c>
      <c r="K662" s="9">
        <v>287500</v>
      </c>
      <c r="L662" s="9">
        <v>86250</v>
      </c>
      <c r="M662" s="10">
        <v>0.3</v>
      </c>
      <c r="N662" s="4" t="s">
        <v>18</v>
      </c>
    </row>
    <row r="663" spans="2:14" ht="14.25" customHeight="1" x14ac:dyDescent="0.25">
      <c r="B663" s="4" t="s">
        <v>30</v>
      </c>
      <c r="C663" s="4">
        <v>1128299</v>
      </c>
      <c r="D663" s="5">
        <v>43990</v>
      </c>
      <c r="E663" s="4" t="s">
        <v>31</v>
      </c>
      <c r="F663" s="4" t="s">
        <v>46</v>
      </c>
      <c r="G663" s="4" t="s">
        <v>47</v>
      </c>
      <c r="H663" s="6" t="s">
        <v>19</v>
      </c>
      <c r="I663" s="7">
        <v>60</v>
      </c>
      <c r="J663" s="8">
        <v>425</v>
      </c>
      <c r="K663" s="9">
        <v>255000</v>
      </c>
      <c r="L663" s="9">
        <v>63750</v>
      </c>
      <c r="M663" s="10">
        <v>0.25</v>
      </c>
      <c r="N663" s="4" t="s">
        <v>18</v>
      </c>
    </row>
    <row r="664" spans="2:14" ht="14.25" customHeight="1" x14ac:dyDescent="0.2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row>
    <row r="665" spans="2:14" ht="14.25" customHeight="1" x14ac:dyDescent="0.2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row>
    <row r="666" spans="2:14" ht="14.25" customHeight="1" x14ac:dyDescent="0.25">
      <c r="B666" s="4" t="s">
        <v>30</v>
      </c>
      <c r="C666" s="4">
        <v>1128299</v>
      </c>
      <c r="D666" s="5">
        <v>43993</v>
      </c>
      <c r="E666" s="4" t="s">
        <v>31</v>
      </c>
      <c r="F666" s="4" t="s">
        <v>46</v>
      </c>
      <c r="G666" s="4" t="s">
        <v>47</v>
      </c>
      <c r="H666" s="6" t="s">
        <v>22</v>
      </c>
      <c r="I666" s="7">
        <v>70</v>
      </c>
      <c r="J666" s="8">
        <v>175</v>
      </c>
      <c r="K666" s="9">
        <v>122500</v>
      </c>
      <c r="L666" s="9">
        <v>30625</v>
      </c>
      <c r="M666" s="10">
        <v>0.25</v>
      </c>
      <c r="N666" s="4" t="s">
        <v>18</v>
      </c>
    </row>
    <row r="667" spans="2:14" ht="14.25" customHeight="1" x14ac:dyDescent="0.2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row>
    <row r="668" spans="2:14" ht="14.25" customHeight="1" x14ac:dyDescent="0.25">
      <c r="B668" s="4" t="s">
        <v>30</v>
      </c>
      <c r="C668" s="4">
        <v>1128299</v>
      </c>
      <c r="D668" s="5">
        <v>43995</v>
      </c>
      <c r="E668" s="4" t="s">
        <v>31</v>
      </c>
      <c r="F668" s="4" t="s">
        <v>46</v>
      </c>
      <c r="G668" s="4" t="s">
        <v>47</v>
      </c>
      <c r="H668" s="6" t="s">
        <v>17</v>
      </c>
      <c r="I668" s="7">
        <v>70</v>
      </c>
      <c r="J668" s="8">
        <v>550</v>
      </c>
      <c r="K668" s="9">
        <v>385000</v>
      </c>
      <c r="L668" s="9">
        <v>115500</v>
      </c>
      <c r="M668" s="10">
        <v>0.3</v>
      </c>
      <c r="N668" s="4" t="s">
        <v>18</v>
      </c>
    </row>
    <row r="669" spans="2:14" ht="14.25" customHeight="1" x14ac:dyDescent="0.25">
      <c r="B669" s="4" t="s">
        <v>30</v>
      </c>
      <c r="C669" s="4">
        <v>1128299</v>
      </c>
      <c r="D669" s="5">
        <v>43996</v>
      </c>
      <c r="E669" s="4" t="s">
        <v>31</v>
      </c>
      <c r="F669" s="4" t="s">
        <v>46</v>
      </c>
      <c r="G669" s="4" t="s">
        <v>47</v>
      </c>
      <c r="H669" s="6" t="s">
        <v>19</v>
      </c>
      <c r="I669" s="7">
        <v>75</v>
      </c>
      <c r="J669" s="8">
        <v>350</v>
      </c>
      <c r="K669" s="9">
        <v>262500</v>
      </c>
      <c r="L669" s="9">
        <v>65625</v>
      </c>
      <c r="M669" s="10">
        <v>0.25</v>
      </c>
      <c r="N669" s="4" t="s">
        <v>18</v>
      </c>
    </row>
    <row r="670" spans="2:14" ht="14.25" customHeight="1" x14ac:dyDescent="0.25">
      <c r="B670" s="4" t="s">
        <v>30</v>
      </c>
      <c r="C670" s="4">
        <v>1128299</v>
      </c>
      <c r="D670" s="5">
        <v>43997</v>
      </c>
      <c r="E670" s="4" t="s">
        <v>31</v>
      </c>
      <c r="F670" s="4" t="s">
        <v>46</v>
      </c>
      <c r="G670" s="4" t="s">
        <v>47</v>
      </c>
      <c r="H670" s="6" t="s">
        <v>20</v>
      </c>
      <c r="I670" s="7">
        <v>75</v>
      </c>
      <c r="J670" s="8">
        <v>400</v>
      </c>
      <c r="K670" s="9">
        <v>300000</v>
      </c>
      <c r="L670" s="9">
        <v>75000</v>
      </c>
      <c r="M670" s="10">
        <v>0.25</v>
      </c>
      <c r="N670" s="4" t="s">
        <v>18</v>
      </c>
    </row>
    <row r="671" spans="2:14" ht="14.25" customHeight="1" x14ac:dyDescent="0.25">
      <c r="B671" s="4" t="s">
        <v>30</v>
      </c>
      <c r="C671" s="4">
        <v>1128299</v>
      </c>
      <c r="D671" s="5">
        <v>43998</v>
      </c>
      <c r="E671" s="4" t="s">
        <v>31</v>
      </c>
      <c r="F671" s="4" t="s">
        <v>46</v>
      </c>
      <c r="G671" s="4" t="s">
        <v>47</v>
      </c>
      <c r="H671" s="6" t="s">
        <v>21</v>
      </c>
      <c r="I671" s="7">
        <v>60</v>
      </c>
      <c r="J671" s="8">
        <v>300</v>
      </c>
      <c r="K671" s="9">
        <v>180000</v>
      </c>
      <c r="L671" s="9">
        <v>54000</v>
      </c>
      <c r="M671" s="10">
        <v>0.3</v>
      </c>
      <c r="N671" s="4" t="s">
        <v>18</v>
      </c>
    </row>
    <row r="672" spans="2:14" ht="14.25" customHeight="1" x14ac:dyDescent="0.25">
      <c r="B672" s="4" t="s">
        <v>30</v>
      </c>
      <c r="C672" s="4">
        <v>1128299</v>
      </c>
      <c r="D672" s="5">
        <v>43999</v>
      </c>
      <c r="E672" s="4" t="s">
        <v>31</v>
      </c>
      <c r="F672" s="4" t="s">
        <v>46</v>
      </c>
      <c r="G672" s="4" t="s">
        <v>47</v>
      </c>
      <c r="H672" s="6" t="s">
        <v>22</v>
      </c>
      <c r="I672" s="7">
        <v>65</v>
      </c>
      <c r="J672" s="8">
        <v>200</v>
      </c>
      <c r="K672" s="9">
        <v>130000</v>
      </c>
      <c r="L672" s="9">
        <v>32500</v>
      </c>
      <c r="M672" s="10">
        <v>0.25</v>
      </c>
      <c r="N672" s="4" t="s">
        <v>18</v>
      </c>
    </row>
    <row r="673" spans="2:14" ht="14.25" customHeight="1" x14ac:dyDescent="0.25">
      <c r="B673" s="4" t="s">
        <v>30</v>
      </c>
      <c r="C673" s="4">
        <v>1128299</v>
      </c>
      <c r="D673" s="5">
        <v>44000</v>
      </c>
      <c r="E673" s="4" t="s">
        <v>31</v>
      </c>
      <c r="F673" s="4" t="s">
        <v>46</v>
      </c>
      <c r="G673" s="4" t="s">
        <v>47</v>
      </c>
      <c r="H673" s="6" t="s">
        <v>23</v>
      </c>
      <c r="I673" s="7">
        <v>80</v>
      </c>
      <c r="J673" s="8">
        <v>350</v>
      </c>
      <c r="K673" s="9">
        <v>280000</v>
      </c>
      <c r="L673" s="9">
        <v>56000</v>
      </c>
      <c r="M673" s="10">
        <v>0.2</v>
      </c>
      <c r="N673" s="4" t="s">
        <v>18</v>
      </c>
    </row>
    <row r="674" spans="2:14" ht="14.25" customHeight="1" x14ac:dyDescent="0.25">
      <c r="B674" s="4" t="s">
        <v>30</v>
      </c>
      <c r="C674" s="4">
        <v>1128299</v>
      </c>
      <c r="D674" s="5">
        <v>44001</v>
      </c>
      <c r="E674" s="4" t="s">
        <v>31</v>
      </c>
      <c r="F674" s="4" t="s">
        <v>46</v>
      </c>
      <c r="G674" s="4" t="s">
        <v>47</v>
      </c>
      <c r="H674" s="6" t="s">
        <v>17</v>
      </c>
      <c r="I674" s="7">
        <v>60</v>
      </c>
      <c r="J674" s="8">
        <v>550</v>
      </c>
      <c r="K674" s="9">
        <v>330000</v>
      </c>
      <c r="L674" s="9">
        <v>99000</v>
      </c>
      <c r="M674" s="10">
        <v>0.3</v>
      </c>
      <c r="N674" s="4" t="s">
        <v>18</v>
      </c>
    </row>
    <row r="675" spans="2:14" ht="14.25" customHeight="1" x14ac:dyDescent="0.25">
      <c r="B675" s="4" t="s">
        <v>30</v>
      </c>
      <c r="C675" s="4">
        <v>1128299</v>
      </c>
      <c r="D675" s="5">
        <v>44002</v>
      </c>
      <c r="E675" s="4" t="s">
        <v>31</v>
      </c>
      <c r="F675" s="4" t="s">
        <v>46</v>
      </c>
      <c r="G675" s="4" t="s">
        <v>47</v>
      </c>
      <c r="H675" s="6" t="s">
        <v>19</v>
      </c>
      <c r="I675" s="7">
        <v>65</v>
      </c>
      <c r="J675" s="8">
        <v>400</v>
      </c>
      <c r="K675" s="9">
        <v>260000</v>
      </c>
      <c r="L675" s="9">
        <v>65000</v>
      </c>
      <c r="M675" s="10">
        <v>0.25</v>
      </c>
      <c r="N675" s="4" t="s">
        <v>18</v>
      </c>
    </row>
    <row r="676" spans="2:14" ht="14.25" customHeight="1" x14ac:dyDescent="0.25">
      <c r="B676" s="4" t="s">
        <v>30</v>
      </c>
      <c r="C676" s="4">
        <v>1128299</v>
      </c>
      <c r="D676" s="5">
        <v>44003</v>
      </c>
      <c r="E676" s="4" t="s">
        <v>31</v>
      </c>
      <c r="F676" s="4" t="s">
        <v>46</v>
      </c>
      <c r="G676" s="4" t="s">
        <v>47</v>
      </c>
      <c r="H676" s="6" t="s">
        <v>20</v>
      </c>
      <c r="I676" s="7">
        <v>65</v>
      </c>
      <c r="J676" s="8">
        <v>400</v>
      </c>
      <c r="K676" s="9">
        <v>260000</v>
      </c>
      <c r="L676" s="9">
        <v>65000</v>
      </c>
      <c r="M676" s="10">
        <v>0.25</v>
      </c>
      <c r="N676" s="4" t="s">
        <v>18</v>
      </c>
    </row>
    <row r="677" spans="2:14" ht="14.25" customHeight="1" x14ac:dyDescent="0.25">
      <c r="B677" s="4" t="s">
        <v>30</v>
      </c>
      <c r="C677" s="4">
        <v>1128299</v>
      </c>
      <c r="D677" s="5">
        <v>44004</v>
      </c>
      <c r="E677" s="4" t="s">
        <v>31</v>
      </c>
      <c r="F677" s="4" t="s">
        <v>46</v>
      </c>
      <c r="G677" s="4" t="s">
        <v>47</v>
      </c>
      <c r="H677" s="6" t="s">
        <v>21</v>
      </c>
      <c r="I677" s="7">
        <v>60</v>
      </c>
      <c r="J677" s="8">
        <v>300</v>
      </c>
      <c r="K677" s="9">
        <v>180000</v>
      </c>
      <c r="L677" s="9">
        <v>54000</v>
      </c>
      <c r="M677" s="10">
        <v>0.3</v>
      </c>
      <c r="N677" s="4" t="s">
        <v>18</v>
      </c>
    </row>
    <row r="678" spans="2:14" ht="14.25" customHeight="1" x14ac:dyDescent="0.25">
      <c r="B678" s="4" t="s">
        <v>30</v>
      </c>
      <c r="C678" s="4">
        <v>1128299</v>
      </c>
      <c r="D678" s="5">
        <v>44005</v>
      </c>
      <c r="E678" s="4" t="s">
        <v>31</v>
      </c>
      <c r="F678" s="4" t="s">
        <v>46</v>
      </c>
      <c r="G678" s="4" t="s">
        <v>47</v>
      </c>
      <c r="H678" s="6" t="s">
        <v>22</v>
      </c>
      <c r="I678" s="7">
        <v>65</v>
      </c>
      <c r="J678" s="8">
        <v>200</v>
      </c>
      <c r="K678" s="9">
        <v>130000</v>
      </c>
      <c r="L678" s="9">
        <v>32500</v>
      </c>
      <c r="M678" s="10">
        <v>0.25</v>
      </c>
      <c r="N678" s="4" t="s">
        <v>18</v>
      </c>
    </row>
    <row r="679" spans="2:14" ht="14.25" customHeight="1" x14ac:dyDescent="0.25">
      <c r="B679" s="4" t="s">
        <v>30</v>
      </c>
      <c r="C679" s="4">
        <v>1128299</v>
      </c>
      <c r="D679" s="5">
        <v>44006</v>
      </c>
      <c r="E679" s="4" t="s">
        <v>31</v>
      </c>
      <c r="F679" s="4" t="s">
        <v>46</v>
      </c>
      <c r="G679" s="4" t="s">
        <v>47</v>
      </c>
      <c r="H679" s="6" t="s">
        <v>23</v>
      </c>
      <c r="I679" s="7">
        <v>80</v>
      </c>
      <c r="J679" s="8">
        <v>500</v>
      </c>
      <c r="K679" s="9">
        <v>400000</v>
      </c>
      <c r="L679" s="9">
        <v>80000</v>
      </c>
      <c r="M679" s="10">
        <v>0.2</v>
      </c>
      <c r="N679" s="4" t="s">
        <v>18</v>
      </c>
    </row>
    <row r="680" spans="2:14" ht="14.25" customHeight="1" x14ac:dyDescent="0.25">
      <c r="B680" s="4" t="s">
        <v>30</v>
      </c>
      <c r="C680" s="4">
        <v>1128299</v>
      </c>
      <c r="D680" s="5">
        <v>44007</v>
      </c>
      <c r="E680" s="4" t="s">
        <v>31</v>
      </c>
      <c r="F680" s="4" t="s">
        <v>46</v>
      </c>
      <c r="G680" s="4" t="s">
        <v>47</v>
      </c>
      <c r="H680" s="6" t="s">
        <v>17</v>
      </c>
      <c r="I680" s="7">
        <v>75</v>
      </c>
      <c r="J680" s="8">
        <v>750</v>
      </c>
      <c r="K680" s="9">
        <v>562500</v>
      </c>
      <c r="L680" s="9">
        <v>168750</v>
      </c>
      <c r="M680" s="10">
        <v>0.3</v>
      </c>
      <c r="N680" s="4" t="s">
        <v>18</v>
      </c>
    </row>
    <row r="681" spans="2:14" ht="14.25" customHeight="1" x14ac:dyDescent="0.25">
      <c r="B681" s="4" t="s">
        <v>30</v>
      </c>
      <c r="C681" s="4">
        <v>1128299</v>
      </c>
      <c r="D681" s="5">
        <v>44008</v>
      </c>
      <c r="E681" s="4" t="s">
        <v>31</v>
      </c>
      <c r="F681" s="4" t="s">
        <v>46</v>
      </c>
      <c r="G681" s="4" t="s">
        <v>47</v>
      </c>
      <c r="H681" s="6" t="s">
        <v>19</v>
      </c>
      <c r="I681" s="7">
        <v>80</v>
      </c>
      <c r="J681" s="8">
        <v>625</v>
      </c>
      <c r="K681" s="9">
        <v>500000</v>
      </c>
      <c r="L681" s="9">
        <v>125000</v>
      </c>
      <c r="M681" s="10">
        <v>0.25</v>
      </c>
      <c r="N681" s="4" t="s">
        <v>18</v>
      </c>
    </row>
    <row r="682" spans="2:14" ht="14.25" customHeight="1" x14ac:dyDescent="0.25">
      <c r="B682" s="4" t="s">
        <v>30</v>
      </c>
      <c r="C682" s="4">
        <v>1128299</v>
      </c>
      <c r="D682" s="5">
        <v>44009</v>
      </c>
      <c r="E682" s="4" t="s">
        <v>31</v>
      </c>
      <c r="F682" s="4" t="s">
        <v>46</v>
      </c>
      <c r="G682" s="4" t="s">
        <v>47</v>
      </c>
      <c r="H682" s="6" t="s">
        <v>20</v>
      </c>
      <c r="I682" s="7">
        <v>80</v>
      </c>
      <c r="J682" s="8">
        <v>625</v>
      </c>
      <c r="K682" s="9">
        <v>500000</v>
      </c>
      <c r="L682" s="9">
        <v>125000</v>
      </c>
      <c r="M682" s="10">
        <v>0.25</v>
      </c>
      <c r="N682" s="4" t="s">
        <v>18</v>
      </c>
    </row>
    <row r="683" spans="2:14" ht="14.25" customHeight="1" x14ac:dyDescent="0.25">
      <c r="B683" s="4" t="s">
        <v>30</v>
      </c>
      <c r="C683" s="4">
        <v>1128299</v>
      </c>
      <c r="D683" s="5">
        <v>44010</v>
      </c>
      <c r="E683" s="4" t="s">
        <v>31</v>
      </c>
      <c r="F683" s="4" t="s">
        <v>46</v>
      </c>
      <c r="G683" s="4" t="s">
        <v>47</v>
      </c>
      <c r="H683" s="6" t="s">
        <v>21</v>
      </c>
      <c r="I683" s="7">
        <v>80</v>
      </c>
      <c r="J683" s="8">
        <v>500</v>
      </c>
      <c r="K683" s="9">
        <v>400000</v>
      </c>
      <c r="L683" s="9">
        <v>120000</v>
      </c>
      <c r="M683" s="10">
        <v>0.3</v>
      </c>
      <c r="N683" s="4" t="s">
        <v>18</v>
      </c>
    </row>
    <row r="684" spans="2:14" ht="14.25" customHeight="1" x14ac:dyDescent="0.2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row>
    <row r="685" spans="2:14" ht="14.25" customHeight="1" x14ac:dyDescent="0.25">
      <c r="B685" s="4" t="s">
        <v>30</v>
      </c>
      <c r="C685" s="4">
        <v>1128299</v>
      </c>
      <c r="D685" s="5">
        <v>44012</v>
      </c>
      <c r="E685" s="4" t="s">
        <v>31</v>
      </c>
      <c r="F685" s="4" t="s">
        <v>46</v>
      </c>
      <c r="G685" s="4" t="s">
        <v>47</v>
      </c>
      <c r="H685" s="6" t="s">
        <v>23</v>
      </c>
      <c r="I685" s="7">
        <v>100</v>
      </c>
      <c r="J685" s="8">
        <v>675</v>
      </c>
      <c r="K685" s="9">
        <v>675000</v>
      </c>
      <c r="L685" s="9">
        <v>135000</v>
      </c>
      <c r="M685" s="10">
        <v>0.2</v>
      </c>
      <c r="N685" s="4" t="s">
        <v>18</v>
      </c>
    </row>
    <row r="686" spans="2:14" ht="14.25" customHeight="1" x14ac:dyDescent="0.25">
      <c r="B686" s="4" t="s">
        <v>30</v>
      </c>
      <c r="C686" s="4">
        <v>1128299</v>
      </c>
      <c r="D686" s="5">
        <v>44013</v>
      </c>
      <c r="E686" s="4" t="s">
        <v>31</v>
      </c>
      <c r="F686" s="4" t="s">
        <v>46</v>
      </c>
      <c r="G686" s="4" t="s">
        <v>47</v>
      </c>
      <c r="H686" s="6" t="s">
        <v>17</v>
      </c>
      <c r="I686" s="7">
        <v>80</v>
      </c>
      <c r="J686" s="8">
        <v>825</v>
      </c>
      <c r="K686" s="9">
        <v>660000</v>
      </c>
      <c r="L686" s="9">
        <v>198000</v>
      </c>
      <c r="M686" s="10">
        <v>0.3</v>
      </c>
      <c r="N686" s="4" t="s">
        <v>18</v>
      </c>
    </row>
    <row r="687" spans="2:14" ht="14.25" customHeight="1" x14ac:dyDescent="0.2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row>
    <row r="688" spans="2:14" ht="14.25" customHeight="1" x14ac:dyDescent="0.2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row>
    <row r="689" spans="2:14" ht="14.25" customHeight="1" x14ac:dyDescent="0.25">
      <c r="B689" s="4" t="s">
        <v>30</v>
      </c>
      <c r="C689" s="4">
        <v>1128299</v>
      </c>
      <c r="D689" s="5">
        <v>44016</v>
      </c>
      <c r="E689" s="4" t="s">
        <v>31</v>
      </c>
      <c r="F689" s="4" t="s">
        <v>46</v>
      </c>
      <c r="G689" s="4" t="s">
        <v>47</v>
      </c>
      <c r="H689" s="6" t="s">
        <v>21</v>
      </c>
      <c r="I689" s="7">
        <v>80</v>
      </c>
      <c r="J689" s="8">
        <v>525</v>
      </c>
      <c r="K689" s="9">
        <v>420000</v>
      </c>
      <c r="L689" s="9">
        <v>126000</v>
      </c>
      <c r="M689" s="10">
        <v>0.3</v>
      </c>
      <c r="N689" s="4" t="s">
        <v>18</v>
      </c>
    </row>
    <row r="690" spans="2:14" ht="14.25" customHeight="1" x14ac:dyDescent="0.2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row>
    <row r="691" spans="2:14" ht="14.25" customHeight="1" x14ac:dyDescent="0.25">
      <c r="B691" s="4" t="s">
        <v>30</v>
      </c>
      <c r="C691" s="4">
        <v>1128299</v>
      </c>
      <c r="D691" s="5">
        <v>44018</v>
      </c>
      <c r="E691" s="4" t="s">
        <v>31</v>
      </c>
      <c r="F691" s="4" t="s">
        <v>46</v>
      </c>
      <c r="G691" s="4" t="s">
        <v>47</v>
      </c>
      <c r="H691" s="6" t="s">
        <v>23</v>
      </c>
      <c r="I691" s="7">
        <v>100</v>
      </c>
      <c r="J691" s="8">
        <v>575</v>
      </c>
      <c r="K691" s="9">
        <v>575000</v>
      </c>
      <c r="L691" s="9">
        <v>115000</v>
      </c>
      <c r="M691" s="10">
        <v>0.2</v>
      </c>
      <c r="N691" s="4" t="s">
        <v>18</v>
      </c>
    </row>
    <row r="692" spans="2:14" ht="14.25" customHeight="1" x14ac:dyDescent="0.2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row>
    <row r="693" spans="2:14" ht="14.25" customHeight="1" x14ac:dyDescent="0.2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row>
    <row r="694" spans="2:14" ht="14.25" customHeight="1" x14ac:dyDescent="0.2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row>
    <row r="695" spans="2:14" ht="14.25" customHeight="1" x14ac:dyDescent="0.2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row>
    <row r="696" spans="2:14" ht="14.25" customHeight="1" x14ac:dyDescent="0.25">
      <c r="B696" s="4" t="s">
        <v>30</v>
      </c>
      <c r="C696" s="4">
        <v>1128299</v>
      </c>
      <c r="D696" s="5">
        <v>44023</v>
      </c>
      <c r="E696" s="4" t="s">
        <v>31</v>
      </c>
      <c r="F696" s="4" t="s">
        <v>46</v>
      </c>
      <c r="G696" s="4" t="s">
        <v>47</v>
      </c>
      <c r="H696" s="6" t="s">
        <v>22</v>
      </c>
      <c r="I696" s="7">
        <v>75</v>
      </c>
      <c r="J696" s="8">
        <v>575</v>
      </c>
      <c r="K696" s="9">
        <v>431250</v>
      </c>
      <c r="L696" s="9">
        <v>107812.5</v>
      </c>
      <c r="M696" s="10">
        <v>0.25</v>
      </c>
      <c r="N696" s="4" t="s">
        <v>18</v>
      </c>
    </row>
    <row r="697" spans="2:14" ht="14.25" customHeight="1" x14ac:dyDescent="0.25">
      <c r="B697" s="4" t="s">
        <v>30</v>
      </c>
      <c r="C697" s="4">
        <v>1128299</v>
      </c>
      <c r="D697" s="5">
        <v>44024</v>
      </c>
      <c r="E697" s="4" t="s">
        <v>31</v>
      </c>
      <c r="F697" s="4" t="s">
        <v>46</v>
      </c>
      <c r="G697" s="4" t="s">
        <v>47</v>
      </c>
      <c r="H697" s="6" t="s">
        <v>23</v>
      </c>
      <c r="I697" s="7">
        <v>80</v>
      </c>
      <c r="J697" s="8">
        <v>400</v>
      </c>
      <c r="K697" s="9">
        <v>320000</v>
      </c>
      <c r="L697" s="9">
        <v>64000</v>
      </c>
      <c r="M697" s="10">
        <v>0.2</v>
      </c>
      <c r="N697" s="4" t="s">
        <v>18</v>
      </c>
    </row>
    <row r="698" spans="2:14" ht="14.25" customHeight="1" x14ac:dyDescent="0.2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row>
    <row r="699" spans="2:14" ht="14.25" customHeight="1" x14ac:dyDescent="0.2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row>
    <row r="700" spans="2:14" ht="14.25" customHeight="1" x14ac:dyDescent="0.2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row>
    <row r="701" spans="2:14" ht="14.25" customHeight="1" x14ac:dyDescent="0.2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row>
    <row r="702" spans="2:14" ht="14.25" customHeight="1" x14ac:dyDescent="0.2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row>
    <row r="703" spans="2:14" ht="14.25" customHeight="1" x14ac:dyDescent="0.25">
      <c r="B703" s="4" t="s">
        <v>30</v>
      </c>
      <c r="C703" s="4">
        <v>1128299</v>
      </c>
      <c r="D703" s="5">
        <v>44030</v>
      </c>
      <c r="E703" s="4" t="s">
        <v>31</v>
      </c>
      <c r="F703" s="4" t="s">
        <v>46</v>
      </c>
      <c r="G703" s="4" t="s">
        <v>47</v>
      </c>
      <c r="H703" s="6" t="s">
        <v>23</v>
      </c>
      <c r="I703" s="7">
        <v>65</v>
      </c>
      <c r="J703" s="8">
        <v>450</v>
      </c>
      <c r="K703" s="9">
        <v>292500</v>
      </c>
      <c r="L703" s="9">
        <v>58500</v>
      </c>
      <c r="M703" s="10">
        <v>0.2</v>
      </c>
      <c r="N703" s="4" t="s">
        <v>18</v>
      </c>
    </row>
    <row r="704" spans="2:14" ht="14.25" customHeight="1" x14ac:dyDescent="0.2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row>
    <row r="705" spans="2:14" ht="14.25" customHeight="1" x14ac:dyDescent="0.2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row>
    <row r="706" spans="2:14" ht="14.25" customHeight="1" x14ac:dyDescent="0.2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row>
    <row r="707" spans="2:14" ht="14.25" customHeight="1" x14ac:dyDescent="0.2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row>
    <row r="708" spans="2:14" ht="14.25" customHeight="1" x14ac:dyDescent="0.25">
      <c r="B708" s="4" t="s">
        <v>30</v>
      </c>
      <c r="C708" s="4">
        <v>1128299</v>
      </c>
      <c r="D708" s="5">
        <v>44035</v>
      </c>
      <c r="E708" s="4" t="s">
        <v>31</v>
      </c>
      <c r="F708" s="4" t="s">
        <v>46</v>
      </c>
      <c r="G708" s="4" t="s">
        <v>47</v>
      </c>
      <c r="H708" s="6" t="s">
        <v>22</v>
      </c>
      <c r="I708" s="7">
        <v>70</v>
      </c>
      <c r="J708" s="8">
        <v>325</v>
      </c>
      <c r="K708" s="9">
        <v>227500</v>
      </c>
      <c r="L708" s="9">
        <v>56875</v>
      </c>
      <c r="M708" s="10">
        <v>0.25</v>
      </c>
      <c r="N708" s="4" t="s">
        <v>18</v>
      </c>
    </row>
    <row r="709" spans="2:14" ht="14.25" customHeight="1" x14ac:dyDescent="0.2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row>
    <row r="710" spans="2:14" ht="14.25" customHeight="1" x14ac:dyDescent="0.2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row>
    <row r="711" spans="2:14" ht="14.25" customHeight="1" x14ac:dyDescent="0.2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row>
    <row r="712" spans="2:14" ht="14.25" customHeight="1" x14ac:dyDescent="0.2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row>
    <row r="713" spans="2:14" ht="14.25" customHeight="1" x14ac:dyDescent="0.2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row>
    <row r="714" spans="2:14" ht="14.25" customHeight="1" x14ac:dyDescent="0.2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row>
    <row r="715" spans="2:14" ht="14.25" customHeight="1" x14ac:dyDescent="0.2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row>
    <row r="716" spans="2:14" ht="14.25" customHeight="1" x14ac:dyDescent="0.2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row>
    <row r="717" spans="2:14" ht="14.25" customHeight="1" x14ac:dyDescent="0.2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row>
    <row r="718" spans="2:14" ht="14.25" customHeight="1" x14ac:dyDescent="0.2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row>
    <row r="719" spans="2:14" ht="14.25" customHeight="1" x14ac:dyDescent="0.2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row>
    <row r="720" spans="2:14" ht="14.25" customHeight="1" x14ac:dyDescent="0.2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row>
    <row r="721" spans="2:14" ht="14.25" customHeight="1" x14ac:dyDescent="0.2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row>
    <row r="722" spans="2:14" ht="14.25" customHeight="1" x14ac:dyDescent="0.25">
      <c r="B722" s="4" t="s">
        <v>14</v>
      </c>
      <c r="C722" s="4">
        <v>1185732</v>
      </c>
      <c r="D722" s="5">
        <v>44049</v>
      </c>
      <c r="E722" s="4" t="s">
        <v>31</v>
      </c>
      <c r="F722" s="4" t="s">
        <v>46</v>
      </c>
      <c r="G722" s="4" t="s">
        <v>47</v>
      </c>
      <c r="H722" s="6" t="s">
        <v>17</v>
      </c>
      <c r="I722" s="7">
        <v>45</v>
      </c>
      <c r="J722" s="8">
        <v>1050</v>
      </c>
      <c r="K722" s="9">
        <v>472500</v>
      </c>
      <c r="L722" s="9">
        <v>212625</v>
      </c>
      <c r="M722" s="10">
        <v>0.45</v>
      </c>
      <c r="N722" s="4" t="s">
        <v>18</v>
      </c>
    </row>
    <row r="723" spans="2:14" ht="14.25" customHeight="1" x14ac:dyDescent="0.25">
      <c r="B723" s="4" t="s">
        <v>14</v>
      </c>
      <c r="C723" s="4">
        <v>1185732</v>
      </c>
      <c r="D723" s="5">
        <v>44050</v>
      </c>
      <c r="E723" s="4" t="s">
        <v>31</v>
      </c>
      <c r="F723" s="4" t="s">
        <v>46</v>
      </c>
      <c r="G723" s="4" t="s">
        <v>47</v>
      </c>
      <c r="H723" s="6" t="s">
        <v>19</v>
      </c>
      <c r="I723" s="7">
        <v>45</v>
      </c>
      <c r="J723" s="8">
        <v>850</v>
      </c>
      <c r="K723" s="9">
        <v>382500</v>
      </c>
      <c r="L723" s="9">
        <v>133875</v>
      </c>
      <c r="M723" s="10">
        <v>0.35</v>
      </c>
      <c r="N723" s="4" t="s">
        <v>18</v>
      </c>
    </row>
    <row r="724" spans="2:14" ht="14.25" customHeight="1" x14ac:dyDescent="0.25">
      <c r="B724" s="4" t="s">
        <v>14</v>
      </c>
      <c r="C724" s="4">
        <v>1185732</v>
      </c>
      <c r="D724" s="5">
        <v>44051</v>
      </c>
      <c r="E724" s="4" t="s">
        <v>31</v>
      </c>
      <c r="F724" s="4" t="s">
        <v>46</v>
      </c>
      <c r="G724" s="4" t="s">
        <v>47</v>
      </c>
      <c r="H724" s="6" t="s">
        <v>20</v>
      </c>
      <c r="I724" s="7">
        <v>35</v>
      </c>
      <c r="J724" s="8">
        <v>850</v>
      </c>
      <c r="K724" s="9">
        <v>297500</v>
      </c>
      <c r="L724" s="9">
        <v>74375</v>
      </c>
      <c r="M724" s="10">
        <v>0.25</v>
      </c>
      <c r="N724" s="4" t="s">
        <v>18</v>
      </c>
    </row>
    <row r="725" spans="2:14" ht="14.25" customHeight="1" x14ac:dyDescent="0.25">
      <c r="B725" s="4" t="s">
        <v>14</v>
      </c>
      <c r="C725" s="4">
        <v>1185732</v>
      </c>
      <c r="D725" s="5">
        <v>44052</v>
      </c>
      <c r="E725" s="4" t="s">
        <v>31</v>
      </c>
      <c r="F725" s="4" t="s">
        <v>46</v>
      </c>
      <c r="G725" s="4" t="s">
        <v>47</v>
      </c>
      <c r="H725" s="6" t="s">
        <v>21</v>
      </c>
      <c r="I725" s="7">
        <v>40</v>
      </c>
      <c r="J725" s="8">
        <v>700</v>
      </c>
      <c r="K725" s="9">
        <v>280000</v>
      </c>
      <c r="L725" s="9">
        <v>84000</v>
      </c>
      <c r="M725" s="10">
        <v>0.3</v>
      </c>
      <c r="N725" s="4" t="s">
        <v>18</v>
      </c>
    </row>
    <row r="726" spans="2:14" ht="14.25" customHeight="1" x14ac:dyDescent="0.2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row>
    <row r="727" spans="2:14" ht="14.25" customHeight="1" x14ac:dyDescent="0.25">
      <c r="B727" s="4" t="s">
        <v>14</v>
      </c>
      <c r="C727" s="4">
        <v>1185732</v>
      </c>
      <c r="D727" s="5">
        <v>44054</v>
      </c>
      <c r="E727" s="4" t="s">
        <v>48</v>
      </c>
      <c r="F727" s="4" t="s">
        <v>49</v>
      </c>
      <c r="G727" s="4" t="s">
        <v>50</v>
      </c>
      <c r="H727" s="6" t="s">
        <v>23</v>
      </c>
      <c r="I727" s="7">
        <v>45</v>
      </c>
      <c r="J727" s="8">
        <v>850</v>
      </c>
      <c r="K727" s="9">
        <v>382500</v>
      </c>
      <c r="L727" s="9">
        <v>191250</v>
      </c>
      <c r="M727" s="10">
        <v>0.5</v>
      </c>
      <c r="N727" s="4" t="s">
        <v>18</v>
      </c>
    </row>
    <row r="728" spans="2:14" ht="14.25" customHeight="1" x14ac:dyDescent="0.25">
      <c r="B728" s="4" t="s">
        <v>14</v>
      </c>
      <c r="C728" s="4">
        <v>1185732</v>
      </c>
      <c r="D728" s="5">
        <v>44055</v>
      </c>
      <c r="E728" s="4" t="s">
        <v>48</v>
      </c>
      <c r="F728" s="4" t="s">
        <v>49</v>
      </c>
      <c r="G728" s="4" t="s">
        <v>50</v>
      </c>
      <c r="H728" s="6" t="s">
        <v>17</v>
      </c>
      <c r="I728" s="7">
        <v>45</v>
      </c>
      <c r="J728" s="8">
        <v>1100</v>
      </c>
      <c r="K728" s="9">
        <v>495000</v>
      </c>
      <c r="L728" s="9">
        <v>222750</v>
      </c>
      <c r="M728" s="10">
        <v>0.45</v>
      </c>
      <c r="N728" s="4" t="s">
        <v>18</v>
      </c>
    </row>
    <row r="729" spans="2:14" ht="14.25" customHeight="1" x14ac:dyDescent="0.2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row>
    <row r="730" spans="2:14" ht="14.25" customHeight="1" x14ac:dyDescent="0.25">
      <c r="B730" s="4" t="s">
        <v>14</v>
      </c>
      <c r="C730" s="4">
        <v>1185732</v>
      </c>
      <c r="D730" s="5">
        <v>44057</v>
      </c>
      <c r="E730" s="4" t="s">
        <v>48</v>
      </c>
      <c r="F730" s="4" t="s">
        <v>49</v>
      </c>
      <c r="G730" s="4" t="s">
        <v>50</v>
      </c>
      <c r="H730" s="6" t="s">
        <v>20</v>
      </c>
      <c r="I730" s="7">
        <v>35</v>
      </c>
      <c r="J730" s="8">
        <v>800</v>
      </c>
      <c r="K730" s="9">
        <v>280000</v>
      </c>
      <c r="L730" s="9">
        <v>70000</v>
      </c>
      <c r="M730" s="10">
        <v>0.25</v>
      </c>
      <c r="N730" s="4" t="s">
        <v>18</v>
      </c>
    </row>
    <row r="731" spans="2:14" ht="14.25" customHeight="1" x14ac:dyDescent="0.25">
      <c r="B731" s="4" t="s">
        <v>30</v>
      </c>
      <c r="C731" s="4">
        <v>1185732</v>
      </c>
      <c r="D731" s="5">
        <v>44058</v>
      </c>
      <c r="E731" s="4" t="s">
        <v>48</v>
      </c>
      <c r="F731" s="4" t="s">
        <v>49</v>
      </c>
      <c r="G731" s="4" t="s">
        <v>50</v>
      </c>
      <c r="H731" s="6" t="s">
        <v>21</v>
      </c>
      <c r="I731" s="7">
        <v>40</v>
      </c>
      <c r="J731" s="8">
        <v>675</v>
      </c>
      <c r="K731" s="9">
        <v>270000</v>
      </c>
      <c r="L731" s="9">
        <v>81000</v>
      </c>
      <c r="M731" s="10">
        <v>0.3</v>
      </c>
      <c r="N731" s="4" t="s">
        <v>18</v>
      </c>
    </row>
    <row r="732" spans="2:14" ht="14.25" customHeight="1" x14ac:dyDescent="0.2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row>
    <row r="733" spans="2:14" ht="14.25" customHeight="1" x14ac:dyDescent="0.25">
      <c r="B733" s="4" t="s">
        <v>14</v>
      </c>
      <c r="C733" s="4">
        <v>1185732</v>
      </c>
      <c r="D733" s="5">
        <v>44060</v>
      </c>
      <c r="E733" s="4" t="s">
        <v>48</v>
      </c>
      <c r="F733" s="4" t="s">
        <v>49</v>
      </c>
      <c r="G733" s="4" t="s">
        <v>50</v>
      </c>
      <c r="H733" s="6" t="s">
        <v>23</v>
      </c>
      <c r="I733" s="7">
        <v>45</v>
      </c>
      <c r="J733" s="8">
        <v>850</v>
      </c>
      <c r="K733" s="9">
        <v>382500</v>
      </c>
      <c r="L733" s="9">
        <v>191250</v>
      </c>
      <c r="M733" s="10">
        <v>0.5</v>
      </c>
      <c r="N733" s="4" t="s">
        <v>18</v>
      </c>
    </row>
    <row r="734" spans="2:14" ht="14.25" customHeight="1" x14ac:dyDescent="0.25">
      <c r="B734" s="4" t="s">
        <v>14</v>
      </c>
      <c r="C734" s="4">
        <v>1185732</v>
      </c>
      <c r="D734" s="5">
        <v>44061</v>
      </c>
      <c r="E734" s="4" t="s">
        <v>48</v>
      </c>
      <c r="F734" s="4" t="s">
        <v>49</v>
      </c>
      <c r="G734" s="4" t="s">
        <v>50</v>
      </c>
      <c r="H734" s="6" t="s">
        <v>17</v>
      </c>
      <c r="I734" s="7">
        <v>45</v>
      </c>
      <c r="J734" s="8">
        <v>1070</v>
      </c>
      <c r="K734" s="9">
        <v>481500</v>
      </c>
      <c r="L734" s="9">
        <v>216675</v>
      </c>
      <c r="M734" s="10">
        <v>0.45</v>
      </c>
      <c r="N734" s="4" t="s">
        <v>18</v>
      </c>
    </row>
    <row r="735" spans="2:14" ht="14.25" customHeight="1" x14ac:dyDescent="0.2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row>
    <row r="736" spans="2:14" ht="14.25" customHeight="1" x14ac:dyDescent="0.25">
      <c r="B736" s="4" t="s">
        <v>14</v>
      </c>
      <c r="C736" s="4">
        <v>1185732</v>
      </c>
      <c r="D736" s="5">
        <v>44063</v>
      </c>
      <c r="E736" s="4" t="s">
        <v>48</v>
      </c>
      <c r="F736" s="4" t="s">
        <v>49</v>
      </c>
      <c r="G736" s="4" t="s">
        <v>50</v>
      </c>
      <c r="H736" s="6" t="s">
        <v>20</v>
      </c>
      <c r="I736" s="7">
        <v>35</v>
      </c>
      <c r="J736" s="8">
        <v>775</v>
      </c>
      <c r="K736" s="9">
        <v>271250</v>
      </c>
      <c r="L736" s="9">
        <v>67812.5</v>
      </c>
      <c r="M736" s="10">
        <v>0.25</v>
      </c>
      <c r="N736" s="4" t="s">
        <v>18</v>
      </c>
    </row>
    <row r="737" spans="2:14" ht="14.25" customHeight="1" x14ac:dyDescent="0.25">
      <c r="B737" s="4" t="s">
        <v>14</v>
      </c>
      <c r="C737" s="4">
        <v>1185732</v>
      </c>
      <c r="D737" s="5">
        <v>44064</v>
      </c>
      <c r="E737" s="4" t="s">
        <v>48</v>
      </c>
      <c r="F737" s="4" t="s">
        <v>49</v>
      </c>
      <c r="G737" s="4" t="s">
        <v>50</v>
      </c>
      <c r="H737" s="6" t="s">
        <v>21</v>
      </c>
      <c r="I737" s="7">
        <v>40</v>
      </c>
      <c r="J737" s="8">
        <v>625</v>
      </c>
      <c r="K737" s="9">
        <v>250000</v>
      </c>
      <c r="L737" s="9">
        <v>75000</v>
      </c>
      <c r="M737" s="10">
        <v>0.3</v>
      </c>
      <c r="N737" s="4" t="s">
        <v>18</v>
      </c>
    </row>
    <row r="738" spans="2:14" ht="14.25" customHeight="1" x14ac:dyDescent="0.2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row>
    <row r="739" spans="2:14" ht="14.25" customHeight="1" x14ac:dyDescent="0.25">
      <c r="B739" s="4" t="s">
        <v>14</v>
      </c>
      <c r="C739" s="4">
        <v>1185732</v>
      </c>
      <c r="D739" s="5">
        <v>44066</v>
      </c>
      <c r="E739" s="4" t="s">
        <v>48</v>
      </c>
      <c r="F739" s="4" t="s">
        <v>49</v>
      </c>
      <c r="G739" s="4" t="s">
        <v>50</v>
      </c>
      <c r="H739" s="6" t="s">
        <v>23</v>
      </c>
      <c r="I739" s="7">
        <v>45</v>
      </c>
      <c r="J739" s="8">
        <v>775</v>
      </c>
      <c r="K739" s="9">
        <v>348750</v>
      </c>
      <c r="L739" s="9">
        <v>174375</v>
      </c>
      <c r="M739" s="10">
        <v>0.5</v>
      </c>
      <c r="N739" s="4" t="s">
        <v>18</v>
      </c>
    </row>
    <row r="740" spans="2:14" ht="14.25" customHeight="1" x14ac:dyDescent="0.25">
      <c r="B740" s="4" t="s">
        <v>14</v>
      </c>
      <c r="C740" s="4">
        <v>1185732</v>
      </c>
      <c r="D740" s="5">
        <v>43945</v>
      </c>
      <c r="E740" s="4" t="s">
        <v>48</v>
      </c>
      <c r="F740" s="4" t="s">
        <v>49</v>
      </c>
      <c r="G740" s="4" t="s">
        <v>50</v>
      </c>
      <c r="H740" s="6" t="s">
        <v>17</v>
      </c>
      <c r="I740" s="7">
        <v>45</v>
      </c>
      <c r="J740" s="8">
        <v>1025</v>
      </c>
      <c r="K740" s="9">
        <v>461250</v>
      </c>
      <c r="L740" s="9">
        <v>207562.5</v>
      </c>
      <c r="M740" s="10">
        <v>0.45</v>
      </c>
      <c r="N740" s="4" t="s">
        <v>18</v>
      </c>
    </row>
    <row r="741" spans="2:14" ht="14.25" customHeight="1" x14ac:dyDescent="0.25">
      <c r="B741" s="4" t="s">
        <v>14</v>
      </c>
      <c r="C741" s="4">
        <v>1185732</v>
      </c>
      <c r="D741" s="5">
        <v>43945</v>
      </c>
      <c r="E741" s="4" t="s">
        <v>48</v>
      </c>
      <c r="F741" s="4" t="s">
        <v>49</v>
      </c>
      <c r="G741" s="4" t="s">
        <v>50</v>
      </c>
      <c r="H741" s="6" t="s">
        <v>19</v>
      </c>
      <c r="I741" s="7">
        <v>45</v>
      </c>
      <c r="J741" s="8">
        <v>725</v>
      </c>
      <c r="K741" s="9">
        <v>326250</v>
      </c>
      <c r="L741" s="9">
        <v>114187.5</v>
      </c>
      <c r="M741" s="10">
        <v>0.35</v>
      </c>
      <c r="N741" s="4" t="s">
        <v>18</v>
      </c>
    </row>
    <row r="742" spans="2:14" ht="14.25" customHeight="1" x14ac:dyDescent="0.25">
      <c r="B742" s="4" t="s">
        <v>30</v>
      </c>
      <c r="C742" s="4">
        <v>1185732</v>
      </c>
      <c r="D742" s="5">
        <v>43945</v>
      </c>
      <c r="E742" s="4" t="s">
        <v>48</v>
      </c>
      <c r="F742" s="4" t="s">
        <v>49</v>
      </c>
      <c r="G742" s="4" t="s">
        <v>50</v>
      </c>
      <c r="H742" s="6" t="s">
        <v>20</v>
      </c>
      <c r="I742" s="7">
        <v>35</v>
      </c>
      <c r="J742" s="8">
        <v>725</v>
      </c>
      <c r="K742" s="9">
        <v>253750</v>
      </c>
      <c r="L742" s="9">
        <v>63437.5</v>
      </c>
      <c r="M742" s="10">
        <v>0.25</v>
      </c>
      <c r="N742" s="4" t="s">
        <v>18</v>
      </c>
    </row>
    <row r="743" spans="2:14" ht="14.25" customHeight="1" x14ac:dyDescent="0.25">
      <c r="B743" s="4" t="s">
        <v>30</v>
      </c>
      <c r="C743" s="4">
        <v>1185732</v>
      </c>
      <c r="D743" s="5">
        <v>43945</v>
      </c>
      <c r="E743" s="4" t="s">
        <v>48</v>
      </c>
      <c r="F743" s="4" t="s">
        <v>49</v>
      </c>
      <c r="G743" s="4" t="s">
        <v>50</v>
      </c>
      <c r="H743" s="6" t="s">
        <v>21</v>
      </c>
      <c r="I743" s="7">
        <v>40</v>
      </c>
      <c r="J743" s="8">
        <v>650</v>
      </c>
      <c r="K743" s="9">
        <v>260000</v>
      </c>
      <c r="L743" s="9">
        <v>78000</v>
      </c>
      <c r="M743" s="10">
        <v>0.3</v>
      </c>
      <c r="N743" s="4" t="s">
        <v>18</v>
      </c>
    </row>
    <row r="744" spans="2:14" ht="14.25" customHeight="1" x14ac:dyDescent="0.2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row>
    <row r="745" spans="2:14" ht="14.25" customHeight="1" x14ac:dyDescent="0.25">
      <c r="B745" s="4" t="s">
        <v>30</v>
      </c>
      <c r="C745" s="4">
        <v>1185732</v>
      </c>
      <c r="D745" s="5">
        <v>43945</v>
      </c>
      <c r="E745" s="4" t="s">
        <v>48</v>
      </c>
      <c r="F745" s="4" t="s">
        <v>49</v>
      </c>
      <c r="G745" s="4" t="s">
        <v>50</v>
      </c>
      <c r="H745" s="6" t="s">
        <v>23</v>
      </c>
      <c r="I745" s="7">
        <v>45</v>
      </c>
      <c r="J745" s="8">
        <v>800</v>
      </c>
      <c r="K745" s="9">
        <v>360000</v>
      </c>
      <c r="L745" s="9">
        <v>180000</v>
      </c>
      <c r="M745" s="10">
        <v>0.5</v>
      </c>
      <c r="N745" s="4" t="s">
        <v>18</v>
      </c>
    </row>
    <row r="746" spans="2:14" ht="14.25" customHeight="1" x14ac:dyDescent="0.2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row>
    <row r="747" spans="2:14" ht="14.25" customHeight="1" x14ac:dyDescent="0.2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row>
    <row r="748" spans="2:14" ht="14.25" customHeight="1" x14ac:dyDescent="0.25">
      <c r="B748" s="4" t="s">
        <v>30</v>
      </c>
      <c r="C748" s="4">
        <v>1185732</v>
      </c>
      <c r="D748" s="5">
        <v>43945</v>
      </c>
      <c r="E748" s="4" t="s">
        <v>48</v>
      </c>
      <c r="F748" s="4" t="s">
        <v>49</v>
      </c>
      <c r="G748" s="4" t="s">
        <v>50</v>
      </c>
      <c r="H748" s="6" t="s">
        <v>20</v>
      </c>
      <c r="I748" s="7">
        <v>50</v>
      </c>
      <c r="J748" s="8">
        <v>750</v>
      </c>
      <c r="K748" s="9">
        <v>375000</v>
      </c>
      <c r="L748" s="9">
        <v>93750</v>
      </c>
      <c r="M748" s="10">
        <v>0.25</v>
      </c>
      <c r="N748" s="4" t="s">
        <v>18</v>
      </c>
    </row>
    <row r="749" spans="2:14" ht="14.25" customHeight="1" x14ac:dyDescent="0.25">
      <c r="B749" s="4" t="s">
        <v>30</v>
      </c>
      <c r="C749" s="4">
        <v>1185732</v>
      </c>
      <c r="D749" s="5">
        <v>43945</v>
      </c>
      <c r="E749" s="4" t="s">
        <v>48</v>
      </c>
      <c r="F749" s="4" t="s">
        <v>49</v>
      </c>
      <c r="G749" s="4" t="s">
        <v>50</v>
      </c>
      <c r="H749" s="6" t="s">
        <v>21</v>
      </c>
      <c r="I749" s="7">
        <v>50</v>
      </c>
      <c r="J749" s="8">
        <v>700</v>
      </c>
      <c r="K749" s="9">
        <v>350000</v>
      </c>
      <c r="L749" s="9">
        <v>105000</v>
      </c>
      <c r="M749" s="10">
        <v>0.3</v>
      </c>
      <c r="N749" s="4" t="s">
        <v>18</v>
      </c>
    </row>
    <row r="750" spans="2:14" ht="14.25" customHeight="1" x14ac:dyDescent="0.25">
      <c r="B750" s="4" t="s">
        <v>30</v>
      </c>
      <c r="C750" s="4">
        <v>1185732</v>
      </c>
      <c r="D750" s="5">
        <v>43945</v>
      </c>
      <c r="E750" s="4" t="s">
        <v>48</v>
      </c>
      <c r="F750" s="4" t="s">
        <v>49</v>
      </c>
      <c r="G750" s="4" t="s">
        <v>50</v>
      </c>
      <c r="H750" s="6" t="s">
        <v>22</v>
      </c>
      <c r="I750" s="7">
        <v>60</v>
      </c>
      <c r="J750" s="8">
        <v>725</v>
      </c>
      <c r="K750" s="9">
        <v>435000</v>
      </c>
      <c r="L750" s="9">
        <v>152250</v>
      </c>
      <c r="M750" s="10">
        <v>0.35</v>
      </c>
      <c r="N750" s="4" t="s">
        <v>18</v>
      </c>
    </row>
    <row r="751" spans="2:14" ht="14.25" customHeight="1" x14ac:dyDescent="0.25">
      <c r="B751" s="4" t="s">
        <v>30</v>
      </c>
      <c r="C751" s="4">
        <v>1185732</v>
      </c>
      <c r="D751" s="5">
        <v>43945</v>
      </c>
      <c r="E751" s="4" t="s">
        <v>48</v>
      </c>
      <c r="F751" s="4" t="s">
        <v>49</v>
      </c>
      <c r="G751" s="4" t="s">
        <v>50</v>
      </c>
      <c r="H751" s="6" t="s">
        <v>23</v>
      </c>
      <c r="I751" s="7">
        <v>65</v>
      </c>
      <c r="J751" s="8">
        <v>825</v>
      </c>
      <c r="K751" s="9">
        <v>536250</v>
      </c>
      <c r="L751" s="9">
        <v>268125</v>
      </c>
      <c r="M751" s="10">
        <v>0.5</v>
      </c>
      <c r="N751" s="4" t="s">
        <v>18</v>
      </c>
    </row>
    <row r="752" spans="2:14" ht="14.25" customHeight="1" x14ac:dyDescent="0.25">
      <c r="B752" s="4" t="s">
        <v>30</v>
      </c>
      <c r="C752" s="4">
        <v>1185732</v>
      </c>
      <c r="D752" s="5">
        <v>43945</v>
      </c>
      <c r="E752" s="4" t="s">
        <v>48</v>
      </c>
      <c r="F752" s="4" t="s">
        <v>49</v>
      </c>
      <c r="G752" s="4" t="s">
        <v>50</v>
      </c>
      <c r="H752" s="6" t="s">
        <v>17</v>
      </c>
      <c r="I752" s="7">
        <v>60</v>
      </c>
      <c r="J752" s="8">
        <v>1075</v>
      </c>
      <c r="K752" s="9">
        <v>645000</v>
      </c>
      <c r="L752" s="9">
        <v>290250</v>
      </c>
      <c r="M752" s="10">
        <v>0.45</v>
      </c>
      <c r="N752" s="4" t="s">
        <v>18</v>
      </c>
    </row>
    <row r="753" spans="2:14" ht="14.25" customHeight="1" x14ac:dyDescent="0.2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row>
    <row r="754" spans="2:14" ht="14.25" customHeight="1" x14ac:dyDescent="0.25">
      <c r="B754" s="4" t="s">
        <v>30</v>
      </c>
      <c r="C754" s="4">
        <v>1185732</v>
      </c>
      <c r="D754" s="5">
        <v>44081</v>
      </c>
      <c r="E754" s="4" t="s">
        <v>48</v>
      </c>
      <c r="F754" s="4" t="s">
        <v>49</v>
      </c>
      <c r="G754" s="4" t="s">
        <v>50</v>
      </c>
      <c r="H754" s="6" t="s">
        <v>20</v>
      </c>
      <c r="I754" s="7">
        <v>50</v>
      </c>
      <c r="J754" s="8">
        <v>800</v>
      </c>
      <c r="K754" s="9">
        <v>400000</v>
      </c>
      <c r="L754" s="9">
        <v>100000</v>
      </c>
      <c r="M754" s="10">
        <v>0.25</v>
      </c>
      <c r="N754" s="4" t="s">
        <v>18</v>
      </c>
    </row>
    <row r="755" spans="2:14" ht="14.25" customHeight="1" x14ac:dyDescent="0.25">
      <c r="B755" s="4" t="s">
        <v>30</v>
      </c>
      <c r="C755" s="4">
        <v>1185732</v>
      </c>
      <c r="D755" s="5">
        <v>44082</v>
      </c>
      <c r="E755" s="4" t="s">
        <v>48</v>
      </c>
      <c r="F755" s="4" t="s">
        <v>49</v>
      </c>
      <c r="G755" s="4" t="s">
        <v>50</v>
      </c>
      <c r="H755" s="6" t="s">
        <v>21</v>
      </c>
      <c r="I755" s="7">
        <v>50</v>
      </c>
      <c r="J755" s="8">
        <v>775</v>
      </c>
      <c r="K755" s="9">
        <v>387500</v>
      </c>
      <c r="L755" s="9">
        <v>116250</v>
      </c>
      <c r="M755" s="10">
        <v>0.3</v>
      </c>
      <c r="N755" s="4" t="s">
        <v>18</v>
      </c>
    </row>
    <row r="756" spans="2:14" ht="14.25" customHeight="1" x14ac:dyDescent="0.25">
      <c r="B756" s="4" t="s">
        <v>30</v>
      </c>
      <c r="C756" s="4">
        <v>1185732</v>
      </c>
      <c r="D756" s="5">
        <v>44083</v>
      </c>
      <c r="E756" s="4" t="s">
        <v>48</v>
      </c>
      <c r="F756" s="4" t="s">
        <v>49</v>
      </c>
      <c r="G756" s="4" t="s">
        <v>50</v>
      </c>
      <c r="H756" s="6" t="s">
        <v>22</v>
      </c>
      <c r="I756" s="7">
        <v>65</v>
      </c>
      <c r="J756" s="8">
        <v>775</v>
      </c>
      <c r="K756" s="9">
        <v>503750</v>
      </c>
      <c r="L756" s="9">
        <v>176312.5</v>
      </c>
      <c r="M756" s="10">
        <v>0.35</v>
      </c>
      <c r="N756" s="4" t="s">
        <v>18</v>
      </c>
    </row>
    <row r="757" spans="2:14" ht="14.25" customHeight="1" x14ac:dyDescent="0.25">
      <c r="B757" s="4" t="s">
        <v>30</v>
      </c>
      <c r="C757" s="4">
        <v>1185732</v>
      </c>
      <c r="D757" s="5">
        <v>44084</v>
      </c>
      <c r="E757" s="4" t="s">
        <v>48</v>
      </c>
      <c r="F757" s="4" t="s">
        <v>49</v>
      </c>
      <c r="G757" s="4" t="s">
        <v>50</v>
      </c>
      <c r="H757" s="6" t="s">
        <v>23</v>
      </c>
      <c r="I757" s="7">
        <v>70</v>
      </c>
      <c r="J757" s="8">
        <v>925</v>
      </c>
      <c r="K757" s="9">
        <v>647500</v>
      </c>
      <c r="L757" s="9">
        <v>323750</v>
      </c>
      <c r="M757" s="10">
        <v>0.5</v>
      </c>
      <c r="N757" s="4" t="s">
        <v>18</v>
      </c>
    </row>
    <row r="758" spans="2:14" ht="14.25" customHeight="1" x14ac:dyDescent="0.25">
      <c r="B758" s="4" t="s">
        <v>30</v>
      </c>
      <c r="C758" s="4">
        <v>1185732</v>
      </c>
      <c r="D758" s="5">
        <v>44085</v>
      </c>
      <c r="E758" s="4" t="s">
        <v>48</v>
      </c>
      <c r="F758" s="4" t="s">
        <v>49</v>
      </c>
      <c r="G758" s="4" t="s">
        <v>50</v>
      </c>
      <c r="H758" s="6" t="s">
        <v>17</v>
      </c>
      <c r="I758" s="7">
        <v>65</v>
      </c>
      <c r="J758" s="8">
        <v>1150</v>
      </c>
      <c r="K758" s="9">
        <v>747500</v>
      </c>
      <c r="L758" s="9">
        <v>336375</v>
      </c>
      <c r="M758" s="10">
        <v>0.45</v>
      </c>
      <c r="N758" s="4" t="s">
        <v>18</v>
      </c>
    </row>
    <row r="759" spans="2:14" ht="14.25" customHeight="1" x14ac:dyDescent="0.2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row>
    <row r="760" spans="2:14" ht="14.25" customHeight="1" x14ac:dyDescent="0.2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row>
    <row r="761" spans="2:14" ht="14.25" customHeight="1" x14ac:dyDescent="0.2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row>
    <row r="762" spans="2:14" ht="14.25" customHeight="1" x14ac:dyDescent="0.25">
      <c r="B762" s="4" t="s">
        <v>30</v>
      </c>
      <c r="C762" s="4">
        <v>1185732</v>
      </c>
      <c r="D762" s="5">
        <v>44089</v>
      </c>
      <c r="E762" s="4" t="s">
        <v>48</v>
      </c>
      <c r="F762" s="4" t="s">
        <v>49</v>
      </c>
      <c r="G762" s="4" t="s">
        <v>50</v>
      </c>
      <c r="H762" s="6" t="s">
        <v>22</v>
      </c>
      <c r="I762" s="7">
        <v>65</v>
      </c>
      <c r="J762" s="8">
        <v>800</v>
      </c>
      <c r="K762" s="9">
        <v>520000</v>
      </c>
      <c r="L762" s="9">
        <v>182000</v>
      </c>
      <c r="M762" s="10">
        <v>0.35</v>
      </c>
      <c r="N762" s="4" t="s">
        <v>18</v>
      </c>
    </row>
    <row r="763" spans="2:14" ht="14.25" customHeight="1" x14ac:dyDescent="0.25">
      <c r="B763" s="4" t="s">
        <v>30</v>
      </c>
      <c r="C763" s="4">
        <v>1185732</v>
      </c>
      <c r="D763" s="5">
        <v>44090</v>
      </c>
      <c r="E763" s="4" t="s">
        <v>48</v>
      </c>
      <c r="F763" s="4" t="s">
        <v>49</v>
      </c>
      <c r="G763" s="4" t="s">
        <v>50</v>
      </c>
      <c r="H763" s="6" t="s">
        <v>23</v>
      </c>
      <c r="I763" s="7">
        <v>70</v>
      </c>
      <c r="J763" s="8">
        <v>975</v>
      </c>
      <c r="K763" s="9">
        <v>682500</v>
      </c>
      <c r="L763" s="9">
        <v>341250</v>
      </c>
      <c r="M763" s="10">
        <v>0.5</v>
      </c>
      <c r="N763" s="4" t="s">
        <v>18</v>
      </c>
    </row>
    <row r="764" spans="2:14" ht="14.25" customHeight="1" x14ac:dyDescent="0.25">
      <c r="B764" s="4" t="s">
        <v>30</v>
      </c>
      <c r="C764" s="4">
        <v>1185732</v>
      </c>
      <c r="D764" s="5">
        <v>44091</v>
      </c>
      <c r="E764" s="4" t="s">
        <v>48</v>
      </c>
      <c r="F764" s="4" t="s">
        <v>49</v>
      </c>
      <c r="G764" s="4" t="s">
        <v>50</v>
      </c>
      <c r="H764" s="6" t="s">
        <v>17</v>
      </c>
      <c r="I764" s="7">
        <v>65</v>
      </c>
      <c r="J764" s="8">
        <v>1125</v>
      </c>
      <c r="K764" s="9">
        <v>731250</v>
      </c>
      <c r="L764" s="9">
        <v>329062.5</v>
      </c>
      <c r="M764" s="10">
        <v>0.45</v>
      </c>
      <c r="N764" s="4" t="s">
        <v>18</v>
      </c>
    </row>
    <row r="765" spans="2:14" ht="14.25" customHeight="1" x14ac:dyDescent="0.2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row>
    <row r="766" spans="2:14" ht="14.25" customHeight="1" x14ac:dyDescent="0.2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row>
    <row r="767" spans="2:14" ht="14.25" customHeight="1" x14ac:dyDescent="0.25">
      <c r="B767" s="4" t="s">
        <v>14</v>
      </c>
      <c r="C767" s="4">
        <v>1185732</v>
      </c>
      <c r="D767" s="5">
        <v>44094</v>
      </c>
      <c r="E767" s="4" t="s">
        <v>48</v>
      </c>
      <c r="F767" s="4" t="s">
        <v>49</v>
      </c>
      <c r="G767" s="4" t="s">
        <v>50</v>
      </c>
      <c r="H767" s="6" t="s">
        <v>21</v>
      </c>
      <c r="I767" s="7">
        <v>45</v>
      </c>
      <c r="J767" s="8">
        <v>775</v>
      </c>
      <c r="K767" s="9">
        <v>348750</v>
      </c>
      <c r="L767" s="9">
        <v>104625</v>
      </c>
      <c r="M767" s="10">
        <v>0.3</v>
      </c>
      <c r="N767" s="4" t="s">
        <v>18</v>
      </c>
    </row>
    <row r="768" spans="2:14" ht="14.25" customHeight="1" x14ac:dyDescent="0.2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row>
    <row r="769" spans="2:14" ht="14.25" customHeight="1" x14ac:dyDescent="0.2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row>
    <row r="770" spans="2:14" ht="14.25" customHeight="1" x14ac:dyDescent="0.2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row>
    <row r="771" spans="2:14" ht="14.25" customHeight="1" x14ac:dyDescent="0.2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row>
    <row r="772" spans="2:14" ht="14.25" customHeight="1" x14ac:dyDescent="0.25">
      <c r="B772" s="4" t="s">
        <v>26</v>
      </c>
      <c r="C772" s="4">
        <v>1185732</v>
      </c>
      <c r="D772" s="5">
        <v>44099</v>
      </c>
      <c r="E772" s="4" t="s">
        <v>48</v>
      </c>
      <c r="F772" s="4" t="s">
        <v>49</v>
      </c>
      <c r="G772" s="4" t="s">
        <v>50</v>
      </c>
      <c r="H772" s="6" t="s">
        <v>20</v>
      </c>
      <c r="I772" s="7">
        <v>45</v>
      </c>
      <c r="J772" s="8">
        <v>750</v>
      </c>
      <c r="K772" s="9">
        <v>337500</v>
      </c>
      <c r="L772" s="9">
        <v>84375</v>
      </c>
      <c r="M772" s="10">
        <v>0.25</v>
      </c>
      <c r="N772" s="4" t="s">
        <v>18</v>
      </c>
    </row>
    <row r="773" spans="2:14" ht="14.25" customHeight="1" x14ac:dyDescent="0.25">
      <c r="B773" s="4" t="s">
        <v>26</v>
      </c>
      <c r="C773" s="4">
        <v>1185732</v>
      </c>
      <c r="D773" s="5">
        <v>44100</v>
      </c>
      <c r="E773" s="4" t="s">
        <v>48</v>
      </c>
      <c r="F773" s="4" t="s">
        <v>49</v>
      </c>
      <c r="G773" s="4" t="s">
        <v>50</v>
      </c>
      <c r="H773" s="6" t="s">
        <v>21</v>
      </c>
      <c r="I773" s="7">
        <v>45</v>
      </c>
      <c r="J773" s="8">
        <v>725</v>
      </c>
      <c r="K773" s="9">
        <v>326250</v>
      </c>
      <c r="L773" s="9">
        <v>97875</v>
      </c>
      <c r="M773" s="10">
        <v>0.3</v>
      </c>
      <c r="N773" s="4" t="s">
        <v>18</v>
      </c>
    </row>
    <row r="774" spans="2:14" ht="14.25" customHeight="1" x14ac:dyDescent="0.2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row>
    <row r="775" spans="2:14" ht="14.25" customHeight="1" x14ac:dyDescent="0.2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row>
    <row r="776" spans="2:14" ht="14.25" customHeight="1" x14ac:dyDescent="0.2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row>
    <row r="777" spans="2:14" ht="14.25" customHeight="1" x14ac:dyDescent="0.2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row>
    <row r="778" spans="2:14" ht="14.25" customHeight="1" x14ac:dyDescent="0.2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row>
    <row r="779" spans="2:14" ht="14.25" customHeight="1" x14ac:dyDescent="0.2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row>
    <row r="780" spans="2:14" ht="14.25" customHeight="1" x14ac:dyDescent="0.2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row>
    <row r="781" spans="2:14" ht="14.25" customHeight="1" x14ac:dyDescent="0.25">
      <c r="B781" s="4" t="s">
        <v>26</v>
      </c>
      <c r="C781" s="4">
        <v>1185732</v>
      </c>
      <c r="D781" s="5">
        <v>44108</v>
      </c>
      <c r="E781" s="4" t="s">
        <v>48</v>
      </c>
      <c r="F781" s="4" t="s">
        <v>49</v>
      </c>
      <c r="G781" s="4" t="s">
        <v>50</v>
      </c>
      <c r="H781" s="6" t="s">
        <v>23</v>
      </c>
      <c r="I781" s="7">
        <v>65</v>
      </c>
      <c r="J781" s="8">
        <v>825</v>
      </c>
      <c r="K781" s="9">
        <v>536250</v>
      </c>
      <c r="L781" s="9">
        <v>268125</v>
      </c>
      <c r="M781" s="10">
        <v>0.5</v>
      </c>
      <c r="N781" s="4" t="s">
        <v>18</v>
      </c>
    </row>
    <row r="782" spans="2:14" ht="14.25" customHeight="1" x14ac:dyDescent="0.2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row>
    <row r="783" spans="2:14" ht="14.25" customHeight="1" x14ac:dyDescent="0.2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row>
    <row r="784" spans="2:14" ht="14.25" customHeight="1" x14ac:dyDescent="0.2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row>
    <row r="785" spans="2:14" ht="14.25" customHeight="1" x14ac:dyDescent="0.2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row>
    <row r="786" spans="2:14" ht="14.25" customHeight="1" x14ac:dyDescent="0.25">
      <c r="B786" s="4" t="s">
        <v>26</v>
      </c>
      <c r="C786" s="4">
        <v>1185732</v>
      </c>
      <c r="D786" s="5">
        <v>44113</v>
      </c>
      <c r="E786" s="4" t="s">
        <v>48</v>
      </c>
      <c r="F786" s="4" t="s">
        <v>49</v>
      </c>
      <c r="G786" s="4" t="s">
        <v>50</v>
      </c>
      <c r="H786" s="6" t="s">
        <v>22</v>
      </c>
      <c r="I786" s="7">
        <v>65</v>
      </c>
      <c r="J786" s="8">
        <v>750</v>
      </c>
      <c r="K786" s="9">
        <v>487500</v>
      </c>
      <c r="L786" s="9">
        <v>170625</v>
      </c>
      <c r="M786" s="10">
        <v>0.35</v>
      </c>
      <c r="N786" s="4" t="s">
        <v>18</v>
      </c>
    </row>
    <row r="787" spans="2:14" ht="14.25" customHeight="1" x14ac:dyDescent="0.25">
      <c r="B787" s="4" t="s">
        <v>26</v>
      </c>
      <c r="C787" s="4">
        <v>1185732</v>
      </c>
      <c r="D787" s="5">
        <v>44114</v>
      </c>
      <c r="E787" s="4" t="s">
        <v>48</v>
      </c>
      <c r="F787" s="4" t="s">
        <v>49</v>
      </c>
      <c r="G787" s="4" t="s">
        <v>50</v>
      </c>
      <c r="H787" s="6" t="s">
        <v>23</v>
      </c>
      <c r="I787" s="7">
        <v>70</v>
      </c>
      <c r="J787" s="8">
        <v>850</v>
      </c>
      <c r="K787" s="9">
        <v>595000</v>
      </c>
      <c r="L787" s="9">
        <v>297500</v>
      </c>
      <c r="M787" s="10">
        <v>0.5</v>
      </c>
      <c r="N787" s="4" t="s">
        <v>18</v>
      </c>
    </row>
    <row r="788" spans="2:14" ht="14.25" customHeight="1" x14ac:dyDescent="0.25">
      <c r="B788" s="4" t="s">
        <v>26</v>
      </c>
      <c r="C788" s="4">
        <v>1185732</v>
      </c>
      <c r="D788" s="5">
        <v>43975</v>
      </c>
      <c r="E788" s="4" t="s">
        <v>48</v>
      </c>
      <c r="F788" s="4" t="s">
        <v>49</v>
      </c>
      <c r="G788" s="4" t="s">
        <v>50</v>
      </c>
      <c r="H788" s="6" t="s">
        <v>17</v>
      </c>
      <c r="I788" s="7">
        <v>65</v>
      </c>
      <c r="J788" s="8">
        <v>1075</v>
      </c>
      <c r="K788" s="9">
        <v>698750</v>
      </c>
      <c r="L788" s="9">
        <v>314437.5</v>
      </c>
      <c r="M788" s="10">
        <v>0.45</v>
      </c>
      <c r="N788" s="4" t="s">
        <v>18</v>
      </c>
    </row>
    <row r="789" spans="2:14" ht="14.25" customHeight="1" x14ac:dyDescent="0.2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row>
    <row r="790" spans="2:14" ht="14.25" customHeight="1" x14ac:dyDescent="0.2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row>
    <row r="791" spans="2:14" ht="14.25" customHeight="1" x14ac:dyDescent="0.2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row>
    <row r="792" spans="2:14" ht="14.25" customHeight="1" x14ac:dyDescent="0.25">
      <c r="B792" s="4" t="s">
        <v>14</v>
      </c>
      <c r="C792" s="4">
        <v>1185732</v>
      </c>
      <c r="D792" s="5">
        <v>43975</v>
      </c>
      <c r="E792" s="4" t="s">
        <v>48</v>
      </c>
      <c r="F792" s="4" t="s">
        <v>49</v>
      </c>
      <c r="G792" s="4" t="s">
        <v>50</v>
      </c>
      <c r="H792" s="6" t="s">
        <v>22</v>
      </c>
      <c r="I792" s="7">
        <v>65</v>
      </c>
      <c r="J792" s="8">
        <v>775</v>
      </c>
      <c r="K792" s="9">
        <v>503750</v>
      </c>
      <c r="L792" s="9">
        <v>176312.5</v>
      </c>
      <c r="M792" s="10">
        <v>0.35</v>
      </c>
      <c r="N792" s="4" t="s">
        <v>18</v>
      </c>
    </row>
    <row r="793" spans="2:14" ht="14.25" customHeight="1" x14ac:dyDescent="0.25">
      <c r="B793" s="4" t="s">
        <v>14</v>
      </c>
      <c r="C793" s="4">
        <v>1185732</v>
      </c>
      <c r="D793" s="5">
        <v>43975</v>
      </c>
      <c r="E793" s="4" t="s">
        <v>48</v>
      </c>
      <c r="F793" s="4" t="s">
        <v>49</v>
      </c>
      <c r="G793" s="4" t="s">
        <v>50</v>
      </c>
      <c r="H793" s="6" t="s">
        <v>23</v>
      </c>
      <c r="I793" s="7">
        <v>70</v>
      </c>
      <c r="J793" s="8">
        <v>875</v>
      </c>
      <c r="K793" s="9">
        <v>612500</v>
      </c>
      <c r="L793" s="9">
        <v>306250</v>
      </c>
      <c r="M793" s="10">
        <v>0.5</v>
      </c>
      <c r="N793" s="4" t="s">
        <v>18</v>
      </c>
    </row>
    <row r="794" spans="2:14" ht="14.25" customHeight="1" x14ac:dyDescent="0.2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row>
    <row r="795" spans="2:14" ht="14.25" customHeight="1" x14ac:dyDescent="0.25">
      <c r="B795" s="4" t="s">
        <v>14</v>
      </c>
      <c r="C795" s="4">
        <v>1185732</v>
      </c>
      <c r="D795" s="5">
        <v>44122</v>
      </c>
      <c r="E795" s="4" t="s">
        <v>48</v>
      </c>
      <c r="F795" s="4" t="s">
        <v>49</v>
      </c>
      <c r="G795" s="4" t="s">
        <v>50</v>
      </c>
      <c r="H795" s="6" t="s">
        <v>19</v>
      </c>
      <c r="I795" s="7">
        <v>35</v>
      </c>
      <c r="J795" s="8">
        <v>250</v>
      </c>
      <c r="K795" s="9">
        <v>87500</v>
      </c>
      <c r="L795" s="9">
        <v>26250</v>
      </c>
      <c r="M795" s="10">
        <v>0.3</v>
      </c>
      <c r="N795" s="4" t="s">
        <v>18</v>
      </c>
    </row>
    <row r="796" spans="2:14" ht="14.25" customHeight="1" x14ac:dyDescent="0.25">
      <c r="B796" s="4" t="s">
        <v>14</v>
      </c>
      <c r="C796" s="4">
        <v>1185732</v>
      </c>
      <c r="D796" s="5">
        <v>44123</v>
      </c>
      <c r="E796" s="4" t="s">
        <v>48</v>
      </c>
      <c r="F796" s="4" t="s">
        <v>49</v>
      </c>
      <c r="G796" s="4" t="s">
        <v>50</v>
      </c>
      <c r="H796" s="6" t="s">
        <v>20</v>
      </c>
      <c r="I796" s="7">
        <v>25</v>
      </c>
      <c r="J796" s="8">
        <v>250</v>
      </c>
      <c r="K796" s="9">
        <v>62500</v>
      </c>
      <c r="L796" s="9">
        <v>18750</v>
      </c>
      <c r="M796" s="10">
        <v>0.3</v>
      </c>
      <c r="N796" s="4" t="s">
        <v>18</v>
      </c>
    </row>
    <row r="797" spans="2:14" ht="14.25" customHeight="1" x14ac:dyDescent="0.2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row>
    <row r="798" spans="2:14" ht="14.25" customHeight="1" x14ac:dyDescent="0.2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row>
    <row r="799" spans="2:14" ht="14.25" customHeight="1" x14ac:dyDescent="0.25">
      <c r="B799" s="4" t="s">
        <v>14</v>
      </c>
      <c r="C799" s="4">
        <v>1185732</v>
      </c>
      <c r="D799" s="5">
        <v>44126</v>
      </c>
      <c r="E799" s="4" t="s">
        <v>36</v>
      </c>
      <c r="F799" s="4" t="s">
        <v>51</v>
      </c>
      <c r="G799" s="4" t="s">
        <v>52</v>
      </c>
      <c r="H799" s="6" t="s">
        <v>23</v>
      </c>
      <c r="I799" s="7">
        <v>35</v>
      </c>
      <c r="J799" s="8">
        <v>250</v>
      </c>
      <c r="K799" s="9">
        <v>87500</v>
      </c>
      <c r="L799" s="9">
        <v>39375</v>
      </c>
      <c r="M799" s="10">
        <v>0.45</v>
      </c>
      <c r="N799" s="4" t="s">
        <v>18</v>
      </c>
    </row>
    <row r="800" spans="2:14" ht="14.25" customHeight="1" x14ac:dyDescent="0.2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row>
    <row r="801" spans="2:14" ht="14.25" customHeight="1" x14ac:dyDescent="0.25">
      <c r="B801" s="4" t="s">
        <v>14</v>
      </c>
      <c r="C801" s="4">
        <v>1185732</v>
      </c>
      <c r="D801" s="5">
        <v>44128</v>
      </c>
      <c r="E801" s="4" t="s">
        <v>36</v>
      </c>
      <c r="F801" s="4" t="s">
        <v>51</v>
      </c>
      <c r="G801" s="4" t="s">
        <v>52</v>
      </c>
      <c r="H801" s="6" t="s">
        <v>19</v>
      </c>
      <c r="I801" s="7">
        <v>35</v>
      </c>
      <c r="J801" s="8">
        <v>150</v>
      </c>
      <c r="K801" s="9">
        <v>52500</v>
      </c>
      <c r="L801" s="9">
        <v>15750</v>
      </c>
      <c r="M801" s="10">
        <v>0.3</v>
      </c>
      <c r="N801" s="4" t="s">
        <v>18</v>
      </c>
    </row>
    <row r="802" spans="2:14" ht="14.25" customHeight="1" x14ac:dyDescent="0.25">
      <c r="B802" s="4" t="s">
        <v>14</v>
      </c>
      <c r="C802" s="4">
        <v>1185732</v>
      </c>
      <c r="D802" s="5">
        <v>44129</v>
      </c>
      <c r="E802" s="4" t="s">
        <v>36</v>
      </c>
      <c r="F802" s="4" t="s">
        <v>51</v>
      </c>
      <c r="G802" s="4" t="s">
        <v>52</v>
      </c>
      <c r="H802" s="6" t="s">
        <v>20</v>
      </c>
      <c r="I802" s="7">
        <v>25</v>
      </c>
      <c r="J802" s="8">
        <v>200</v>
      </c>
      <c r="K802" s="9">
        <v>50000</v>
      </c>
      <c r="L802" s="9">
        <v>15000</v>
      </c>
      <c r="M802" s="10">
        <v>0.3</v>
      </c>
      <c r="N802" s="4" t="s">
        <v>18</v>
      </c>
    </row>
    <row r="803" spans="2:14" ht="14.25" customHeight="1" x14ac:dyDescent="0.2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row>
    <row r="804" spans="2:14" ht="14.25" customHeight="1" x14ac:dyDescent="0.2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row>
    <row r="805" spans="2:14" ht="14.25" customHeight="1" x14ac:dyDescent="0.25">
      <c r="B805" s="4" t="s">
        <v>14</v>
      </c>
      <c r="C805" s="4">
        <v>1185732</v>
      </c>
      <c r="D805" s="5">
        <v>44132</v>
      </c>
      <c r="E805" s="4" t="s">
        <v>36</v>
      </c>
      <c r="F805" s="4" t="s">
        <v>51</v>
      </c>
      <c r="G805" s="4" t="s">
        <v>52</v>
      </c>
      <c r="H805" s="6" t="s">
        <v>23</v>
      </c>
      <c r="I805" s="7">
        <v>35</v>
      </c>
      <c r="J805" s="8">
        <v>225</v>
      </c>
      <c r="K805" s="9">
        <v>78750</v>
      </c>
      <c r="L805" s="9">
        <v>35437.5</v>
      </c>
      <c r="M805" s="10">
        <v>0.45</v>
      </c>
      <c r="N805" s="4" t="s">
        <v>18</v>
      </c>
    </row>
    <row r="806" spans="2:14" ht="14.25" customHeight="1" x14ac:dyDescent="0.2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row>
    <row r="807" spans="2:14" ht="14.25" customHeight="1" x14ac:dyDescent="0.25">
      <c r="B807" s="4" t="s">
        <v>14</v>
      </c>
      <c r="C807" s="4">
        <v>1185732</v>
      </c>
      <c r="D807" s="5">
        <v>44134</v>
      </c>
      <c r="E807" s="4" t="s">
        <v>36</v>
      </c>
      <c r="F807" s="4" t="s">
        <v>51</v>
      </c>
      <c r="G807" s="4" t="s">
        <v>52</v>
      </c>
      <c r="H807" s="6" t="s">
        <v>19</v>
      </c>
      <c r="I807" s="7">
        <v>40</v>
      </c>
      <c r="J807" s="8">
        <v>125</v>
      </c>
      <c r="K807" s="9">
        <v>50000</v>
      </c>
      <c r="L807" s="9">
        <v>15000</v>
      </c>
      <c r="M807" s="10">
        <v>0.3</v>
      </c>
      <c r="N807" s="4" t="s">
        <v>18</v>
      </c>
    </row>
    <row r="808" spans="2:14" ht="14.25" customHeight="1" x14ac:dyDescent="0.2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row>
    <row r="809" spans="2:14" ht="14.25" customHeight="1" x14ac:dyDescent="0.2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row>
    <row r="810" spans="2:14" ht="14.25" customHeight="1" x14ac:dyDescent="0.25">
      <c r="B810" s="4" t="s">
        <v>14</v>
      </c>
      <c r="C810" s="4">
        <v>1185732</v>
      </c>
      <c r="D810" s="5">
        <v>44137</v>
      </c>
      <c r="E810" s="4" t="s">
        <v>36</v>
      </c>
      <c r="F810" s="4" t="s">
        <v>51</v>
      </c>
      <c r="G810" s="4" t="s">
        <v>52</v>
      </c>
      <c r="H810" s="6" t="s">
        <v>22</v>
      </c>
      <c r="I810" s="7">
        <v>50</v>
      </c>
      <c r="J810" s="8">
        <v>75</v>
      </c>
      <c r="K810" s="9">
        <v>37500</v>
      </c>
      <c r="L810" s="9">
        <v>11250</v>
      </c>
      <c r="M810" s="10">
        <v>0.3</v>
      </c>
      <c r="N810" s="4" t="s">
        <v>18</v>
      </c>
    </row>
    <row r="811" spans="2:14" ht="14.25" customHeight="1" x14ac:dyDescent="0.25">
      <c r="B811" s="4" t="s">
        <v>14</v>
      </c>
      <c r="C811" s="4">
        <v>1185732</v>
      </c>
      <c r="D811" s="5">
        <v>44138</v>
      </c>
      <c r="E811" s="4" t="s">
        <v>36</v>
      </c>
      <c r="F811" s="4" t="s">
        <v>51</v>
      </c>
      <c r="G811" s="4" t="s">
        <v>52</v>
      </c>
      <c r="H811" s="6" t="s">
        <v>23</v>
      </c>
      <c r="I811" s="7">
        <v>40</v>
      </c>
      <c r="J811" s="8">
        <v>175</v>
      </c>
      <c r="K811" s="9">
        <v>70000</v>
      </c>
      <c r="L811" s="9">
        <v>31500</v>
      </c>
      <c r="M811" s="10">
        <v>0.45</v>
      </c>
      <c r="N811" s="4" t="s">
        <v>18</v>
      </c>
    </row>
    <row r="812" spans="2:14" ht="14.25" customHeight="1" x14ac:dyDescent="0.2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row>
    <row r="813" spans="2:14" ht="14.25" customHeight="1" x14ac:dyDescent="0.25">
      <c r="B813" s="4" t="s">
        <v>14</v>
      </c>
      <c r="C813" s="4">
        <v>1185732</v>
      </c>
      <c r="D813" s="5">
        <v>44140</v>
      </c>
      <c r="E813" s="4" t="s">
        <v>36</v>
      </c>
      <c r="F813" s="4" t="s">
        <v>51</v>
      </c>
      <c r="G813" s="4" t="s">
        <v>52</v>
      </c>
      <c r="H813" s="6" t="s">
        <v>19</v>
      </c>
      <c r="I813" s="7">
        <v>40</v>
      </c>
      <c r="J813" s="8">
        <v>100</v>
      </c>
      <c r="K813" s="9">
        <v>40000</v>
      </c>
      <c r="L813" s="9">
        <v>12000</v>
      </c>
      <c r="M813" s="10">
        <v>0.3</v>
      </c>
      <c r="N813" s="4" t="s">
        <v>18</v>
      </c>
    </row>
    <row r="814" spans="2:14" ht="14.25" customHeight="1" x14ac:dyDescent="0.2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row>
    <row r="815" spans="2:14" ht="14.25" customHeight="1" x14ac:dyDescent="0.2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row>
    <row r="816" spans="2:14" ht="14.25" customHeight="1" x14ac:dyDescent="0.25">
      <c r="B816" s="4" t="s">
        <v>14</v>
      </c>
      <c r="C816" s="4">
        <v>1185732</v>
      </c>
      <c r="D816" s="5">
        <v>44143</v>
      </c>
      <c r="E816" s="4" t="s">
        <v>36</v>
      </c>
      <c r="F816" s="4" t="s">
        <v>51</v>
      </c>
      <c r="G816" s="4" t="s">
        <v>52</v>
      </c>
      <c r="H816" s="6" t="s">
        <v>22</v>
      </c>
      <c r="I816" s="7">
        <v>50</v>
      </c>
      <c r="J816" s="8">
        <v>50</v>
      </c>
      <c r="K816" s="9">
        <v>25000</v>
      </c>
      <c r="L816" s="9">
        <v>7500</v>
      </c>
      <c r="M816" s="10">
        <v>0.3</v>
      </c>
      <c r="N816" s="4" t="s">
        <v>18</v>
      </c>
    </row>
    <row r="817" spans="2:14" ht="14.25" customHeight="1" x14ac:dyDescent="0.25">
      <c r="B817" s="4" t="s">
        <v>14</v>
      </c>
      <c r="C817" s="4">
        <v>1185732</v>
      </c>
      <c r="D817" s="5">
        <v>44144</v>
      </c>
      <c r="E817" s="4" t="s">
        <v>36</v>
      </c>
      <c r="F817" s="4" t="s">
        <v>51</v>
      </c>
      <c r="G817" s="4" t="s">
        <v>52</v>
      </c>
      <c r="H817" s="6" t="s">
        <v>23</v>
      </c>
      <c r="I817" s="7">
        <v>40</v>
      </c>
      <c r="J817" s="8">
        <v>175</v>
      </c>
      <c r="K817" s="9">
        <v>70000</v>
      </c>
      <c r="L817" s="9">
        <v>31500</v>
      </c>
      <c r="M817" s="10">
        <v>0.45</v>
      </c>
      <c r="N817" s="4" t="s">
        <v>18</v>
      </c>
    </row>
    <row r="818" spans="2:14" ht="14.25" customHeight="1" x14ac:dyDescent="0.2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row>
    <row r="819" spans="2:14" ht="14.25" customHeight="1" x14ac:dyDescent="0.2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row>
    <row r="820" spans="2:14" ht="14.25" customHeight="1" x14ac:dyDescent="0.25">
      <c r="B820" s="4" t="s">
        <v>14</v>
      </c>
      <c r="C820" s="4">
        <v>1185732</v>
      </c>
      <c r="D820" s="5">
        <v>44147</v>
      </c>
      <c r="E820" s="4" t="s">
        <v>36</v>
      </c>
      <c r="F820" s="4" t="s">
        <v>51</v>
      </c>
      <c r="G820" s="4" t="s">
        <v>52</v>
      </c>
      <c r="H820" s="6" t="s">
        <v>20</v>
      </c>
      <c r="I820" s="7">
        <v>40</v>
      </c>
      <c r="J820" s="8">
        <v>125</v>
      </c>
      <c r="K820" s="9">
        <v>50000</v>
      </c>
      <c r="L820" s="9">
        <v>15000</v>
      </c>
      <c r="M820" s="10">
        <v>0.3</v>
      </c>
      <c r="N820" s="4" t="s">
        <v>18</v>
      </c>
    </row>
    <row r="821" spans="2:14" ht="14.25" customHeight="1" x14ac:dyDescent="0.2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row>
    <row r="822" spans="2:14" ht="14.25" customHeight="1" x14ac:dyDescent="0.2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row>
    <row r="823" spans="2:14" ht="14.25" customHeight="1" x14ac:dyDescent="0.25">
      <c r="B823" s="4" t="s">
        <v>14</v>
      </c>
      <c r="C823" s="4">
        <v>1185732</v>
      </c>
      <c r="D823" s="5">
        <v>44150</v>
      </c>
      <c r="E823" s="4" t="s">
        <v>36</v>
      </c>
      <c r="F823" s="4" t="s">
        <v>51</v>
      </c>
      <c r="G823" s="4" t="s">
        <v>52</v>
      </c>
      <c r="H823" s="6" t="s">
        <v>23</v>
      </c>
      <c r="I823" s="7">
        <v>60</v>
      </c>
      <c r="J823" s="8">
        <v>175</v>
      </c>
      <c r="K823" s="9">
        <v>105000</v>
      </c>
      <c r="L823" s="9">
        <v>47250</v>
      </c>
      <c r="M823" s="10">
        <v>0.45</v>
      </c>
      <c r="N823" s="4" t="s">
        <v>18</v>
      </c>
    </row>
    <row r="824" spans="2:14" ht="14.25" customHeight="1" x14ac:dyDescent="0.2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row>
    <row r="825" spans="2:14" ht="14.25" customHeight="1" x14ac:dyDescent="0.2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row>
    <row r="826" spans="2:14" ht="14.25" customHeight="1" x14ac:dyDescent="0.25">
      <c r="B826" s="4" t="s">
        <v>14</v>
      </c>
      <c r="C826" s="4">
        <v>1185732</v>
      </c>
      <c r="D826" s="5">
        <v>44153</v>
      </c>
      <c r="E826" s="4" t="s">
        <v>36</v>
      </c>
      <c r="F826" s="4" t="s">
        <v>51</v>
      </c>
      <c r="G826" s="4" t="s">
        <v>52</v>
      </c>
      <c r="H826" s="6" t="s">
        <v>20</v>
      </c>
      <c r="I826" s="7">
        <v>35</v>
      </c>
      <c r="J826" s="8">
        <v>175</v>
      </c>
      <c r="K826" s="9">
        <v>61250</v>
      </c>
      <c r="L826" s="9">
        <v>18375</v>
      </c>
      <c r="M826" s="10">
        <v>0.3</v>
      </c>
      <c r="N826" s="4" t="s">
        <v>24</v>
      </c>
    </row>
    <row r="827" spans="2:14" ht="14.25" customHeight="1" x14ac:dyDescent="0.2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row>
    <row r="828" spans="2:14" ht="14.25" customHeight="1" x14ac:dyDescent="0.25">
      <c r="B828" s="4" t="s">
        <v>14</v>
      </c>
      <c r="C828" s="4">
        <v>1185732</v>
      </c>
      <c r="D828" s="5">
        <v>44155</v>
      </c>
      <c r="E828" s="4" t="s">
        <v>36</v>
      </c>
      <c r="F828" s="4" t="s">
        <v>51</v>
      </c>
      <c r="G828" s="4" t="s">
        <v>52</v>
      </c>
      <c r="H828" s="6" t="s">
        <v>22</v>
      </c>
      <c r="I828" s="7">
        <v>50</v>
      </c>
      <c r="J828" s="8">
        <v>150</v>
      </c>
      <c r="K828" s="9">
        <v>75000</v>
      </c>
      <c r="L828" s="9">
        <v>22500</v>
      </c>
      <c r="M828" s="10">
        <v>0.3</v>
      </c>
      <c r="N828" s="4" t="s">
        <v>24</v>
      </c>
    </row>
    <row r="829" spans="2:14" ht="14.25" customHeight="1" x14ac:dyDescent="0.2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row>
    <row r="830" spans="2:14" ht="14.25" customHeight="1" x14ac:dyDescent="0.2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row>
    <row r="831" spans="2:14" ht="14.25" customHeight="1" x14ac:dyDescent="0.2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row>
    <row r="832" spans="2:14" ht="14.25" customHeight="1" x14ac:dyDescent="0.25">
      <c r="B832" s="4" t="s">
        <v>14</v>
      </c>
      <c r="C832" s="4">
        <v>1185732</v>
      </c>
      <c r="D832" s="5">
        <v>44159</v>
      </c>
      <c r="E832" s="4" t="s">
        <v>36</v>
      </c>
      <c r="F832" s="4" t="s">
        <v>51</v>
      </c>
      <c r="G832" s="4" t="s">
        <v>52</v>
      </c>
      <c r="H832" s="6" t="s">
        <v>20</v>
      </c>
      <c r="I832" s="7">
        <v>40</v>
      </c>
      <c r="J832" s="8">
        <v>225</v>
      </c>
      <c r="K832" s="9">
        <v>90000</v>
      </c>
      <c r="L832" s="9">
        <v>27000</v>
      </c>
      <c r="M832" s="10">
        <v>0.3</v>
      </c>
      <c r="N832" s="4" t="s">
        <v>24</v>
      </c>
    </row>
    <row r="833" spans="2:14" ht="14.25" customHeight="1" x14ac:dyDescent="0.2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row>
    <row r="834" spans="2:14" ht="14.25" customHeight="1" x14ac:dyDescent="0.25">
      <c r="B834" s="4" t="s">
        <v>14</v>
      </c>
      <c r="C834" s="4">
        <v>1185732</v>
      </c>
      <c r="D834" s="5">
        <v>44161</v>
      </c>
      <c r="E834" s="4" t="s">
        <v>36</v>
      </c>
      <c r="F834" s="4" t="s">
        <v>51</v>
      </c>
      <c r="G834" s="4" t="s">
        <v>52</v>
      </c>
      <c r="H834" s="6" t="s">
        <v>22</v>
      </c>
      <c r="I834" s="7">
        <v>50</v>
      </c>
      <c r="J834" s="8">
        <v>200</v>
      </c>
      <c r="K834" s="9">
        <v>100000</v>
      </c>
      <c r="L834" s="9">
        <v>30000</v>
      </c>
      <c r="M834" s="10">
        <v>0.3</v>
      </c>
      <c r="N834" s="4" t="s">
        <v>24</v>
      </c>
    </row>
    <row r="835" spans="2:14" ht="14.25" customHeight="1" x14ac:dyDescent="0.2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row>
    <row r="836" spans="2:14" ht="14.25" customHeight="1" x14ac:dyDescent="0.2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row>
    <row r="837" spans="2:14" ht="14.25" customHeight="1" x14ac:dyDescent="0.2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row>
    <row r="838" spans="2:14" ht="14.25" customHeight="1" x14ac:dyDescent="0.25">
      <c r="B838" s="4" t="s">
        <v>14</v>
      </c>
      <c r="C838" s="4">
        <v>1185732</v>
      </c>
      <c r="D838" s="5">
        <v>44165</v>
      </c>
      <c r="E838" s="4" t="s">
        <v>36</v>
      </c>
      <c r="F838" s="4" t="s">
        <v>51</v>
      </c>
      <c r="G838" s="4" t="s">
        <v>52</v>
      </c>
      <c r="H838" s="6" t="s">
        <v>20</v>
      </c>
      <c r="I838" s="7">
        <v>40</v>
      </c>
      <c r="J838" s="8">
        <v>225</v>
      </c>
      <c r="K838" s="9">
        <v>90000</v>
      </c>
      <c r="L838" s="9">
        <v>27000</v>
      </c>
      <c r="M838" s="10">
        <v>0.3</v>
      </c>
      <c r="N838" s="4" t="s">
        <v>24</v>
      </c>
    </row>
    <row r="839" spans="2:14" ht="14.25" customHeight="1" x14ac:dyDescent="0.2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row>
    <row r="840" spans="2:14" ht="14.25" customHeight="1" x14ac:dyDescent="0.25">
      <c r="B840" s="4" t="s">
        <v>14</v>
      </c>
      <c r="C840" s="4">
        <v>1185732</v>
      </c>
      <c r="D840" s="5">
        <v>44167</v>
      </c>
      <c r="E840" s="4" t="s">
        <v>36</v>
      </c>
      <c r="F840" s="4" t="s">
        <v>51</v>
      </c>
      <c r="G840" s="4" t="s">
        <v>52</v>
      </c>
      <c r="H840" s="6" t="s">
        <v>22</v>
      </c>
      <c r="I840" s="7">
        <v>45</v>
      </c>
      <c r="J840" s="8">
        <v>150</v>
      </c>
      <c r="K840" s="9">
        <v>67500</v>
      </c>
      <c r="L840" s="9">
        <v>20250</v>
      </c>
      <c r="M840" s="10">
        <v>0.3</v>
      </c>
      <c r="N840" s="4" t="s">
        <v>24</v>
      </c>
    </row>
    <row r="841" spans="2:14" ht="14.25" customHeight="1" x14ac:dyDescent="0.25">
      <c r="B841" s="4" t="s">
        <v>14</v>
      </c>
      <c r="C841" s="4">
        <v>1185732</v>
      </c>
      <c r="D841" s="5">
        <v>44168</v>
      </c>
      <c r="E841" s="4" t="s">
        <v>36</v>
      </c>
      <c r="F841" s="4" t="s">
        <v>51</v>
      </c>
      <c r="G841" s="4" t="s">
        <v>52</v>
      </c>
      <c r="H841" s="6" t="s">
        <v>23</v>
      </c>
      <c r="I841" s="7">
        <v>50</v>
      </c>
      <c r="J841" s="8">
        <v>325</v>
      </c>
      <c r="K841" s="9">
        <v>162500</v>
      </c>
      <c r="L841" s="9">
        <v>73125</v>
      </c>
      <c r="M841" s="10">
        <v>0.45</v>
      </c>
      <c r="N841" s="4" t="s">
        <v>24</v>
      </c>
    </row>
    <row r="842" spans="2:14" ht="14.25" customHeight="1" x14ac:dyDescent="0.2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row>
    <row r="843" spans="2:14" ht="14.25" customHeight="1" x14ac:dyDescent="0.2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row>
    <row r="844" spans="2:14" ht="14.25" customHeight="1" x14ac:dyDescent="0.25">
      <c r="B844" s="4" t="s">
        <v>14</v>
      </c>
      <c r="C844" s="4">
        <v>1185732</v>
      </c>
      <c r="D844" s="5">
        <v>44171</v>
      </c>
      <c r="E844" s="4" t="s">
        <v>36</v>
      </c>
      <c r="F844" s="4" t="s">
        <v>51</v>
      </c>
      <c r="G844" s="4" t="s">
        <v>52</v>
      </c>
      <c r="H844" s="6" t="s">
        <v>20</v>
      </c>
      <c r="I844" s="7">
        <v>25</v>
      </c>
      <c r="J844" s="8">
        <v>150</v>
      </c>
      <c r="K844" s="9">
        <v>37500</v>
      </c>
      <c r="L844" s="9">
        <v>11250</v>
      </c>
      <c r="M844" s="10">
        <v>0.3</v>
      </c>
      <c r="N844" s="4" t="s">
        <v>24</v>
      </c>
    </row>
    <row r="845" spans="2:14" ht="14.25" customHeight="1" x14ac:dyDescent="0.2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row>
    <row r="846" spans="2:14" ht="14.25" customHeight="1" x14ac:dyDescent="0.25">
      <c r="B846" s="4" t="s">
        <v>14</v>
      </c>
      <c r="C846" s="4">
        <v>1185732</v>
      </c>
      <c r="D846" s="5">
        <v>44173</v>
      </c>
      <c r="E846" s="4" t="s">
        <v>36</v>
      </c>
      <c r="F846" s="4" t="s">
        <v>51</v>
      </c>
      <c r="G846" s="4" t="s">
        <v>52</v>
      </c>
      <c r="H846" s="6" t="s">
        <v>22</v>
      </c>
      <c r="I846" s="7">
        <v>35</v>
      </c>
      <c r="J846" s="8">
        <v>125</v>
      </c>
      <c r="K846" s="9">
        <v>43750</v>
      </c>
      <c r="L846" s="9">
        <v>13125</v>
      </c>
      <c r="M846" s="10">
        <v>0.3</v>
      </c>
      <c r="N846" s="4" t="s">
        <v>24</v>
      </c>
    </row>
    <row r="847" spans="2:14" ht="14.25" customHeight="1" x14ac:dyDescent="0.25">
      <c r="B847" s="4" t="s">
        <v>14</v>
      </c>
      <c r="C847" s="4">
        <v>1185732</v>
      </c>
      <c r="D847" s="5">
        <v>44174</v>
      </c>
      <c r="E847" s="4" t="s">
        <v>36</v>
      </c>
      <c r="F847" s="4" t="s">
        <v>51</v>
      </c>
      <c r="G847" s="4" t="s">
        <v>52</v>
      </c>
      <c r="H847" s="6" t="s">
        <v>23</v>
      </c>
      <c r="I847" s="7">
        <v>40</v>
      </c>
      <c r="J847" s="8">
        <v>200</v>
      </c>
      <c r="K847" s="9">
        <v>80000</v>
      </c>
      <c r="L847" s="9">
        <v>36000</v>
      </c>
      <c r="M847" s="10">
        <v>0.45</v>
      </c>
      <c r="N847" s="4" t="s">
        <v>24</v>
      </c>
    </row>
    <row r="848" spans="2:14" ht="14.25" customHeight="1" x14ac:dyDescent="0.2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row>
    <row r="849" spans="2:14" ht="14.25" customHeight="1" x14ac:dyDescent="0.25">
      <c r="B849" s="4" t="s">
        <v>14</v>
      </c>
      <c r="C849" s="4">
        <v>1185732</v>
      </c>
      <c r="D849" s="5">
        <v>44176</v>
      </c>
      <c r="E849" s="4" t="s">
        <v>36</v>
      </c>
      <c r="F849" s="4" t="s">
        <v>51</v>
      </c>
      <c r="G849" s="4" t="s">
        <v>52</v>
      </c>
      <c r="H849" s="6" t="s">
        <v>19</v>
      </c>
      <c r="I849" s="7">
        <v>35</v>
      </c>
      <c r="J849" s="8">
        <v>200</v>
      </c>
      <c r="K849" s="9">
        <v>70000</v>
      </c>
      <c r="L849" s="9">
        <v>21000</v>
      </c>
      <c r="M849" s="10">
        <v>0.3</v>
      </c>
      <c r="N849" s="4" t="s">
        <v>24</v>
      </c>
    </row>
    <row r="850" spans="2:14" ht="14.25" customHeight="1" x14ac:dyDescent="0.25">
      <c r="B850" s="4" t="s">
        <v>14</v>
      </c>
      <c r="C850" s="4">
        <v>1185732</v>
      </c>
      <c r="D850" s="5">
        <v>44177</v>
      </c>
      <c r="E850" s="4" t="s">
        <v>36</v>
      </c>
      <c r="F850" s="4" t="s">
        <v>51</v>
      </c>
      <c r="G850" s="4" t="s">
        <v>52</v>
      </c>
      <c r="H850" s="6" t="s">
        <v>20</v>
      </c>
      <c r="I850" s="7">
        <v>35</v>
      </c>
      <c r="J850" s="8">
        <v>100</v>
      </c>
      <c r="K850" s="9">
        <v>35000</v>
      </c>
      <c r="L850" s="9">
        <v>10500</v>
      </c>
      <c r="M850" s="10">
        <v>0.3</v>
      </c>
      <c r="N850" s="4" t="s">
        <v>24</v>
      </c>
    </row>
    <row r="851" spans="2:14" ht="14.25" customHeight="1" x14ac:dyDescent="0.2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row>
    <row r="852" spans="2:14" ht="14.25" customHeight="1" x14ac:dyDescent="0.2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row>
    <row r="853" spans="2:14" ht="14.25" customHeight="1" x14ac:dyDescent="0.2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row>
    <row r="854" spans="2:14" ht="14.25" customHeight="1" x14ac:dyDescent="0.2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row>
    <row r="855" spans="2:14" ht="14.25" customHeight="1" x14ac:dyDescent="0.25">
      <c r="B855" s="4" t="s">
        <v>14</v>
      </c>
      <c r="C855" s="4">
        <v>1185732</v>
      </c>
      <c r="D855" s="5">
        <v>44182</v>
      </c>
      <c r="E855" s="4" t="s">
        <v>36</v>
      </c>
      <c r="F855" s="4" t="s">
        <v>51</v>
      </c>
      <c r="G855" s="4" t="s">
        <v>52</v>
      </c>
      <c r="H855" s="6" t="s">
        <v>19</v>
      </c>
      <c r="I855" s="7">
        <v>40</v>
      </c>
      <c r="J855" s="8">
        <v>200</v>
      </c>
      <c r="K855" s="9">
        <v>80000</v>
      </c>
      <c r="L855" s="9">
        <v>24000</v>
      </c>
      <c r="M855" s="10">
        <v>0.3</v>
      </c>
      <c r="N855" s="4" t="s">
        <v>24</v>
      </c>
    </row>
    <row r="856" spans="2:14" ht="14.25" customHeight="1" x14ac:dyDescent="0.25">
      <c r="B856" s="4" t="s">
        <v>14</v>
      </c>
      <c r="C856" s="4">
        <v>1185732</v>
      </c>
      <c r="D856" s="5">
        <v>44183</v>
      </c>
      <c r="E856" s="4" t="s">
        <v>36</v>
      </c>
      <c r="F856" s="4" t="s">
        <v>51</v>
      </c>
      <c r="G856" s="4" t="s">
        <v>52</v>
      </c>
      <c r="H856" s="6" t="s">
        <v>20</v>
      </c>
      <c r="I856" s="7">
        <v>40</v>
      </c>
      <c r="J856" s="8">
        <v>145</v>
      </c>
      <c r="K856" s="9">
        <v>58000</v>
      </c>
      <c r="L856" s="9">
        <v>17400</v>
      </c>
      <c r="M856" s="10">
        <v>0.3</v>
      </c>
      <c r="N856" s="4" t="s">
        <v>24</v>
      </c>
    </row>
    <row r="857" spans="2:14" ht="14.25" customHeight="1" x14ac:dyDescent="0.2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row>
    <row r="858" spans="2:14" ht="14.25" customHeight="1" x14ac:dyDescent="0.2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row>
    <row r="859" spans="2:14" ht="14.25" customHeight="1" x14ac:dyDescent="0.2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row>
    <row r="860" spans="2:14" ht="14.25" customHeight="1" x14ac:dyDescent="0.2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row>
    <row r="861" spans="2:14" ht="14.25" customHeight="1" x14ac:dyDescent="0.25">
      <c r="B861" s="4" t="s">
        <v>14</v>
      </c>
      <c r="C861" s="4">
        <v>1185732</v>
      </c>
      <c r="D861" s="5">
        <v>44188</v>
      </c>
      <c r="E861" s="4" t="s">
        <v>36</v>
      </c>
      <c r="F861" s="4" t="s">
        <v>51</v>
      </c>
      <c r="G861" s="4" t="s">
        <v>52</v>
      </c>
      <c r="H861" s="6" t="s">
        <v>19</v>
      </c>
      <c r="I861" s="7">
        <v>45</v>
      </c>
      <c r="J861" s="8">
        <v>275</v>
      </c>
      <c r="K861" s="9">
        <v>123750</v>
      </c>
      <c r="L861" s="9">
        <v>37125</v>
      </c>
      <c r="M861" s="10">
        <v>0.3</v>
      </c>
      <c r="N861" s="4" t="s">
        <v>24</v>
      </c>
    </row>
    <row r="862" spans="2:14" ht="14.25" customHeight="1" x14ac:dyDescent="0.25">
      <c r="B862" s="4" t="s">
        <v>14</v>
      </c>
      <c r="C862" s="4">
        <v>1185732</v>
      </c>
      <c r="D862" s="5">
        <v>44189</v>
      </c>
      <c r="E862" s="4" t="s">
        <v>36</v>
      </c>
      <c r="F862" s="4" t="s">
        <v>51</v>
      </c>
      <c r="G862" s="4" t="s">
        <v>52</v>
      </c>
      <c r="H862" s="6" t="s">
        <v>20</v>
      </c>
      <c r="I862" s="7">
        <v>45</v>
      </c>
      <c r="J862" s="8">
        <v>225</v>
      </c>
      <c r="K862" s="9">
        <v>101250</v>
      </c>
      <c r="L862" s="9">
        <v>30375</v>
      </c>
      <c r="M862" s="10">
        <v>0.3</v>
      </c>
      <c r="N862" s="4" t="s">
        <v>24</v>
      </c>
    </row>
    <row r="863" spans="2:14" ht="14.25" customHeight="1" x14ac:dyDescent="0.2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row>
    <row r="864" spans="2:14" ht="14.25" customHeight="1" x14ac:dyDescent="0.2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row>
    <row r="865" spans="2:14" ht="14.25" customHeight="1" x14ac:dyDescent="0.2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row>
    <row r="866" spans="2:14" ht="14.25" customHeight="1" x14ac:dyDescent="0.25">
      <c r="B866" s="4" t="s">
        <v>34</v>
      </c>
      <c r="C866" s="4">
        <v>1189833</v>
      </c>
      <c r="D866" s="5">
        <v>44193</v>
      </c>
      <c r="E866" s="4" t="s">
        <v>36</v>
      </c>
      <c r="F866" s="4" t="s">
        <v>51</v>
      </c>
      <c r="G866" s="4" t="s">
        <v>52</v>
      </c>
      <c r="H866" s="6" t="s">
        <v>17</v>
      </c>
      <c r="I866" s="7">
        <v>35</v>
      </c>
      <c r="J866" s="8">
        <v>475</v>
      </c>
      <c r="K866" s="9">
        <v>166250</v>
      </c>
      <c r="L866" s="9">
        <v>74812.5</v>
      </c>
      <c r="M866" s="10">
        <v>0.45</v>
      </c>
      <c r="N866" s="4" t="s">
        <v>24</v>
      </c>
    </row>
    <row r="867" spans="2:14" ht="14.25" customHeight="1" x14ac:dyDescent="0.25">
      <c r="B867" s="4" t="s">
        <v>34</v>
      </c>
      <c r="C867" s="4">
        <v>1189833</v>
      </c>
      <c r="D867" s="5">
        <v>44194</v>
      </c>
      <c r="E867" s="4" t="s">
        <v>36</v>
      </c>
      <c r="F867" s="4" t="s">
        <v>51</v>
      </c>
      <c r="G867" s="4" t="s">
        <v>52</v>
      </c>
      <c r="H867" s="6" t="s">
        <v>19</v>
      </c>
      <c r="I867" s="7">
        <v>45</v>
      </c>
      <c r="J867" s="8">
        <v>475</v>
      </c>
      <c r="K867" s="9">
        <v>213750</v>
      </c>
      <c r="L867" s="9">
        <v>64125</v>
      </c>
      <c r="M867" s="10">
        <v>0.3</v>
      </c>
      <c r="N867" s="4" t="s">
        <v>24</v>
      </c>
    </row>
    <row r="868" spans="2:14" ht="14.25" customHeight="1" x14ac:dyDescent="0.25">
      <c r="B868" s="4" t="s">
        <v>34</v>
      </c>
      <c r="C868" s="4">
        <v>1189833</v>
      </c>
      <c r="D868" s="5">
        <v>44195</v>
      </c>
      <c r="E868" s="4" t="s">
        <v>36</v>
      </c>
      <c r="F868" s="4" t="s">
        <v>51</v>
      </c>
      <c r="G868" s="4" t="s">
        <v>52</v>
      </c>
      <c r="H868" s="6" t="s">
        <v>20</v>
      </c>
      <c r="I868" s="7">
        <v>45</v>
      </c>
      <c r="J868" s="8">
        <v>475</v>
      </c>
      <c r="K868" s="9">
        <v>213750</v>
      </c>
      <c r="L868" s="9">
        <v>96187.5</v>
      </c>
      <c r="M868" s="10">
        <v>0.45</v>
      </c>
      <c r="N868" s="4" t="s">
        <v>24</v>
      </c>
    </row>
    <row r="869" spans="2:14" ht="14.25" customHeight="1" x14ac:dyDescent="0.2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row>
    <row r="870" spans="2:14" ht="14.25" customHeight="1" x14ac:dyDescent="0.2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row>
    <row r="871" spans="2:14" ht="14.25" customHeight="1" x14ac:dyDescent="0.25">
      <c r="B871" s="4" t="s">
        <v>34</v>
      </c>
      <c r="C871" s="4">
        <v>1189833</v>
      </c>
      <c r="D871" s="5">
        <v>44198</v>
      </c>
      <c r="E871" s="4" t="s">
        <v>36</v>
      </c>
      <c r="F871" s="4" t="s">
        <v>53</v>
      </c>
      <c r="G871" s="4" t="s">
        <v>54</v>
      </c>
      <c r="H871" s="6" t="s">
        <v>23</v>
      </c>
      <c r="I871" s="7">
        <v>45</v>
      </c>
      <c r="J871" s="8">
        <v>475</v>
      </c>
      <c r="K871" s="9">
        <v>213750</v>
      </c>
      <c r="L871" s="9">
        <v>53437.5</v>
      </c>
      <c r="M871" s="10">
        <v>0.25</v>
      </c>
      <c r="N871" s="4" t="s">
        <v>24</v>
      </c>
    </row>
    <row r="872" spans="2:14" ht="14.25" customHeight="1" x14ac:dyDescent="0.25">
      <c r="B872" s="4" t="s">
        <v>34</v>
      </c>
      <c r="C872" s="4">
        <v>1189833</v>
      </c>
      <c r="D872" s="5">
        <v>44199</v>
      </c>
      <c r="E872" s="4" t="s">
        <v>36</v>
      </c>
      <c r="F872" s="4" t="s">
        <v>53</v>
      </c>
      <c r="G872" s="4" t="s">
        <v>54</v>
      </c>
      <c r="H872" s="6" t="s">
        <v>17</v>
      </c>
      <c r="I872" s="7">
        <v>35</v>
      </c>
      <c r="J872" s="8">
        <v>525</v>
      </c>
      <c r="K872" s="9">
        <v>183750</v>
      </c>
      <c r="L872" s="9">
        <v>82687.5</v>
      </c>
      <c r="M872" s="10">
        <v>0.45</v>
      </c>
      <c r="N872" s="4" t="s">
        <v>24</v>
      </c>
    </row>
    <row r="873" spans="2:14" ht="14.25" customHeight="1" x14ac:dyDescent="0.25">
      <c r="B873" s="4" t="s">
        <v>34</v>
      </c>
      <c r="C873" s="4">
        <v>1189833</v>
      </c>
      <c r="D873" s="5">
        <v>44200</v>
      </c>
      <c r="E873" s="4" t="s">
        <v>36</v>
      </c>
      <c r="F873" s="4" t="s">
        <v>53</v>
      </c>
      <c r="G873" s="4" t="s">
        <v>54</v>
      </c>
      <c r="H873" s="6" t="s">
        <v>19</v>
      </c>
      <c r="I873" s="7">
        <v>45</v>
      </c>
      <c r="J873" s="8">
        <v>425</v>
      </c>
      <c r="K873" s="9">
        <v>191250</v>
      </c>
      <c r="L873" s="9">
        <v>57375</v>
      </c>
      <c r="M873" s="10">
        <v>0.3</v>
      </c>
      <c r="N873" s="4" t="s">
        <v>24</v>
      </c>
    </row>
    <row r="874" spans="2:14" ht="14.25" customHeight="1" x14ac:dyDescent="0.25">
      <c r="B874" s="4" t="s">
        <v>34</v>
      </c>
      <c r="C874" s="4">
        <v>1189833</v>
      </c>
      <c r="D874" s="5">
        <v>44201</v>
      </c>
      <c r="E874" s="4" t="s">
        <v>36</v>
      </c>
      <c r="F874" s="4" t="s">
        <v>53</v>
      </c>
      <c r="G874" s="4" t="s">
        <v>54</v>
      </c>
      <c r="H874" s="6" t="s">
        <v>20</v>
      </c>
      <c r="I874" s="7">
        <v>45</v>
      </c>
      <c r="J874" s="8">
        <v>450</v>
      </c>
      <c r="K874" s="9">
        <v>202500</v>
      </c>
      <c r="L874" s="9">
        <v>91125</v>
      </c>
      <c r="M874" s="10">
        <v>0.45</v>
      </c>
      <c r="N874" s="4" t="s">
        <v>24</v>
      </c>
    </row>
    <row r="875" spans="2:14" ht="14.25" customHeight="1" x14ac:dyDescent="0.2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row>
    <row r="876" spans="2:14" ht="14.25" customHeight="1" x14ac:dyDescent="0.2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row>
    <row r="877" spans="2:14" ht="14.25" customHeight="1" x14ac:dyDescent="0.25">
      <c r="B877" s="4" t="s">
        <v>34</v>
      </c>
      <c r="C877" s="4">
        <v>1189833</v>
      </c>
      <c r="D877" s="5">
        <v>44204</v>
      </c>
      <c r="E877" s="4" t="s">
        <v>36</v>
      </c>
      <c r="F877" s="4" t="s">
        <v>53</v>
      </c>
      <c r="G877" s="4" t="s">
        <v>54</v>
      </c>
      <c r="H877" s="6" t="s">
        <v>23</v>
      </c>
      <c r="I877" s="7">
        <v>45</v>
      </c>
      <c r="J877" s="8">
        <v>425</v>
      </c>
      <c r="K877" s="9">
        <v>191250</v>
      </c>
      <c r="L877" s="9">
        <v>47812.5</v>
      </c>
      <c r="M877" s="10">
        <v>0.25</v>
      </c>
      <c r="N877" s="4" t="s">
        <v>24</v>
      </c>
    </row>
    <row r="878" spans="2:14" ht="14.25" customHeight="1" x14ac:dyDescent="0.25">
      <c r="B878" s="4" t="s">
        <v>34</v>
      </c>
      <c r="C878" s="4">
        <v>1189833</v>
      </c>
      <c r="D878" s="5">
        <v>44205</v>
      </c>
      <c r="E878" s="4" t="s">
        <v>36</v>
      </c>
      <c r="F878" s="4" t="s">
        <v>53</v>
      </c>
      <c r="G878" s="4" t="s">
        <v>54</v>
      </c>
      <c r="H878" s="6" t="s">
        <v>17</v>
      </c>
      <c r="I878" s="7">
        <v>35</v>
      </c>
      <c r="J878" s="8">
        <v>575</v>
      </c>
      <c r="K878" s="9">
        <v>201250</v>
      </c>
      <c r="L878" s="9">
        <v>90562.5</v>
      </c>
      <c r="M878" s="10">
        <v>0.45</v>
      </c>
      <c r="N878" s="4" t="s">
        <v>24</v>
      </c>
    </row>
    <row r="879" spans="2:14" ht="14.25" customHeight="1" x14ac:dyDescent="0.25">
      <c r="B879" s="4" t="s">
        <v>34</v>
      </c>
      <c r="C879" s="4">
        <v>1189833</v>
      </c>
      <c r="D879" s="5">
        <v>44206</v>
      </c>
      <c r="E879" s="4" t="s">
        <v>36</v>
      </c>
      <c r="F879" s="4" t="s">
        <v>53</v>
      </c>
      <c r="G879" s="4" t="s">
        <v>54</v>
      </c>
      <c r="H879" s="6" t="s">
        <v>19</v>
      </c>
      <c r="I879" s="7">
        <v>45</v>
      </c>
      <c r="J879" s="8">
        <v>425</v>
      </c>
      <c r="K879" s="9">
        <v>191250</v>
      </c>
      <c r="L879" s="9">
        <v>57375</v>
      </c>
      <c r="M879" s="10">
        <v>0.3</v>
      </c>
      <c r="N879" s="4" t="s">
        <v>24</v>
      </c>
    </row>
    <row r="880" spans="2:14" ht="14.25" customHeight="1" x14ac:dyDescent="0.25">
      <c r="B880" s="4" t="s">
        <v>34</v>
      </c>
      <c r="C880" s="4">
        <v>1189833</v>
      </c>
      <c r="D880" s="5">
        <v>44207</v>
      </c>
      <c r="E880" s="4" t="s">
        <v>36</v>
      </c>
      <c r="F880" s="4" t="s">
        <v>53</v>
      </c>
      <c r="G880" s="4" t="s">
        <v>54</v>
      </c>
      <c r="H880" s="6" t="s">
        <v>20</v>
      </c>
      <c r="I880" s="7">
        <v>45</v>
      </c>
      <c r="J880" s="8">
        <v>425</v>
      </c>
      <c r="K880" s="9">
        <v>191250</v>
      </c>
      <c r="L880" s="9">
        <v>86062.5</v>
      </c>
      <c r="M880" s="10">
        <v>0.45</v>
      </c>
      <c r="N880" s="4" t="s">
        <v>24</v>
      </c>
    </row>
    <row r="881" spans="2:14" ht="14.25" customHeight="1" x14ac:dyDescent="0.2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row>
    <row r="882" spans="2:14" ht="14.25" customHeight="1" x14ac:dyDescent="0.2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row>
    <row r="883" spans="2:14" ht="14.25" customHeight="1" x14ac:dyDescent="0.25">
      <c r="B883" s="4" t="s">
        <v>34</v>
      </c>
      <c r="C883" s="4">
        <v>1189833</v>
      </c>
      <c r="D883" s="5">
        <v>44210</v>
      </c>
      <c r="E883" s="4" t="s">
        <v>36</v>
      </c>
      <c r="F883" s="4" t="s">
        <v>53</v>
      </c>
      <c r="G883" s="4" t="s">
        <v>54</v>
      </c>
      <c r="H883" s="6" t="s">
        <v>23</v>
      </c>
      <c r="I883" s="7">
        <v>45</v>
      </c>
      <c r="J883" s="8">
        <v>400</v>
      </c>
      <c r="K883" s="9">
        <v>180000</v>
      </c>
      <c r="L883" s="9">
        <v>45000</v>
      </c>
      <c r="M883" s="10">
        <v>0.25</v>
      </c>
      <c r="N883" s="4" t="s">
        <v>24</v>
      </c>
    </row>
    <row r="884" spans="2:14" ht="14.25" customHeight="1" x14ac:dyDescent="0.25">
      <c r="B884" s="4" t="s">
        <v>34</v>
      </c>
      <c r="C884" s="4">
        <v>1189833</v>
      </c>
      <c r="D884" s="5">
        <v>44211</v>
      </c>
      <c r="E884" s="4" t="s">
        <v>36</v>
      </c>
      <c r="F884" s="4" t="s">
        <v>53</v>
      </c>
      <c r="G884" s="4" t="s">
        <v>54</v>
      </c>
      <c r="H884" s="6" t="s">
        <v>17</v>
      </c>
      <c r="I884" s="7">
        <v>45</v>
      </c>
      <c r="J884" s="8">
        <v>575</v>
      </c>
      <c r="K884" s="9">
        <v>258750</v>
      </c>
      <c r="L884" s="9">
        <v>116437.5</v>
      </c>
      <c r="M884" s="10">
        <v>0.45</v>
      </c>
      <c r="N884" s="4" t="s">
        <v>24</v>
      </c>
    </row>
    <row r="885" spans="2:14" ht="14.25" customHeight="1" x14ac:dyDescent="0.25">
      <c r="B885" s="4" t="s">
        <v>34</v>
      </c>
      <c r="C885" s="4">
        <v>1189833</v>
      </c>
      <c r="D885" s="5">
        <v>44212</v>
      </c>
      <c r="E885" s="4" t="s">
        <v>36</v>
      </c>
      <c r="F885" s="4" t="s">
        <v>53</v>
      </c>
      <c r="G885" s="4" t="s">
        <v>54</v>
      </c>
      <c r="H885" s="6" t="s">
        <v>19</v>
      </c>
      <c r="I885" s="7">
        <v>45</v>
      </c>
      <c r="J885" s="8">
        <v>375</v>
      </c>
      <c r="K885" s="9">
        <v>168750</v>
      </c>
      <c r="L885" s="9">
        <v>50625</v>
      </c>
      <c r="M885" s="10">
        <v>0.3</v>
      </c>
      <c r="N885" s="4" t="s">
        <v>24</v>
      </c>
    </row>
    <row r="886" spans="2:14" ht="14.25" customHeight="1" x14ac:dyDescent="0.25">
      <c r="B886" s="4" t="s">
        <v>34</v>
      </c>
      <c r="C886" s="4">
        <v>1189833</v>
      </c>
      <c r="D886" s="5">
        <v>44213</v>
      </c>
      <c r="E886" s="4" t="s">
        <v>36</v>
      </c>
      <c r="F886" s="4" t="s">
        <v>53</v>
      </c>
      <c r="G886" s="4" t="s">
        <v>54</v>
      </c>
      <c r="H886" s="6" t="s">
        <v>20</v>
      </c>
      <c r="I886" s="7">
        <v>45</v>
      </c>
      <c r="J886" s="8">
        <v>400</v>
      </c>
      <c r="K886" s="9">
        <v>180000</v>
      </c>
      <c r="L886" s="9">
        <v>81000</v>
      </c>
      <c r="M886" s="10">
        <v>0.45</v>
      </c>
      <c r="N886" s="4" t="s">
        <v>24</v>
      </c>
    </row>
    <row r="887" spans="2:14" ht="14.25" customHeight="1" x14ac:dyDescent="0.2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row>
    <row r="888" spans="2:14" ht="14.25" customHeight="1" x14ac:dyDescent="0.2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row>
    <row r="889" spans="2:14" ht="14.25" customHeight="1" x14ac:dyDescent="0.25">
      <c r="B889" s="4" t="s">
        <v>34</v>
      </c>
      <c r="C889" s="4">
        <v>1189833</v>
      </c>
      <c r="D889" s="5">
        <v>44216</v>
      </c>
      <c r="E889" s="4" t="s">
        <v>36</v>
      </c>
      <c r="F889" s="4" t="s">
        <v>53</v>
      </c>
      <c r="G889" s="4" t="s">
        <v>54</v>
      </c>
      <c r="H889" s="6" t="s">
        <v>23</v>
      </c>
      <c r="I889" s="7">
        <v>60</v>
      </c>
      <c r="J889" s="8">
        <v>375</v>
      </c>
      <c r="K889" s="9">
        <v>225000</v>
      </c>
      <c r="L889" s="9">
        <v>56250</v>
      </c>
      <c r="M889" s="10">
        <v>0.25</v>
      </c>
      <c r="N889" s="4" t="s">
        <v>24</v>
      </c>
    </row>
    <row r="890" spans="2:14" ht="14.25" customHeight="1" x14ac:dyDescent="0.25">
      <c r="B890" s="4" t="s">
        <v>34</v>
      </c>
      <c r="C890" s="4">
        <v>1189833</v>
      </c>
      <c r="D890" s="5">
        <v>44217</v>
      </c>
      <c r="E890" s="4" t="s">
        <v>36</v>
      </c>
      <c r="F890" s="4" t="s">
        <v>53</v>
      </c>
      <c r="G890" s="4" t="s">
        <v>54</v>
      </c>
      <c r="H890" s="6" t="s">
        <v>17</v>
      </c>
      <c r="I890" s="7">
        <v>40</v>
      </c>
      <c r="J890" s="8">
        <v>575</v>
      </c>
      <c r="K890" s="9">
        <v>230000</v>
      </c>
      <c r="L890" s="9">
        <v>103500</v>
      </c>
      <c r="M890" s="10">
        <v>0.45</v>
      </c>
      <c r="N890" s="4" t="s">
        <v>24</v>
      </c>
    </row>
    <row r="891" spans="2:14" ht="14.25" customHeight="1" x14ac:dyDescent="0.25">
      <c r="B891" s="4" t="s">
        <v>34</v>
      </c>
      <c r="C891" s="4">
        <v>1189833</v>
      </c>
      <c r="D891" s="5">
        <v>44218</v>
      </c>
      <c r="E891" s="4" t="s">
        <v>36</v>
      </c>
      <c r="F891" s="4" t="s">
        <v>53</v>
      </c>
      <c r="G891" s="4" t="s">
        <v>54</v>
      </c>
      <c r="H891" s="6" t="s">
        <v>19</v>
      </c>
      <c r="I891" s="7">
        <v>45</v>
      </c>
      <c r="J891" s="8">
        <v>425</v>
      </c>
      <c r="K891" s="9">
        <v>191250</v>
      </c>
      <c r="L891" s="9">
        <v>57375</v>
      </c>
      <c r="M891" s="10">
        <v>0.3</v>
      </c>
      <c r="N891" s="4" t="s">
        <v>24</v>
      </c>
    </row>
    <row r="892" spans="2:14" ht="14.25" customHeight="1" x14ac:dyDescent="0.25">
      <c r="B892" s="4" t="s">
        <v>34</v>
      </c>
      <c r="C892" s="4">
        <v>1189833</v>
      </c>
      <c r="D892" s="5">
        <v>44219</v>
      </c>
      <c r="E892" s="4" t="s">
        <v>36</v>
      </c>
      <c r="F892" s="4" t="s">
        <v>53</v>
      </c>
      <c r="G892" s="4" t="s">
        <v>54</v>
      </c>
      <c r="H892" s="6" t="s">
        <v>20</v>
      </c>
      <c r="I892" s="7">
        <v>45</v>
      </c>
      <c r="J892" s="8">
        <v>425</v>
      </c>
      <c r="K892" s="9">
        <v>191250</v>
      </c>
      <c r="L892" s="9">
        <v>86062.5</v>
      </c>
      <c r="M892" s="10">
        <v>0.45</v>
      </c>
      <c r="N892" s="4" t="s">
        <v>24</v>
      </c>
    </row>
    <row r="893" spans="2:14" ht="14.25" customHeight="1" x14ac:dyDescent="0.2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row>
    <row r="894" spans="2:14" ht="14.25" customHeight="1" x14ac:dyDescent="0.2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row>
    <row r="895" spans="2:14" ht="14.25" customHeight="1" x14ac:dyDescent="0.25">
      <c r="B895" s="4" t="s">
        <v>34</v>
      </c>
      <c r="C895" s="4">
        <v>1189833</v>
      </c>
      <c r="D895" s="5">
        <v>44222</v>
      </c>
      <c r="E895" s="4" t="s">
        <v>36</v>
      </c>
      <c r="F895" s="4" t="s">
        <v>53</v>
      </c>
      <c r="G895" s="4" t="s">
        <v>54</v>
      </c>
      <c r="H895" s="6" t="s">
        <v>23</v>
      </c>
      <c r="I895" s="7">
        <v>60</v>
      </c>
      <c r="J895" s="8">
        <v>400</v>
      </c>
      <c r="K895" s="9">
        <v>240000</v>
      </c>
      <c r="L895" s="9">
        <v>60000</v>
      </c>
      <c r="M895" s="10">
        <v>0.25</v>
      </c>
      <c r="N895" s="4" t="s">
        <v>24</v>
      </c>
    </row>
    <row r="896" spans="2:14" ht="14.25" customHeight="1" x14ac:dyDescent="0.25">
      <c r="B896" s="4" t="s">
        <v>34</v>
      </c>
      <c r="C896" s="4">
        <v>1189833</v>
      </c>
      <c r="D896" s="5">
        <v>44223</v>
      </c>
      <c r="E896" s="4" t="s">
        <v>36</v>
      </c>
      <c r="F896" s="4" t="s">
        <v>53</v>
      </c>
      <c r="G896" s="4" t="s">
        <v>54</v>
      </c>
      <c r="H896" s="6" t="s">
        <v>17</v>
      </c>
      <c r="I896" s="7">
        <v>40</v>
      </c>
      <c r="J896" s="8">
        <v>675</v>
      </c>
      <c r="K896" s="9">
        <v>270000</v>
      </c>
      <c r="L896" s="9">
        <v>121500</v>
      </c>
      <c r="M896" s="10">
        <v>0.45</v>
      </c>
      <c r="N896" s="4" t="s">
        <v>24</v>
      </c>
    </row>
    <row r="897" spans="2:14" ht="14.25" customHeight="1" x14ac:dyDescent="0.25">
      <c r="B897" s="4" t="s">
        <v>34</v>
      </c>
      <c r="C897" s="4">
        <v>1189833</v>
      </c>
      <c r="D897" s="5">
        <v>44224</v>
      </c>
      <c r="E897" s="4" t="s">
        <v>36</v>
      </c>
      <c r="F897" s="4" t="s">
        <v>53</v>
      </c>
      <c r="G897" s="4" t="s">
        <v>54</v>
      </c>
      <c r="H897" s="6" t="s">
        <v>19</v>
      </c>
      <c r="I897" s="7">
        <v>45</v>
      </c>
      <c r="J897" s="8">
        <v>525</v>
      </c>
      <c r="K897" s="9">
        <v>236250</v>
      </c>
      <c r="L897" s="9">
        <v>70875</v>
      </c>
      <c r="M897" s="10">
        <v>0.3</v>
      </c>
      <c r="N897" s="4" t="s">
        <v>24</v>
      </c>
    </row>
    <row r="898" spans="2:14" ht="14.25" customHeight="1" x14ac:dyDescent="0.25">
      <c r="B898" s="4" t="s">
        <v>34</v>
      </c>
      <c r="C898" s="4">
        <v>1189833</v>
      </c>
      <c r="D898" s="5">
        <v>44225</v>
      </c>
      <c r="E898" s="4" t="s">
        <v>36</v>
      </c>
      <c r="F898" s="4" t="s">
        <v>53</v>
      </c>
      <c r="G898" s="4" t="s">
        <v>54</v>
      </c>
      <c r="H898" s="6" t="s">
        <v>20</v>
      </c>
      <c r="I898" s="7">
        <v>45</v>
      </c>
      <c r="J898" s="8">
        <v>550</v>
      </c>
      <c r="K898" s="9">
        <v>247500</v>
      </c>
      <c r="L898" s="9">
        <v>111375</v>
      </c>
      <c r="M898" s="10">
        <v>0.45</v>
      </c>
      <c r="N898" s="4" t="s">
        <v>24</v>
      </c>
    </row>
    <row r="899" spans="2:14" ht="14.25" customHeight="1" x14ac:dyDescent="0.2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row>
    <row r="900" spans="2:14" ht="14.25" customHeight="1" x14ac:dyDescent="0.2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row>
    <row r="901" spans="2:14" ht="14.25" customHeight="1" x14ac:dyDescent="0.25">
      <c r="B901" s="4" t="s">
        <v>34</v>
      </c>
      <c r="C901" s="4">
        <v>1189833</v>
      </c>
      <c r="D901" s="5">
        <v>44228</v>
      </c>
      <c r="E901" s="4" t="s">
        <v>36</v>
      </c>
      <c r="F901" s="4" t="s">
        <v>53</v>
      </c>
      <c r="G901" s="4" t="s">
        <v>54</v>
      </c>
      <c r="H901" s="6" t="s">
        <v>23</v>
      </c>
      <c r="I901" s="7">
        <v>60</v>
      </c>
      <c r="J901" s="8">
        <v>600</v>
      </c>
      <c r="K901" s="9">
        <v>360000</v>
      </c>
      <c r="L901" s="9">
        <v>90000</v>
      </c>
      <c r="M901" s="10">
        <v>0.25</v>
      </c>
      <c r="N901" s="4" t="s">
        <v>24</v>
      </c>
    </row>
    <row r="902" spans="2:14" ht="14.25" customHeight="1" x14ac:dyDescent="0.25">
      <c r="B902" s="4" t="s">
        <v>34</v>
      </c>
      <c r="C902" s="4">
        <v>1189833</v>
      </c>
      <c r="D902" s="5">
        <v>44229</v>
      </c>
      <c r="E902" s="4" t="s">
        <v>36</v>
      </c>
      <c r="F902" s="4" t="s">
        <v>53</v>
      </c>
      <c r="G902" s="4" t="s">
        <v>54</v>
      </c>
      <c r="H902" s="6" t="s">
        <v>17</v>
      </c>
      <c r="I902" s="7">
        <v>40</v>
      </c>
      <c r="J902" s="8">
        <v>750</v>
      </c>
      <c r="K902" s="9">
        <v>300000</v>
      </c>
      <c r="L902" s="9">
        <v>135000</v>
      </c>
      <c r="M902" s="10">
        <v>0.45</v>
      </c>
      <c r="N902" s="4" t="s">
        <v>24</v>
      </c>
    </row>
    <row r="903" spans="2:14" ht="14.25" customHeight="1" x14ac:dyDescent="0.25">
      <c r="B903" s="4" t="s">
        <v>34</v>
      </c>
      <c r="C903" s="4">
        <v>1189833</v>
      </c>
      <c r="D903" s="5">
        <v>44230</v>
      </c>
      <c r="E903" s="4" t="s">
        <v>36</v>
      </c>
      <c r="F903" s="4" t="s">
        <v>53</v>
      </c>
      <c r="G903" s="4" t="s">
        <v>54</v>
      </c>
      <c r="H903" s="6" t="s">
        <v>19</v>
      </c>
      <c r="I903" s="7">
        <v>45</v>
      </c>
      <c r="J903" s="8">
        <v>600</v>
      </c>
      <c r="K903" s="9">
        <v>270000</v>
      </c>
      <c r="L903" s="9">
        <v>81000</v>
      </c>
      <c r="M903" s="10">
        <v>0.3</v>
      </c>
      <c r="N903" s="4" t="s">
        <v>24</v>
      </c>
    </row>
    <row r="904" spans="2:14" ht="14.25" customHeight="1" x14ac:dyDescent="0.25">
      <c r="B904" s="4" t="s">
        <v>34</v>
      </c>
      <c r="C904" s="4">
        <v>1189833</v>
      </c>
      <c r="D904" s="5">
        <v>44231</v>
      </c>
      <c r="E904" s="4" t="s">
        <v>36</v>
      </c>
      <c r="F904" s="4" t="s">
        <v>53</v>
      </c>
      <c r="G904" s="4" t="s">
        <v>54</v>
      </c>
      <c r="H904" s="6" t="s">
        <v>20</v>
      </c>
      <c r="I904" s="7">
        <v>45</v>
      </c>
      <c r="J904" s="8">
        <v>550</v>
      </c>
      <c r="K904" s="9">
        <v>247500</v>
      </c>
      <c r="L904" s="9">
        <v>111375</v>
      </c>
      <c r="M904" s="10">
        <v>0.45</v>
      </c>
      <c r="N904" s="4" t="s">
        <v>24</v>
      </c>
    </row>
    <row r="905" spans="2:14" ht="14.25" customHeight="1" x14ac:dyDescent="0.2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row>
    <row r="906" spans="2:14" ht="14.25" customHeight="1" x14ac:dyDescent="0.2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row>
    <row r="907" spans="2:14" ht="14.25" customHeight="1" x14ac:dyDescent="0.25">
      <c r="B907" s="4" t="s">
        <v>34</v>
      </c>
      <c r="C907" s="4">
        <v>1189833</v>
      </c>
      <c r="D907" s="5">
        <v>44234</v>
      </c>
      <c r="E907" s="4" t="s">
        <v>36</v>
      </c>
      <c r="F907" s="4" t="s">
        <v>53</v>
      </c>
      <c r="G907" s="4" t="s">
        <v>54</v>
      </c>
      <c r="H907" s="6" t="s">
        <v>23</v>
      </c>
      <c r="I907" s="7">
        <v>60</v>
      </c>
      <c r="J907" s="8">
        <v>475</v>
      </c>
      <c r="K907" s="9">
        <v>285000</v>
      </c>
      <c r="L907" s="9">
        <v>71250</v>
      </c>
      <c r="M907" s="10">
        <v>0.25</v>
      </c>
      <c r="N907" s="4" t="s">
        <v>24</v>
      </c>
    </row>
    <row r="908" spans="2:14" ht="14.25" customHeight="1" x14ac:dyDescent="0.25">
      <c r="B908" s="4" t="s">
        <v>34</v>
      </c>
      <c r="C908" s="4">
        <v>1189833</v>
      </c>
      <c r="D908" s="5">
        <v>44235</v>
      </c>
      <c r="E908" s="4" t="s">
        <v>36</v>
      </c>
      <c r="F908" s="4" t="s">
        <v>53</v>
      </c>
      <c r="G908" s="4" t="s">
        <v>54</v>
      </c>
      <c r="H908" s="6" t="s">
        <v>17</v>
      </c>
      <c r="I908" s="7">
        <v>45</v>
      </c>
      <c r="J908" s="8">
        <v>675</v>
      </c>
      <c r="K908" s="9">
        <v>303750</v>
      </c>
      <c r="L908" s="9">
        <v>136687.5</v>
      </c>
      <c r="M908" s="10">
        <v>0.45</v>
      </c>
      <c r="N908" s="4" t="s">
        <v>24</v>
      </c>
    </row>
    <row r="909" spans="2:14" ht="14.25" customHeight="1" x14ac:dyDescent="0.2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row>
    <row r="910" spans="2:14" ht="14.25" customHeight="1" x14ac:dyDescent="0.25">
      <c r="B910" s="4" t="s">
        <v>34</v>
      </c>
      <c r="C910" s="4">
        <v>1189833</v>
      </c>
      <c r="D910" s="5">
        <v>44237</v>
      </c>
      <c r="E910" s="4" t="s">
        <v>36</v>
      </c>
      <c r="F910" s="4" t="s">
        <v>53</v>
      </c>
      <c r="G910" s="4" t="s">
        <v>54</v>
      </c>
      <c r="H910" s="6" t="s">
        <v>20</v>
      </c>
      <c r="I910" s="7">
        <v>50</v>
      </c>
      <c r="J910" s="8">
        <v>500</v>
      </c>
      <c r="K910" s="9">
        <v>250000</v>
      </c>
      <c r="L910" s="9">
        <v>112500</v>
      </c>
      <c r="M910" s="10">
        <v>0.45</v>
      </c>
      <c r="N910" s="4" t="s">
        <v>24</v>
      </c>
    </row>
    <row r="911" spans="2:14" ht="14.25" customHeight="1" x14ac:dyDescent="0.2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row>
    <row r="912" spans="2:14" ht="14.25" customHeight="1" x14ac:dyDescent="0.2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row>
    <row r="913" spans="2:14" ht="14.25" customHeight="1" x14ac:dyDescent="0.25">
      <c r="B913" s="4" t="s">
        <v>34</v>
      </c>
      <c r="C913" s="4">
        <v>1189833</v>
      </c>
      <c r="D913" s="5">
        <v>44240</v>
      </c>
      <c r="E913" s="4" t="s">
        <v>36</v>
      </c>
      <c r="F913" s="4" t="s">
        <v>53</v>
      </c>
      <c r="G913" s="4" t="s">
        <v>54</v>
      </c>
      <c r="H913" s="6" t="s">
        <v>23</v>
      </c>
      <c r="I913" s="7">
        <v>60</v>
      </c>
      <c r="J913" s="8">
        <v>400</v>
      </c>
      <c r="K913" s="9">
        <v>240000</v>
      </c>
      <c r="L913" s="9">
        <v>60000</v>
      </c>
      <c r="M913" s="10">
        <v>0.25</v>
      </c>
      <c r="N913" s="4" t="s">
        <v>24</v>
      </c>
    </row>
    <row r="914" spans="2:14" ht="14.25" customHeight="1" x14ac:dyDescent="0.25">
      <c r="B914" s="4" t="s">
        <v>34</v>
      </c>
      <c r="C914" s="4">
        <v>1189833</v>
      </c>
      <c r="D914" s="5">
        <v>44241</v>
      </c>
      <c r="E914" s="4" t="s">
        <v>36</v>
      </c>
      <c r="F914" s="4" t="s">
        <v>53</v>
      </c>
      <c r="G914" s="4" t="s">
        <v>54</v>
      </c>
      <c r="H914" s="6" t="s">
        <v>17</v>
      </c>
      <c r="I914" s="7">
        <v>45</v>
      </c>
      <c r="J914" s="8">
        <v>600</v>
      </c>
      <c r="K914" s="9">
        <v>270000</v>
      </c>
      <c r="L914" s="9">
        <v>121500</v>
      </c>
      <c r="M914" s="10">
        <v>0.45</v>
      </c>
      <c r="N914" s="4" t="s">
        <v>24</v>
      </c>
    </row>
    <row r="915" spans="2:14" ht="14.25" customHeight="1" x14ac:dyDescent="0.25">
      <c r="B915" s="4" t="s">
        <v>34</v>
      </c>
      <c r="C915" s="4">
        <v>1189833</v>
      </c>
      <c r="D915" s="5">
        <v>44242</v>
      </c>
      <c r="E915" s="4" t="s">
        <v>36</v>
      </c>
      <c r="F915" s="4" t="s">
        <v>53</v>
      </c>
      <c r="G915" s="4" t="s">
        <v>54</v>
      </c>
      <c r="H915" s="6" t="s">
        <v>19</v>
      </c>
      <c r="I915" s="7">
        <v>50</v>
      </c>
      <c r="J915" s="8">
        <v>600</v>
      </c>
      <c r="K915" s="9">
        <v>300000</v>
      </c>
      <c r="L915" s="9">
        <v>90000</v>
      </c>
      <c r="M915" s="10">
        <v>0.3</v>
      </c>
      <c r="N915" s="4" t="s">
        <v>24</v>
      </c>
    </row>
    <row r="916" spans="2:14" ht="14.25" customHeight="1" x14ac:dyDescent="0.25">
      <c r="B916" s="4" t="s">
        <v>34</v>
      </c>
      <c r="C916" s="4">
        <v>1189833</v>
      </c>
      <c r="D916" s="5">
        <v>44243</v>
      </c>
      <c r="E916" s="4" t="s">
        <v>36</v>
      </c>
      <c r="F916" s="4" t="s">
        <v>53</v>
      </c>
      <c r="G916" s="4" t="s">
        <v>54</v>
      </c>
      <c r="H916" s="6" t="s">
        <v>20</v>
      </c>
      <c r="I916" s="7">
        <v>45</v>
      </c>
      <c r="J916" s="8">
        <v>450</v>
      </c>
      <c r="K916" s="9">
        <v>202500</v>
      </c>
      <c r="L916" s="9">
        <v>91125</v>
      </c>
      <c r="M916" s="10">
        <v>0.45</v>
      </c>
      <c r="N916" s="4" t="s">
        <v>24</v>
      </c>
    </row>
    <row r="917" spans="2:14" ht="14.25" customHeight="1" x14ac:dyDescent="0.2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row>
    <row r="918" spans="2:14" ht="14.25" customHeight="1" x14ac:dyDescent="0.2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row>
    <row r="919" spans="2:14" ht="14.25" customHeight="1" x14ac:dyDescent="0.25">
      <c r="B919" s="4" t="s">
        <v>34</v>
      </c>
      <c r="C919" s="4">
        <v>1189833</v>
      </c>
      <c r="D919" s="5">
        <v>44246</v>
      </c>
      <c r="E919" s="4" t="s">
        <v>36</v>
      </c>
      <c r="F919" s="4" t="s">
        <v>53</v>
      </c>
      <c r="G919" s="4" t="s">
        <v>54</v>
      </c>
      <c r="H919" s="6" t="s">
        <v>23</v>
      </c>
      <c r="I919" s="7">
        <v>60</v>
      </c>
      <c r="J919" s="8">
        <v>450</v>
      </c>
      <c r="K919" s="9">
        <v>270000</v>
      </c>
      <c r="L919" s="9">
        <v>67500</v>
      </c>
      <c r="M919" s="10">
        <v>0.25</v>
      </c>
      <c r="N919" s="4" t="s">
        <v>24</v>
      </c>
    </row>
    <row r="920" spans="2:14" ht="14.25" customHeight="1" x14ac:dyDescent="0.25">
      <c r="B920" s="4" t="s">
        <v>34</v>
      </c>
      <c r="C920" s="4">
        <v>1189833</v>
      </c>
      <c r="D920" s="5">
        <v>44247</v>
      </c>
      <c r="E920" s="4" t="s">
        <v>36</v>
      </c>
      <c r="F920" s="4" t="s">
        <v>53</v>
      </c>
      <c r="G920" s="4" t="s">
        <v>54</v>
      </c>
      <c r="H920" s="6" t="s">
        <v>17</v>
      </c>
      <c r="I920" s="7">
        <v>45</v>
      </c>
      <c r="J920" s="8">
        <v>550</v>
      </c>
      <c r="K920" s="9">
        <v>247500</v>
      </c>
      <c r="L920" s="9">
        <v>111375</v>
      </c>
      <c r="M920" s="10">
        <v>0.45</v>
      </c>
      <c r="N920" s="4" t="s">
        <v>24</v>
      </c>
    </row>
    <row r="921" spans="2:14" ht="14.25" customHeight="1" x14ac:dyDescent="0.25">
      <c r="B921" s="4" t="s">
        <v>34</v>
      </c>
      <c r="C921" s="4">
        <v>1189833</v>
      </c>
      <c r="D921" s="5">
        <v>44248</v>
      </c>
      <c r="E921" s="4" t="s">
        <v>36</v>
      </c>
      <c r="F921" s="4" t="s">
        <v>53</v>
      </c>
      <c r="G921" s="4" t="s">
        <v>54</v>
      </c>
      <c r="H921" s="6" t="s">
        <v>19</v>
      </c>
      <c r="I921" s="7">
        <v>50</v>
      </c>
      <c r="J921" s="8">
        <v>550</v>
      </c>
      <c r="K921" s="9">
        <v>275000</v>
      </c>
      <c r="L921" s="9">
        <v>82500</v>
      </c>
      <c r="M921" s="10">
        <v>0.3</v>
      </c>
      <c r="N921" s="4" t="s">
        <v>24</v>
      </c>
    </row>
    <row r="922" spans="2:14" ht="14.25" customHeight="1" x14ac:dyDescent="0.25">
      <c r="B922" s="4" t="s">
        <v>34</v>
      </c>
      <c r="C922" s="4">
        <v>1189833</v>
      </c>
      <c r="D922" s="5">
        <v>44249</v>
      </c>
      <c r="E922" s="4" t="s">
        <v>36</v>
      </c>
      <c r="F922" s="4" t="s">
        <v>53</v>
      </c>
      <c r="G922" s="4" t="s">
        <v>54</v>
      </c>
      <c r="H922" s="6" t="s">
        <v>20</v>
      </c>
      <c r="I922" s="7">
        <v>45</v>
      </c>
      <c r="J922" s="8">
        <v>400</v>
      </c>
      <c r="K922" s="9">
        <v>180000</v>
      </c>
      <c r="L922" s="9">
        <v>81000</v>
      </c>
      <c r="M922" s="10">
        <v>0.45</v>
      </c>
      <c r="N922" s="4" t="s">
        <v>24</v>
      </c>
    </row>
    <row r="923" spans="2:14" ht="14.25" customHeight="1" x14ac:dyDescent="0.2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row>
    <row r="924" spans="2:14" ht="14.25" customHeight="1" x14ac:dyDescent="0.2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row>
    <row r="925" spans="2:14" ht="14.25" customHeight="1" x14ac:dyDescent="0.25">
      <c r="B925" s="4" t="s">
        <v>34</v>
      </c>
      <c r="C925" s="4">
        <v>1189833</v>
      </c>
      <c r="D925" s="5">
        <v>44252</v>
      </c>
      <c r="E925" s="4" t="s">
        <v>36</v>
      </c>
      <c r="F925" s="4" t="s">
        <v>53</v>
      </c>
      <c r="G925" s="4" t="s">
        <v>54</v>
      </c>
      <c r="H925" s="6" t="s">
        <v>23</v>
      </c>
      <c r="I925" s="7">
        <v>60</v>
      </c>
      <c r="J925" s="8">
        <v>400</v>
      </c>
      <c r="K925" s="9">
        <v>240000</v>
      </c>
      <c r="L925" s="9">
        <v>60000</v>
      </c>
      <c r="M925" s="10">
        <v>0.25</v>
      </c>
      <c r="N925" s="4" t="s">
        <v>24</v>
      </c>
    </row>
    <row r="926" spans="2:14" ht="14.25" customHeight="1" x14ac:dyDescent="0.25">
      <c r="B926" s="4" t="s">
        <v>34</v>
      </c>
      <c r="C926" s="4">
        <v>1189833</v>
      </c>
      <c r="D926" s="5">
        <v>44253</v>
      </c>
      <c r="E926" s="4" t="s">
        <v>36</v>
      </c>
      <c r="F926" s="4" t="s">
        <v>53</v>
      </c>
      <c r="G926" s="4" t="s">
        <v>54</v>
      </c>
      <c r="H926" s="6" t="s">
        <v>17</v>
      </c>
      <c r="I926" s="7">
        <v>40</v>
      </c>
      <c r="J926" s="8">
        <v>575</v>
      </c>
      <c r="K926" s="9">
        <v>230000</v>
      </c>
      <c r="L926" s="9">
        <v>103500</v>
      </c>
      <c r="M926" s="10">
        <v>0.45</v>
      </c>
      <c r="N926" s="4" t="s">
        <v>24</v>
      </c>
    </row>
    <row r="927" spans="2:14" ht="14.25" customHeight="1" x14ac:dyDescent="0.2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row>
    <row r="928" spans="2:14" ht="14.25" customHeight="1" x14ac:dyDescent="0.25">
      <c r="B928" s="4" t="s">
        <v>34</v>
      </c>
      <c r="C928" s="4">
        <v>1189833</v>
      </c>
      <c r="D928" s="5">
        <v>44255</v>
      </c>
      <c r="E928" s="4" t="s">
        <v>36</v>
      </c>
      <c r="F928" s="4" t="s">
        <v>53</v>
      </c>
      <c r="G928" s="4" t="s">
        <v>54</v>
      </c>
      <c r="H928" s="6" t="s">
        <v>20</v>
      </c>
      <c r="I928" s="7">
        <v>40</v>
      </c>
      <c r="J928" s="8">
        <v>425</v>
      </c>
      <c r="K928" s="9">
        <v>170000</v>
      </c>
      <c r="L928" s="9">
        <v>76500</v>
      </c>
      <c r="M928" s="10">
        <v>0.45</v>
      </c>
      <c r="N928" s="4" t="s">
        <v>24</v>
      </c>
    </row>
    <row r="929" spans="2:14" ht="14.25" customHeight="1" x14ac:dyDescent="0.2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row>
    <row r="930" spans="2:14" ht="14.25" customHeight="1" x14ac:dyDescent="0.2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row>
    <row r="931" spans="2:14" ht="14.25" customHeight="1" x14ac:dyDescent="0.25">
      <c r="B931" s="4" t="s">
        <v>34</v>
      </c>
      <c r="C931" s="4">
        <v>1189833</v>
      </c>
      <c r="D931" s="5">
        <v>44258</v>
      </c>
      <c r="E931" s="4" t="s">
        <v>36</v>
      </c>
      <c r="F931" s="4" t="s">
        <v>53</v>
      </c>
      <c r="G931" s="4" t="s">
        <v>54</v>
      </c>
      <c r="H931" s="6" t="s">
        <v>23</v>
      </c>
      <c r="I931" s="7">
        <v>60</v>
      </c>
      <c r="J931" s="8">
        <v>475</v>
      </c>
      <c r="K931" s="9">
        <v>285000</v>
      </c>
      <c r="L931" s="9">
        <v>71250</v>
      </c>
      <c r="M931" s="10">
        <v>0.25</v>
      </c>
      <c r="N931" s="4" t="s">
        <v>24</v>
      </c>
    </row>
    <row r="932" spans="2:14" ht="14.25" customHeight="1" x14ac:dyDescent="0.25">
      <c r="B932" s="4" t="s">
        <v>34</v>
      </c>
      <c r="C932" s="4">
        <v>1189833</v>
      </c>
      <c r="D932" s="5">
        <v>44259</v>
      </c>
      <c r="E932" s="4" t="s">
        <v>36</v>
      </c>
      <c r="F932" s="4" t="s">
        <v>53</v>
      </c>
      <c r="G932" s="4" t="s">
        <v>54</v>
      </c>
      <c r="H932" s="6" t="s">
        <v>17</v>
      </c>
      <c r="I932" s="7">
        <v>45</v>
      </c>
      <c r="J932" s="8">
        <v>675</v>
      </c>
      <c r="K932" s="9">
        <v>303750</v>
      </c>
      <c r="L932" s="9">
        <v>136687.5</v>
      </c>
      <c r="M932" s="10">
        <v>0.45</v>
      </c>
      <c r="N932" s="4" t="s">
        <v>24</v>
      </c>
    </row>
    <row r="933" spans="2:14" ht="14.25" customHeight="1" x14ac:dyDescent="0.25">
      <c r="B933" s="4" t="s">
        <v>34</v>
      </c>
      <c r="C933" s="4">
        <v>1189833</v>
      </c>
      <c r="D933" s="5">
        <v>44260</v>
      </c>
      <c r="E933" s="4" t="s">
        <v>36</v>
      </c>
      <c r="F933" s="4" t="s">
        <v>53</v>
      </c>
      <c r="G933" s="4" t="s">
        <v>54</v>
      </c>
      <c r="H933" s="6" t="s">
        <v>19</v>
      </c>
      <c r="I933" s="7">
        <v>50</v>
      </c>
      <c r="J933" s="8">
        <v>675</v>
      </c>
      <c r="K933" s="9">
        <v>337500</v>
      </c>
      <c r="L933" s="9">
        <v>101250</v>
      </c>
      <c r="M933" s="10">
        <v>0.3</v>
      </c>
      <c r="N933" s="4" t="s">
        <v>24</v>
      </c>
    </row>
    <row r="934" spans="2:14" ht="14.25" customHeight="1" x14ac:dyDescent="0.25">
      <c r="B934" s="4" t="s">
        <v>34</v>
      </c>
      <c r="C934" s="4">
        <v>1189833</v>
      </c>
      <c r="D934" s="5">
        <v>44261</v>
      </c>
      <c r="E934" s="4" t="s">
        <v>36</v>
      </c>
      <c r="F934" s="4" t="s">
        <v>53</v>
      </c>
      <c r="G934" s="4" t="s">
        <v>54</v>
      </c>
      <c r="H934" s="6" t="s">
        <v>20</v>
      </c>
      <c r="I934" s="7">
        <v>45</v>
      </c>
      <c r="J934" s="8">
        <v>475</v>
      </c>
      <c r="K934" s="9">
        <v>213750</v>
      </c>
      <c r="L934" s="9">
        <v>96187.5</v>
      </c>
      <c r="M934" s="10">
        <v>0.45</v>
      </c>
      <c r="N934" s="4" t="s">
        <v>24</v>
      </c>
    </row>
    <row r="935" spans="2:14" ht="14.25" customHeight="1" x14ac:dyDescent="0.2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row>
    <row r="936" spans="2:14" ht="14.25" customHeight="1" x14ac:dyDescent="0.2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row>
    <row r="937" spans="2:14" ht="14.25" customHeight="1" x14ac:dyDescent="0.25">
      <c r="B937" s="4" t="s">
        <v>34</v>
      </c>
      <c r="C937" s="4">
        <v>1189833</v>
      </c>
      <c r="D937" s="5">
        <v>44264</v>
      </c>
      <c r="E937" s="4" t="s">
        <v>36</v>
      </c>
      <c r="F937" s="4" t="s">
        <v>53</v>
      </c>
      <c r="G937" s="4" t="s">
        <v>54</v>
      </c>
      <c r="H937" s="6" t="s">
        <v>23</v>
      </c>
      <c r="I937" s="7">
        <v>60</v>
      </c>
      <c r="J937" s="8">
        <v>500</v>
      </c>
      <c r="K937" s="9">
        <v>300000</v>
      </c>
      <c r="L937" s="9">
        <v>75000</v>
      </c>
      <c r="M937" s="10">
        <v>0.25</v>
      </c>
      <c r="N937" s="4" t="s">
        <v>24</v>
      </c>
    </row>
    <row r="938" spans="2:14" ht="14.25" customHeight="1" x14ac:dyDescent="0.25">
      <c r="B938" s="4" t="s">
        <v>26</v>
      </c>
      <c r="C938" s="4">
        <v>1197831</v>
      </c>
      <c r="D938" s="5">
        <v>44265</v>
      </c>
      <c r="E938" s="4" t="s">
        <v>36</v>
      </c>
      <c r="F938" s="4" t="s">
        <v>53</v>
      </c>
      <c r="G938" s="4" t="s">
        <v>54</v>
      </c>
      <c r="H938" s="6" t="s">
        <v>17</v>
      </c>
      <c r="I938" s="7">
        <v>20</v>
      </c>
      <c r="J938" s="8">
        <v>700</v>
      </c>
      <c r="K938" s="9">
        <v>140000</v>
      </c>
      <c r="L938" s="9">
        <v>49000</v>
      </c>
      <c r="M938" s="10">
        <v>0.35</v>
      </c>
      <c r="N938" s="4" t="s">
        <v>24</v>
      </c>
    </row>
    <row r="939" spans="2:14" ht="14.25" customHeight="1" x14ac:dyDescent="0.25">
      <c r="B939" s="4" t="s">
        <v>26</v>
      </c>
      <c r="C939" s="4">
        <v>1197831</v>
      </c>
      <c r="D939" s="5">
        <v>44266</v>
      </c>
      <c r="E939" s="4" t="s">
        <v>36</v>
      </c>
      <c r="F939" s="4" t="s">
        <v>53</v>
      </c>
      <c r="G939" s="4" t="s">
        <v>54</v>
      </c>
      <c r="H939" s="6" t="s">
        <v>19</v>
      </c>
      <c r="I939" s="7">
        <v>30</v>
      </c>
      <c r="J939" s="8">
        <v>700</v>
      </c>
      <c r="K939" s="9">
        <v>210000</v>
      </c>
      <c r="L939" s="9">
        <v>73500</v>
      </c>
      <c r="M939" s="10">
        <v>0.35</v>
      </c>
      <c r="N939" s="4" t="s">
        <v>24</v>
      </c>
    </row>
    <row r="940" spans="2:14" ht="14.25" customHeight="1" x14ac:dyDescent="0.25">
      <c r="B940" s="4" t="s">
        <v>26</v>
      </c>
      <c r="C940" s="4">
        <v>1197831</v>
      </c>
      <c r="D940" s="5">
        <v>44267</v>
      </c>
      <c r="E940" s="4" t="s">
        <v>36</v>
      </c>
      <c r="F940" s="4" t="s">
        <v>53</v>
      </c>
      <c r="G940" s="4" t="s">
        <v>54</v>
      </c>
      <c r="H940" s="6" t="s">
        <v>20</v>
      </c>
      <c r="I940" s="7">
        <v>30</v>
      </c>
      <c r="J940" s="8">
        <v>500</v>
      </c>
      <c r="K940" s="9">
        <v>150000</v>
      </c>
      <c r="L940" s="9">
        <v>52500</v>
      </c>
      <c r="M940" s="10">
        <v>0.35</v>
      </c>
      <c r="N940" s="4" t="s">
        <v>24</v>
      </c>
    </row>
    <row r="941" spans="2:14" ht="14.25" customHeight="1" x14ac:dyDescent="0.25">
      <c r="B941" s="4" t="s">
        <v>26</v>
      </c>
      <c r="C941" s="4">
        <v>1197831</v>
      </c>
      <c r="D941" s="5">
        <v>44268</v>
      </c>
      <c r="E941" s="4" t="s">
        <v>36</v>
      </c>
      <c r="F941" s="4" t="s">
        <v>53</v>
      </c>
      <c r="G941" s="4" t="s">
        <v>54</v>
      </c>
      <c r="H941" s="6" t="s">
        <v>21</v>
      </c>
      <c r="I941" s="7">
        <v>35</v>
      </c>
      <c r="J941" s="8">
        <v>500</v>
      </c>
      <c r="K941" s="9">
        <v>175000</v>
      </c>
      <c r="L941" s="9">
        <v>78750</v>
      </c>
      <c r="M941" s="10">
        <v>0.45</v>
      </c>
      <c r="N941" s="4" t="s">
        <v>24</v>
      </c>
    </row>
    <row r="942" spans="2:14" ht="14.25" customHeight="1" x14ac:dyDescent="0.25">
      <c r="B942" s="4" t="s">
        <v>26</v>
      </c>
      <c r="C942" s="4">
        <v>1197831</v>
      </c>
      <c r="D942" s="5">
        <v>44269</v>
      </c>
      <c r="E942" s="4" t="s">
        <v>27</v>
      </c>
      <c r="F942" s="4" t="s">
        <v>55</v>
      </c>
      <c r="G942" s="4" t="s">
        <v>56</v>
      </c>
      <c r="H942" s="6" t="s">
        <v>22</v>
      </c>
      <c r="I942" s="7">
        <v>40</v>
      </c>
      <c r="J942" s="8">
        <v>350</v>
      </c>
      <c r="K942" s="9">
        <v>140000</v>
      </c>
      <c r="L942" s="9">
        <v>42000</v>
      </c>
      <c r="M942" s="10">
        <v>0.3</v>
      </c>
      <c r="N942" s="4" t="s">
        <v>24</v>
      </c>
    </row>
    <row r="943" spans="2:14" ht="14.25" customHeight="1" x14ac:dyDescent="0.25">
      <c r="B943" s="4" t="s">
        <v>26</v>
      </c>
      <c r="C943" s="4">
        <v>1197831</v>
      </c>
      <c r="D943" s="5">
        <v>44270</v>
      </c>
      <c r="E943" s="4" t="s">
        <v>27</v>
      </c>
      <c r="F943" s="4" t="s">
        <v>55</v>
      </c>
      <c r="G943" s="4" t="s">
        <v>56</v>
      </c>
      <c r="H943" s="6" t="s">
        <v>23</v>
      </c>
      <c r="I943" s="7">
        <v>35</v>
      </c>
      <c r="J943" s="8">
        <v>500</v>
      </c>
      <c r="K943" s="9">
        <v>175000</v>
      </c>
      <c r="L943" s="9">
        <v>87500</v>
      </c>
      <c r="M943" s="10">
        <v>0.5</v>
      </c>
      <c r="N943" s="4" t="s">
        <v>24</v>
      </c>
    </row>
    <row r="944" spans="2:14" ht="14.25" customHeight="1" x14ac:dyDescent="0.25">
      <c r="B944" s="4" t="s">
        <v>26</v>
      </c>
      <c r="C944" s="4">
        <v>1197831</v>
      </c>
      <c r="D944" s="5">
        <v>44271</v>
      </c>
      <c r="E944" s="4" t="s">
        <v>27</v>
      </c>
      <c r="F944" s="4" t="s">
        <v>55</v>
      </c>
      <c r="G944" s="4" t="s">
        <v>56</v>
      </c>
      <c r="H944" s="6" t="s">
        <v>17</v>
      </c>
      <c r="I944" s="7">
        <v>25</v>
      </c>
      <c r="J944" s="8">
        <v>650</v>
      </c>
      <c r="K944" s="9">
        <v>162500</v>
      </c>
      <c r="L944" s="9">
        <v>56875</v>
      </c>
      <c r="M944" s="10">
        <v>0.35</v>
      </c>
      <c r="N944" s="4" t="s">
        <v>24</v>
      </c>
    </row>
    <row r="945" spans="2:14" ht="14.25" customHeight="1" x14ac:dyDescent="0.25">
      <c r="B945" s="4" t="s">
        <v>26</v>
      </c>
      <c r="C945" s="4">
        <v>1197831</v>
      </c>
      <c r="D945" s="5">
        <v>44272</v>
      </c>
      <c r="E945" s="4" t="s">
        <v>27</v>
      </c>
      <c r="F945" s="4" t="s">
        <v>55</v>
      </c>
      <c r="G945" s="4" t="s">
        <v>56</v>
      </c>
      <c r="H945" s="6" t="s">
        <v>19</v>
      </c>
      <c r="I945" s="7">
        <v>35</v>
      </c>
      <c r="J945" s="8">
        <v>625</v>
      </c>
      <c r="K945" s="9">
        <v>218750</v>
      </c>
      <c r="L945" s="9">
        <v>76562.5</v>
      </c>
      <c r="M945" s="10">
        <v>0.35</v>
      </c>
      <c r="N945" s="4" t="s">
        <v>24</v>
      </c>
    </row>
    <row r="946" spans="2:14" ht="14.25" customHeight="1" x14ac:dyDescent="0.25">
      <c r="B946" s="4" t="s">
        <v>26</v>
      </c>
      <c r="C946" s="4">
        <v>1197831</v>
      </c>
      <c r="D946" s="5">
        <v>44273</v>
      </c>
      <c r="E946" s="4" t="s">
        <v>27</v>
      </c>
      <c r="F946" s="4" t="s">
        <v>55</v>
      </c>
      <c r="G946" s="4" t="s">
        <v>56</v>
      </c>
      <c r="H946" s="6" t="s">
        <v>20</v>
      </c>
      <c r="I946" s="7">
        <v>35</v>
      </c>
      <c r="J946" s="8">
        <v>450</v>
      </c>
      <c r="K946" s="9">
        <v>157500</v>
      </c>
      <c r="L946" s="9">
        <v>55125</v>
      </c>
      <c r="M946" s="10">
        <v>0.35</v>
      </c>
      <c r="N946" s="4" t="s">
        <v>24</v>
      </c>
    </row>
    <row r="947" spans="2:14" ht="14.25" customHeight="1" x14ac:dyDescent="0.25">
      <c r="B947" s="4" t="s">
        <v>26</v>
      </c>
      <c r="C947" s="4">
        <v>1197831</v>
      </c>
      <c r="D947" s="5">
        <v>44274</v>
      </c>
      <c r="E947" s="4" t="s">
        <v>27</v>
      </c>
      <c r="F947" s="4" t="s">
        <v>55</v>
      </c>
      <c r="G947" s="4" t="s">
        <v>56</v>
      </c>
      <c r="H947" s="6" t="s">
        <v>21</v>
      </c>
      <c r="I947" s="7">
        <v>35</v>
      </c>
      <c r="J947" s="8">
        <v>400</v>
      </c>
      <c r="K947" s="9">
        <v>140000</v>
      </c>
      <c r="L947" s="9">
        <v>63000</v>
      </c>
      <c r="M947" s="10">
        <v>0.45</v>
      </c>
      <c r="N947" s="4" t="s">
        <v>24</v>
      </c>
    </row>
    <row r="948" spans="2:14" ht="14.25" customHeight="1" x14ac:dyDescent="0.25">
      <c r="B948" s="4" t="s">
        <v>26</v>
      </c>
      <c r="C948" s="4">
        <v>1197831</v>
      </c>
      <c r="D948" s="5">
        <v>44275</v>
      </c>
      <c r="E948" s="4" t="s">
        <v>27</v>
      </c>
      <c r="F948" s="4" t="s">
        <v>55</v>
      </c>
      <c r="G948" s="4" t="s">
        <v>56</v>
      </c>
      <c r="H948" s="6" t="s">
        <v>22</v>
      </c>
      <c r="I948" s="7">
        <v>40</v>
      </c>
      <c r="J948" s="8">
        <v>275</v>
      </c>
      <c r="K948" s="9">
        <v>110000</v>
      </c>
      <c r="L948" s="9">
        <v>33000</v>
      </c>
      <c r="M948" s="10">
        <v>0.3</v>
      </c>
      <c r="N948" s="4" t="s">
        <v>24</v>
      </c>
    </row>
    <row r="949" spans="2:14" ht="14.25" customHeight="1" x14ac:dyDescent="0.25">
      <c r="B949" s="4" t="s">
        <v>26</v>
      </c>
      <c r="C949" s="4">
        <v>1197831</v>
      </c>
      <c r="D949" s="5">
        <v>44276</v>
      </c>
      <c r="E949" s="4" t="s">
        <v>27</v>
      </c>
      <c r="F949" s="4" t="s">
        <v>55</v>
      </c>
      <c r="G949" s="4" t="s">
        <v>56</v>
      </c>
      <c r="H949" s="6" t="s">
        <v>23</v>
      </c>
      <c r="I949" s="7">
        <v>35</v>
      </c>
      <c r="J949" s="8">
        <v>475</v>
      </c>
      <c r="K949" s="9">
        <v>166250</v>
      </c>
      <c r="L949" s="9">
        <v>83125</v>
      </c>
      <c r="M949" s="10">
        <v>0.5</v>
      </c>
      <c r="N949" s="4" t="s">
        <v>24</v>
      </c>
    </row>
    <row r="950" spans="2:14" ht="14.25" customHeight="1" x14ac:dyDescent="0.2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row>
    <row r="951" spans="2:14" ht="14.25" customHeight="1" x14ac:dyDescent="0.2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row>
    <row r="952" spans="2:14" ht="14.25" customHeight="1" x14ac:dyDescent="0.2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row>
    <row r="953" spans="2:14" ht="14.25" customHeight="1" x14ac:dyDescent="0.25">
      <c r="B953" s="4" t="s">
        <v>26</v>
      </c>
      <c r="C953" s="4">
        <v>1197831</v>
      </c>
      <c r="D953" s="5">
        <v>44280</v>
      </c>
      <c r="E953" s="4" t="s">
        <v>27</v>
      </c>
      <c r="F953" s="4" t="s">
        <v>55</v>
      </c>
      <c r="G953" s="4" t="s">
        <v>56</v>
      </c>
      <c r="H953" s="6" t="s">
        <v>21</v>
      </c>
      <c r="I953" s="7">
        <v>35</v>
      </c>
      <c r="J953" s="8">
        <v>375</v>
      </c>
      <c r="K953" s="9">
        <v>131250</v>
      </c>
      <c r="L953" s="9">
        <v>65625</v>
      </c>
      <c r="M953" s="10">
        <v>0.5</v>
      </c>
      <c r="N953" s="4" t="s">
        <v>24</v>
      </c>
    </row>
    <row r="954" spans="2:14" ht="14.25" customHeight="1" x14ac:dyDescent="0.25">
      <c r="B954" s="4" t="s">
        <v>26</v>
      </c>
      <c r="C954" s="4">
        <v>1197831</v>
      </c>
      <c r="D954" s="5">
        <v>44281</v>
      </c>
      <c r="E954" s="4" t="s">
        <v>27</v>
      </c>
      <c r="F954" s="4" t="s">
        <v>55</v>
      </c>
      <c r="G954" s="4" t="s">
        <v>56</v>
      </c>
      <c r="H954" s="6" t="s">
        <v>22</v>
      </c>
      <c r="I954" s="7">
        <v>40</v>
      </c>
      <c r="J954" s="8">
        <v>275</v>
      </c>
      <c r="K954" s="9">
        <v>110000</v>
      </c>
      <c r="L954" s="9">
        <v>38500</v>
      </c>
      <c r="M954" s="10">
        <v>0.35</v>
      </c>
      <c r="N954" s="4" t="s">
        <v>24</v>
      </c>
    </row>
    <row r="955" spans="2:14" ht="14.25" customHeight="1" x14ac:dyDescent="0.2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row>
    <row r="956" spans="2:14" ht="14.25" customHeight="1" x14ac:dyDescent="0.2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row>
    <row r="957" spans="2:14" ht="14.25" customHeight="1" x14ac:dyDescent="0.2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row>
    <row r="958" spans="2:14" ht="14.25" customHeight="1" x14ac:dyDescent="0.2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row>
    <row r="959" spans="2:14" ht="14.25" customHeight="1" x14ac:dyDescent="0.2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row>
    <row r="960" spans="2:14" ht="14.25" customHeight="1" x14ac:dyDescent="0.2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row>
    <row r="961" spans="2:14" ht="14.25" customHeight="1" x14ac:dyDescent="0.2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row>
    <row r="962" spans="2:14" ht="14.25" customHeight="1" x14ac:dyDescent="0.2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row>
    <row r="963" spans="2:14" ht="14.25" customHeight="1" x14ac:dyDescent="0.2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row>
    <row r="964" spans="2:14" ht="14.25" customHeight="1" x14ac:dyDescent="0.2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row>
    <row r="965" spans="2:14" ht="14.25" customHeight="1" x14ac:dyDescent="0.2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row>
    <row r="966" spans="2:14" ht="14.25" customHeight="1" x14ac:dyDescent="0.25">
      <c r="B966" s="4" t="s">
        <v>26</v>
      </c>
      <c r="C966" s="4">
        <v>1197831</v>
      </c>
      <c r="D966" s="5">
        <v>44293</v>
      </c>
      <c r="E966" s="4" t="s">
        <v>27</v>
      </c>
      <c r="F966" s="4" t="s">
        <v>55</v>
      </c>
      <c r="G966" s="4" t="s">
        <v>56</v>
      </c>
      <c r="H966" s="6" t="s">
        <v>22</v>
      </c>
      <c r="I966" s="7">
        <v>45</v>
      </c>
      <c r="J966" s="8">
        <v>425</v>
      </c>
      <c r="K966" s="9">
        <v>191250</v>
      </c>
      <c r="L966" s="9">
        <v>66937.5</v>
      </c>
      <c r="M966" s="10">
        <v>0.35</v>
      </c>
      <c r="N966" s="4" t="s">
        <v>24</v>
      </c>
    </row>
    <row r="967" spans="2:14" ht="14.25" customHeight="1" x14ac:dyDescent="0.2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row>
    <row r="968" spans="2:14" ht="14.25" customHeight="1" x14ac:dyDescent="0.2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row>
    <row r="969" spans="2:14" ht="14.25" customHeight="1" x14ac:dyDescent="0.2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row>
    <row r="970" spans="2:14" ht="14.25" customHeight="1" x14ac:dyDescent="0.2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row>
    <row r="971" spans="2:14" ht="14.25" customHeight="1" x14ac:dyDescent="0.25">
      <c r="B971" s="4" t="s">
        <v>26</v>
      </c>
      <c r="C971" s="4">
        <v>1197831</v>
      </c>
      <c r="D971" s="5">
        <v>44298</v>
      </c>
      <c r="E971" s="4" t="s">
        <v>27</v>
      </c>
      <c r="F971" s="4" t="s">
        <v>55</v>
      </c>
      <c r="G971" s="4" t="s">
        <v>56</v>
      </c>
      <c r="H971" s="6" t="s">
        <v>21</v>
      </c>
      <c r="I971" s="7">
        <v>40</v>
      </c>
      <c r="J971" s="8">
        <v>600</v>
      </c>
      <c r="K971" s="9">
        <v>240000</v>
      </c>
      <c r="L971" s="9">
        <v>120000</v>
      </c>
      <c r="M971" s="10">
        <v>0.5</v>
      </c>
      <c r="N971" s="4" t="s">
        <v>24</v>
      </c>
    </row>
    <row r="972" spans="2:14" ht="14.25" customHeight="1" x14ac:dyDescent="0.25">
      <c r="B972" s="4" t="s">
        <v>26</v>
      </c>
      <c r="C972" s="4">
        <v>1197831</v>
      </c>
      <c r="D972" s="5">
        <v>44299</v>
      </c>
      <c r="E972" s="4" t="s">
        <v>27</v>
      </c>
      <c r="F972" s="4" t="s">
        <v>55</v>
      </c>
      <c r="G972" s="4" t="s">
        <v>56</v>
      </c>
      <c r="H972" s="6" t="s">
        <v>22</v>
      </c>
      <c r="I972" s="7">
        <v>45</v>
      </c>
      <c r="J972" s="8">
        <v>500</v>
      </c>
      <c r="K972" s="9">
        <v>225000</v>
      </c>
      <c r="L972" s="9">
        <v>78750</v>
      </c>
      <c r="M972" s="10">
        <v>0.35</v>
      </c>
      <c r="N972" s="4" t="s">
        <v>24</v>
      </c>
    </row>
    <row r="973" spans="2:14" ht="14.25" customHeight="1" x14ac:dyDescent="0.2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row>
    <row r="974" spans="2:14" ht="14.25" customHeight="1" x14ac:dyDescent="0.2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row>
    <row r="975" spans="2:14" ht="14.25" customHeight="1" x14ac:dyDescent="0.2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row>
    <row r="976" spans="2:14" ht="14.25" customHeight="1" x14ac:dyDescent="0.2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row>
    <row r="977" spans="2:14" ht="14.25" customHeight="1" x14ac:dyDescent="0.2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row>
    <row r="978" spans="2:14" ht="14.25" customHeight="1" x14ac:dyDescent="0.2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row>
    <row r="979" spans="2:14" ht="14.25" customHeight="1" x14ac:dyDescent="0.2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row>
    <row r="980" spans="2:14" ht="14.25" customHeight="1" x14ac:dyDescent="0.2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row>
    <row r="981" spans="2:14" ht="14.25" customHeight="1" x14ac:dyDescent="0.2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row>
    <row r="982" spans="2:14" ht="14.25" customHeight="1" x14ac:dyDescent="0.2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row>
    <row r="983" spans="2:14" ht="14.25" customHeight="1" x14ac:dyDescent="0.2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row>
    <row r="984" spans="2:14" ht="14.25" customHeight="1" x14ac:dyDescent="0.2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row>
    <row r="985" spans="2:14" ht="14.25" customHeight="1" x14ac:dyDescent="0.2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row>
    <row r="986" spans="2:14" ht="14.25" customHeight="1" x14ac:dyDescent="0.2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row>
    <row r="987" spans="2:14" ht="14.25" customHeight="1" x14ac:dyDescent="0.2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row>
    <row r="988" spans="2:14" ht="14.25" customHeight="1" x14ac:dyDescent="0.2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row>
    <row r="989" spans="2:14" ht="14.25" customHeight="1" x14ac:dyDescent="0.2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row>
    <row r="990" spans="2:14" ht="14.25" customHeight="1" x14ac:dyDescent="0.2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row>
    <row r="991" spans="2:14" ht="14.25" customHeight="1" x14ac:dyDescent="0.2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row>
    <row r="992" spans="2:14" ht="14.25" customHeight="1" x14ac:dyDescent="0.2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row>
    <row r="993" spans="2:14" ht="14.25" customHeight="1" x14ac:dyDescent="0.2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row>
    <row r="994" spans="2:14" ht="14.25" customHeight="1" x14ac:dyDescent="0.2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row>
    <row r="995" spans="2:14" ht="14.25" customHeight="1" x14ac:dyDescent="0.2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row>
    <row r="996" spans="2:14" ht="14.25" customHeight="1" x14ac:dyDescent="0.2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row>
    <row r="997" spans="2:14" ht="14.25" customHeight="1" x14ac:dyDescent="0.2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row>
    <row r="998" spans="2:14" ht="14.25" customHeight="1" x14ac:dyDescent="0.2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row>
    <row r="999" spans="2:14" ht="14.25" customHeight="1" x14ac:dyDescent="0.2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row>
    <row r="1000" spans="2:14" ht="14.25" customHeight="1" x14ac:dyDescent="0.2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row>
    <row r="1001" spans="2:14" ht="14.25" customHeight="1" x14ac:dyDescent="0.2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row>
    <row r="1002" spans="2:14" ht="14.25" customHeight="1" x14ac:dyDescent="0.2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row>
    <row r="1003" spans="2:14" ht="14.25" customHeight="1" x14ac:dyDescent="0.2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row>
    <row r="1004" spans="2:14" ht="14.25" customHeight="1" x14ac:dyDescent="0.2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row>
    <row r="1005" spans="2:14" ht="14.25" customHeight="1" x14ac:dyDescent="0.2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row>
    <row r="1006" spans="2:14" ht="14.25" customHeight="1" x14ac:dyDescent="0.2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row>
    <row r="1007" spans="2:14" ht="14.25" customHeight="1" x14ac:dyDescent="0.2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row>
    <row r="1008" spans="2:14" ht="14.25" customHeight="1" x14ac:dyDescent="0.2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row>
    <row r="1009" spans="2:14" ht="14.25" customHeight="1" x14ac:dyDescent="0.2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row>
    <row r="1010" spans="2:14" ht="14.25" customHeight="1" x14ac:dyDescent="0.2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row>
    <row r="1011" spans="2:14" ht="14.25" customHeight="1" x14ac:dyDescent="0.2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row>
    <row r="1012" spans="2:14" ht="14.25" customHeight="1" x14ac:dyDescent="0.2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row>
    <row r="1013" spans="2:14" ht="14.25" customHeight="1" x14ac:dyDescent="0.2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row>
    <row r="1014" spans="2:14" ht="14.25" customHeight="1" x14ac:dyDescent="0.2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row>
    <row r="1015" spans="2:14" ht="14.25" customHeight="1" x14ac:dyDescent="0.2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row>
    <row r="1016" spans="2:14" ht="14.25" customHeight="1" x14ac:dyDescent="0.2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row>
    <row r="1017" spans="2:14" ht="14.25" customHeight="1" x14ac:dyDescent="0.2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row>
    <row r="1018" spans="2:14" ht="14.25" customHeight="1" x14ac:dyDescent="0.2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row>
    <row r="1019" spans="2:14" ht="14.25" customHeight="1" x14ac:dyDescent="0.2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row>
    <row r="1020" spans="2:14" ht="14.25" customHeight="1" x14ac:dyDescent="0.2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row>
    <row r="1021" spans="2:14" ht="14.25" customHeight="1" x14ac:dyDescent="0.2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row>
    <row r="1022" spans="2:14" ht="14.25" customHeight="1" x14ac:dyDescent="0.2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row>
    <row r="1023" spans="2:14" ht="14.25" customHeight="1" x14ac:dyDescent="0.2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row>
    <row r="1024" spans="2:14" ht="14.25" customHeight="1" x14ac:dyDescent="0.2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row>
    <row r="1025" spans="2:14" ht="14.25" customHeight="1" x14ac:dyDescent="0.25">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2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row>
    <row r="1027" spans="2:14" ht="14.25" customHeight="1" x14ac:dyDescent="0.2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row>
    <row r="1028" spans="2:14" ht="14.25" customHeight="1" x14ac:dyDescent="0.2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row>
    <row r="1029" spans="2:14" ht="14.25" customHeight="1" x14ac:dyDescent="0.2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row>
    <row r="1030" spans="2:14" ht="14.25" customHeight="1" x14ac:dyDescent="0.2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row>
    <row r="1031" spans="2:14" ht="14.25" customHeight="1" x14ac:dyDescent="0.25">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2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row>
    <row r="1033" spans="2:14" ht="14.25" customHeight="1" x14ac:dyDescent="0.2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row>
    <row r="1034" spans="2:14" ht="14.25" customHeight="1" x14ac:dyDescent="0.2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row>
    <row r="1035" spans="2:14" ht="14.25" customHeight="1" x14ac:dyDescent="0.2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row>
    <row r="1036" spans="2:14" ht="14.25" customHeight="1" x14ac:dyDescent="0.2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row>
    <row r="1037" spans="2:14" ht="14.25" customHeight="1" x14ac:dyDescent="0.2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row>
    <row r="1038" spans="2:14" ht="14.25" customHeight="1" x14ac:dyDescent="0.2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row>
    <row r="1039" spans="2:14" ht="14.25" customHeight="1" x14ac:dyDescent="0.2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row>
    <row r="1040" spans="2:14" ht="14.25" customHeight="1" x14ac:dyDescent="0.2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row>
    <row r="1041" spans="2:14" ht="14.25" customHeight="1" x14ac:dyDescent="0.2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row>
    <row r="1042" spans="2:14" ht="14.25" customHeight="1" x14ac:dyDescent="0.2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row>
    <row r="1043" spans="2:14" ht="14.25" customHeight="1" x14ac:dyDescent="0.2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row>
    <row r="1044" spans="2:14" ht="14.25" customHeight="1" x14ac:dyDescent="0.2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row>
    <row r="1045" spans="2:14" ht="14.25" customHeight="1" x14ac:dyDescent="0.2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row>
    <row r="1046" spans="2:14" ht="14.25" customHeight="1" x14ac:dyDescent="0.2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row>
    <row r="1047" spans="2:14" ht="14.25" customHeight="1" x14ac:dyDescent="0.2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row>
    <row r="1048" spans="2:14" ht="14.25" customHeight="1" x14ac:dyDescent="0.2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row>
    <row r="1049" spans="2:14" ht="14.25" customHeight="1" x14ac:dyDescent="0.2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row>
    <row r="1050" spans="2:14" ht="14.25" customHeight="1" x14ac:dyDescent="0.2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row>
    <row r="1051" spans="2:14" ht="14.25" customHeight="1" x14ac:dyDescent="0.2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row>
    <row r="1052" spans="2:14" ht="14.25" customHeight="1" x14ac:dyDescent="0.2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row>
    <row r="1053" spans="2:14" ht="14.25" customHeight="1" x14ac:dyDescent="0.2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row>
    <row r="1054" spans="2:14" ht="14.25" customHeight="1" x14ac:dyDescent="0.2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row>
    <row r="1055" spans="2:14" ht="14.25" customHeight="1" x14ac:dyDescent="0.2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row>
    <row r="1056" spans="2:14" ht="14.25" customHeight="1" x14ac:dyDescent="0.2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row>
    <row r="1057" spans="2:14" ht="14.25" customHeight="1" x14ac:dyDescent="0.2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row>
    <row r="1058" spans="2:14" ht="14.25" customHeight="1" x14ac:dyDescent="0.2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row>
    <row r="1059" spans="2:14" ht="14.25" customHeight="1" x14ac:dyDescent="0.2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row>
    <row r="1060" spans="2:14" ht="14.25" customHeight="1" x14ac:dyDescent="0.2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row>
    <row r="1061" spans="2:14" ht="14.25" customHeight="1" x14ac:dyDescent="0.2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row>
    <row r="1062" spans="2:14" ht="14.25" customHeight="1" x14ac:dyDescent="0.2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row>
    <row r="1063" spans="2:14" ht="14.25" customHeight="1" x14ac:dyDescent="0.2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row>
    <row r="1064" spans="2:14" ht="14.25" customHeight="1" x14ac:dyDescent="0.2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row>
    <row r="1065" spans="2:14" ht="14.25" customHeight="1" x14ac:dyDescent="0.2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row>
    <row r="1066" spans="2:14" ht="14.25" customHeight="1" x14ac:dyDescent="0.2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row>
    <row r="1067" spans="2:14" ht="14.25" customHeight="1" x14ac:dyDescent="0.2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row>
    <row r="1068" spans="2:14" ht="14.25" customHeight="1" x14ac:dyDescent="0.2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row>
    <row r="1069" spans="2:14" ht="14.25" customHeight="1" x14ac:dyDescent="0.2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row>
    <row r="1070" spans="2:14" ht="14.25" customHeight="1" x14ac:dyDescent="0.2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row>
    <row r="1071" spans="2:14" ht="14.25" customHeight="1" x14ac:dyDescent="0.2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row>
    <row r="1072" spans="2:14" ht="14.25" customHeight="1" x14ac:dyDescent="0.2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row>
    <row r="1073" spans="2:14" ht="14.25" customHeight="1" x14ac:dyDescent="0.2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row>
    <row r="1074" spans="2:14" ht="14.25" customHeight="1" x14ac:dyDescent="0.2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row>
    <row r="1075" spans="2:14" ht="14.25" customHeight="1" x14ac:dyDescent="0.2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row>
    <row r="1076" spans="2:14" ht="14.25" customHeight="1" x14ac:dyDescent="0.2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row>
    <row r="1077" spans="2:14" ht="14.25" customHeight="1" x14ac:dyDescent="0.2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row>
    <row r="1078" spans="2:14" ht="14.25" customHeight="1" x14ac:dyDescent="0.2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row>
    <row r="1079" spans="2:14" ht="14.25" customHeight="1" x14ac:dyDescent="0.2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row>
    <row r="1080" spans="2:14" ht="14.25" customHeight="1" x14ac:dyDescent="0.2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row>
    <row r="1081" spans="2:14" ht="14.25" customHeight="1" x14ac:dyDescent="0.2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row>
    <row r="1082" spans="2:14" ht="14.25" customHeight="1" x14ac:dyDescent="0.2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row>
    <row r="1083" spans="2:14" ht="14.25" customHeight="1" x14ac:dyDescent="0.2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row>
    <row r="1084" spans="2:14" ht="14.25" customHeight="1" x14ac:dyDescent="0.2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row>
    <row r="1085" spans="2:14" ht="14.25" customHeight="1" x14ac:dyDescent="0.2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row>
    <row r="1086" spans="2:14" ht="14.25" customHeight="1" x14ac:dyDescent="0.2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row>
    <row r="1087" spans="2:14" ht="14.25" customHeight="1" x14ac:dyDescent="0.2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row>
    <row r="1088" spans="2:14" ht="14.25" customHeight="1" x14ac:dyDescent="0.2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row>
    <row r="1089" spans="2:14" ht="14.25" customHeight="1" x14ac:dyDescent="0.2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row>
    <row r="1090" spans="2:14" ht="14.25" customHeight="1" x14ac:dyDescent="0.2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row>
    <row r="1091" spans="2:14" ht="14.25" customHeight="1" x14ac:dyDescent="0.2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row>
    <row r="1092" spans="2:14" ht="14.25" customHeight="1" x14ac:dyDescent="0.2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row>
    <row r="1093" spans="2:14" ht="14.25" customHeight="1" x14ac:dyDescent="0.2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row>
    <row r="1094" spans="2:14" ht="14.25" customHeight="1" x14ac:dyDescent="0.2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row>
    <row r="1095" spans="2:14" ht="14.25" customHeight="1" x14ac:dyDescent="0.2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row>
    <row r="1096" spans="2:14" ht="14.25" customHeight="1" x14ac:dyDescent="0.2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row>
    <row r="1097" spans="2:14" ht="14.25" customHeight="1" x14ac:dyDescent="0.2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row>
    <row r="1098" spans="2:14" ht="14.25" customHeight="1" x14ac:dyDescent="0.2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row>
    <row r="1099" spans="2:14" ht="14.25" customHeight="1" x14ac:dyDescent="0.2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row>
    <row r="1100" spans="2:14" ht="14.25" customHeight="1" x14ac:dyDescent="0.2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row>
    <row r="1101" spans="2:14" ht="14.25" customHeight="1" x14ac:dyDescent="0.2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row>
    <row r="1102" spans="2:14" ht="14.25" customHeight="1" x14ac:dyDescent="0.2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row>
    <row r="1103" spans="2:14" ht="14.25" customHeight="1" x14ac:dyDescent="0.2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row>
    <row r="1104" spans="2:14" ht="14.25" customHeight="1" x14ac:dyDescent="0.2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row>
    <row r="1105" spans="2:14" ht="14.25" customHeight="1" x14ac:dyDescent="0.2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row>
    <row r="1106" spans="2:14" ht="14.25" customHeight="1" x14ac:dyDescent="0.2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row>
    <row r="1107" spans="2:14" ht="14.25" customHeight="1" x14ac:dyDescent="0.2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row>
    <row r="1108" spans="2:14" ht="14.25" customHeight="1" x14ac:dyDescent="0.2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row>
    <row r="1109" spans="2:14" ht="14.25" customHeight="1" x14ac:dyDescent="0.2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row>
    <row r="1110" spans="2:14" ht="14.25" customHeight="1" x14ac:dyDescent="0.2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row>
    <row r="1111" spans="2:14" ht="14.25" customHeight="1" x14ac:dyDescent="0.2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row>
    <row r="1112" spans="2:14" ht="14.25" customHeight="1" x14ac:dyDescent="0.2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row>
    <row r="1113" spans="2:14" ht="14.25" customHeight="1" x14ac:dyDescent="0.2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row>
    <row r="1114" spans="2:14" ht="14.25" customHeight="1" x14ac:dyDescent="0.2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row>
    <row r="1115" spans="2:14" ht="14.25" customHeight="1" x14ac:dyDescent="0.2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row>
    <row r="1116" spans="2:14" ht="14.25" customHeight="1" x14ac:dyDescent="0.2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row>
    <row r="1117" spans="2:14" ht="14.25" customHeight="1" x14ac:dyDescent="0.2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row>
    <row r="1118" spans="2:14" ht="14.25" customHeight="1" x14ac:dyDescent="0.2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row>
    <row r="1119" spans="2:14" ht="14.25" customHeight="1" x14ac:dyDescent="0.2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row>
    <row r="1120" spans="2:14" ht="14.25" customHeight="1" x14ac:dyDescent="0.2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row>
    <row r="1121" spans="2:14" ht="14.25" customHeight="1" x14ac:dyDescent="0.2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row>
    <row r="1122" spans="2:14" ht="14.25" customHeight="1" x14ac:dyDescent="0.2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row>
    <row r="1123" spans="2:14" ht="14.25" customHeight="1" x14ac:dyDescent="0.2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row>
    <row r="1124" spans="2:14" ht="14.25" customHeight="1" x14ac:dyDescent="0.2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row>
    <row r="1125" spans="2:14" ht="14.25" customHeight="1" x14ac:dyDescent="0.2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row>
    <row r="1126" spans="2:14" ht="14.25" customHeight="1" x14ac:dyDescent="0.2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row>
    <row r="1127" spans="2:14" ht="14.25" customHeight="1" x14ac:dyDescent="0.2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row>
    <row r="1128" spans="2:14" ht="14.25" customHeight="1" x14ac:dyDescent="0.2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row>
    <row r="1129" spans="2:14" ht="14.25" customHeight="1" x14ac:dyDescent="0.2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row>
    <row r="1130" spans="2:14" ht="14.25" customHeight="1" x14ac:dyDescent="0.2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row>
    <row r="1131" spans="2:14" ht="14.25" customHeight="1" x14ac:dyDescent="0.2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row>
    <row r="1132" spans="2:14" ht="14.25" customHeight="1" x14ac:dyDescent="0.2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row>
    <row r="1133" spans="2:14" ht="14.25" customHeight="1" x14ac:dyDescent="0.2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row>
    <row r="1134" spans="2:14" ht="14.25" customHeight="1" x14ac:dyDescent="0.2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row>
    <row r="1135" spans="2:14" ht="14.25" customHeight="1" x14ac:dyDescent="0.2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row>
    <row r="1136" spans="2:14" ht="14.25" customHeight="1" x14ac:dyDescent="0.2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row>
    <row r="1137" spans="2:14" ht="14.25" customHeight="1" x14ac:dyDescent="0.2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row>
    <row r="1138" spans="2:14" ht="14.25" customHeight="1" x14ac:dyDescent="0.2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row>
    <row r="1139" spans="2:14" ht="14.25" customHeight="1" x14ac:dyDescent="0.2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row>
    <row r="1140" spans="2:14" ht="14.25" customHeight="1" x14ac:dyDescent="0.2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row>
    <row r="1141" spans="2:14" ht="14.25" customHeight="1" x14ac:dyDescent="0.2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row>
    <row r="1142" spans="2:14" ht="14.25" customHeight="1" x14ac:dyDescent="0.2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row>
    <row r="1143" spans="2:14" ht="14.25" customHeight="1" x14ac:dyDescent="0.2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row>
    <row r="1144" spans="2:14" ht="14.25" customHeight="1" x14ac:dyDescent="0.2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row>
    <row r="1145" spans="2:14" ht="14.25" customHeight="1" x14ac:dyDescent="0.2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row>
    <row r="1146" spans="2:14" ht="14.25" customHeight="1" x14ac:dyDescent="0.2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row>
    <row r="1147" spans="2:14" ht="14.25" customHeight="1" x14ac:dyDescent="0.2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row>
    <row r="1148" spans="2:14" ht="14.25" customHeight="1" x14ac:dyDescent="0.2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row>
    <row r="1149" spans="2:14" ht="14.25" customHeight="1" x14ac:dyDescent="0.2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row>
    <row r="1150" spans="2:14" ht="14.25" customHeight="1" x14ac:dyDescent="0.2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row>
    <row r="1151" spans="2:14" ht="14.25" customHeight="1" x14ac:dyDescent="0.2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row>
    <row r="1152" spans="2:14" ht="14.25" customHeight="1" x14ac:dyDescent="0.2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row>
    <row r="1153" spans="2:14" ht="14.25" customHeight="1" x14ac:dyDescent="0.2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row>
    <row r="1154" spans="2:14" ht="14.25" customHeight="1" x14ac:dyDescent="0.2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row>
    <row r="1155" spans="2:14" ht="14.25" customHeight="1" x14ac:dyDescent="0.2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row>
    <row r="1156" spans="2:14" ht="14.25" customHeight="1" x14ac:dyDescent="0.2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row>
    <row r="1157" spans="2:14" ht="14.25" customHeight="1" x14ac:dyDescent="0.2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row>
    <row r="1158" spans="2:14" ht="14.25" customHeight="1" x14ac:dyDescent="0.2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row>
    <row r="1159" spans="2:14" ht="14.25" customHeight="1" x14ac:dyDescent="0.2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row>
    <row r="1160" spans="2:14" ht="14.25" customHeight="1" x14ac:dyDescent="0.2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row>
    <row r="1161" spans="2:14" ht="14.25" customHeight="1" x14ac:dyDescent="0.2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row>
    <row r="1162" spans="2:14" ht="14.25" customHeight="1" x14ac:dyDescent="0.2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row>
    <row r="1163" spans="2:14" ht="14.25" customHeight="1" x14ac:dyDescent="0.2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row>
    <row r="1164" spans="2:14" ht="14.25" customHeight="1" x14ac:dyDescent="0.2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row>
    <row r="1165" spans="2:14" ht="14.25" customHeight="1" x14ac:dyDescent="0.2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row>
    <row r="1166" spans="2:14" ht="14.25" customHeight="1" x14ac:dyDescent="0.2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row>
    <row r="1167" spans="2:14" ht="14.25" customHeight="1" x14ac:dyDescent="0.2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row>
    <row r="1168" spans="2:14" ht="14.25" customHeight="1" x14ac:dyDescent="0.2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row>
    <row r="1169" spans="2:14" ht="14.25" customHeight="1" x14ac:dyDescent="0.2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row>
    <row r="1170" spans="2:14" ht="14.25" customHeight="1" x14ac:dyDescent="0.2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row>
    <row r="1171" spans="2:14" ht="14.25" customHeight="1" x14ac:dyDescent="0.2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row>
    <row r="1172" spans="2:14" ht="14.25" customHeight="1" x14ac:dyDescent="0.2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row>
    <row r="1173" spans="2:14" ht="14.25" customHeight="1" x14ac:dyDescent="0.2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row>
    <row r="1174" spans="2:14" ht="14.25" customHeight="1" x14ac:dyDescent="0.2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row>
    <row r="1175" spans="2:14" ht="14.25" customHeight="1" x14ac:dyDescent="0.2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row>
    <row r="1176" spans="2:14" ht="14.25" customHeight="1" x14ac:dyDescent="0.2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row>
    <row r="1177" spans="2:14" ht="14.25" customHeight="1" x14ac:dyDescent="0.2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row>
    <row r="1178" spans="2:14" ht="14.25" customHeight="1" x14ac:dyDescent="0.2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row>
    <row r="1179" spans="2:14" ht="14.25" customHeight="1" x14ac:dyDescent="0.2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row>
    <row r="1180" spans="2:14" ht="14.25" customHeight="1" x14ac:dyDescent="0.2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row>
    <row r="1181" spans="2:14" ht="14.25" customHeight="1" x14ac:dyDescent="0.2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row>
    <row r="1182" spans="2:14" ht="14.25" customHeight="1" x14ac:dyDescent="0.2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row>
    <row r="1183" spans="2:14" ht="14.25" customHeight="1" x14ac:dyDescent="0.2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row>
    <row r="1184" spans="2:14" ht="14.25" customHeight="1" x14ac:dyDescent="0.2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row>
    <row r="1185" spans="2:14" ht="14.25" customHeight="1" x14ac:dyDescent="0.2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row>
    <row r="1186" spans="2:14" ht="14.25" customHeight="1" x14ac:dyDescent="0.2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row>
    <row r="1187" spans="2:14" ht="14.25" customHeight="1" x14ac:dyDescent="0.2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row>
    <row r="1188" spans="2:14" ht="14.25" customHeight="1" x14ac:dyDescent="0.2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row>
    <row r="1189" spans="2:14" ht="14.25" customHeight="1" x14ac:dyDescent="0.2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row>
    <row r="1190" spans="2:14" ht="14.25" customHeight="1" x14ac:dyDescent="0.2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row>
    <row r="1191" spans="2:14" ht="14.25" customHeight="1" x14ac:dyDescent="0.2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row>
    <row r="1192" spans="2:14" ht="14.25" customHeight="1" x14ac:dyDescent="0.2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row>
    <row r="1193" spans="2:14" ht="14.25" customHeight="1" x14ac:dyDescent="0.2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row>
    <row r="1194" spans="2:14" ht="14.25" customHeight="1" x14ac:dyDescent="0.2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row>
    <row r="1195" spans="2:14" ht="14.25" customHeight="1" x14ac:dyDescent="0.2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row>
    <row r="1196" spans="2:14" ht="14.25" customHeight="1" x14ac:dyDescent="0.2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row>
    <row r="1197" spans="2:14" ht="14.25" customHeight="1" x14ac:dyDescent="0.2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row>
    <row r="1198" spans="2:14" ht="14.25" customHeight="1" x14ac:dyDescent="0.2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row>
    <row r="1199" spans="2:14" ht="14.25" customHeight="1" x14ac:dyDescent="0.2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row>
    <row r="1200" spans="2:14" ht="14.25" customHeight="1" x14ac:dyDescent="0.2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row>
    <row r="1201" spans="2:14" ht="14.25" customHeight="1" x14ac:dyDescent="0.2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row>
    <row r="1202" spans="2:14" ht="14.25" customHeight="1" x14ac:dyDescent="0.2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row>
    <row r="1203" spans="2:14" ht="14.25" customHeight="1" x14ac:dyDescent="0.2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row>
    <row r="1204" spans="2:14" ht="14.25" customHeight="1" x14ac:dyDescent="0.2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row>
    <row r="1205" spans="2:14" ht="14.25" customHeight="1" x14ac:dyDescent="0.2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row>
    <row r="1206" spans="2:14" ht="14.25" customHeight="1" x14ac:dyDescent="0.2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row>
    <row r="1207" spans="2:14" ht="14.25" customHeight="1" x14ac:dyDescent="0.2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row>
    <row r="1208" spans="2:14" ht="14.25" customHeight="1" x14ac:dyDescent="0.2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row>
    <row r="1209" spans="2:14" ht="14.25" customHeight="1" x14ac:dyDescent="0.2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row>
    <row r="1210" spans="2:14" ht="14.25" customHeight="1" x14ac:dyDescent="0.2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row>
    <row r="1211" spans="2:14" ht="14.25" customHeight="1" x14ac:dyDescent="0.2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row>
    <row r="1212" spans="2:14" ht="14.25" customHeight="1" x14ac:dyDescent="0.2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row>
    <row r="1213" spans="2:14" ht="14.25" customHeight="1" x14ac:dyDescent="0.2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row>
    <row r="1214" spans="2:14" ht="14.25" customHeight="1" x14ac:dyDescent="0.2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row>
    <row r="1215" spans="2:14" ht="14.25" customHeight="1" x14ac:dyDescent="0.2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row>
    <row r="1216" spans="2:14" ht="14.25" customHeight="1" x14ac:dyDescent="0.2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row>
    <row r="1217" spans="2:14" ht="14.25" customHeight="1" x14ac:dyDescent="0.2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row>
    <row r="1218" spans="2:14" ht="14.25" customHeight="1" x14ac:dyDescent="0.2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row>
    <row r="1219" spans="2:14" ht="14.25" customHeight="1" x14ac:dyDescent="0.2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row>
    <row r="1220" spans="2:14" ht="14.25" customHeight="1" x14ac:dyDescent="0.2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row>
    <row r="1221" spans="2:14" ht="14.25" customHeight="1" x14ac:dyDescent="0.2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row>
    <row r="1222" spans="2:14" ht="14.25" customHeight="1" x14ac:dyDescent="0.2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row>
    <row r="1223" spans="2:14" ht="14.25" customHeight="1" x14ac:dyDescent="0.2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row>
    <row r="1224" spans="2:14" ht="14.25" customHeight="1" x14ac:dyDescent="0.2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row>
    <row r="1225" spans="2:14" ht="14.25" customHeight="1" x14ac:dyDescent="0.2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row>
    <row r="1226" spans="2:14" ht="14.25" customHeight="1" x14ac:dyDescent="0.2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row>
    <row r="1227" spans="2:14" ht="14.25" customHeight="1" x14ac:dyDescent="0.2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row>
    <row r="1228" spans="2:14" ht="14.25" customHeight="1" x14ac:dyDescent="0.2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row>
    <row r="1229" spans="2:14" ht="14.25" customHeight="1" x14ac:dyDescent="0.2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row>
    <row r="1230" spans="2:14" ht="14.25" customHeight="1" x14ac:dyDescent="0.2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row>
    <row r="1231" spans="2:14" ht="14.25" customHeight="1" x14ac:dyDescent="0.2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row>
    <row r="1232" spans="2:14" ht="14.25" customHeight="1" x14ac:dyDescent="0.2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row>
    <row r="1233" spans="2:14" ht="14.25" customHeight="1" x14ac:dyDescent="0.2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row>
    <row r="1234" spans="2:14" ht="14.25" customHeight="1" x14ac:dyDescent="0.2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row>
    <row r="1235" spans="2:14" ht="14.25" customHeight="1" x14ac:dyDescent="0.2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row>
    <row r="1236" spans="2:14" ht="14.25" customHeight="1" x14ac:dyDescent="0.2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row>
    <row r="1237" spans="2:14" ht="14.25" customHeight="1" x14ac:dyDescent="0.2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row>
    <row r="1238" spans="2:14" ht="14.25" customHeight="1" x14ac:dyDescent="0.2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row>
    <row r="1239" spans="2:14" ht="14.25" customHeight="1" x14ac:dyDescent="0.2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row>
    <row r="1240" spans="2:14" ht="14.25" customHeight="1" x14ac:dyDescent="0.2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row>
    <row r="1241" spans="2:14" ht="14.25" customHeight="1" x14ac:dyDescent="0.2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row>
    <row r="1242" spans="2:14" ht="14.25" customHeight="1" x14ac:dyDescent="0.2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row>
    <row r="1243" spans="2:14" ht="14.25" customHeight="1" x14ac:dyDescent="0.2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row>
    <row r="1244" spans="2:14" ht="14.25" customHeight="1" x14ac:dyDescent="0.2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row>
    <row r="1245" spans="2:14" ht="14.25" customHeight="1" x14ac:dyDescent="0.2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row>
    <row r="1246" spans="2:14" ht="14.25" customHeight="1" x14ac:dyDescent="0.2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row>
    <row r="1247" spans="2:14" ht="14.25" customHeight="1" x14ac:dyDescent="0.2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row>
    <row r="1248" spans="2:14" ht="14.25" customHeight="1" x14ac:dyDescent="0.2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row>
    <row r="1249" spans="2:14" ht="14.25" customHeight="1" x14ac:dyDescent="0.2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row>
    <row r="1250" spans="2:14" ht="14.25" customHeight="1" x14ac:dyDescent="0.2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row>
    <row r="1251" spans="2:14" ht="14.25" customHeight="1" x14ac:dyDescent="0.2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row>
    <row r="1252" spans="2:14" ht="14.25" customHeight="1" x14ac:dyDescent="0.2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row>
    <row r="1253" spans="2:14" ht="14.25" customHeight="1" x14ac:dyDescent="0.2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row>
    <row r="1254" spans="2:14" ht="14.25" customHeight="1" x14ac:dyDescent="0.2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row>
    <row r="1255" spans="2:14" ht="14.25" customHeight="1" x14ac:dyDescent="0.2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row>
    <row r="1256" spans="2:14" ht="14.25" customHeight="1" x14ac:dyDescent="0.2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row>
    <row r="1257" spans="2:14" ht="14.25" customHeight="1" x14ac:dyDescent="0.2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row>
    <row r="1258" spans="2:14" ht="14.25" customHeight="1" x14ac:dyDescent="0.2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row>
    <row r="1259" spans="2:14" ht="14.25" customHeight="1" x14ac:dyDescent="0.2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row>
    <row r="1260" spans="2:14" ht="14.25" customHeight="1" x14ac:dyDescent="0.2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row>
    <row r="1261" spans="2:14" ht="14.25" customHeight="1" x14ac:dyDescent="0.2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row>
    <row r="1262" spans="2:14" ht="14.25" customHeight="1" x14ac:dyDescent="0.2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row>
    <row r="1263" spans="2:14" ht="14.25" customHeight="1" x14ac:dyDescent="0.2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row>
    <row r="1264" spans="2:14" ht="14.25" customHeight="1" x14ac:dyDescent="0.2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row>
    <row r="1265" spans="2:14" ht="14.25" customHeight="1" x14ac:dyDescent="0.2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row>
    <row r="1266" spans="2:14" ht="14.25" customHeight="1" x14ac:dyDescent="0.2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row>
    <row r="1267" spans="2:14" ht="14.25" customHeight="1" x14ac:dyDescent="0.2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row>
    <row r="1268" spans="2:14" ht="14.25" customHeight="1" x14ac:dyDescent="0.2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row>
    <row r="1269" spans="2:14" ht="14.25" customHeight="1" x14ac:dyDescent="0.2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row>
    <row r="1270" spans="2:14" ht="14.25" customHeight="1" x14ac:dyDescent="0.2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row>
    <row r="1271" spans="2:14" ht="14.25" customHeight="1" x14ac:dyDescent="0.2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row>
    <row r="1272" spans="2:14" ht="14.25" customHeight="1" x14ac:dyDescent="0.2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row>
    <row r="1273" spans="2:14" ht="14.25" customHeight="1" x14ac:dyDescent="0.2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row>
    <row r="1274" spans="2:14" ht="14.25" customHeight="1" x14ac:dyDescent="0.2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row>
    <row r="1275" spans="2:14" ht="14.25" customHeight="1" x14ac:dyDescent="0.2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row>
    <row r="1276" spans="2:14" ht="14.25" customHeight="1" x14ac:dyDescent="0.2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row>
    <row r="1277" spans="2:14" ht="14.25" customHeight="1" x14ac:dyDescent="0.2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row>
    <row r="1278" spans="2:14" ht="14.25" customHeight="1" x14ac:dyDescent="0.2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row>
    <row r="1279" spans="2:14" ht="14.25" customHeight="1" x14ac:dyDescent="0.2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row>
    <row r="1280" spans="2:14" ht="14.25" customHeight="1" x14ac:dyDescent="0.2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row>
    <row r="1281" spans="2:14" ht="14.25" customHeight="1" x14ac:dyDescent="0.2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row>
    <row r="1282" spans="2:14" ht="14.25" customHeight="1" x14ac:dyDescent="0.2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row>
    <row r="1283" spans="2:14" ht="14.25" customHeight="1" x14ac:dyDescent="0.2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row>
    <row r="1284" spans="2:14" ht="14.25" customHeight="1" x14ac:dyDescent="0.2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row>
    <row r="1285" spans="2:14" ht="14.25" customHeight="1" x14ac:dyDescent="0.2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row>
    <row r="1286" spans="2:14" ht="14.25" customHeight="1" x14ac:dyDescent="0.2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row>
    <row r="1287" spans="2:14" ht="14.25" customHeight="1" x14ac:dyDescent="0.2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row>
    <row r="1288" spans="2:14" ht="14.25" customHeight="1" x14ac:dyDescent="0.2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row>
    <row r="1289" spans="2:14" ht="14.25" customHeight="1" x14ac:dyDescent="0.2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row>
    <row r="1290" spans="2:14" ht="14.25" customHeight="1" x14ac:dyDescent="0.2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row>
    <row r="1291" spans="2:14" ht="14.25" customHeight="1" x14ac:dyDescent="0.2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row>
    <row r="1292" spans="2:14" ht="14.25" customHeight="1" x14ac:dyDescent="0.2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row>
    <row r="1293" spans="2:14" ht="14.25" customHeight="1" x14ac:dyDescent="0.2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row>
    <row r="1294" spans="2:14" ht="14.25" customHeight="1" x14ac:dyDescent="0.2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row>
    <row r="1295" spans="2:14" ht="14.25" customHeight="1" x14ac:dyDescent="0.2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row>
    <row r="1296" spans="2:14" ht="14.25" customHeight="1" x14ac:dyDescent="0.2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row>
    <row r="1297" spans="2:14" ht="14.25" customHeight="1" x14ac:dyDescent="0.2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row>
    <row r="1298" spans="2:14" ht="14.25" customHeight="1" x14ac:dyDescent="0.2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row>
    <row r="1299" spans="2:14" ht="14.25" customHeight="1" x14ac:dyDescent="0.2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row>
    <row r="1300" spans="2:14" ht="14.25" customHeight="1" x14ac:dyDescent="0.2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row>
    <row r="1301" spans="2:14" ht="14.25" customHeight="1" x14ac:dyDescent="0.2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row>
    <row r="1302" spans="2:14" ht="14.25" customHeight="1" x14ac:dyDescent="0.2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row>
    <row r="1303" spans="2:14" ht="14.25" customHeight="1" x14ac:dyDescent="0.2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row>
    <row r="1304" spans="2:14" ht="14.25" customHeight="1" x14ac:dyDescent="0.2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row>
    <row r="1305" spans="2:14" ht="14.25" customHeight="1" x14ac:dyDescent="0.2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row>
    <row r="1306" spans="2:14" ht="14.25" customHeight="1" x14ac:dyDescent="0.2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row>
    <row r="1307" spans="2:14" ht="14.25" customHeight="1" x14ac:dyDescent="0.2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row>
    <row r="1308" spans="2:14" ht="14.25" customHeight="1" x14ac:dyDescent="0.2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row>
    <row r="1309" spans="2:14" ht="14.25" customHeight="1" x14ac:dyDescent="0.2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row>
    <row r="1310" spans="2:14" ht="14.25" customHeight="1" x14ac:dyDescent="0.2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row>
    <row r="1311" spans="2:14" ht="14.25" customHeight="1" x14ac:dyDescent="0.2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row>
    <row r="1312" spans="2:14" ht="14.25" customHeight="1" x14ac:dyDescent="0.2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row>
    <row r="1313" spans="2:14" ht="14.25" customHeight="1" x14ac:dyDescent="0.2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row>
    <row r="1314" spans="2:14" ht="14.25" customHeight="1" x14ac:dyDescent="0.2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row>
    <row r="1315" spans="2:14" ht="14.25" customHeight="1" x14ac:dyDescent="0.2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row>
    <row r="1316" spans="2:14" ht="14.25" customHeight="1" x14ac:dyDescent="0.2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row>
    <row r="1317" spans="2:14" ht="14.25" customHeight="1" x14ac:dyDescent="0.2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row>
    <row r="1318" spans="2:14" ht="14.25" customHeight="1" x14ac:dyDescent="0.2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row>
    <row r="1319" spans="2:14" ht="14.25" customHeight="1" x14ac:dyDescent="0.2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row>
    <row r="1320" spans="2:14" ht="14.25" customHeight="1" x14ac:dyDescent="0.2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row>
    <row r="1321" spans="2:14" ht="14.25" customHeight="1" x14ac:dyDescent="0.2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row>
    <row r="1322" spans="2:14" ht="14.25" customHeight="1" x14ac:dyDescent="0.2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row>
    <row r="1323" spans="2:14" ht="14.25" customHeight="1" x14ac:dyDescent="0.2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row>
    <row r="1324" spans="2:14" ht="14.25" customHeight="1" x14ac:dyDescent="0.2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row>
    <row r="1325" spans="2:14" ht="14.25" customHeight="1" x14ac:dyDescent="0.2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row>
    <row r="1326" spans="2:14" ht="14.25" customHeight="1" x14ac:dyDescent="0.2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row>
    <row r="1327" spans="2:14" ht="14.25" customHeight="1" x14ac:dyDescent="0.2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row>
    <row r="1328" spans="2:14" ht="14.25" customHeight="1" x14ac:dyDescent="0.2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row>
    <row r="1329" spans="2:14" ht="14.25" customHeight="1" x14ac:dyDescent="0.2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row>
    <row r="1330" spans="2:14" ht="14.25" customHeight="1" x14ac:dyDescent="0.2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row>
    <row r="1331" spans="2:14" ht="14.25" customHeight="1" x14ac:dyDescent="0.2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row>
    <row r="1332" spans="2:14" ht="14.25" customHeight="1" x14ac:dyDescent="0.2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row>
    <row r="1333" spans="2:14" ht="14.25" customHeight="1" x14ac:dyDescent="0.2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row>
    <row r="1334" spans="2:14" ht="14.25" customHeight="1" x14ac:dyDescent="0.2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row>
    <row r="1335" spans="2:14" ht="14.25" customHeight="1" x14ac:dyDescent="0.2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row>
    <row r="1336" spans="2:14" ht="14.25" customHeight="1" x14ac:dyDescent="0.2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row>
    <row r="1337" spans="2:14" ht="14.25" customHeight="1" x14ac:dyDescent="0.2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row>
    <row r="1338" spans="2:14" ht="14.25" customHeight="1" x14ac:dyDescent="0.2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row>
    <row r="1339" spans="2:14" ht="14.25" customHeight="1" x14ac:dyDescent="0.2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row>
    <row r="1340" spans="2:14" ht="14.25" customHeight="1" x14ac:dyDescent="0.2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row>
    <row r="1341" spans="2:14" ht="14.25" customHeight="1" x14ac:dyDescent="0.2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row>
    <row r="1342" spans="2:14" ht="14.25" customHeight="1" x14ac:dyDescent="0.2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row>
    <row r="1343" spans="2:14" ht="14.25" customHeight="1" x14ac:dyDescent="0.2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row>
    <row r="1344" spans="2:14" ht="14.25" customHeight="1" x14ac:dyDescent="0.2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row>
    <row r="1345" spans="2:14" ht="14.25" customHeight="1" x14ac:dyDescent="0.2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row>
    <row r="1346" spans="2:14" ht="14.25" customHeight="1" x14ac:dyDescent="0.2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row>
    <row r="1347" spans="2:14" ht="14.25" customHeight="1" x14ac:dyDescent="0.2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row>
    <row r="1348" spans="2:14" ht="14.25" customHeight="1" x14ac:dyDescent="0.2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row>
    <row r="1349" spans="2:14" ht="14.25" customHeight="1" x14ac:dyDescent="0.2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row>
    <row r="1350" spans="2:14" ht="14.25" customHeight="1" x14ac:dyDescent="0.2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row>
    <row r="1351" spans="2:14" ht="14.25" customHeight="1" x14ac:dyDescent="0.2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row>
    <row r="1352" spans="2:14" ht="14.25" customHeight="1" x14ac:dyDescent="0.2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row>
    <row r="1353" spans="2:14" ht="14.25" customHeight="1" x14ac:dyDescent="0.2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row>
    <row r="1354" spans="2:14" ht="14.25" customHeight="1" x14ac:dyDescent="0.2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row>
    <row r="1355" spans="2:14" ht="14.25" customHeight="1" x14ac:dyDescent="0.2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row>
    <row r="1356" spans="2:14" ht="14.25" customHeight="1" x14ac:dyDescent="0.2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row>
    <row r="1357" spans="2:14" ht="14.25" customHeight="1" x14ac:dyDescent="0.2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row>
    <row r="1358" spans="2:14" ht="14.25" customHeight="1" x14ac:dyDescent="0.2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row>
    <row r="1359" spans="2:14" ht="14.25" customHeight="1" x14ac:dyDescent="0.2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row>
    <row r="1360" spans="2:14" ht="14.25" customHeight="1" x14ac:dyDescent="0.2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row>
    <row r="1361" spans="2:14" ht="14.25" customHeight="1" x14ac:dyDescent="0.2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row>
    <row r="1362" spans="2:14" ht="14.25" customHeight="1" x14ac:dyDescent="0.2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row>
    <row r="1363" spans="2:14" ht="14.25" customHeight="1" x14ac:dyDescent="0.2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row>
    <row r="1364" spans="2:14" ht="14.25" customHeight="1" x14ac:dyDescent="0.2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row>
    <row r="1365" spans="2:14" ht="14.25" customHeight="1" x14ac:dyDescent="0.2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row>
    <row r="1366" spans="2:14" ht="14.25" customHeight="1" x14ac:dyDescent="0.2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row>
    <row r="1367" spans="2:14" ht="14.25" customHeight="1" x14ac:dyDescent="0.2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row>
    <row r="1368" spans="2:14" ht="14.25" customHeight="1" x14ac:dyDescent="0.2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row>
    <row r="1369" spans="2:14" ht="14.25" customHeight="1" x14ac:dyDescent="0.2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row>
    <row r="1370" spans="2:14" ht="14.25" customHeight="1" x14ac:dyDescent="0.2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row>
    <row r="1371" spans="2:14" ht="14.25" customHeight="1" x14ac:dyDescent="0.2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row>
    <row r="1372" spans="2:14" ht="14.25" customHeight="1" x14ac:dyDescent="0.2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row>
    <row r="1373" spans="2:14" ht="14.25" customHeight="1" x14ac:dyDescent="0.2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row>
    <row r="1374" spans="2:14" ht="14.25" customHeight="1" x14ac:dyDescent="0.2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row>
    <row r="1375" spans="2:14" ht="14.25" customHeight="1" x14ac:dyDescent="0.2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row>
    <row r="1376" spans="2:14" ht="14.25" customHeight="1" x14ac:dyDescent="0.2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row>
    <row r="1377" spans="2:14" ht="14.25" customHeight="1" x14ac:dyDescent="0.2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row>
    <row r="1378" spans="2:14" ht="14.25" customHeight="1" x14ac:dyDescent="0.2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row>
    <row r="1379" spans="2:14" ht="14.25" customHeight="1" x14ac:dyDescent="0.2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row>
    <row r="1380" spans="2:14" ht="14.25" customHeight="1" x14ac:dyDescent="0.2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row>
    <row r="1381" spans="2:14" ht="14.25" customHeight="1" x14ac:dyDescent="0.2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row>
    <row r="1382" spans="2:14" ht="14.25" customHeight="1" x14ac:dyDescent="0.2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row>
    <row r="1383" spans="2:14" ht="14.25" customHeight="1" x14ac:dyDescent="0.2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row>
    <row r="1384" spans="2:14" ht="14.25" customHeight="1" x14ac:dyDescent="0.2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row>
    <row r="1385" spans="2:14" ht="14.25" customHeight="1" x14ac:dyDescent="0.2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row>
    <row r="1386" spans="2:14" ht="14.25" customHeight="1" x14ac:dyDescent="0.2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row>
    <row r="1387" spans="2:14" ht="14.25" customHeight="1" x14ac:dyDescent="0.2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row>
    <row r="1388" spans="2:14" ht="14.25" customHeight="1" x14ac:dyDescent="0.2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row>
    <row r="1389" spans="2:14" ht="14.25" customHeight="1" x14ac:dyDescent="0.2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row>
    <row r="1390" spans="2:14" ht="14.25" customHeight="1" x14ac:dyDescent="0.2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row>
    <row r="1391" spans="2:14" ht="14.25" customHeight="1" x14ac:dyDescent="0.2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row>
    <row r="1392" spans="2:14" ht="14.25" customHeight="1" x14ac:dyDescent="0.2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row>
    <row r="1393" spans="2:14" ht="14.25" customHeight="1" x14ac:dyDescent="0.2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row>
    <row r="1394" spans="2:14" ht="14.25" customHeight="1" x14ac:dyDescent="0.2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row>
    <row r="1395" spans="2:14" ht="14.25" customHeight="1" x14ac:dyDescent="0.2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row>
    <row r="1396" spans="2:14" ht="14.25" customHeight="1" x14ac:dyDescent="0.2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row>
    <row r="1397" spans="2:14" ht="14.25" customHeight="1" x14ac:dyDescent="0.2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row>
    <row r="1398" spans="2:14" ht="14.25" customHeight="1" x14ac:dyDescent="0.2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row>
    <row r="1399" spans="2:14" ht="14.25" customHeight="1" x14ac:dyDescent="0.2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row>
    <row r="1400" spans="2:14" ht="14.25" customHeight="1" x14ac:dyDescent="0.2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row>
    <row r="1401" spans="2:14" ht="14.25" customHeight="1" x14ac:dyDescent="0.2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row>
    <row r="1402" spans="2:14" ht="14.25" customHeight="1" x14ac:dyDescent="0.2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row>
    <row r="1403" spans="2:14" ht="14.25" customHeight="1" x14ac:dyDescent="0.2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row>
    <row r="1404" spans="2:14" ht="14.25" customHeight="1" x14ac:dyDescent="0.2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row>
    <row r="1405" spans="2:14" ht="14.25" customHeight="1" x14ac:dyDescent="0.2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row>
    <row r="1406" spans="2:14" ht="14.25" customHeight="1" x14ac:dyDescent="0.2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row>
    <row r="1407" spans="2:14" ht="14.25" customHeight="1" x14ac:dyDescent="0.2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row>
    <row r="1408" spans="2:14" ht="14.25" customHeight="1" x14ac:dyDescent="0.2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row>
    <row r="1409" spans="2:14" ht="14.25" customHeight="1" x14ac:dyDescent="0.2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row>
    <row r="1410" spans="2:14" ht="14.25" customHeight="1" x14ac:dyDescent="0.2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row>
    <row r="1411" spans="2:14" ht="14.25" customHeight="1" x14ac:dyDescent="0.2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row>
    <row r="1412" spans="2:14" ht="14.25" customHeight="1" x14ac:dyDescent="0.2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row>
    <row r="1413" spans="2:14" ht="14.25" customHeight="1" x14ac:dyDescent="0.2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row>
    <row r="1414" spans="2:14" ht="14.25" customHeight="1" x14ac:dyDescent="0.2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row>
    <row r="1415" spans="2:14" ht="14.25" customHeight="1" x14ac:dyDescent="0.2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row>
    <row r="1416" spans="2:14" ht="14.25" customHeight="1" x14ac:dyDescent="0.2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row>
    <row r="1417" spans="2:14" ht="14.25" customHeight="1" x14ac:dyDescent="0.2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row>
    <row r="1418" spans="2:14" ht="14.25" customHeight="1" x14ac:dyDescent="0.2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row>
    <row r="1419" spans="2:14" ht="14.25" customHeight="1" x14ac:dyDescent="0.2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row>
    <row r="1420" spans="2:14" ht="14.25" customHeight="1" x14ac:dyDescent="0.2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row>
    <row r="1421" spans="2:14" ht="14.25" customHeight="1" x14ac:dyDescent="0.2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row>
    <row r="1422" spans="2:14" ht="14.25" customHeight="1" x14ac:dyDescent="0.2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row>
    <row r="1423" spans="2:14" ht="14.25" customHeight="1" x14ac:dyDescent="0.2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row>
    <row r="1424" spans="2:14" ht="14.25" customHeight="1" x14ac:dyDescent="0.2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row>
    <row r="1425" spans="2:14" ht="14.25" customHeight="1" x14ac:dyDescent="0.2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row>
    <row r="1426" spans="2:14" ht="14.25" customHeight="1" x14ac:dyDescent="0.2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row>
    <row r="1427" spans="2:14" ht="14.25" customHeight="1" x14ac:dyDescent="0.2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row>
    <row r="1428" spans="2:14" ht="14.25" customHeight="1" x14ac:dyDescent="0.2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row>
    <row r="1429" spans="2:14" ht="14.25" customHeight="1" x14ac:dyDescent="0.2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row>
    <row r="1430" spans="2:14" ht="14.25" customHeight="1" x14ac:dyDescent="0.2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row>
    <row r="1431" spans="2:14" ht="14.25" customHeight="1" x14ac:dyDescent="0.2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row>
    <row r="1432" spans="2:14" ht="14.25" customHeight="1" x14ac:dyDescent="0.2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row>
    <row r="1433" spans="2:14" ht="14.25" customHeight="1" x14ac:dyDescent="0.2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row>
    <row r="1434" spans="2:14" ht="14.25" customHeight="1" x14ac:dyDescent="0.2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row>
    <row r="1435" spans="2:14" ht="14.25" customHeight="1" x14ac:dyDescent="0.2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row>
    <row r="1436" spans="2:14" ht="14.25" customHeight="1" x14ac:dyDescent="0.2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row>
    <row r="1437" spans="2:14" ht="14.25" customHeight="1" x14ac:dyDescent="0.2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row>
    <row r="1438" spans="2:14" ht="14.25" customHeight="1" x14ac:dyDescent="0.2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row>
    <row r="1439" spans="2:14" ht="14.25" customHeight="1" x14ac:dyDescent="0.2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row>
    <row r="1440" spans="2:14" ht="14.25" customHeight="1" x14ac:dyDescent="0.2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row>
    <row r="1441" spans="2:14" ht="14.25" customHeight="1" x14ac:dyDescent="0.2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row>
    <row r="1442" spans="2:14" ht="14.25" customHeight="1" x14ac:dyDescent="0.2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row>
    <row r="1443" spans="2:14" ht="14.25" customHeight="1" x14ac:dyDescent="0.2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row>
    <row r="1444" spans="2:14" ht="14.25" customHeight="1" x14ac:dyDescent="0.2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row>
    <row r="1445" spans="2:14" ht="14.25" customHeight="1" x14ac:dyDescent="0.2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row>
    <row r="1446" spans="2:14" ht="14.25" customHeight="1" x14ac:dyDescent="0.2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row>
    <row r="1447" spans="2:14" ht="14.25" customHeight="1" x14ac:dyDescent="0.2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row>
    <row r="1448" spans="2:14" ht="14.25" customHeight="1" x14ac:dyDescent="0.2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row>
    <row r="1449" spans="2:14" ht="14.25" customHeight="1" x14ac:dyDescent="0.2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row>
    <row r="1450" spans="2:14" ht="14.25" customHeight="1" x14ac:dyDescent="0.2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row>
    <row r="1451" spans="2:14" ht="14.25" customHeight="1" x14ac:dyDescent="0.2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row>
    <row r="1452" spans="2:14" ht="14.25" customHeight="1" x14ac:dyDescent="0.2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row>
    <row r="1453" spans="2:14" ht="14.25" customHeight="1" x14ac:dyDescent="0.2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row>
    <row r="1454" spans="2:14" ht="14.25" customHeight="1" x14ac:dyDescent="0.2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row>
    <row r="1455" spans="2:14" ht="14.25" customHeight="1" x14ac:dyDescent="0.2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row>
    <row r="1456" spans="2:14" ht="14.25" customHeight="1" x14ac:dyDescent="0.2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row>
    <row r="1457" spans="2:14" ht="14.25" customHeight="1" x14ac:dyDescent="0.2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row>
    <row r="1458" spans="2:14" ht="14.25" customHeight="1" x14ac:dyDescent="0.2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row>
    <row r="1459" spans="2:14" ht="14.25" customHeight="1" x14ac:dyDescent="0.2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row>
    <row r="1460" spans="2:14" ht="14.25" customHeight="1" x14ac:dyDescent="0.2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row>
    <row r="1461" spans="2:14" ht="14.25" customHeight="1" x14ac:dyDescent="0.2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row>
    <row r="1462" spans="2:14" ht="14.25" customHeight="1" x14ac:dyDescent="0.2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row>
    <row r="1463" spans="2:14" ht="14.25" customHeight="1" x14ac:dyDescent="0.2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row>
    <row r="1464" spans="2:14" ht="14.25" customHeight="1" x14ac:dyDescent="0.2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row>
    <row r="1465" spans="2:14" ht="14.25" customHeight="1" x14ac:dyDescent="0.2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row>
    <row r="1466" spans="2:14" ht="14.25" customHeight="1" x14ac:dyDescent="0.2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row>
    <row r="1467" spans="2:14" ht="14.25" customHeight="1" x14ac:dyDescent="0.2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row>
    <row r="1468" spans="2:14" ht="14.25" customHeight="1" x14ac:dyDescent="0.2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row>
    <row r="1469" spans="2:14" ht="14.25" customHeight="1" x14ac:dyDescent="0.2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row>
    <row r="1470" spans="2:14" ht="14.25" customHeight="1" x14ac:dyDescent="0.2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row>
    <row r="1471" spans="2:14" ht="14.25" customHeight="1" x14ac:dyDescent="0.2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row>
    <row r="1472" spans="2:14" ht="14.25" customHeight="1" x14ac:dyDescent="0.2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row>
    <row r="1473" spans="2:14" ht="14.25" customHeight="1" x14ac:dyDescent="0.2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row>
    <row r="1474" spans="2:14" ht="14.25" customHeight="1" x14ac:dyDescent="0.2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row>
    <row r="1475" spans="2:14" ht="14.25" customHeight="1" x14ac:dyDescent="0.2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row>
    <row r="1476" spans="2:14" ht="14.25" customHeight="1" x14ac:dyDescent="0.2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row>
    <row r="1477" spans="2:14" ht="14.25" customHeight="1" x14ac:dyDescent="0.2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row>
    <row r="1478" spans="2:14" ht="14.25" customHeight="1" x14ac:dyDescent="0.2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row>
    <row r="1479" spans="2:14" ht="14.25" customHeight="1" x14ac:dyDescent="0.2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row>
    <row r="1480" spans="2:14" ht="14.25" customHeight="1" x14ac:dyDescent="0.2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row>
    <row r="1481" spans="2:14" ht="14.25" customHeight="1" x14ac:dyDescent="0.2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row>
    <row r="1482" spans="2:14" ht="14.25" customHeight="1" x14ac:dyDescent="0.2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row>
    <row r="1483" spans="2:14" ht="14.25" customHeight="1" x14ac:dyDescent="0.2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row>
    <row r="1484" spans="2:14" ht="14.25" customHeight="1" x14ac:dyDescent="0.2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row>
    <row r="1485" spans="2:14" ht="14.25" customHeight="1" x14ac:dyDescent="0.2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row>
    <row r="1486" spans="2:14" ht="14.25" customHeight="1" x14ac:dyDescent="0.2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row>
    <row r="1487" spans="2:14" ht="14.25" customHeight="1" x14ac:dyDescent="0.2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row>
    <row r="1488" spans="2:14" ht="14.25" customHeight="1" x14ac:dyDescent="0.2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row>
    <row r="1489" spans="2:14" ht="14.25" customHeight="1" x14ac:dyDescent="0.2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row>
    <row r="1490" spans="2:14" ht="14.25" customHeight="1" x14ac:dyDescent="0.2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row>
    <row r="1491" spans="2:14" ht="14.25" customHeight="1" x14ac:dyDescent="0.2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row>
    <row r="1492" spans="2:14" ht="14.25" customHeight="1" x14ac:dyDescent="0.2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row>
    <row r="1493" spans="2:14" ht="14.25" customHeight="1" x14ac:dyDescent="0.2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row>
    <row r="1494" spans="2:14" ht="14.25" customHeight="1" x14ac:dyDescent="0.2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row>
    <row r="1495" spans="2:14" ht="14.25" customHeight="1" x14ac:dyDescent="0.2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row>
    <row r="1496" spans="2:14" ht="14.25" customHeight="1" x14ac:dyDescent="0.2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row>
    <row r="1497" spans="2:14" ht="14.25" customHeight="1" x14ac:dyDescent="0.2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row>
    <row r="1498" spans="2:14" ht="14.25" customHeight="1" x14ac:dyDescent="0.2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row>
    <row r="1499" spans="2:14" ht="14.25" customHeight="1" x14ac:dyDescent="0.2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row>
    <row r="1500" spans="2:14" ht="14.25" customHeight="1" x14ac:dyDescent="0.2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row>
    <row r="1501" spans="2:14" ht="14.25" customHeight="1" x14ac:dyDescent="0.2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row>
    <row r="1502" spans="2:14" ht="14.25" customHeight="1" x14ac:dyDescent="0.2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row>
    <row r="1503" spans="2:14" ht="14.25" customHeight="1" x14ac:dyDescent="0.2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row>
    <row r="1504" spans="2:14" ht="14.25" customHeight="1" x14ac:dyDescent="0.2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row>
    <row r="1505" spans="2:14" ht="14.25" customHeight="1" x14ac:dyDescent="0.2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row>
    <row r="1506" spans="2:14" ht="14.25" customHeight="1" x14ac:dyDescent="0.2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row>
    <row r="1507" spans="2:14" ht="14.25" customHeight="1" x14ac:dyDescent="0.2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row>
    <row r="1508" spans="2:14" ht="14.25" customHeight="1" x14ac:dyDescent="0.2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row>
    <row r="1509" spans="2:14" ht="14.25" customHeight="1" x14ac:dyDescent="0.2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row>
    <row r="1510" spans="2:14" ht="14.25" customHeight="1" x14ac:dyDescent="0.2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row>
    <row r="1511" spans="2:14" ht="14.25" customHeight="1" x14ac:dyDescent="0.2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row>
    <row r="1512" spans="2:14" ht="14.25" customHeight="1" x14ac:dyDescent="0.2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row>
    <row r="1513" spans="2:14" ht="14.25" customHeight="1" x14ac:dyDescent="0.2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row>
    <row r="1514" spans="2:14" ht="14.25" customHeight="1" x14ac:dyDescent="0.2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row>
    <row r="1515" spans="2:14" ht="14.25" customHeight="1" x14ac:dyDescent="0.2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row>
    <row r="1516" spans="2:14" ht="14.25" customHeight="1" x14ac:dyDescent="0.2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row>
    <row r="1517" spans="2:14" ht="14.25" customHeight="1" x14ac:dyDescent="0.2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row>
    <row r="1518" spans="2:14" ht="14.25" customHeight="1" x14ac:dyDescent="0.2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row>
    <row r="1519" spans="2:14" ht="14.25" customHeight="1" x14ac:dyDescent="0.2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row>
    <row r="1520" spans="2:14" ht="14.25" customHeight="1" x14ac:dyDescent="0.2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row>
    <row r="1521" spans="2:14" ht="14.25" customHeight="1" x14ac:dyDescent="0.2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row>
    <row r="1522" spans="2:14" ht="14.25" customHeight="1" x14ac:dyDescent="0.2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row>
    <row r="1523" spans="2:14" ht="14.25" customHeight="1" x14ac:dyDescent="0.2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row>
    <row r="1524" spans="2:14" ht="14.25" customHeight="1" x14ac:dyDescent="0.2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row>
    <row r="1525" spans="2:14" ht="14.25" customHeight="1" x14ac:dyDescent="0.2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row>
    <row r="1526" spans="2:14" ht="14.25" customHeight="1" x14ac:dyDescent="0.2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row>
    <row r="1527" spans="2:14" ht="14.25" customHeight="1" x14ac:dyDescent="0.2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row>
    <row r="1528" spans="2:14" ht="14.25" customHeight="1" x14ac:dyDescent="0.2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row>
    <row r="1529" spans="2:14" ht="14.25" customHeight="1" x14ac:dyDescent="0.2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row>
    <row r="1530" spans="2:14" ht="14.25" customHeight="1" x14ac:dyDescent="0.2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row>
    <row r="1531" spans="2:14" ht="14.25" customHeight="1" x14ac:dyDescent="0.2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row>
    <row r="1532" spans="2:14" ht="14.25" customHeight="1" x14ac:dyDescent="0.2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row>
    <row r="1533" spans="2:14" ht="14.25" customHeight="1" x14ac:dyDescent="0.2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row>
    <row r="1534" spans="2:14" ht="14.25" customHeight="1" x14ac:dyDescent="0.2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row>
    <row r="1535" spans="2:14" ht="14.25" customHeight="1" x14ac:dyDescent="0.2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row>
    <row r="1536" spans="2:14" ht="14.25" customHeight="1" x14ac:dyDescent="0.2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row>
    <row r="1537" spans="2:14" ht="14.25" customHeight="1" x14ac:dyDescent="0.2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row>
    <row r="1538" spans="2:14" ht="14.25" customHeight="1" x14ac:dyDescent="0.2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row>
    <row r="1539" spans="2:14" ht="14.25" customHeight="1" x14ac:dyDescent="0.2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row>
    <row r="1540" spans="2:14" ht="14.25" customHeight="1" x14ac:dyDescent="0.2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row>
    <row r="1541" spans="2:14" ht="14.25" customHeight="1" x14ac:dyDescent="0.2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row>
    <row r="1542" spans="2:14" ht="14.25" customHeight="1" x14ac:dyDescent="0.2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row>
    <row r="1543" spans="2:14" ht="14.25" customHeight="1" x14ac:dyDescent="0.2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row>
    <row r="1544" spans="2:14" ht="14.25" customHeight="1" x14ac:dyDescent="0.2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row>
    <row r="1545" spans="2:14" ht="14.25" customHeight="1" x14ac:dyDescent="0.2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row>
    <row r="1546" spans="2:14" ht="14.25" customHeight="1" x14ac:dyDescent="0.2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row>
    <row r="1547" spans="2:14" ht="14.25" customHeight="1" x14ac:dyDescent="0.2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row>
    <row r="1548" spans="2:14" ht="14.25" customHeight="1" x14ac:dyDescent="0.2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row>
    <row r="1549" spans="2:14" ht="14.25" customHeight="1" x14ac:dyDescent="0.2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row>
    <row r="1550" spans="2:14" ht="14.25" customHeight="1" x14ac:dyDescent="0.2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row>
    <row r="1551" spans="2:14" ht="14.25" customHeight="1" x14ac:dyDescent="0.2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row>
    <row r="1552" spans="2:14" ht="14.25" customHeight="1" x14ac:dyDescent="0.2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row>
    <row r="1553" spans="2:14" ht="14.25" customHeight="1" x14ac:dyDescent="0.2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row>
    <row r="1554" spans="2:14" ht="14.25" customHeight="1" x14ac:dyDescent="0.2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row>
    <row r="1555" spans="2:14" ht="14.25" customHeight="1" x14ac:dyDescent="0.2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row>
    <row r="1556" spans="2:14" ht="14.25" customHeight="1" x14ac:dyDescent="0.2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row>
    <row r="1557" spans="2:14" ht="14.25" customHeight="1" x14ac:dyDescent="0.2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row>
    <row r="1558" spans="2:14" ht="14.25" customHeight="1" x14ac:dyDescent="0.2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row>
    <row r="1559" spans="2:14" ht="14.25" customHeight="1" x14ac:dyDescent="0.2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row>
    <row r="1560" spans="2:14" ht="14.25" customHeight="1" x14ac:dyDescent="0.2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row>
    <row r="1561" spans="2:14" ht="14.25" customHeight="1" x14ac:dyDescent="0.2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row>
    <row r="1562" spans="2:14" ht="14.25" customHeight="1" x14ac:dyDescent="0.2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row>
    <row r="1563" spans="2:14" ht="14.25" customHeight="1" x14ac:dyDescent="0.2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row>
    <row r="1564" spans="2:14" ht="14.25" customHeight="1" x14ac:dyDescent="0.2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row>
    <row r="1565" spans="2:14" ht="14.25" customHeight="1" x14ac:dyDescent="0.2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row>
    <row r="1566" spans="2:14" ht="14.25" customHeight="1" x14ac:dyDescent="0.2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row>
    <row r="1567" spans="2:14" ht="14.25" customHeight="1" x14ac:dyDescent="0.2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row>
    <row r="1568" spans="2:14" ht="14.25" customHeight="1" x14ac:dyDescent="0.2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row>
    <row r="1569" spans="2:14" ht="14.25" customHeight="1" x14ac:dyDescent="0.2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row>
    <row r="1570" spans="2:14" ht="14.25" customHeight="1" x14ac:dyDescent="0.2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row>
    <row r="1571" spans="2:14" ht="14.25" customHeight="1" x14ac:dyDescent="0.2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row>
    <row r="1572" spans="2:14" ht="14.25" customHeight="1" x14ac:dyDescent="0.2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row>
    <row r="1573" spans="2:14" ht="14.25" customHeight="1" x14ac:dyDescent="0.2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row>
    <row r="1574" spans="2:14" ht="14.25" customHeight="1" x14ac:dyDescent="0.2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row>
    <row r="1575" spans="2:14" ht="14.25" customHeight="1" x14ac:dyDescent="0.2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row>
    <row r="1576" spans="2:14" ht="14.25" customHeight="1" x14ac:dyDescent="0.2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row>
    <row r="1577" spans="2:14" ht="14.25" customHeight="1" x14ac:dyDescent="0.2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row>
    <row r="1578" spans="2:14" ht="14.25" customHeight="1" x14ac:dyDescent="0.2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row>
    <row r="1579" spans="2:14" ht="14.25" customHeight="1" x14ac:dyDescent="0.2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row>
    <row r="1580" spans="2:14" ht="14.25" customHeight="1" x14ac:dyDescent="0.2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row>
    <row r="1581" spans="2:14" ht="14.25" customHeight="1" x14ac:dyDescent="0.2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row>
    <row r="1582" spans="2:14" ht="14.25" customHeight="1" x14ac:dyDescent="0.2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row>
    <row r="1583" spans="2:14" ht="14.25" customHeight="1" x14ac:dyDescent="0.2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row>
    <row r="1584" spans="2:14" ht="14.25" customHeight="1" x14ac:dyDescent="0.2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row>
    <row r="1585" spans="2:14" ht="14.25" customHeight="1" x14ac:dyDescent="0.2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row>
    <row r="1586" spans="2:14" ht="14.25" customHeight="1" x14ac:dyDescent="0.2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row>
    <row r="1587" spans="2:14" ht="14.25" customHeight="1" x14ac:dyDescent="0.2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row>
    <row r="1588" spans="2:14" ht="14.25" customHeight="1" x14ac:dyDescent="0.2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row>
    <row r="1589" spans="2:14" ht="14.25" customHeight="1" x14ac:dyDescent="0.2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row>
    <row r="1590" spans="2:14" ht="14.25" customHeight="1" x14ac:dyDescent="0.2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row>
    <row r="1591" spans="2:14" ht="14.25" customHeight="1" x14ac:dyDescent="0.2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row>
    <row r="1592" spans="2:14" ht="14.25" customHeight="1" x14ac:dyDescent="0.2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row>
    <row r="1593" spans="2:14" ht="14.25" customHeight="1" x14ac:dyDescent="0.2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row>
    <row r="1594" spans="2:14" ht="14.25" customHeight="1" x14ac:dyDescent="0.2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row>
    <row r="1595" spans="2:14" ht="14.25" customHeight="1" x14ac:dyDescent="0.2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row>
    <row r="1596" spans="2:14" ht="14.25" customHeight="1" x14ac:dyDescent="0.2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row>
    <row r="1597" spans="2:14" ht="14.25" customHeight="1" x14ac:dyDescent="0.2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row>
    <row r="1598" spans="2:14" ht="14.25" customHeight="1" x14ac:dyDescent="0.2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row>
    <row r="1599" spans="2:14" ht="14.25" customHeight="1" x14ac:dyDescent="0.2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row>
    <row r="1600" spans="2:14" ht="14.25" customHeight="1" x14ac:dyDescent="0.2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row>
    <row r="1601" spans="2:14" ht="14.25" customHeight="1" x14ac:dyDescent="0.2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row>
    <row r="1602" spans="2:14" ht="14.25" customHeight="1" x14ac:dyDescent="0.2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row>
    <row r="1603" spans="2:14" ht="14.25" customHeight="1" x14ac:dyDescent="0.2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row>
    <row r="1604" spans="2:14" ht="14.25" customHeight="1" x14ac:dyDescent="0.2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row>
    <row r="1605" spans="2:14" ht="14.25" customHeight="1" x14ac:dyDescent="0.2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row>
    <row r="1606" spans="2:14" ht="14.25" customHeight="1" x14ac:dyDescent="0.2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row>
    <row r="1607" spans="2:14" ht="14.25" customHeight="1" x14ac:dyDescent="0.2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row>
    <row r="1608" spans="2:14" ht="14.25" customHeight="1" x14ac:dyDescent="0.2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row>
    <row r="1609" spans="2:14" ht="14.25" customHeight="1" x14ac:dyDescent="0.2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row>
    <row r="1610" spans="2:14" ht="14.25" customHeight="1" x14ac:dyDescent="0.2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row>
    <row r="1611" spans="2:14" ht="14.25" customHeight="1" x14ac:dyDescent="0.2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row>
    <row r="1612" spans="2:14" ht="14.25" customHeight="1" x14ac:dyDescent="0.2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row>
    <row r="1613" spans="2:14" ht="14.25" customHeight="1" x14ac:dyDescent="0.2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row>
    <row r="1614" spans="2:14" ht="14.25" customHeight="1" x14ac:dyDescent="0.2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row>
    <row r="1615" spans="2:14" ht="14.25" customHeight="1" x14ac:dyDescent="0.2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row>
    <row r="1616" spans="2:14" ht="14.25" customHeight="1" x14ac:dyDescent="0.2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row>
    <row r="1617" spans="2:14" ht="14.25" customHeight="1" x14ac:dyDescent="0.2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row>
    <row r="1618" spans="2:14" ht="14.25" customHeight="1" x14ac:dyDescent="0.2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row>
    <row r="1619" spans="2:14" ht="14.25" customHeight="1" x14ac:dyDescent="0.2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row>
    <row r="1620" spans="2:14" ht="14.25" customHeight="1" x14ac:dyDescent="0.2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row>
    <row r="1621" spans="2:14" ht="14.25" customHeight="1" x14ac:dyDescent="0.2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row>
    <row r="1622" spans="2:14" ht="14.25" customHeight="1" x14ac:dyDescent="0.2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row>
    <row r="1623" spans="2:14" ht="14.25" customHeight="1" x14ac:dyDescent="0.2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row>
    <row r="1624" spans="2:14" ht="14.25" customHeight="1" x14ac:dyDescent="0.2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row>
    <row r="1625" spans="2:14" ht="14.25" customHeight="1" x14ac:dyDescent="0.2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row>
    <row r="1626" spans="2:14" ht="14.25" customHeight="1" x14ac:dyDescent="0.2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row>
    <row r="1627" spans="2:14" ht="14.25" customHeight="1" x14ac:dyDescent="0.2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row>
    <row r="1628" spans="2:14" ht="14.25" customHeight="1" x14ac:dyDescent="0.2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row>
    <row r="1629" spans="2:14" ht="14.25" customHeight="1" x14ac:dyDescent="0.2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row>
    <row r="1630" spans="2:14" ht="14.25" customHeight="1" x14ac:dyDescent="0.2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row>
    <row r="1631" spans="2:14" ht="14.25" customHeight="1" x14ac:dyDescent="0.2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row>
    <row r="1632" spans="2:14" ht="14.25" customHeight="1" x14ac:dyDescent="0.2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row>
    <row r="1633" spans="2:14" ht="14.25" customHeight="1" x14ac:dyDescent="0.2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row>
    <row r="1634" spans="2:14" ht="14.25" customHeight="1" x14ac:dyDescent="0.2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row>
    <row r="1635" spans="2:14" ht="14.25" customHeight="1" x14ac:dyDescent="0.2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row>
    <row r="1636" spans="2:14" ht="14.25" customHeight="1" x14ac:dyDescent="0.2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row>
    <row r="1637" spans="2:14" ht="14.25" customHeight="1" x14ac:dyDescent="0.2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row>
    <row r="1638" spans="2:14" ht="14.25" customHeight="1" x14ac:dyDescent="0.2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row>
    <row r="1639" spans="2:14" ht="14.25" customHeight="1" x14ac:dyDescent="0.2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row>
    <row r="1640" spans="2:14" ht="14.25" customHeight="1" x14ac:dyDescent="0.2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row>
    <row r="1641" spans="2:14" ht="14.25" customHeight="1" x14ac:dyDescent="0.2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row>
    <row r="1642" spans="2:14" ht="14.25" customHeight="1" x14ac:dyDescent="0.2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row>
    <row r="1643" spans="2:14" ht="14.25" customHeight="1" x14ac:dyDescent="0.2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row>
    <row r="1644" spans="2:14" ht="14.25" customHeight="1" x14ac:dyDescent="0.2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row>
    <row r="1645" spans="2:14" ht="14.25" customHeight="1" x14ac:dyDescent="0.2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row>
    <row r="1646" spans="2:14" ht="14.25" customHeight="1" x14ac:dyDescent="0.2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row>
    <row r="1647" spans="2:14" ht="14.25" customHeight="1" x14ac:dyDescent="0.2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row>
    <row r="1648" spans="2:14" ht="14.25" customHeight="1" x14ac:dyDescent="0.2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row>
    <row r="1649" spans="2:14" ht="14.25" customHeight="1" x14ac:dyDescent="0.2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row>
    <row r="1650" spans="2:14" ht="14.25" customHeight="1" x14ac:dyDescent="0.2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row>
    <row r="1651" spans="2:14" ht="14.25" customHeight="1" x14ac:dyDescent="0.2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row>
    <row r="1652" spans="2:14" ht="14.25" customHeight="1" x14ac:dyDescent="0.2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row>
    <row r="1653" spans="2:14" ht="14.25" customHeight="1" x14ac:dyDescent="0.2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row>
    <row r="1654" spans="2:14" ht="14.25" customHeight="1" x14ac:dyDescent="0.2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row>
    <row r="1655" spans="2:14" ht="14.25" customHeight="1" x14ac:dyDescent="0.2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row>
    <row r="1656" spans="2:14" ht="14.25" customHeight="1" x14ac:dyDescent="0.2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row>
    <row r="1657" spans="2:14" ht="14.25" customHeight="1" x14ac:dyDescent="0.2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row>
    <row r="1658" spans="2:14" ht="14.25" customHeight="1" x14ac:dyDescent="0.2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row>
    <row r="1659" spans="2:14" ht="14.25" customHeight="1" x14ac:dyDescent="0.2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row>
    <row r="1660" spans="2:14" ht="14.25" customHeight="1" x14ac:dyDescent="0.2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row>
    <row r="1661" spans="2:14" ht="14.25" customHeight="1" x14ac:dyDescent="0.2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row>
    <row r="1662" spans="2:14" ht="14.25" customHeight="1" x14ac:dyDescent="0.2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row>
    <row r="1663" spans="2:14" ht="14.25" customHeight="1" x14ac:dyDescent="0.2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row>
    <row r="1664" spans="2:14" ht="14.25" customHeight="1" x14ac:dyDescent="0.2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row>
    <row r="1665" spans="2:14" ht="14.25" customHeight="1" x14ac:dyDescent="0.2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row>
    <row r="1666" spans="2:14" ht="14.25" customHeight="1" x14ac:dyDescent="0.2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row>
    <row r="1667" spans="2:14" ht="14.25" customHeight="1" x14ac:dyDescent="0.2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row>
    <row r="1668" spans="2:14" ht="14.25" customHeight="1" x14ac:dyDescent="0.2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row>
    <row r="1669" spans="2:14" ht="14.25" customHeight="1" x14ac:dyDescent="0.2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row>
    <row r="1670" spans="2:14" ht="14.25" customHeight="1" x14ac:dyDescent="0.2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row>
    <row r="1671" spans="2:14" ht="14.25" customHeight="1" x14ac:dyDescent="0.2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row>
    <row r="1672" spans="2:14" ht="14.25" customHeight="1" x14ac:dyDescent="0.2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row>
    <row r="1673" spans="2:14" ht="14.25" customHeight="1" x14ac:dyDescent="0.2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row>
    <row r="1674" spans="2:14" ht="14.25" customHeight="1" x14ac:dyDescent="0.2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row>
    <row r="1675" spans="2:14" ht="14.25" customHeight="1" x14ac:dyDescent="0.2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row>
    <row r="1676" spans="2:14" ht="14.25" customHeight="1" x14ac:dyDescent="0.2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row>
    <row r="1677" spans="2:14" ht="14.25" customHeight="1" x14ac:dyDescent="0.2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row>
    <row r="1678" spans="2:14" ht="14.25" customHeight="1" x14ac:dyDescent="0.2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row>
    <row r="1679" spans="2:14" ht="14.25" customHeight="1" x14ac:dyDescent="0.2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row>
    <row r="1680" spans="2:14" ht="14.25" customHeight="1" x14ac:dyDescent="0.2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row>
    <row r="1681" spans="2:14" ht="14.25" customHeight="1" x14ac:dyDescent="0.2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row>
    <row r="1682" spans="2:14" ht="14.25" customHeight="1" x14ac:dyDescent="0.2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row>
    <row r="1683" spans="2:14" ht="14.25" customHeight="1" x14ac:dyDescent="0.2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row>
    <row r="1684" spans="2:14" ht="14.25" customHeight="1" x14ac:dyDescent="0.2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row>
    <row r="1685" spans="2:14" ht="14.25" customHeight="1" x14ac:dyDescent="0.2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row>
    <row r="1686" spans="2:14" ht="14.25" customHeight="1" x14ac:dyDescent="0.2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row>
    <row r="1687" spans="2:14" ht="14.25" customHeight="1" x14ac:dyDescent="0.2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row>
    <row r="1688" spans="2:14" ht="14.25" customHeight="1" x14ac:dyDescent="0.2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row>
    <row r="1689" spans="2:14" ht="14.25" customHeight="1" x14ac:dyDescent="0.2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row>
    <row r="1690" spans="2:14" ht="14.25" customHeight="1" x14ac:dyDescent="0.2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row>
    <row r="1691" spans="2:14" ht="14.25" customHeight="1" x14ac:dyDescent="0.2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row>
    <row r="1692" spans="2:14" ht="14.25" customHeight="1" x14ac:dyDescent="0.2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row>
    <row r="1693" spans="2:14" ht="14.25" customHeight="1" x14ac:dyDescent="0.2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row>
    <row r="1694" spans="2:14" ht="14.25" customHeight="1" x14ac:dyDescent="0.2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row>
    <row r="1695" spans="2:14" ht="14.25" customHeight="1" x14ac:dyDescent="0.2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row>
    <row r="1696" spans="2:14" ht="14.25" customHeight="1" x14ac:dyDescent="0.2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row>
    <row r="1697" spans="2:14" ht="14.25" customHeight="1" x14ac:dyDescent="0.2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row>
    <row r="1698" spans="2:14" ht="14.25" customHeight="1" x14ac:dyDescent="0.2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row>
    <row r="1699" spans="2:14" ht="14.25" customHeight="1" x14ac:dyDescent="0.2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row>
    <row r="1700" spans="2:14" ht="14.25" customHeight="1" x14ac:dyDescent="0.2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row>
    <row r="1701" spans="2:14" ht="14.25" customHeight="1" x14ac:dyDescent="0.2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row>
    <row r="1702" spans="2:14" ht="14.25" customHeight="1" x14ac:dyDescent="0.2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row>
    <row r="1703" spans="2:14" ht="14.25" customHeight="1" x14ac:dyDescent="0.2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row>
    <row r="1704" spans="2:14" ht="14.25" customHeight="1" x14ac:dyDescent="0.2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row>
    <row r="1705" spans="2:14" ht="14.25" customHeight="1" x14ac:dyDescent="0.2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row>
    <row r="1706" spans="2:14" ht="14.25" customHeight="1" x14ac:dyDescent="0.2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row>
    <row r="1707" spans="2:14" ht="14.25" customHeight="1" x14ac:dyDescent="0.2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row>
    <row r="1708" spans="2:14" ht="14.25" customHeight="1" x14ac:dyDescent="0.2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row>
    <row r="1709" spans="2:14" ht="14.25" customHeight="1" x14ac:dyDescent="0.2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row>
    <row r="1710" spans="2:14" ht="14.25" customHeight="1" x14ac:dyDescent="0.2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row>
    <row r="1711" spans="2:14" ht="14.25" customHeight="1" x14ac:dyDescent="0.2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row>
    <row r="1712" spans="2:14" ht="14.25" customHeight="1" x14ac:dyDescent="0.2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row>
    <row r="1713" spans="2:14" ht="14.25" customHeight="1" x14ac:dyDescent="0.2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row>
    <row r="1714" spans="2:14" ht="14.25" customHeight="1" x14ac:dyDescent="0.2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row>
    <row r="1715" spans="2:14" ht="14.25" customHeight="1" x14ac:dyDescent="0.2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row>
    <row r="1716" spans="2:14" ht="14.25" customHeight="1" x14ac:dyDescent="0.2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row>
    <row r="1717" spans="2:14" ht="14.25" customHeight="1" x14ac:dyDescent="0.2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row>
    <row r="1718" spans="2:14" ht="14.25" customHeight="1" x14ac:dyDescent="0.2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row>
    <row r="1719" spans="2:14" ht="14.25" customHeight="1" x14ac:dyDescent="0.2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row>
    <row r="1720" spans="2:14" ht="14.25" customHeight="1" x14ac:dyDescent="0.2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row>
    <row r="1721" spans="2:14" ht="14.25" customHeight="1" x14ac:dyDescent="0.2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row>
    <row r="1722" spans="2:14" ht="14.25" customHeight="1" x14ac:dyDescent="0.2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row>
    <row r="1723" spans="2:14" ht="14.25" customHeight="1" x14ac:dyDescent="0.2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row>
    <row r="1724" spans="2:14" ht="14.25" customHeight="1" x14ac:dyDescent="0.2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row>
    <row r="1725" spans="2:14" ht="14.25" customHeight="1" x14ac:dyDescent="0.2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row>
    <row r="1726" spans="2:14" ht="14.25" customHeight="1" x14ac:dyDescent="0.2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row>
    <row r="1727" spans="2:14" ht="14.25" customHeight="1" x14ac:dyDescent="0.2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row>
    <row r="1728" spans="2:14" ht="14.25" customHeight="1" x14ac:dyDescent="0.2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row>
    <row r="1729" spans="2:14" ht="14.25" customHeight="1" x14ac:dyDescent="0.2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row>
    <row r="1730" spans="2:14" ht="14.25" customHeight="1" x14ac:dyDescent="0.2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row>
    <row r="1731" spans="2:14" ht="14.25" customHeight="1" x14ac:dyDescent="0.2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row>
    <row r="1732" spans="2:14" ht="14.25" customHeight="1" x14ac:dyDescent="0.2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row>
    <row r="1733" spans="2:14" ht="14.25" customHeight="1" x14ac:dyDescent="0.2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row>
    <row r="1734" spans="2:14" ht="14.25" customHeight="1" x14ac:dyDescent="0.2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row>
    <row r="1735" spans="2:14" ht="14.25" customHeight="1" x14ac:dyDescent="0.2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row>
    <row r="1736" spans="2:14" ht="14.25" customHeight="1" x14ac:dyDescent="0.2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row>
    <row r="1737" spans="2:14" ht="14.25" customHeight="1" x14ac:dyDescent="0.2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row>
    <row r="1738" spans="2:14" ht="14.25" customHeight="1" x14ac:dyDescent="0.2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row>
    <row r="1739" spans="2:14" ht="14.25" customHeight="1" x14ac:dyDescent="0.2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row>
    <row r="1740" spans="2:14" ht="14.25" customHeight="1" x14ac:dyDescent="0.2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row>
    <row r="1741" spans="2:14" ht="14.25" customHeight="1" x14ac:dyDescent="0.2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row>
    <row r="1742" spans="2:14" ht="14.25" customHeight="1" x14ac:dyDescent="0.2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row>
    <row r="1743" spans="2:14" ht="14.25" customHeight="1" x14ac:dyDescent="0.2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row>
    <row r="1744" spans="2:14" ht="14.25" customHeight="1" x14ac:dyDescent="0.2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row>
    <row r="1745" spans="2:14" ht="14.25" customHeight="1" x14ac:dyDescent="0.2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row>
    <row r="1746" spans="2:14" ht="14.25" customHeight="1" x14ac:dyDescent="0.2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row>
    <row r="1747" spans="2:14" ht="14.25" customHeight="1" x14ac:dyDescent="0.2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row>
    <row r="1748" spans="2:14" ht="14.25" customHeight="1" x14ac:dyDescent="0.2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row>
    <row r="1749" spans="2:14" ht="14.25" customHeight="1" x14ac:dyDescent="0.2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row>
    <row r="1750" spans="2:14" ht="14.25" customHeight="1" x14ac:dyDescent="0.2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row>
    <row r="1751" spans="2:14" ht="14.25" customHeight="1" x14ac:dyDescent="0.2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row>
    <row r="1752" spans="2:14" ht="14.25" customHeight="1" x14ac:dyDescent="0.2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row>
    <row r="1753" spans="2:14" ht="14.25" customHeight="1" x14ac:dyDescent="0.2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row>
    <row r="1754" spans="2:14" ht="14.25" customHeight="1" x14ac:dyDescent="0.2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row>
    <row r="1755" spans="2:14" ht="14.25" customHeight="1" x14ac:dyDescent="0.2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row>
    <row r="1756" spans="2:14" ht="14.25" customHeight="1" x14ac:dyDescent="0.2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row>
    <row r="1757" spans="2:14" ht="14.25" customHeight="1" x14ac:dyDescent="0.2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row>
    <row r="1758" spans="2:14" ht="14.25" customHeight="1" x14ac:dyDescent="0.2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row>
    <row r="1759" spans="2:14" ht="14.25" customHeight="1" x14ac:dyDescent="0.2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row>
    <row r="1760" spans="2:14" ht="14.25" customHeight="1" x14ac:dyDescent="0.2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row>
    <row r="1761" spans="2:14" ht="14.25" customHeight="1" x14ac:dyDescent="0.2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row>
    <row r="1762" spans="2:14" ht="14.25" customHeight="1" x14ac:dyDescent="0.2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row>
    <row r="1763" spans="2:14" ht="14.25" customHeight="1" x14ac:dyDescent="0.2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row>
    <row r="1764" spans="2:14" ht="14.25" customHeight="1" x14ac:dyDescent="0.2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row>
    <row r="1765" spans="2:14" ht="14.25" customHeight="1" x14ac:dyDescent="0.2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row>
    <row r="1766" spans="2:14" ht="14.25" customHeight="1" x14ac:dyDescent="0.2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row>
    <row r="1767" spans="2:14" ht="14.25" customHeight="1" x14ac:dyDescent="0.2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row>
    <row r="1768" spans="2:14" ht="14.25" customHeight="1" x14ac:dyDescent="0.2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row>
    <row r="1769" spans="2:14" ht="14.25" customHeight="1" x14ac:dyDescent="0.2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row>
    <row r="1770" spans="2:14" ht="14.25" customHeight="1" x14ac:dyDescent="0.2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row>
    <row r="1771" spans="2:14" ht="14.25" customHeight="1" x14ac:dyDescent="0.2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row>
    <row r="1772" spans="2:14" ht="14.25" customHeight="1" x14ac:dyDescent="0.2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row>
    <row r="1773" spans="2:14" ht="14.25" customHeight="1" x14ac:dyDescent="0.2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row>
    <row r="1774" spans="2:14" ht="14.25" customHeight="1" x14ac:dyDescent="0.2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row>
    <row r="1775" spans="2:14" ht="14.25" customHeight="1" x14ac:dyDescent="0.2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row>
    <row r="1776" spans="2:14" ht="14.25" customHeight="1" x14ac:dyDescent="0.2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row>
    <row r="1777" spans="2:14" ht="14.25" customHeight="1" x14ac:dyDescent="0.2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row>
    <row r="1778" spans="2:14" ht="14.25" customHeight="1" x14ac:dyDescent="0.2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row>
    <row r="1779" spans="2:14" ht="14.25" customHeight="1" x14ac:dyDescent="0.2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row>
    <row r="1780" spans="2:14" ht="14.25" customHeight="1" x14ac:dyDescent="0.2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row>
    <row r="1781" spans="2:14" ht="14.25" customHeight="1" x14ac:dyDescent="0.2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row>
    <row r="1782" spans="2:14" ht="14.25" customHeight="1" x14ac:dyDescent="0.2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row>
    <row r="1783" spans="2:14" ht="14.25" customHeight="1" x14ac:dyDescent="0.2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row>
    <row r="1784" spans="2:14" ht="14.25" customHeight="1" x14ac:dyDescent="0.2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row>
    <row r="1785" spans="2:14" ht="14.25" customHeight="1" x14ac:dyDescent="0.2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row>
    <row r="1786" spans="2:14" ht="14.25" customHeight="1" x14ac:dyDescent="0.2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row>
    <row r="1787" spans="2:14" ht="14.25" customHeight="1" x14ac:dyDescent="0.2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row>
    <row r="1788" spans="2:14" ht="14.25" customHeight="1" x14ac:dyDescent="0.2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row>
    <row r="1789" spans="2:14" ht="14.25" customHeight="1" x14ac:dyDescent="0.2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row>
    <row r="1790" spans="2:14" ht="14.25" customHeight="1" x14ac:dyDescent="0.2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row>
    <row r="1791" spans="2:14" ht="14.25" customHeight="1" x14ac:dyDescent="0.2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row>
    <row r="1792" spans="2:14" ht="14.25" customHeight="1" x14ac:dyDescent="0.2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row>
    <row r="1793" spans="2:14" ht="14.25" customHeight="1" x14ac:dyDescent="0.2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row>
    <row r="1794" spans="2:14" ht="14.25" customHeight="1" x14ac:dyDescent="0.2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row>
    <row r="1795" spans="2:14" ht="14.25" customHeight="1" x14ac:dyDescent="0.2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row>
    <row r="1796" spans="2:14" ht="14.25" customHeight="1" x14ac:dyDescent="0.2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row>
    <row r="1797" spans="2:14" ht="14.25" customHeight="1" x14ac:dyDescent="0.2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row>
    <row r="1798" spans="2:14" ht="14.25" customHeight="1" x14ac:dyDescent="0.2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row>
    <row r="1799" spans="2:14" ht="14.25" customHeight="1" x14ac:dyDescent="0.2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row>
    <row r="1800" spans="2:14" ht="14.25" customHeight="1" x14ac:dyDescent="0.2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row>
    <row r="1801" spans="2:14" ht="14.25" customHeight="1" x14ac:dyDescent="0.2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row>
    <row r="1802" spans="2:14" ht="14.25" customHeight="1" x14ac:dyDescent="0.2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row>
    <row r="1803" spans="2:14" ht="14.25" customHeight="1" x14ac:dyDescent="0.2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row>
    <row r="1804" spans="2:14" ht="14.25" customHeight="1" x14ac:dyDescent="0.2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row>
    <row r="1805" spans="2:14" ht="14.25" customHeight="1" x14ac:dyDescent="0.2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row>
    <row r="1806" spans="2:14" ht="14.25" customHeight="1" x14ac:dyDescent="0.2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row>
    <row r="1807" spans="2:14" ht="14.25" customHeight="1" x14ac:dyDescent="0.2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row>
    <row r="1808" spans="2:14" ht="14.25" customHeight="1" x14ac:dyDescent="0.2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row>
    <row r="1809" spans="2:14" ht="14.25" customHeight="1" x14ac:dyDescent="0.2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row>
    <row r="1810" spans="2:14" ht="14.25" customHeight="1" x14ac:dyDescent="0.2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row>
    <row r="1811" spans="2:14" ht="14.25" customHeight="1" x14ac:dyDescent="0.2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row>
    <row r="1812" spans="2:14" ht="14.25" customHeight="1" x14ac:dyDescent="0.2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row>
    <row r="1813" spans="2:14" ht="14.25" customHeight="1" x14ac:dyDescent="0.2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row>
    <row r="1814" spans="2:14" ht="14.25" customHeight="1" x14ac:dyDescent="0.2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row>
    <row r="1815" spans="2:14" ht="14.25" customHeight="1" x14ac:dyDescent="0.2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row>
    <row r="1816" spans="2:14" ht="14.25" customHeight="1" x14ac:dyDescent="0.2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row>
    <row r="1817" spans="2:14" ht="14.25" customHeight="1" x14ac:dyDescent="0.2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row>
    <row r="1818" spans="2:14" ht="14.25" customHeight="1" x14ac:dyDescent="0.2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row>
    <row r="1819" spans="2:14" ht="14.25" customHeight="1" x14ac:dyDescent="0.2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row>
    <row r="1820" spans="2:14" ht="14.25" customHeight="1" x14ac:dyDescent="0.2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row>
    <row r="1821" spans="2:14" ht="14.25" customHeight="1" x14ac:dyDescent="0.2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row>
    <row r="1822" spans="2:14" ht="14.25" customHeight="1" x14ac:dyDescent="0.2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row>
    <row r="1823" spans="2:14" ht="14.25" customHeight="1" x14ac:dyDescent="0.2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row>
    <row r="1824" spans="2:14" ht="14.25" customHeight="1" x14ac:dyDescent="0.2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row>
    <row r="1825" spans="2:14" ht="14.25" customHeight="1" x14ac:dyDescent="0.2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row>
    <row r="1826" spans="2:14" ht="14.25" customHeight="1" x14ac:dyDescent="0.2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row>
    <row r="1827" spans="2:14" ht="14.25" customHeight="1" x14ac:dyDescent="0.2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row>
    <row r="1828" spans="2:14" ht="14.25" customHeight="1" x14ac:dyDescent="0.2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row>
    <row r="1829" spans="2:14" ht="14.25" customHeight="1" x14ac:dyDescent="0.2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row>
    <row r="1830" spans="2:14" ht="14.25" customHeight="1" x14ac:dyDescent="0.2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row>
    <row r="1831" spans="2:14" ht="14.25" customHeight="1" x14ac:dyDescent="0.2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row>
    <row r="1832" spans="2:14" ht="14.25" customHeight="1" x14ac:dyDescent="0.2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row>
    <row r="1833" spans="2:14" ht="14.25" customHeight="1" x14ac:dyDescent="0.2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row>
    <row r="1834" spans="2:14" ht="14.25" customHeight="1" x14ac:dyDescent="0.2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row>
    <row r="1835" spans="2:14" ht="14.25" customHeight="1" x14ac:dyDescent="0.2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row>
    <row r="1836" spans="2:14" ht="14.25" customHeight="1" x14ac:dyDescent="0.2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row>
    <row r="1837" spans="2:14" ht="14.25" customHeight="1" x14ac:dyDescent="0.2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row>
    <row r="1838" spans="2:14" ht="14.25" customHeight="1" x14ac:dyDescent="0.2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row>
    <row r="1839" spans="2:14" ht="14.25" customHeight="1" x14ac:dyDescent="0.2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row>
    <row r="1840" spans="2:14" ht="14.25" customHeight="1" x14ac:dyDescent="0.2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row>
    <row r="1841" spans="2:14" ht="14.25" customHeight="1" x14ac:dyDescent="0.2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row>
    <row r="1842" spans="2:14" ht="14.25" customHeight="1" x14ac:dyDescent="0.2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row>
    <row r="1843" spans="2:14" ht="14.25" customHeight="1" x14ac:dyDescent="0.2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row>
    <row r="1844" spans="2:14" ht="14.25" customHeight="1" x14ac:dyDescent="0.2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row>
    <row r="1845" spans="2:14" ht="14.25" customHeight="1" x14ac:dyDescent="0.2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row>
    <row r="1846" spans="2:14" ht="14.25" customHeight="1" x14ac:dyDescent="0.2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row>
    <row r="1847" spans="2:14" ht="14.25" customHeight="1" x14ac:dyDescent="0.2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row>
    <row r="1848" spans="2:14" ht="14.25" customHeight="1" x14ac:dyDescent="0.2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row>
    <row r="1849" spans="2:14" ht="14.25" customHeight="1" x14ac:dyDescent="0.2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row>
    <row r="1850" spans="2:14" ht="14.25" customHeight="1" x14ac:dyDescent="0.2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row>
    <row r="1851" spans="2:14" ht="14.25" customHeight="1" x14ac:dyDescent="0.2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row>
    <row r="1852" spans="2:14" ht="14.25" customHeight="1" x14ac:dyDescent="0.2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row>
    <row r="1853" spans="2:14" ht="14.25" customHeight="1" x14ac:dyDescent="0.2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row>
    <row r="1854" spans="2:14" ht="14.25" customHeight="1" x14ac:dyDescent="0.2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row>
    <row r="1855" spans="2:14" ht="14.25" customHeight="1" x14ac:dyDescent="0.2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row>
    <row r="1856" spans="2:14" ht="14.25" customHeight="1" x14ac:dyDescent="0.2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row>
    <row r="1857" spans="2:14" ht="14.25" customHeight="1" x14ac:dyDescent="0.2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row>
    <row r="1858" spans="2:14" ht="14.25" customHeight="1" x14ac:dyDescent="0.2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row>
    <row r="1859" spans="2:14" ht="14.25" customHeight="1" x14ac:dyDescent="0.2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row>
    <row r="1860" spans="2:14" ht="14.25" customHeight="1" x14ac:dyDescent="0.2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row>
    <row r="1861" spans="2:14" ht="14.25" customHeight="1" x14ac:dyDescent="0.2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row>
    <row r="1862" spans="2:14" ht="14.25" customHeight="1" x14ac:dyDescent="0.2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row>
    <row r="1863" spans="2:14" ht="14.25" customHeight="1" x14ac:dyDescent="0.2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row>
    <row r="1864" spans="2:14" ht="14.25" customHeight="1" x14ac:dyDescent="0.2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row>
    <row r="1865" spans="2:14" ht="14.25" customHeight="1" x14ac:dyDescent="0.2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row>
    <row r="1866" spans="2:14" ht="14.25" customHeight="1" x14ac:dyDescent="0.2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row>
    <row r="1867" spans="2:14" ht="14.25" customHeight="1" x14ac:dyDescent="0.2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row>
    <row r="1868" spans="2:14" ht="14.25" customHeight="1" x14ac:dyDescent="0.2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row>
    <row r="1869" spans="2:14" ht="14.25" customHeight="1" x14ac:dyDescent="0.2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row>
    <row r="1870" spans="2:14" ht="14.25" customHeight="1" x14ac:dyDescent="0.2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row>
    <row r="1871" spans="2:14" ht="14.25" customHeight="1" x14ac:dyDescent="0.2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row>
    <row r="1872" spans="2:14" ht="14.25" customHeight="1" x14ac:dyDescent="0.2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row>
    <row r="1873" spans="2:14" ht="14.25" customHeight="1" x14ac:dyDescent="0.2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row>
    <row r="1874" spans="2:14" ht="14.25" customHeight="1" x14ac:dyDescent="0.2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row>
    <row r="1875" spans="2:14" ht="14.25" customHeight="1" x14ac:dyDescent="0.2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row>
    <row r="1876" spans="2:14" ht="14.25" customHeight="1" x14ac:dyDescent="0.2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row>
    <row r="1877" spans="2:14" ht="14.25" customHeight="1" x14ac:dyDescent="0.2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row>
    <row r="1878" spans="2:14" ht="14.25" customHeight="1" x14ac:dyDescent="0.2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row>
    <row r="1879" spans="2:14" ht="14.25" customHeight="1" x14ac:dyDescent="0.2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row>
    <row r="1880" spans="2:14" ht="14.25" customHeight="1" x14ac:dyDescent="0.2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row>
    <row r="1881" spans="2:14" ht="14.25" customHeight="1" x14ac:dyDescent="0.2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row>
    <row r="1882" spans="2:14" ht="14.25" customHeight="1" x14ac:dyDescent="0.2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row>
    <row r="1883" spans="2:14" ht="14.25" customHeight="1" x14ac:dyDescent="0.2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row>
    <row r="1884" spans="2:14" ht="14.25" customHeight="1" x14ac:dyDescent="0.2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row>
    <row r="1885" spans="2:14" ht="14.25" customHeight="1" x14ac:dyDescent="0.2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row>
    <row r="1886" spans="2:14" ht="14.25" customHeight="1" x14ac:dyDescent="0.2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row>
    <row r="1887" spans="2:14" ht="14.25" customHeight="1" x14ac:dyDescent="0.2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row>
    <row r="1888" spans="2:14" ht="14.25" customHeight="1" x14ac:dyDescent="0.2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row>
    <row r="1889" spans="2:14" ht="14.25" customHeight="1" x14ac:dyDescent="0.2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row>
    <row r="1890" spans="2:14" ht="14.25" customHeight="1" x14ac:dyDescent="0.2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row>
    <row r="1891" spans="2:14" ht="14.25" customHeight="1" x14ac:dyDescent="0.2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row>
    <row r="1892" spans="2:14" ht="14.25" customHeight="1" x14ac:dyDescent="0.2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row>
    <row r="1893" spans="2:14" ht="14.25" customHeight="1" x14ac:dyDescent="0.2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row>
    <row r="1894" spans="2:14" ht="14.25" customHeight="1" x14ac:dyDescent="0.2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row>
    <row r="1895" spans="2:14" ht="14.25" customHeight="1" x14ac:dyDescent="0.2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row>
    <row r="1896" spans="2:14" ht="14.25" customHeight="1" x14ac:dyDescent="0.2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row>
    <row r="1897" spans="2:14" ht="14.25" customHeight="1" x14ac:dyDescent="0.2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row>
    <row r="1898" spans="2:14" ht="14.25" customHeight="1" x14ac:dyDescent="0.2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row>
    <row r="1899" spans="2:14" ht="14.25" customHeight="1" x14ac:dyDescent="0.2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row>
    <row r="1900" spans="2:14" ht="14.25" customHeight="1" x14ac:dyDescent="0.2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row>
    <row r="1901" spans="2:14" ht="14.25" customHeight="1" x14ac:dyDescent="0.2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row>
    <row r="1902" spans="2:14" ht="14.25" customHeight="1" x14ac:dyDescent="0.2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row>
    <row r="1903" spans="2:14" ht="14.25" customHeight="1" x14ac:dyDescent="0.2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row>
    <row r="1904" spans="2:14" ht="14.25" customHeight="1" x14ac:dyDescent="0.2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row>
    <row r="1905" spans="2:14" ht="14.25" customHeight="1" x14ac:dyDescent="0.2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row>
    <row r="1906" spans="2:14" ht="14.25" customHeight="1" x14ac:dyDescent="0.2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row>
    <row r="1907" spans="2:14" ht="14.25" customHeight="1" x14ac:dyDescent="0.2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row>
    <row r="1908" spans="2:14" ht="14.25" customHeight="1" x14ac:dyDescent="0.2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row>
    <row r="1909" spans="2:14" ht="14.25" customHeight="1" x14ac:dyDescent="0.2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row>
    <row r="1910" spans="2:14" ht="14.25" customHeight="1" x14ac:dyDescent="0.2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row>
    <row r="1911" spans="2:14" ht="14.25" customHeight="1" x14ac:dyDescent="0.2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row>
    <row r="1912" spans="2:14" ht="14.25" customHeight="1" x14ac:dyDescent="0.2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row>
    <row r="1913" spans="2:14" ht="14.25" customHeight="1" x14ac:dyDescent="0.2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row>
    <row r="1914" spans="2:14" ht="14.25" customHeight="1" x14ac:dyDescent="0.2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row>
    <row r="1915" spans="2:14" ht="14.25" customHeight="1" x14ac:dyDescent="0.2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row>
    <row r="1916" spans="2:14" ht="14.25" customHeight="1" x14ac:dyDescent="0.2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row>
    <row r="1917" spans="2:14" ht="14.25" customHeight="1" x14ac:dyDescent="0.2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row>
    <row r="1918" spans="2:14" ht="14.25" customHeight="1" x14ac:dyDescent="0.2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row>
    <row r="1919" spans="2:14" ht="14.25" customHeight="1" x14ac:dyDescent="0.2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row>
    <row r="1920" spans="2:14" ht="14.25" customHeight="1" x14ac:dyDescent="0.2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row>
    <row r="1921" spans="2:14" ht="14.25" customHeight="1" x14ac:dyDescent="0.2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row>
    <row r="1922" spans="2:14" ht="14.25" customHeight="1" x14ac:dyDescent="0.2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row>
    <row r="1923" spans="2:14" ht="14.25" customHeight="1" x14ac:dyDescent="0.2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row>
    <row r="1924" spans="2:14" ht="14.25" customHeight="1" x14ac:dyDescent="0.2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row>
    <row r="1925" spans="2:14" ht="14.25" customHeight="1" x14ac:dyDescent="0.2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row>
    <row r="1926" spans="2:14" ht="14.25" customHeight="1" x14ac:dyDescent="0.2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row>
    <row r="1927" spans="2:14" ht="14.25" customHeight="1" x14ac:dyDescent="0.2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row>
    <row r="1928" spans="2:14" ht="14.25" customHeight="1" x14ac:dyDescent="0.2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row>
    <row r="1929" spans="2:14" ht="14.25" customHeight="1" x14ac:dyDescent="0.2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row>
    <row r="1930" spans="2:14" ht="14.25" customHeight="1" x14ac:dyDescent="0.2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row>
    <row r="1931" spans="2:14" ht="14.25" customHeight="1" x14ac:dyDescent="0.2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row>
    <row r="1932" spans="2:14" ht="14.25" customHeight="1" x14ac:dyDescent="0.2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row>
    <row r="1933" spans="2:14" ht="14.25" customHeight="1" x14ac:dyDescent="0.2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row>
    <row r="1934" spans="2:14" ht="14.25" customHeight="1" x14ac:dyDescent="0.2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row>
    <row r="1935" spans="2:14" ht="14.25" customHeight="1" x14ac:dyDescent="0.2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row>
    <row r="1936" spans="2:14" ht="14.25" customHeight="1" x14ac:dyDescent="0.2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row>
    <row r="1937" spans="2:14" ht="14.25" customHeight="1" x14ac:dyDescent="0.2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row>
    <row r="1938" spans="2:14" ht="14.25" customHeight="1" x14ac:dyDescent="0.2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row>
    <row r="1939" spans="2:14" ht="14.25" customHeight="1" x14ac:dyDescent="0.2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row>
    <row r="1940" spans="2:14" ht="14.25" customHeight="1" x14ac:dyDescent="0.2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row>
    <row r="1941" spans="2:14" ht="14.25" customHeight="1" x14ac:dyDescent="0.2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row>
    <row r="1942" spans="2:14" ht="14.25" customHeight="1" x14ac:dyDescent="0.2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row>
    <row r="1943" spans="2:14" ht="14.25" customHeight="1" x14ac:dyDescent="0.2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row>
    <row r="1944" spans="2:14" ht="14.25" customHeight="1" x14ac:dyDescent="0.2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row>
    <row r="1945" spans="2:14" ht="14.25" customHeight="1" x14ac:dyDescent="0.2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row>
    <row r="1946" spans="2:14" ht="14.25" customHeight="1" x14ac:dyDescent="0.2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row>
    <row r="1947" spans="2:14" ht="14.25" customHeight="1" x14ac:dyDescent="0.2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row>
    <row r="1948" spans="2:14" ht="14.25" customHeight="1" x14ac:dyDescent="0.2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row>
    <row r="1949" spans="2:14" ht="14.25" customHeight="1" x14ac:dyDescent="0.2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row>
    <row r="1950" spans="2:14" ht="14.25" customHeight="1" x14ac:dyDescent="0.2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row>
    <row r="1951" spans="2:14" ht="14.25" customHeight="1" x14ac:dyDescent="0.2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row>
    <row r="1952" spans="2:14" ht="14.25" customHeight="1" x14ac:dyDescent="0.2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row>
    <row r="1953" spans="2:14" ht="14.25" customHeight="1" x14ac:dyDescent="0.2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row>
    <row r="1954" spans="2:14" ht="14.25" customHeight="1" x14ac:dyDescent="0.2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row>
    <row r="1955" spans="2:14" ht="14.25" customHeight="1" x14ac:dyDescent="0.2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row>
    <row r="1956" spans="2:14" ht="14.25" customHeight="1" x14ac:dyDescent="0.2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row>
    <row r="1957" spans="2:14" ht="14.25" customHeight="1" x14ac:dyDescent="0.2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row>
    <row r="1958" spans="2:14" ht="14.25" customHeight="1" x14ac:dyDescent="0.2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row>
    <row r="1959" spans="2:14" ht="14.25" customHeight="1" x14ac:dyDescent="0.2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row>
    <row r="1960" spans="2:14" ht="14.25" customHeight="1" x14ac:dyDescent="0.2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row>
    <row r="1961" spans="2:14" ht="14.25" customHeight="1" x14ac:dyDescent="0.2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row>
    <row r="1962" spans="2:14" ht="14.25" customHeight="1" x14ac:dyDescent="0.2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row>
    <row r="1963" spans="2:14" ht="14.25" customHeight="1" x14ac:dyDescent="0.2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row>
    <row r="1964" spans="2:14" ht="14.25" customHeight="1" x14ac:dyDescent="0.2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row>
    <row r="1965" spans="2:14" ht="14.25" customHeight="1" x14ac:dyDescent="0.2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row>
    <row r="1966" spans="2:14" ht="14.25" customHeight="1" x14ac:dyDescent="0.2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row>
    <row r="1967" spans="2:14" ht="14.25" customHeight="1" x14ac:dyDescent="0.2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row>
    <row r="1968" spans="2:14" ht="14.25" customHeight="1" x14ac:dyDescent="0.2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row>
    <row r="1969" spans="2:14" ht="14.25" customHeight="1" x14ac:dyDescent="0.2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row>
    <row r="1970" spans="2:14" ht="14.25" customHeight="1" x14ac:dyDescent="0.2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row>
    <row r="1971" spans="2:14" ht="14.25" customHeight="1" x14ac:dyDescent="0.2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row>
    <row r="1972" spans="2:14" ht="14.25" customHeight="1" x14ac:dyDescent="0.2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row>
    <row r="1973" spans="2:14" ht="14.25" customHeight="1" x14ac:dyDescent="0.2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row>
    <row r="1974" spans="2:14" ht="14.25" customHeight="1" x14ac:dyDescent="0.2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row>
    <row r="1975" spans="2:14" ht="14.25" customHeight="1" x14ac:dyDescent="0.2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row>
    <row r="1976" spans="2:14" ht="14.25" customHeight="1" x14ac:dyDescent="0.2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row>
    <row r="1977" spans="2:14" ht="14.25" customHeight="1" x14ac:dyDescent="0.2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row>
    <row r="1978" spans="2:14" ht="14.25" customHeight="1" x14ac:dyDescent="0.2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row>
    <row r="1979" spans="2:14" ht="14.25" customHeight="1" x14ac:dyDescent="0.2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row>
    <row r="1980" spans="2:14" ht="14.25" customHeight="1" x14ac:dyDescent="0.2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row>
    <row r="1981" spans="2:14" ht="14.25" customHeight="1" x14ac:dyDescent="0.2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row>
    <row r="1982" spans="2:14" ht="14.25" customHeight="1" x14ac:dyDescent="0.2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row>
    <row r="1983" spans="2:14" ht="14.25" customHeight="1" x14ac:dyDescent="0.2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row>
    <row r="1984" spans="2:14" ht="14.25" customHeight="1" x14ac:dyDescent="0.2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row>
    <row r="1985" spans="2:14" ht="14.25" customHeight="1" x14ac:dyDescent="0.2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row>
    <row r="1986" spans="2:14" ht="14.25" customHeight="1" x14ac:dyDescent="0.2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row>
    <row r="1987" spans="2:14" ht="14.25" customHeight="1" x14ac:dyDescent="0.2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row>
    <row r="1988" spans="2:14" ht="14.25" customHeight="1" x14ac:dyDescent="0.2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row>
    <row r="1989" spans="2:14" ht="14.25" customHeight="1" x14ac:dyDescent="0.2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row>
    <row r="1990" spans="2:14" ht="14.25" customHeight="1" x14ac:dyDescent="0.2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row>
    <row r="1991" spans="2:14" ht="14.25" customHeight="1" x14ac:dyDescent="0.2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row>
    <row r="1992" spans="2:14" ht="14.25" customHeight="1" x14ac:dyDescent="0.2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row>
    <row r="1993" spans="2:14" ht="14.25" customHeight="1" x14ac:dyDescent="0.2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row>
    <row r="1994" spans="2:14" ht="14.25" customHeight="1" x14ac:dyDescent="0.2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row>
    <row r="1995" spans="2:14" ht="14.25" customHeight="1" x14ac:dyDescent="0.2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row>
    <row r="1996" spans="2:14" ht="14.25" customHeight="1" x14ac:dyDescent="0.2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row>
    <row r="1997" spans="2:14" ht="14.25" customHeight="1" x14ac:dyDescent="0.2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row>
    <row r="1998" spans="2:14" ht="14.25" customHeight="1" x14ac:dyDescent="0.2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row>
    <row r="1999" spans="2:14" ht="14.25" customHeight="1" x14ac:dyDescent="0.2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row>
    <row r="2000" spans="2:14" ht="14.25" customHeight="1" x14ac:dyDescent="0.2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row>
    <row r="2001" spans="2:14" ht="14.25" customHeight="1" x14ac:dyDescent="0.2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row>
    <row r="2002" spans="2:14" ht="14.25" customHeight="1" x14ac:dyDescent="0.2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row>
    <row r="2003" spans="2:14" ht="14.25" customHeight="1" x14ac:dyDescent="0.2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row>
    <row r="2004" spans="2:14" ht="14.25" customHeight="1" x14ac:dyDescent="0.2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row>
    <row r="2005" spans="2:14" ht="14.25" customHeight="1" x14ac:dyDescent="0.2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row>
    <row r="2006" spans="2:14" ht="14.25" customHeight="1" x14ac:dyDescent="0.2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row>
    <row r="2007" spans="2:14" ht="14.25" customHeight="1" x14ac:dyDescent="0.2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row>
    <row r="2008" spans="2:14" ht="14.25" customHeight="1" x14ac:dyDescent="0.2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row>
    <row r="2009" spans="2:14" ht="14.25" customHeight="1" x14ac:dyDescent="0.2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row>
    <row r="2010" spans="2:14" ht="14.25" customHeight="1" x14ac:dyDescent="0.2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row>
    <row r="2011" spans="2:14" ht="14.25" customHeight="1" x14ac:dyDescent="0.2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row>
    <row r="2012" spans="2:14" ht="14.25" customHeight="1" x14ac:dyDescent="0.2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row>
    <row r="2013" spans="2:14" ht="14.25" customHeight="1" x14ac:dyDescent="0.2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row>
    <row r="2014" spans="2:14" ht="14.25" customHeight="1" x14ac:dyDescent="0.2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row>
    <row r="2015" spans="2:14" ht="14.25" customHeight="1" x14ac:dyDescent="0.2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row>
    <row r="2016" spans="2:14" ht="14.25" customHeight="1" x14ac:dyDescent="0.2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row>
    <row r="2017" spans="2:14" ht="14.25" customHeight="1" x14ac:dyDescent="0.2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row>
    <row r="2018" spans="2:14" ht="14.25" customHeight="1" x14ac:dyDescent="0.2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row>
    <row r="2019" spans="2:14" ht="14.25" customHeight="1" x14ac:dyDescent="0.2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row>
    <row r="2020" spans="2:14" ht="14.25" customHeight="1" x14ac:dyDescent="0.2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row>
    <row r="2021" spans="2:14" ht="14.25" customHeight="1" x14ac:dyDescent="0.2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row>
    <row r="2022" spans="2:14" ht="14.25" customHeight="1" x14ac:dyDescent="0.2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row>
    <row r="2023" spans="2:14" ht="14.25" customHeight="1" x14ac:dyDescent="0.2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row>
    <row r="2024" spans="2:14" ht="14.25" customHeight="1" x14ac:dyDescent="0.2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row>
    <row r="2025" spans="2:14" ht="14.25" customHeight="1" x14ac:dyDescent="0.2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row>
    <row r="2026" spans="2:14" ht="14.25" customHeight="1" x14ac:dyDescent="0.2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row>
    <row r="2027" spans="2:14" ht="14.25" customHeight="1" x14ac:dyDescent="0.2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row>
    <row r="2028" spans="2:14" ht="14.25" customHeight="1" x14ac:dyDescent="0.2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row>
    <row r="2029" spans="2:14" ht="14.25" customHeight="1" x14ac:dyDescent="0.2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row>
    <row r="2030" spans="2:14" ht="14.25" customHeight="1" x14ac:dyDescent="0.2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row>
    <row r="2031" spans="2:14" ht="14.25" customHeight="1" x14ac:dyDescent="0.2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row>
    <row r="2032" spans="2:14" ht="14.25" customHeight="1" x14ac:dyDescent="0.2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row>
    <row r="2033" spans="2:14" ht="14.25" customHeight="1" x14ac:dyDescent="0.2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row>
    <row r="2034" spans="2:14" ht="14.25" customHeight="1" x14ac:dyDescent="0.2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row>
    <row r="2035" spans="2:14" ht="14.25" customHeight="1" x14ac:dyDescent="0.2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row>
    <row r="2036" spans="2:14" ht="14.25" customHeight="1" x14ac:dyDescent="0.2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row>
    <row r="2037" spans="2:14" ht="14.25" customHeight="1" x14ac:dyDescent="0.2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row>
    <row r="2038" spans="2:14" ht="14.25" customHeight="1" x14ac:dyDescent="0.2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row>
    <row r="2039" spans="2:14" ht="14.25" customHeight="1" x14ac:dyDescent="0.2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row>
    <row r="2040" spans="2:14" ht="14.25" customHeight="1" x14ac:dyDescent="0.2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row>
    <row r="2041" spans="2:14" ht="14.25" customHeight="1" x14ac:dyDescent="0.2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row>
    <row r="2042" spans="2:14" ht="14.25" customHeight="1" x14ac:dyDescent="0.2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row>
    <row r="2043" spans="2:14" ht="14.25" customHeight="1" x14ac:dyDescent="0.2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row>
    <row r="2044" spans="2:14" ht="14.25" customHeight="1" x14ac:dyDescent="0.2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row>
    <row r="2045" spans="2:14" ht="14.25" customHeight="1" x14ac:dyDescent="0.2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row>
    <row r="2046" spans="2:14" ht="14.25" customHeight="1" x14ac:dyDescent="0.2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row>
    <row r="2047" spans="2:14" ht="14.25" customHeight="1" x14ac:dyDescent="0.2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row>
    <row r="2048" spans="2:14" ht="14.25" customHeight="1" x14ac:dyDescent="0.2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row>
    <row r="2049" spans="2:14" ht="14.25" customHeight="1" x14ac:dyDescent="0.2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row>
    <row r="2050" spans="2:14" ht="14.25" customHeight="1" x14ac:dyDescent="0.2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row>
    <row r="2051" spans="2:14" ht="14.25" customHeight="1" x14ac:dyDescent="0.2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row>
    <row r="2052" spans="2:14" ht="14.25" customHeight="1" x14ac:dyDescent="0.2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row>
    <row r="2053" spans="2:14" ht="14.25" customHeight="1" x14ac:dyDescent="0.2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row>
    <row r="2054" spans="2:14" ht="14.25" customHeight="1" x14ac:dyDescent="0.2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row>
    <row r="2055" spans="2:14" ht="14.25" customHeight="1" x14ac:dyDescent="0.2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row>
    <row r="2056" spans="2:14" ht="14.25" customHeight="1" x14ac:dyDescent="0.2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row>
    <row r="2057" spans="2:14" ht="14.25" customHeight="1" x14ac:dyDescent="0.2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row>
    <row r="2058" spans="2:14" ht="14.25" customHeight="1" x14ac:dyDescent="0.2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row>
    <row r="2059" spans="2:14" ht="14.25" customHeight="1" x14ac:dyDescent="0.2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row>
    <row r="2060" spans="2:14" ht="14.25" customHeight="1" x14ac:dyDescent="0.2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row>
    <row r="2061" spans="2:14" ht="14.25" customHeight="1" x14ac:dyDescent="0.2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row>
    <row r="2062" spans="2:14" ht="14.25" customHeight="1" x14ac:dyDescent="0.2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row>
    <row r="2063" spans="2:14" ht="14.25" customHeight="1" x14ac:dyDescent="0.2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row>
    <row r="2064" spans="2:14" ht="14.25" customHeight="1" x14ac:dyDescent="0.2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row>
    <row r="2065" spans="2:14" ht="14.25" customHeight="1" x14ac:dyDescent="0.2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row>
    <row r="2066" spans="2:14" ht="14.25" customHeight="1" x14ac:dyDescent="0.2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row>
    <row r="2067" spans="2:14" ht="14.25" customHeight="1" x14ac:dyDescent="0.2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row>
    <row r="2068" spans="2:14" ht="14.25" customHeight="1" x14ac:dyDescent="0.2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row>
    <row r="2069" spans="2:14" ht="14.25" customHeight="1" x14ac:dyDescent="0.2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row>
    <row r="2070" spans="2:14" ht="14.25" customHeight="1" x14ac:dyDescent="0.2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row>
    <row r="2071" spans="2:14" ht="14.25" customHeight="1" x14ac:dyDescent="0.2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row>
    <row r="2072" spans="2:14" ht="14.25" customHeight="1" x14ac:dyDescent="0.2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row>
    <row r="2073" spans="2:14" ht="14.25" customHeight="1" x14ac:dyDescent="0.2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row>
    <row r="2074" spans="2:14" ht="14.25" customHeight="1" x14ac:dyDescent="0.2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row>
    <row r="2075" spans="2:14" ht="14.25" customHeight="1" x14ac:dyDescent="0.2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row>
    <row r="2076" spans="2:14" ht="14.25" customHeight="1" x14ac:dyDescent="0.2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row>
    <row r="2077" spans="2:14" ht="14.25" customHeight="1" x14ac:dyDescent="0.2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row>
    <row r="2078" spans="2:14" ht="14.25" customHeight="1" x14ac:dyDescent="0.2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row>
    <row r="2079" spans="2:14" ht="14.25" customHeight="1" x14ac:dyDescent="0.2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row>
    <row r="2080" spans="2:14" ht="14.25" customHeight="1" x14ac:dyDescent="0.2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row>
    <row r="2081" spans="2:14" ht="14.25" customHeight="1" x14ac:dyDescent="0.2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row>
    <row r="2082" spans="2:14" ht="14.25" customHeight="1" x14ac:dyDescent="0.2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row>
    <row r="2083" spans="2:14" ht="14.25" customHeight="1" x14ac:dyDescent="0.2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row>
    <row r="2084" spans="2:14" ht="14.25" customHeight="1" x14ac:dyDescent="0.2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row>
    <row r="2085" spans="2:14" ht="14.25" customHeight="1" x14ac:dyDescent="0.2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row>
    <row r="2086" spans="2:14" ht="14.25" customHeight="1" x14ac:dyDescent="0.2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row>
    <row r="2087" spans="2:14" ht="14.25" customHeight="1" x14ac:dyDescent="0.2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row>
    <row r="2088" spans="2:14" ht="14.25" customHeight="1" x14ac:dyDescent="0.2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row>
    <row r="2089" spans="2:14" ht="14.25" customHeight="1" x14ac:dyDescent="0.2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row>
    <row r="2090" spans="2:14" ht="14.25" customHeight="1" x14ac:dyDescent="0.2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row>
    <row r="2091" spans="2:14" ht="14.25" customHeight="1" x14ac:dyDescent="0.2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row>
    <row r="2092" spans="2:14" ht="14.25" customHeight="1" x14ac:dyDescent="0.2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row>
    <row r="2093" spans="2:14" ht="14.25" customHeight="1" x14ac:dyDescent="0.2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row>
    <row r="2094" spans="2:14" ht="14.25" customHeight="1" x14ac:dyDescent="0.2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row>
    <row r="2095" spans="2:14" ht="14.25" customHeight="1" x14ac:dyDescent="0.2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row>
    <row r="2096" spans="2:14" ht="14.25" customHeight="1" x14ac:dyDescent="0.2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row>
    <row r="2097" spans="2:14" ht="14.25" customHeight="1" x14ac:dyDescent="0.2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row>
    <row r="2098" spans="2:14" ht="14.25" customHeight="1" x14ac:dyDescent="0.2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row>
    <row r="2099" spans="2:14" ht="14.25" customHeight="1" x14ac:dyDescent="0.2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row>
    <row r="2100" spans="2:14" ht="14.25" customHeight="1" x14ac:dyDescent="0.2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row>
    <row r="2101" spans="2:14" ht="14.25" customHeight="1" x14ac:dyDescent="0.2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row>
    <row r="2102" spans="2:14" ht="14.25" customHeight="1" x14ac:dyDescent="0.2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row>
    <row r="2103" spans="2:14" ht="14.25" customHeight="1" x14ac:dyDescent="0.2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row>
    <row r="2104" spans="2:14" ht="14.25" customHeight="1" x14ac:dyDescent="0.2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row>
    <row r="2105" spans="2:14" ht="14.25" customHeight="1" x14ac:dyDescent="0.2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row>
    <row r="2106" spans="2:14" ht="14.25" customHeight="1" x14ac:dyDescent="0.2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row>
    <row r="2107" spans="2:14" ht="14.25" customHeight="1" x14ac:dyDescent="0.2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row>
    <row r="2108" spans="2:14" ht="14.25" customHeight="1" x14ac:dyDescent="0.2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row>
    <row r="2109" spans="2:14" ht="14.25" customHeight="1" x14ac:dyDescent="0.2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row>
    <row r="2110" spans="2:14" ht="14.25" customHeight="1" x14ac:dyDescent="0.2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row>
    <row r="2111" spans="2:14" ht="14.25" customHeight="1" x14ac:dyDescent="0.2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row>
    <row r="2112" spans="2:14" ht="14.25" customHeight="1" x14ac:dyDescent="0.2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row>
    <row r="2113" spans="2:14" ht="14.25" customHeight="1" x14ac:dyDescent="0.2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row>
    <row r="2114" spans="2:14" ht="14.25" customHeight="1" x14ac:dyDescent="0.2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row>
    <row r="2115" spans="2:14" ht="14.25" customHeight="1" x14ac:dyDescent="0.2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row>
    <row r="2116" spans="2:14" ht="14.25" customHeight="1" x14ac:dyDescent="0.2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row>
    <row r="2117" spans="2:14" ht="14.25" customHeight="1" x14ac:dyDescent="0.2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row>
    <row r="2118" spans="2:14" ht="14.25" customHeight="1" x14ac:dyDescent="0.2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row>
    <row r="2119" spans="2:14" ht="14.25" customHeight="1" x14ac:dyDescent="0.2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row>
    <row r="2120" spans="2:14" ht="14.25" customHeight="1" x14ac:dyDescent="0.2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row>
    <row r="2121" spans="2:14" ht="14.25" customHeight="1" x14ac:dyDescent="0.2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row>
    <row r="2122" spans="2:14" ht="14.25" customHeight="1" x14ac:dyDescent="0.2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row>
    <row r="2123" spans="2:14" ht="14.25" customHeight="1" x14ac:dyDescent="0.2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row>
    <row r="2124" spans="2:14" ht="14.25" customHeight="1" x14ac:dyDescent="0.2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row>
    <row r="2125" spans="2:14" ht="14.25" customHeight="1" x14ac:dyDescent="0.2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row>
    <row r="2126" spans="2:14" ht="14.25" customHeight="1" x14ac:dyDescent="0.2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row>
    <row r="2127" spans="2:14" ht="14.25" customHeight="1" x14ac:dyDescent="0.2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row>
    <row r="2128" spans="2:14" ht="14.25" customHeight="1" x14ac:dyDescent="0.2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row>
    <row r="2129" spans="2:14" ht="14.25" customHeight="1" x14ac:dyDescent="0.2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row>
    <row r="2130" spans="2:14" ht="14.25" customHeight="1" x14ac:dyDescent="0.2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row>
    <row r="2131" spans="2:14" ht="14.25" customHeight="1" x14ac:dyDescent="0.2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row>
    <row r="2132" spans="2:14" ht="14.25" customHeight="1" x14ac:dyDescent="0.2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row>
    <row r="2133" spans="2:14" ht="14.25" customHeight="1" x14ac:dyDescent="0.2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row>
    <row r="2134" spans="2:14" ht="14.25" customHeight="1" x14ac:dyDescent="0.2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row>
    <row r="2135" spans="2:14" ht="14.25" customHeight="1" x14ac:dyDescent="0.2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row>
    <row r="2136" spans="2:14" ht="14.25" customHeight="1" x14ac:dyDescent="0.2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row>
    <row r="2137" spans="2:14" ht="14.25" customHeight="1" x14ac:dyDescent="0.2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row>
    <row r="2138" spans="2:14" ht="14.25" customHeight="1" x14ac:dyDescent="0.2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row>
    <row r="2139" spans="2:14" ht="14.25" customHeight="1" x14ac:dyDescent="0.2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row>
    <row r="2140" spans="2:14" ht="14.25" customHeight="1" x14ac:dyDescent="0.2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row>
    <row r="2141" spans="2:14" ht="14.25" customHeight="1" x14ac:dyDescent="0.2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row>
    <row r="2142" spans="2:14" ht="14.25" customHeight="1" x14ac:dyDescent="0.2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row>
    <row r="2143" spans="2:14" ht="14.25" customHeight="1" x14ac:dyDescent="0.2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row>
    <row r="2144" spans="2:14" ht="14.25" customHeight="1" x14ac:dyDescent="0.2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row>
    <row r="2145" spans="2:14" ht="14.25" customHeight="1" x14ac:dyDescent="0.2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row>
    <row r="2146" spans="2:14" ht="14.25" customHeight="1" x14ac:dyDescent="0.2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row>
    <row r="2147" spans="2:14" ht="14.25" customHeight="1" x14ac:dyDescent="0.2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row>
    <row r="2148" spans="2:14" ht="14.25" customHeight="1" x14ac:dyDescent="0.2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row>
    <row r="2149" spans="2:14" ht="14.25" customHeight="1" x14ac:dyDescent="0.2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row>
    <row r="2150" spans="2:14" ht="14.25" customHeight="1" x14ac:dyDescent="0.2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row>
    <row r="2151" spans="2:14" ht="14.25" customHeight="1" x14ac:dyDescent="0.2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row>
    <row r="2152" spans="2:14" ht="14.25" customHeight="1" x14ac:dyDescent="0.2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row>
    <row r="2153" spans="2:14" ht="14.25" customHeight="1" x14ac:dyDescent="0.2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row>
    <row r="2154" spans="2:14" ht="14.25" customHeight="1" x14ac:dyDescent="0.2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row>
    <row r="2155" spans="2:14" ht="14.25" customHeight="1" x14ac:dyDescent="0.2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row>
    <row r="2156" spans="2:14" ht="14.25" customHeight="1" x14ac:dyDescent="0.2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row>
    <row r="2157" spans="2:14" ht="14.25" customHeight="1" x14ac:dyDescent="0.2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row>
    <row r="2158" spans="2:14" ht="14.25" customHeight="1" x14ac:dyDescent="0.2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row>
    <row r="2159" spans="2:14" ht="14.25" customHeight="1" x14ac:dyDescent="0.2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row>
    <row r="2160" spans="2:14" ht="14.25" customHeight="1" x14ac:dyDescent="0.2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row>
    <row r="2161" spans="2:14" ht="14.25" customHeight="1" x14ac:dyDescent="0.2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row>
    <row r="2162" spans="2:14" ht="14.25" customHeight="1" x14ac:dyDescent="0.2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row>
    <row r="2163" spans="2:14" ht="14.25" customHeight="1" x14ac:dyDescent="0.2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row>
    <row r="2164" spans="2:14" ht="14.25" customHeight="1" x14ac:dyDescent="0.2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row>
    <row r="2165" spans="2:14" ht="14.25" customHeight="1" x14ac:dyDescent="0.2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row>
    <row r="2166" spans="2:14" ht="14.25" customHeight="1" x14ac:dyDescent="0.2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row>
    <row r="2167" spans="2:14" ht="14.25" customHeight="1" x14ac:dyDescent="0.2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row>
    <row r="2168" spans="2:14" ht="14.25" customHeight="1" x14ac:dyDescent="0.2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row>
    <row r="2169" spans="2:14" ht="14.25" customHeight="1" x14ac:dyDescent="0.2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row>
    <row r="2170" spans="2:14" ht="14.25" customHeight="1" x14ac:dyDescent="0.2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row>
    <row r="2171" spans="2:14" ht="14.25" customHeight="1" x14ac:dyDescent="0.2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row>
    <row r="2172" spans="2:14" ht="14.25" customHeight="1" x14ac:dyDescent="0.2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row>
    <row r="2173" spans="2:14" ht="14.25" customHeight="1" x14ac:dyDescent="0.2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row>
    <row r="2174" spans="2:14" ht="14.25" customHeight="1" x14ac:dyDescent="0.2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row>
    <row r="2175" spans="2:14" ht="14.25" customHeight="1" x14ac:dyDescent="0.2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row>
    <row r="2176" spans="2:14" ht="14.25" customHeight="1" x14ac:dyDescent="0.2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row>
    <row r="2177" spans="2:14" ht="14.25" customHeight="1" x14ac:dyDescent="0.2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row>
    <row r="2178" spans="2:14" ht="14.25" customHeight="1" x14ac:dyDescent="0.2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row>
    <row r="2179" spans="2:14" ht="14.25" customHeight="1" x14ac:dyDescent="0.2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row>
    <row r="2180" spans="2:14" ht="14.25" customHeight="1" x14ac:dyDescent="0.2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row>
    <row r="2181" spans="2:14" ht="14.25" customHeight="1" x14ac:dyDescent="0.2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row>
    <row r="2182" spans="2:14" ht="14.25" customHeight="1" x14ac:dyDescent="0.2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row>
    <row r="2183" spans="2:14" ht="14.25" customHeight="1" x14ac:dyDescent="0.2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row>
    <row r="2184" spans="2:14" ht="14.25" customHeight="1" x14ac:dyDescent="0.2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row>
    <row r="2185" spans="2:14" ht="14.25" customHeight="1" x14ac:dyDescent="0.2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row>
    <row r="2186" spans="2:14" ht="14.25" customHeight="1" x14ac:dyDescent="0.2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row>
    <row r="2187" spans="2:14" ht="14.25" customHeight="1" x14ac:dyDescent="0.2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row>
    <row r="2188" spans="2:14" ht="14.25" customHeight="1" x14ac:dyDescent="0.2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row>
    <row r="2189" spans="2:14" ht="14.25" customHeight="1" x14ac:dyDescent="0.2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row>
    <row r="2190" spans="2:14" ht="14.25" customHeight="1" x14ac:dyDescent="0.2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row>
    <row r="2191" spans="2:14" ht="14.25" customHeight="1" x14ac:dyDescent="0.2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row>
    <row r="2192" spans="2:14" ht="14.25" customHeight="1" x14ac:dyDescent="0.2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row>
    <row r="2193" spans="2:14" ht="14.25" customHeight="1" x14ac:dyDescent="0.2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row>
    <row r="2194" spans="2:14" ht="14.25" customHeight="1" x14ac:dyDescent="0.2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row>
    <row r="2195" spans="2:14" ht="14.25" customHeight="1" x14ac:dyDescent="0.2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row>
    <row r="2196" spans="2:14" ht="14.25" customHeight="1" x14ac:dyDescent="0.2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row>
    <row r="2197" spans="2:14" ht="14.25" customHeight="1" x14ac:dyDescent="0.2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row>
    <row r="2198" spans="2:14" ht="14.25" customHeight="1" x14ac:dyDescent="0.2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row>
    <row r="2199" spans="2:14" ht="14.25" customHeight="1" x14ac:dyDescent="0.2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row>
    <row r="2200" spans="2:14" ht="14.25" customHeight="1" x14ac:dyDescent="0.2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row>
    <row r="2201" spans="2:14" ht="14.25" customHeight="1" x14ac:dyDescent="0.2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row>
    <row r="2202" spans="2:14" ht="14.25" customHeight="1" x14ac:dyDescent="0.2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row>
    <row r="2203" spans="2:14" ht="14.25" customHeight="1" x14ac:dyDescent="0.2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row>
    <row r="2204" spans="2:14" ht="14.25" customHeight="1" x14ac:dyDescent="0.2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row>
    <row r="2205" spans="2:14" ht="14.25" customHeight="1" x14ac:dyDescent="0.2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row>
    <row r="2206" spans="2:14" ht="14.25" customHeight="1" x14ac:dyDescent="0.2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row>
    <row r="2207" spans="2:14" ht="14.25" customHeight="1" x14ac:dyDescent="0.2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row>
    <row r="2208" spans="2:14" ht="14.25" customHeight="1" x14ac:dyDescent="0.2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row>
    <row r="2209" spans="2:14" ht="14.25" customHeight="1" x14ac:dyDescent="0.2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row>
    <row r="2210" spans="2:14" ht="14.25" customHeight="1" x14ac:dyDescent="0.2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row>
    <row r="2211" spans="2:14" ht="14.25" customHeight="1" x14ac:dyDescent="0.2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row>
    <row r="2212" spans="2:14" ht="14.25" customHeight="1" x14ac:dyDescent="0.2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row>
    <row r="2213" spans="2:14" ht="14.25" customHeight="1" x14ac:dyDescent="0.2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row>
    <row r="2214" spans="2:14" ht="14.25" customHeight="1" x14ac:dyDescent="0.2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row>
    <row r="2215" spans="2:14" ht="14.25" customHeight="1" x14ac:dyDescent="0.2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row>
    <row r="2216" spans="2:14" ht="14.25" customHeight="1" x14ac:dyDescent="0.2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row>
    <row r="2217" spans="2:14" ht="14.25" customHeight="1" x14ac:dyDescent="0.2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row>
    <row r="2218" spans="2:14" ht="14.25" customHeight="1" x14ac:dyDescent="0.2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row>
    <row r="2219" spans="2:14" ht="14.25" customHeight="1" x14ac:dyDescent="0.2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row>
    <row r="2220" spans="2:14" ht="14.25" customHeight="1" x14ac:dyDescent="0.2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row>
    <row r="2221" spans="2:14" ht="14.25" customHeight="1" x14ac:dyDescent="0.2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row>
    <row r="2222" spans="2:14" ht="14.25" customHeight="1" x14ac:dyDescent="0.2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row>
    <row r="2223" spans="2:14" ht="14.25" customHeight="1" x14ac:dyDescent="0.2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row>
    <row r="2224" spans="2:14" ht="14.25" customHeight="1" x14ac:dyDescent="0.2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row>
    <row r="2225" spans="2:14" ht="14.25" customHeight="1" x14ac:dyDescent="0.2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row>
    <row r="2226" spans="2:14" ht="14.25" customHeight="1" x14ac:dyDescent="0.2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row>
    <row r="2227" spans="2:14" ht="14.25" customHeight="1" x14ac:dyDescent="0.2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row>
    <row r="2228" spans="2:14" ht="14.25" customHeight="1" x14ac:dyDescent="0.2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row>
    <row r="2229" spans="2:14" ht="14.25" customHeight="1" x14ac:dyDescent="0.2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row>
    <row r="2230" spans="2:14" ht="14.25" customHeight="1" x14ac:dyDescent="0.2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row>
    <row r="2231" spans="2:14" ht="14.25" customHeight="1" x14ac:dyDescent="0.2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row>
    <row r="2232" spans="2:14" ht="14.25" customHeight="1" x14ac:dyDescent="0.2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row>
    <row r="2233" spans="2:14" ht="14.25" customHeight="1" x14ac:dyDescent="0.2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row>
    <row r="2234" spans="2:14" ht="14.25" customHeight="1" x14ac:dyDescent="0.2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row>
    <row r="2235" spans="2:14" ht="14.25" customHeight="1" x14ac:dyDescent="0.2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row>
    <row r="2236" spans="2:14" ht="14.25" customHeight="1" x14ac:dyDescent="0.2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row>
    <row r="2237" spans="2:14" ht="14.25" customHeight="1" x14ac:dyDescent="0.2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row>
    <row r="2238" spans="2:14" ht="14.25" customHeight="1" x14ac:dyDescent="0.2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row>
    <row r="2239" spans="2:14" ht="14.25" customHeight="1" x14ac:dyDescent="0.2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row>
    <row r="2240" spans="2:14" ht="14.25" customHeight="1" x14ac:dyDescent="0.2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row>
    <row r="2241" spans="2:14" ht="14.25" customHeight="1" x14ac:dyDescent="0.2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row>
    <row r="2242" spans="2:14" ht="14.25" customHeight="1" x14ac:dyDescent="0.2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row>
    <row r="2243" spans="2:14" ht="14.25" customHeight="1" x14ac:dyDescent="0.2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row>
    <row r="2244" spans="2:14" ht="14.25" customHeight="1" x14ac:dyDescent="0.2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row>
    <row r="2245" spans="2:14" ht="14.25" customHeight="1" x14ac:dyDescent="0.2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row>
    <row r="2246" spans="2:14" ht="14.25" customHeight="1" x14ac:dyDescent="0.2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row>
    <row r="2247" spans="2:14" ht="14.25" customHeight="1" x14ac:dyDescent="0.2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row>
    <row r="2248" spans="2:14" ht="14.25" customHeight="1" x14ac:dyDescent="0.2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row>
    <row r="2249" spans="2:14" ht="14.25" customHeight="1" x14ac:dyDescent="0.2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row>
    <row r="2250" spans="2:14" ht="14.25" customHeight="1" x14ac:dyDescent="0.2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row>
    <row r="2251" spans="2:14" ht="14.25" customHeight="1" x14ac:dyDescent="0.2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row>
    <row r="2252" spans="2:14" ht="14.25" customHeight="1" x14ac:dyDescent="0.2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row>
    <row r="2253" spans="2:14" ht="14.25" customHeight="1" x14ac:dyDescent="0.2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row>
    <row r="2254" spans="2:14" ht="14.25" customHeight="1" x14ac:dyDescent="0.2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row>
    <row r="2255" spans="2:14" ht="14.25" customHeight="1" x14ac:dyDescent="0.2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row>
    <row r="2256" spans="2:14" ht="14.25" customHeight="1" x14ac:dyDescent="0.2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row>
    <row r="2257" spans="2:14" ht="14.25" customHeight="1" x14ac:dyDescent="0.2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row>
    <row r="2258" spans="2:14" ht="14.25" customHeight="1" x14ac:dyDescent="0.2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row>
    <row r="2259" spans="2:14" ht="14.25" customHeight="1" x14ac:dyDescent="0.2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row>
    <row r="2260" spans="2:14" ht="14.25" customHeight="1" x14ac:dyDescent="0.2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row>
    <row r="2261" spans="2:14" ht="14.25" customHeight="1" x14ac:dyDescent="0.2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row>
    <row r="2262" spans="2:14" ht="14.25" customHeight="1" x14ac:dyDescent="0.2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row>
    <row r="2263" spans="2:14" ht="14.25" customHeight="1" x14ac:dyDescent="0.2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row>
    <row r="2264" spans="2:14" ht="14.25" customHeight="1" x14ac:dyDescent="0.2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row>
    <row r="2265" spans="2:14" ht="14.25" customHeight="1" x14ac:dyDescent="0.2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row>
    <row r="2266" spans="2:14" ht="14.25" customHeight="1" x14ac:dyDescent="0.2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row>
    <row r="2267" spans="2:14" ht="14.25" customHeight="1" x14ac:dyDescent="0.2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row>
    <row r="2268" spans="2:14" ht="14.25" customHeight="1" x14ac:dyDescent="0.2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row>
    <row r="2269" spans="2:14" ht="14.25" customHeight="1" x14ac:dyDescent="0.2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row>
    <row r="2270" spans="2:14" ht="14.25" customHeight="1" x14ac:dyDescent="0.2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row>
    <row r="2271" spans="2:14" ht="14.25" customHeight="1" x14ac:dyDescent="0.2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row>
    <row r="2272" spans="2:14" ht="14.25" customHeight="1" x14ac:dyDescent="0.2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row>
    <row r="2273" spans="2:14" ht="14.25" customHeight="1" x14ac:dyDescent="0.2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row>
    <row r="2274" spans="2:14" ht="14.25" customHeight="1" x14ac:dyDescent="0.2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row>
    <row r="2275" spans="2:14" ht="14.25" customHeight="1" x14ac:dyDescent="0.2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row>
    <row r="2276" spans="2:14" ht="14.25" customHeight="1" x14ac:dyDescent="0.2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row>
    <row r="2277" spans="2:14" ht="14.25" customHeight="1" x14ac:dyDescent="0.2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row>
    <row r="2278" spans="2:14" ht="14.25" customHeight="1" x14ac:dyDescent="0.2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row>
    <row r="2279" spans="2:14" ht="14.25" customHeight="1" x14ac:dyDescent="0.2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row>
    <row r="2280" spans="2:14" ht="14.25" customHeight="1" x14ac:dyDescent="0.2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row>
    <row r="2281" spans="2:14" ht="14.25" customHeight="1" x14ac:dyDescent="0.2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row>
    <row r="2282" spans="2:14" ht="14.25" customHeight="1" x14ac:dyDescent="0.2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row>
    <row r="2283" spans="2:14" ht="14.25" customHeight="1" x14ac:dyDescent="0.2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row>
    <row r="2284" spans="2:14" ht="14.25" customHeight="1" x14ac:dyDescent="0.2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row>
    <row r="2285" spans="2:14" ht="14.25" customHeight="1" x14ac:dyDescent="0.2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row>
    <row r="2286" spans="2:14" ht="14.25" customHeight="1" x14ac:dyDescent="0.2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row>
    <row r="2287" spans="2:14" ht="14.25" customHeight="1" x14ac:dyDescent="0.2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row>
    <row r="2288" spans="2:14" ht="14.25" customHeight="1" x14ac:dyDescent="0.2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row>
    <row r="2289" spans="2:14" ht="14.25" customHeight="1" x14ac:dyDescent="0.2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row>
    <row r="2290" spans="2:14" ht="14.25" customHeight="1" x14ac:dyDescent="0.2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row>
    <row r="2291" spans="2:14" ht="14.25" customHeight="1" x14ac:dyDescent="0.2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row>
    <row r="2292" spans="2:14" ht="14.25" customHeight="1" x14ac:dyDescent="0.2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row>
    <row r="2293" spans="2:14" ht="14.25" customHeight="1" x14ac:dyDescent="0.2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row>
    <row r="2294" spans="2:14" ht="14.25" customHeight="1" x14ac:dyDescent="0.2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row>
    <row r="2295" spans="2:14" ht="14.25" customHeight="1" x14ac:dyDescent="0.2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row>
    <row r="2296" spans="2:14" ht="14.25" customHeight="1" x14ac:dyDescent="0.2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row>
    <row r="2297" spans="2:14" ht="14.25" customHeight="1" x14ac:dyDescent="0.2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row>
    <row r="2298" spans="2:14" ht="14.25" customHeight="1" x14ac:dyDescent="0.2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row>
    <row r="2299" spans="2:14" ht="14.25" customHeight="1" x14ac:dyDescent="0.2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row>
    <row r="2300" spans="2:14" ht="14.25" customHeight="1" x14ac:dyDescent="0.2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row>
    <row r="2301" spans="2:14" ht="14.25" customHeight="1" x14ac:dyDescent="0.2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row>
    <row r="2302" spans="2:14" ht="14.25" customHeight="1" x14ac:dyDescent="0.2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row>
    <row r="2303" spans="2:14" ht="14.25" customHeight="1" x14ac:dyDescent="0.2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row>
    <row r="2304" spans="2:14" ht="14.25" customHeight="1" x14ac:dyDescent="0.2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row>
    <row r="2305" spans="2:14" ht="14.25" customHeight="1" x14ac:dyDescent="0.2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row>
    <row r="2306" spans="2:14" ht="14.25" customHeight="1" x14ac:dyDescent="0.2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row>
    <row r="2307" spans="2:14" ht="14.25" customHeight="1" x14ac:dyDescent="0.2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row>
    <row r="2308" spans="2:14" ht="14.25" customHeight="1" x14ac:dyDescent="0.2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row>
    <row r="2309" spans="2:14" ht="14.25" customHeight="1" x14ac:dyDescent="0.2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row>
    <row r="2310" spans="2:14" ht="14.25" customHeight="1" x14ac:dyDescent="0.2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row>
    <row r="2311" spans="2:14" ht="14.25" customHeight="1" x14ac:dyDescent="0.2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row>
    <row r="2312" spans="2:14" ht="14.25" customHeight="1" x14ac:dyDescent="0.2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row>
    <row r="2313" spans="2:14" ht="14.25" customHeight="1" x14ac:dyDescent="0.2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row>
    <row r="2314" spans="2:14" ht="14.25" customHeight="1" x14ac:dyDescent="0.2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row>
    <row r="2315" spans="2:14" ht="14.25" customHeight="1" x14ac:dyDescent="0.2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row>
    <row r="2316" spans="2:14" ht="14.25" customHeight="1" x14ac:dyDescent="0.2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row>
    <row r="2317" spans="2:14" ht="14.25" customHeight="1" x14ac:dyDescent="0.2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row>
    <row r="2318" spans="2:14" ht="14.25" customHeight="1" x14ac:dyDescent="0.2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row>
    <row r="2319" spans="2:14" ht="14.25" customHeight="1" x14ac:dyDescent="0.2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row>
    <row r="2320" spans="2:14" ht="14.25" customHeight="1" x14ac:dyDescent="0.2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row>
    <row r="2321" spans="2:14" ht="14.25" customHeight="1" x14ac:dyDescent="0.2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row>
    <row r="2322" spans="2:14" ht="14.25" customHeight="1" x14ac:dyDescent="0.2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row>
    <row r="2323" spans="2:14" ht="14.25" customHeight="1" x14ac:dyDescent="0.2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row>
    <row r="2324" spans="2:14" ht="14.25" customHeight="1" x14ac:dyDescent="0.2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row>
    <row r="2325" spans="2:14" ht="14.25" customHeight="1" x14ac:dyDescent="0.2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row>
    <row r="2326" spans="2:14" ht="14.25" customHeight="1" x14ac:dyDescent="0.2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row>
    <row r="2327" spans="2:14" ht="14.25" customHeight="1" x14ac:dyDescent="0.2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row>
    <row r="2328" spans="2:14" ht="14.25" customHeight="1" x14ac:dyDescent="0.2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row>
    <row r="2329" spans="2:14" ht="14.25" customHeight="1" x14ac:dyDescent="0.2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row>
    <row r="2330" spans="2:14" ht="14.25" customHeight="1" x14ac:dyDescent="0.2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row>
    <row r="2331" spans="2:14" ht="14.25" customHeight="1" x14ac:dyDescent="0.2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row>
    <row r="2332" spans="2:14" ht="14.25" customHeight="1" x14ac:dyDescent="0.2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row>
    <row r="2333" spans="2:14" ht="14.25" customHeight="1" x14ac:dyDescent="0.2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row>
    <row r="2334" spans="2:14" ht="14.25" customHeight="1" x14ac:dyDescent="0.2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row>
    <row r="2335" spans="2:14" ht="14.25" customHeight="1" x14ac:dyDescent="0.2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row>
    <row r="2336" spans="2:14" ht="14.25" customHeight="1" x14ac:dyDescent="0.2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row>
    <row r="2337" spans="2:14" ht="14.25" customHeight="1" x14ac:dyDescent="0.2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row>
    <row r="2338" spans="2:14" ht="14.25" customHeight="1" x14ac:dyDescent="0.2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row>
    <row r="2339" spans="2:14" ht="14.25" customHeight="1" x14ac:dyDescent="0.2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row>
    <row r="2340" spans="2:14" ht="14.25" customHeight="1" x14ac:dyDescent="0.2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row>
    <row r="2341" spans="2:14" ht="14.25" customHeight="1" x14ac:dyDescent="0.2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row>
    <row r="2342" spans="2:14" ht="14.25" customHeight="1" x14ac:dyDescent="0.2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row>
    <row r="2343" spans="2:14" ht="14.25" customHeight="1" x14ac:dyDescent="0.2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row>
    <row r="2344" spans="2:14" ht="14.25" customHeight="1" x14ac:dyDescent="0.2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row>
    <row r="2345" spans="2:14" ht="14.25" customHeight="1" x14ac:dyDescent="0.2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row>
    <row r="2346" spans="2:14" ht="14.25" customHeight="1" x14ac:dyDescent="0.2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row>
    <row r="2347" spans="2:14" ht="14.25" customHeight="1" x14ac:dyDescent="0.2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row>
    <row r="2348" spans="2:14" ht="14.25" customHeight="1" x14ac:dyDescent="0.2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row>
    <row r="2349" spans="2:14" ht="14.25" customHeight="1" x14ac:dyDescent="0.2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row>
    <row r="2350" spans="2:14" ht="14.25" customHeight="1" x14ac:dyDescent="0.2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row>
    <row r="2351" spans="2:14" ht="14.25" customHeight="1" x14ac:dyDescent="0.2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row>
    <row r="2352" spans="2:14" ht="14.25" customHeight="1" x14ac:dyDescent="0.2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row>
    <row r="2353" spans="2:14" ht="14.25" customHeight="1" x14ac:dyDescent="0.2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row>
    <row r="2354" spans="2:14" ht="14.25" customHeight="1" x14ac:dyDescent="0.2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row>
    <row r="2355" spans="2:14" ht="14.25" customHeight="1" x14ac:dyDescent="0.2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row>
    <row r="2356" spans="2:14" ht="14.25" customHeight="1" x14ac:dyDescent="0.2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row>
    <row r="2357" spans="2:14" ht="14.25" customHeight="1" x14ac:dyDescent="0.2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row>
    <row r="2358" spans="2:14" ht="14.25" customHeight="1" x14ac:dyDescent="0.2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row>
    <row r="2359" spans="2:14" ht="14.25" customHeight="1" x14ac:dyDescent="0.2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row>
    <row r="2360" spans="2:14" ht="14.25" customHeight="1" x14ac:dyDescent="0.2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row>
    <row r="2361" spans="2:14" ht="14.25" customHeight="1" x14ac:dyDescent="0.2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row>
    <row r="2362" spans="2:14" ht="14.25" customHeight="1" x14ac:dyDescent="0.2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row>
    <row r="2363" spans="2:14" ht="14.25" customHeight="1" x14ac:dyDescent="0.2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row>
    <row r="2364" spans="2:14" ht="14.25" customHeight="1" x14ac:dyDescent="0.2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row>
    <row r="2365" spans="2:14" ht="14.25" customHeight="1" x14ac:dyDescent="0.2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row>
    <row r="2366" spans="2:14" ht="14.25" customHeight="1" x14ac:dyDescent="0.2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row>
    <row r="2367" spans="2:14" ht="14.25" customHeight="1" x14ac:dyDescent="0.2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row>
    <row r="2368" spans="2:14" ht="14.25" customHeight="1" x14ac:dyDescent="0.2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row>
    <row r="2369" spans="2:14" ht="14.25" customHeight="1" x14ac:dyDescent="0.2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row>
    <row r="2370" spans="2:14" ht="14.25" customHeight="1" x14ac:dyDescent="0.2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row>
    <row r="2371" spans="2:14" ht="14.25" customHeight="1" x14ac:dyDescent="0.2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row>
    <row r="2372" spans="2:14" ht="14.25" customHeight="1" x14ac:dyDescent="0.2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row>
    <row r="2373" spans="2:14" ht="14.25" customHeight="1" x14ac:dyDescent="0.2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row>
    <row r="2374" spans="2:14" ht="14.25" customHeight="1" x14ac:dyDescent="0.2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row>
    <row r="2375" spans="2:14" ht="14.25" customHeight="1" x14ac:dyDescent="0.2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row>
    <row r="2376" spans="2:14" ht="14.25" customHeight="1" x14ac:dyDescent="0.2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row>
    <row r="2377" spans="2:14" ht="14.25" customHeight="1" x14ac:dyDescent="0.2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row>
    <row r="2378" spans="2:14" ht="14.25" customHeight="1" x14ac:dyDescent="0.2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row>
    <row r="2379" spans="2:14" ht="14.25" customHeight="1" x14ac:dyDescent="0.2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row>
    <row r="2380" spans="2:14" ht="14.25" customHeight="1" x14ac:dyDescent="0.2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row>
    <row r="2381" spans="2:14" ht="14.25" customHeight="1" x14ac:dyDescent="0.2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row>
    <row r="2382" spans="2:14" ht="14.25" customHeight="1" x14ac:dyDescent="0.2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row>
    <row r="2383" spans="2:14" ht="14.25" customHeight="1" x14ac:dyDescent="0.2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row>
    <row r="2384" spans="2:14" ht="14.25" customHeight="1" x14ac:dyDescent="0.2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row>
    <row r="2385" spans="2:14" ht="14.25" customHeight="1" x14ac:dyDescent="0.2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row>
    <row r="2386" spans="2:14" ht="14.25" customHeight="1" x14ac:dyDescent="0.2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row>
    <row r="2387" spans="2:14" ht="14.25" customHeight="1" x14ac:dyDescent="0.2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row>
    <row r="2388" spans="2:14" ht="14.25" customHeight="1" x14ac:dyDescent="0.2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row>
    <row r="2389" spans="2:14" ht="14.25" customHeight="1" x14ac:dyDescent="0.2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row>
    <row r="2390" spans="2:14" ht="14.25" customHeight="1" x14ac:dyDescent="0.2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row>
    <row r="2391" spans="2:14" ht="14.25" customHeight="1" x14ac:dyDescent="0.2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row>
    <row r="2392" spans="2:14" ht="14.25" customHeight="1" x14ac:dyDescent="0.2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row>
    <row r="2393" spans="2:14" ht="14.25" customHeight="1" x14ac:dyDescent="0.2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row>
    <row r="2394" spans="2:14" ht="14.25" customHeight="1" x14ac:dyDescent="0.2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row>
    <row r="2395" spans="2:14" ht="14.25" customHeight="1" x14ac:dyDescent="0.2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row>
    <row r="2396" spans="2:14" ht="14.25" customHeight="1" x14ac:dyDescent="0.2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row>
    <row r="2397" spans="2:14" ht="14.25" customHeight="1" x14ac:dyDescent="0.2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row>
    <row r="2398" spans="2:14" ht="14.25" customHeight="1" x14ac:dyDescent="0.2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row>
    <row r="2399" spans="2:14" ht="14.25" customHeight="1" x14ac:dyDescent="0.2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row>
    <row r="2400" spans="2:14" ht="14.25" customHeight="1" x14ac:dyDescent="0.2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row>
    <row r="2401" spans="2:14" ht="14.25" customHeight="1" x14ac:dyDescent="0.2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row>
    <row r="2402" spans="2:14" ht="14.25" customHeight="1" x14ac:dyDescent="0.2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row>
    <row r="2403" spans="2:14" ht="14.25" customHeight="1" x14ac:dyDescent="0.2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row>
    <row r="2404" spans="2:14" ht="14.25" customHeight="1" x14ac:dyDescent="0.2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row>
    <row r="2405" spans="2:14" ht="14.25" customHeight="1" x14ac:dyDescent="0.2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row>
    <row r="2406" spans="2:14" ht="14.25" customHeight="1" x14ac:dyDescent="0.2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row>
    <row r="2407" spans="2:14" ht="14.25" customHeight="1" x14ac:dyDescent="0.2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row>
    <row r="2408" spans="2:14" ht="14.25" customHeight="1" x14ac:dyDescent="0.2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row>
    <row r="2409" spans="2:14" ht="14.25" customHeight="1" x14ac:dyDescent="0.2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row>
    <row r="2410" spans="2:14" ht="14.25" customHeight="1" x14ac:dyDescent="0.2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row>
    <row r="2411" spans="2:14" ht="14.25" customHeight="1" x14ac:dyDescent="0.2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row>
    <row r="2412" spans="2:14" ht="14.25" customHeight="1" x14ac:dyDescent="0.2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row>
    <row r="2413" spans="2:14" ht="14.25" customHeight="1" x14ac:dyDescent="0.2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row>
    <row r="2414" spans="2:14" ht="14.25" customHeight="1" x14ac:dyDescent="0.2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row>
    <row r="2415" spans="2:14" ht="14.25" customHeight="1" x14ac:dyDescent="0.2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row>
    <row r="2416" spans="2:14" ht="14.25" customHeight="1" x14ac:dyDescent="0.2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row>
    <row r="2417" spans="2:14" ht="14.25" customHeight="1" x14ac:dyDescent="0.2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row>
    <row r="2418" spans="2:14" ht="14.25" customHeight="1" x14ac:dyDescent="0.2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row>
    <row r="2419" spans="2:14" ht="14.25" customHeight="1" x14ac:dyDescent="0.2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row>
    <row r="2420" spans="2:14" ht="14.25" customHeight="1" x14ac:dyDescent="0.2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row>
    <row r="2421" spans="2:14" ht="14.25" customHeight="1" x14ac:dyDescent="0.2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row>
    <row r="2422" spans="2:14" ht="14.25" customHeight="1" x14ac:dyDescent="0.2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row>
    <row r="2423" spans="2:14" ht="14.25" customHeight="1" x14ac:dyDescent="0.2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row>
    <row r="2424" spans="2:14" ht="14.25" customHeight="1" x14ac:dyDescent="0.2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row>
    <row r="2425" spans="2:14" ht="14.25" customHeight="1" x14ac:dyDescent="0.2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row>
    <row r="2426" spans="2:14" ht="14.25" customHeight="1" x14ac:dyDescent="0.2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row>
    <row r="2427" spans="2:14" ht="14.25" customHeight="1" x14ac:dyDescent="0.2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row>
    <row r="2428" spans="2:14" ht="14.25" customHeight="1" x14ac:dyDescent="0.2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row>
    <row r="2429" spans="2:14" ht="14.25" customHeight="1" x14ac:dyDescent="0.2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row>
    <row r="2430" spans="2:14" ht="14.25" customHeight="1" x14ac:dyDescent="0.2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row>
    <row r="2431" spans="2:14" ht="14.25" customHeight="1" x14ac:dyDescent="0.2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row>
    <row r="2432" spans="2:14" ht="14.25" customHeight="1" x14ac:dyDescent="0.2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row>
    <row r="2433" spans="2:14" ht="14.25" customHeight="1" x14ac:dyDescent="0.2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row>
    <row r="2434" spans="2:14" ht="14.25" customHeight="1" x14ac:dyDescent="0.2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row>
    <row r="2435" spans="2:14" ht="14.25" customHeight="1" x14ac:dyDescent="0.2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row>
    <row r="2436" spans="2:14" ht="14.25" customHeight="1" x14ac:dyDescent="0.2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row>
    <row r="2437" spans="2:14" ht="14.25" customHeight="1" x14ac:dyDescent="0.2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row>
    <row r="2438" spans="2:14" ht="14.25" customHeight="1" x14ac:dyDescent="0.2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row>
    <row r="2439" spans="2:14" ht="14.25" customHeight="1" x14ac:dyDescent="0.2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row>
    <row r="2440" spans="2:14" ht="14.25" customHeight="1" x14ac:dyDescent="0.2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row>
    <row r="2441" spans="2:14" ht="14.25" customHeight="1" x14ac:dyDescent="0.2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row>
    <row r="2442" spans="2:14" ht="14.25" customHeight="1" x14ac:dyDescent="0.2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row>
    <row r="2443" spans="2:14" ht="14.25" customHeight="1" x14ac:dyDescent="0.2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row>
    <row r="2444" spans="2:14" ht="14.25" customHeight="1" x14ac:dyDescent="0.2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row>
    <row r="2445" spans="2:14" ht="14.25" customHeight="1" x14ac:dyDescent="0.2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row>
    <row r="2446" spans="2:14" ht="14.25" customHeight="1" x14ac:dyDescent="0.2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row>
    <row r="2447" spans="2:14" ht="14.25" customHeight="1" x14ac:dyDescent="0.2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row>
    <row r="2448" spans="2:14" ht="14.25" customHeight="1" x14ac:dyDescent="0.2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row>
    <row r="2449" spans="2:14" ht="14.25" customHeight="1" x14ac:dyDescent="0.2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row>
    <row r="2450" spans="2:14" ht="14.25" customHeight="1" x14ac:dyDescent="0.2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row>
    <row r="2451" spans="2:14" ht="14.25" customHeight="1" x14ac:dyDescent="0.2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row>
    <row r="2452" spans="2:14" ht="14.25" customHeight="1" x14ac:dyDescent="0.2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row>
    <row r="2453" spans="2:14" ht="14.25" customHeight="1" x14ac:dyDescent="0.2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row>
    <row r="2454" spans="2:14" ht="14.25" customHeight="1" x14ac:dyDescent="0.2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row>
    <row r="2455" spans="2:14" ht="14.25" customHeight="1" x14ac:dyDescent="0.2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row>
    <row r="2456" spans="2:14" ht="14.25" customHeight="1" x14ac:dyDescent="0.2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row>
    <row r="2457" spans="2:14" ht="14.25" customHeight="1" x14ac:dyDescent="0.2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row>
    <row r="2458" spans="2:14" ht="14.25" customHeight="1" x14ac:dyDescent="0.2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row>
    <row r="2459" spans="2:14" ht="14.25" customHeight="1" x14ac:dyDescent="0.2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row>
    <row r="2460" spans="2:14" ht="14.25" customHeight="1" x14ac:dyDescent="0.2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row>
    <row r="2461" spans="2:14" ht="14.25" customHeight="1" x14ac:dyDescent="0.2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row>
    <row r="2462" spans="2:14" ht="14.25" customHeight="1" x14ac:dyDescent="0.2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row>
    <row r="2463" spans="2:14" ht="14.25" customHeight="1" x14ac:dyDescent="0.2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row>
    <row r="2464" spans="2:14" ht="14.25" customHeight="1" x14ac:dyDescent="0.2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row>
    <row r="2465" spans="2:14" ht="14.25" customHeight="1" x14ac:dyDescent="0.2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row>
    <row r="2466" spans="2:14" ht="14.25" customHeight="1" x14ac:dyDescent="0.2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row>
    <row r="2467" spans="2:14" ht="14.25" customHeight="1" x14ac:dyDescent="0.2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row>
    <row r="2468" spans="2:14" ht="14.25" customHeight="1" x14ac:dyDescent="0.2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row>
    <row r="2469" spans="2:14" ht="14.25" customHeight="1" x14ac:dyDescent="0.2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row>
    <row r="2470" spans="2:14" ht="14.25" customHeight="1" x14ac:dyDescent="0.2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row>
    <row r="2471" spans="2:14" ht="14.25" customHeight="1" x14ac:dyDescent="0.2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row>
    <row r="2472" spans="2:14" ht="14.25" customHeight="1" x14ac:dyDescent="0.2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row>
    <row r="2473" spans="2:14" ht="14.25" customHeight="1" x14ac:dyDescent="0.2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row>
    <row r="2474" spans="2:14" ht="14.25" customHeight="1" x14ac:dyDescent="0.2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row>
    <row r="2475" spans="2:14" ht="14.25" customHeight="1" x14ac:dyDescent="0.2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row>
    <row r="2476" spans="2:14" ht="14.25" customHeight="1" x14ac:dyDescent="0.2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row>
    <row r="2477" spans="2:14" ht="14.25" customHeight="1" x14ac:dyDescent="0.2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row>
    <row r="2478" spans="2:14" ht="14.25" customHeight="1" x14ac:dyDescent="0.2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row>
    <row r="2479" spans="2:14" ht="14.25" customHeight="1" x14ac:dyDescent="0.2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row>
    <row r="2480" spans="2:14" ht="14.25" customHeight="1" x14ac:dyDescent="0.2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row>
    <row r="2481" spans="2:14" ht="14.25" customHeight="1" x14ac:dyDescent="0.2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row>
    <row r="2482" spans="2:14" ht="14.25" customHeight="1" x14ac:dyDescent="0.2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row>
    <row r="2483" spans="2:14" ht="14.25" customHeight="1" x14ac:dyDescent="0.2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row>
    <row r="2484" spans="2:14" ht="14.25" customHeight="1" x14ac:dyDescent="0.2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row>
    <row r="2485" spans="2:14" ht="14.25" customHeight="1" x14ac:dyDescent="0.2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row>
    <row r="2486" spans="2:14" ht="14.25" customHeight="1" x14ac:dyDescent="0.2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row>
    <row r="2487" spans="2:14" ht="14.25" customHeight="1" x14ac:dyDescent="0.2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row>
    <row r="2488" spans="2:14" ht="14.25" customHeight="1" x14ac:dyDescent="0.2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row>
    <row r="2489" spans="2:14" ht="14.25" customHeight="1" x14ac:dyDescent="0.2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row>
    <row r="2490" spans="2:14" ht="14.25" customHeight="1" x14ac:dyDescent="0.2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row>
    <row r="2491" spans="2:14" ht="14.25" customHeight="1" x14ac:dyDescent="0.2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row>
    <row r="2492" spans="2:14" ht="14.25" customHeight="1" x14ac:dyDescent="0.2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row>
    <row r="2493" spans="2:14" ht="14.25" customHeight="1" x14ac:dyDescent="0.2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row>
    <row r="2494" spans="2:14" ht="14.25" customHeight="1" x14ac:dyDescent="0.2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row>
    <row r="2495" spans="2:14" ht="14.25" customHeight="1" x14ac:dyDescent="0.2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row>
    <row r="2496" spans="2:14" ht="14.25" customHeight="1" x14ac:dyDescent="0.2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row>
    <row r="2497" spans="2:14" ht="14.25" customHeight="1" x14ac:dyDescent="0.2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row>
    <row r="2498" spans="2:14" ht="14.25" customHeight="1" x14ac:dyDescent="0.2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row>
    <row r="2499" spans="2:14" ht="14.25" customHeight="1" x14ac:dyDescent="0.2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row>
    <row r="2500" spans="2:14" ht="14.25" customHeight="1" x14ac:dyDescent="0.2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row>
    <row r="2501" spans="2:14" ht="14.25" customHeight="1" x14ac:dyDescent="0.2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row>
    <row r="2502" spans="2:14" ht="14.25" customHeight="1" x14ac:dyDescent="0.2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row>
    <row r="2503" spans="2:14" ht="14.25" customHeight="1" x14ac:dyDescent="0.2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row>
    <row r="2504" spans="2:14" ht="14.25" customHeight="1" x14ac:dyDescent="0.2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row>
    <row r="2505" spans="2:14" ht="14.25" customHeight="1" x14ac:dyDescent="0.2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row>
    <row r="2506" spans="2:14" ht="14.25" customHeight="1" x14ac:dyDescent="0.2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row>
    <row r="2507" spans="2:14" ht="14.25" customHeight="1" x14ac:dyDescent="0.2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row>
    <row r="2508" spans="2:14" ht="14.25" customHeight="1" x14ac:dyDescent="0.2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row>
    <row r="2509" spans="2:14" ht="14.25" customHeight="1" x14ac:dyDescent="0.2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row>
    <row r="2510" spans="2:14" ht="14.25" customHeight="1" x14ac:dyDescent="0.2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row>
    <row r="2511" spans="2:14" ht="14.25" customHeight="1" x14ac:dyDescent="0.2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row>
    <row r="2512" spans="2:14" ht="14.25" customHeight="1" x14ac:dyDescent="0.2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row>
    <row r="2513" spans="2:14" ht="14.25" customHeight="1" x14ac:dyDescent="0.2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row>
    <row r="2514" spans="2:14" ht="14.25" customHeight="1" x14ac:dyDescent="0.2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row>
    <row r="2515" spans="2:14" ht="14.25" customHeight="1" x14ac:dyDescent="0.2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row>
    <row r="2516" spans="2:14" ht="14.25" customHeight="1" x14ac:dyDescent="0.2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row>
    <row r="2517" spans="2:14" ht="14.25" customHeight="1" x14ac:dyDescent="0.2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row>
    <row r="2518" spans="2:14" ht="14.25" customHeight="1" x14ac:dyDescent="0.2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row>
    <row r="2519" spans="2:14" ht="14.25" customHeight="1" x14ac:dyDescent="0.2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row>
    <row r="2520" spans="2:14" ht="14.25" customHeight="1" x14ac:dyDescent="0.2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row>
    <row r="2521" spans="2:14" ht="14.25" customHeight="1" x14ac:dyDescent="0.2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row>
    <row r="2522" spans="2:14" ht="14.25" customHeight="1" x14ac:dyDescent="0.2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row>
    <row r="2523" spans="2:14" ht="14.25" customHeight="1" x14ac:dyDescent="0.2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row>
    <row r="2524" spans="2:14" ht="14.25" customHeight="1" x14ac:dyDescent="0.2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row>
    <row r="2525" spans="2:14" ht="14.25" customHeight="1" x14ac:dyDescent="0.2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row>
    <row r="2526" spans="2:14" ht="14.25" customHeight="1" x14ac:dyDescent="0.2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row>
    <row r="2527" spans="2:14" ht="14.25" customHeight="1" x14ac:dyDescent="0.2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row>
    <row r="2528" spans="2:14" ht="14.25" customHeight="1" x14ac:dyDescent="0.2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row>
    <row r="2529" spans="2:14" ht="14.25" customHeight="1" x14ac:dyDescent="0.2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row>
    <row r="2530" spans="2:14" ht="14.25" customHeight="1" x14ac:dyDescent="0.2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row>
    <row r="2531" spans="2:14" ht="14.25" customHeight="1" x14ac:dyDescent="0.2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row>
    <row r="2532" spans="2:14" ht="14.25" customHeight="1" x14ac:dyDescent="0.2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row>
    <row r="2533" spans="2:14" ht="14.25" customHeight="1" x14ac:dyDescent="0.2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row>
    <row r="2534" spans="2:14" ht="14.25" customHeight="1" x14ac:dyDescent="0.2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row>
    <row r="2535" spans="2:14" ht="14.25" customHeight="1" x14ac:dyDescent="0.2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row>
    <row r="2536" spans="2:14" ht="14.25" customHeight="1" x14ac:dyDescent="0.2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row>
    <row r="2537" spans="2:14" ht="14.25" customHeight="1" x14ac:dyDescent="0.2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row>
    <row r="2538" spans="2:14" ht="14.25" customHeight="1" x14ac:dyDescent="0.2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row>
    <row r="2539" spans="2:14" ht="14.25" customHeight="1" x14ac:dyDescent="0.2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row>
    <row r="2540" spans="2:14" ht="14.25" customHeight="1" x14ac:dyDescent="0.2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row>
    <row r="2541" spans="2:14" ht="14.25" customHeight="1" x14ac:dyDescent="0.2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row>
    <row r="2542" spans="2:14" ht="14.25" customHeight="1" x14ac:dyDescent="0.2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row>
    <row r="2543" spans="2:14" ht="14.25" customHeight="1" x14ac:dyDescent="0.2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row>
    <row r="2544" spans="2:14" ht="14.25" customHeight="1" x14ac:dyDescent="0.2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row>
    <row r="2545" spans="2:14" ht="14.25" customHeight="1" x14ac:dyDescent="0.2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row>
    <row r="2546" spans="2:14" ht="14.25" customHeight="1" x14ac:dyDescent="0.2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row>
    <row r="2547" spans="2:14" ht="14.25" customHeight="1" x14ac:dyDescent="0.2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row>
    <row r="2548" spans="2:14" ht="14.25" customHeight="1" x14ac:dyDescent="0.2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row>
    <row r="2549" spans="2:14" ht="14.25" customHeight="1" x14ac:dyDescent="0.2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row>
    <row r="2550" spans="2:14" ht="14.25" customHeight="1" x14ac:dyDescent="0.2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row>
    <row r="2551" spans="2:14" ht="14.25" customHeight="1" x14ac:dyDescent="0.2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row>
    <row r="2552" spans="2:14" ht="14.25" customHeight="1" x14ac:dyDescent="0.2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row>
    <row r="2553" spans="2:14" ht="14.25" customHeight="1" x14ac:dyDescent="0.2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row>
    <row r="2554" spans="2:14" ht="14.25" customHeight="1" x14ac:dyDescent="0.2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row>
    <row r="2555" spans="2:14" ht="14.25" customHeight="1" x14ac:dyDescent="0.2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row>
    <row r="2556" spans="2:14" ht="14.25" customHeight="1" x14ac:dyDescent="0.2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row>
    <row r="2557" spans="2:14" ht="14.25" customHeight="1" x14ac:dyDescent="0.2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row>
    <row r="2558" spans="2:14" ht="14.25" customHeight="1" x14ac:dyDescent="0.2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row>
    <row r="2559" spans="2:14" ht="14.25" customHeight="1" x14ac:dyDescent="0.2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row>
    <row r="2560" spans="2:14" ht="14.25" customHeight="1" x14ac:dyDescent="0.2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row>
    <row r="2561" spans="2:14" ht="14.25" customHeight="1" x14ac:dyDescent="0.2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row>
    <row r="2562" spans="2:14" ht="14.25" customHeight="1" x14ac:dyDescent="0.2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row>
    <row r="2563" spans="2:14" ht="14.25" customHeight="1" x14ac:dyDescent="0.2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row>
    <row r="2564" spans="2:14" ht="14.25" customHeight="1" x14ac:dyDescent="0.2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row>
    <row r="2565" spans="2:14" ht="14.25" customHeight="1" x14ac:dyDescent="0.2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row>
    <row r="2566" spans="2:14" ht="14.25" customHeight="1" x14ac:dyDescent="0.2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row>
    <row r="2567" spans="2:14" ht="14.25" customHeight="1" x14ac:dyDescent="0.2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row>
    <row r="2568" spans="2:14" ht="14.25" customHeight="1" x14ac:dyDescent="0.2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row>
    <row r="2569" spans="2:14" ht="14.25" customHeight="1" x14ac:dyDescent="0.2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row>
    <row r="2570" spans="2:14" ht="14.25" customHeight="1" x14ac:dyDescent="0.2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row>
    <row r="2571" spans="2:14" ht="14.25" customHeight="1" x14ac:dyDescent="0.2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row>
    <row r="2572" spans="2:14" ht="14.25" customHeight="1" x14ac:dyDescent="0.2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row>
    <row r="2573" spans="2:14" ht="14.25" customHeight="1" x14ac:dyDescent="0.2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row>
    <row r="2574" spans="2:14" ht="14.25" customHeight="1" x14ac:dyDescent="0.2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row>
    <row r="2575" spans="2:14" ht="14.25" customHeight="1" x14ac:dyDescent="0.2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row>
    <row r="2576" spans="2:14" ht="14.25" customHeight="1" x14ac:dyDescent="0.2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row>
    <row r="2577" spans="2:14" ht="14.25" customHeight="1" x14ac:dyDescent="0.2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row>
    <row r="2578" spans="2:14" ht="14.25" customHeight="1" x14ac:dyDescent="0.2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row>
    <row r="2579" spans="2:14" ht="14.25" customHeight="1" x14ac:dyDescent="0.2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row>
    <row r="2580" spans="2:14" ht="14.25" customHeight="1" x14ac:dyDescent="0.2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row>
    <row r="2581" spans="2:14" ht="14.25" customHeight="1" x14ac:dyDescent="0.2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row>
    <row r="2582" spans="2:14" ht="14.25" customHeight="1" x14ac:dyDescent="0.2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row>
    <row r="2583" spans="2:14" ht="14.25" customHeight="1" x14ac:dyDescent="0.2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row>
    <row r="2584" spans="2:14" ht="14.25" customHeight="1" x14ac:dyDescent="0.2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row>
    <row r="2585" spans="2:14" ht="14.25" customHeight="1" x14ac:dyDescent="0.2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row>
    <row r="2586" spans="2:14" ht="14.25" customHeight="1" x14ac:dyDescent="0.2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row>
    <row r="2587" spans="2:14" ht="14.25" customHeight="1" x14ac:dyDescent="0.2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row>
    <row r="2588" spans="2:14" ht="14.25" customHeight="1" x14ac:dyDescent="0.2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row>
    <row r="2589" spans="2:14" ht="14.25" customHeight="1" x14ac:dyDescent="0.2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row>
    <row r="2590" spans="2:14" ht="14.25" customHeight="1" x14ac:dyDescent="0.2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row>
    <row r="2591" spans="2:14" ht="14.25" customHeight="1" x14ac:dyDescent="0.2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row>
    <row r="2592" spans="2:14" ht="14.25" customHeight="1" x14ac:dyDescent="0.2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row>
    <row r="2593" spans="2:14" ht="14.25" customHeight="1" x14ac:dyDescent="0.2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row>
    <row r="2594" spans="2:14" ht="14.25" customHeight="1" x14ac:dyDescent="0.2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row>
    <row r="2595" spans="2:14" ht="14.25" customHeight="1" x14ac:dyDescent="0.2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row>
    <row r="2596" spans="2:14" ht="14.25" customHeight="1" x14ac:dyDescent="0.2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row>
    <row r="2597" spans="2:14" ht="14.25" customHeight="1" x14ac:dyDescent="0.2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row>
    <row r="2598" spans="2:14" ht="14.25" customHeight="1" x14ac:dyDescent="0.2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row>
    <row r="2599" spans="2:14" ht="14.25" customHeight="1" x14ac:dyDescent="0.2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row>
    <row r="2600" spans="2:14" ht="14.25" customHeight="1" x14ac:dyDescent="0.2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row>
    <row r="2601" spans="2:14" ht="14.25" customHeight="1" x14ac:dyDescent="0.2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row>
    <row r="2602" spans="2:14" ht="14.25" customHeight="1" x14ac:dyDescent="0.2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row>
    <row r="2603" spans="2:14" ht="14.25" customHeight="1" x14ac:dyDescent="0.2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row>
    <row r="2604" spans="2:14" ht="14.25" customHeight="1" x14ac:dyDescent="0.2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row>
    <row r="2605" spans="2:14" ht="14.25" customHeight="1" x14ac:dyDescent="0.2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row>
    <row r="2606" spans="2:14" ht="14.25" customHeight="1" x14ac:dyDescent="0.2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row>
    <row r="2607" spans="2:14" ht="14.25" customHeight="1" x14ac:dyDescent="0.2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row>
    <row r="2608" spans="2:14" ht="14.25" customHeight="1" x14ac:dyDescent="0.2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row>
    <row r="2609" spans="2:14" ht="14.25" customHeight="1" x14ac:dyDescent="0.2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row>
    <row r="2610" spans="2:14" ht="14.25" customHeight="1" x14ac:dyDescent="0.2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row>
    <row r="2611" spans="2:14" ht="14.25" customHeight="1" x14ac:dyDescent="0.2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row>
    <row r="2612" spans="2:14" ht="14.25" customHeight="1" x14ac:dyDescent="0.2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row>
    <row r="2613" spans="2:14" ht="14.25" customHeight="1" x14ac:dyDescent="0.2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row>
    <row r="2614" spans="2:14" ht="14.25" customHeight="1" x14ac:dyDescent="0.2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row>
    <row r="2615" spans="2:14" ht="14.25" customHeight="1" x14ac:dyDescent="0.2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row>
    <row r="2616" spans="2:14" ht="14.25" customHeight="1" x14ac:dyDescent="0.2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row>
    <row r="2617" spans="2:14" ht="14.25" customHeight="1" x14ac:dyDescent="0.2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row>
    <row r="2618" spans="2:14" ht="14.25" customHeight="1" x14ac:dyDescent="0.2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row>
    <row r="2619" spans="2:14" ht="14.25" customHeight="1" x14ac:dyDescent="0.2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row>
    <row r="2620" spans="2:14" ht="14.25" customHeight="1" x14ac:dyDescent="0.2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row>
    <row r="2621" spans="2:14" ht="14.25" customHeight="1" x14ac:dyDescent="0.2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row>
    <row r="2622" spans="2:14" ht="14.25" customHeight="1" x14ac:dyDescent="0.2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row>
    <row r="2623" spans="2:14" ht="14.25" customHeight="1" x14ac:dyDescent="0.2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row>
    <row r="2624" spans="2:14" ht="14.25" customHeight="1" x14ac:dyDescent="0.2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row>
    <row r="2625" spans="2:14" ht="14.25" customHeight="1" x14ac:dyDescent="0.2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row>
    <row r="2626" spans="2:14" ht="14.25" customHeight="1" x14ac:dyDescent="0.2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row>
    <row r="2627" spans="2:14" ht="14.25" customHeight="1" x14ac:dyDescent="0.2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row>
    <row r="2628" spans="2:14" ht="14.25" customHeight="1" x14ac:dyDescent="0.2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row>
    <row r="2629" spans="2:14" ht="14.25" customHeight="1" x14ac:dyDescent="0.2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row>
    <row r="2630" spans="2:14" ht="14.25" customHeight="1" x14ac:dyDescent="0.2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row>
    <row r="2631" spans="2:14" ht="14.25" customHeight="1" x14ac:dyDescent="0.2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row>
    <row r="2632" spans="2:14" ht="14.25" customHeight="1" x14ac:dyDescent="0.2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row>
    <row r="2633" spans="2:14" ht="14.25" customHeight="1" x14ac:dyDescent="0.2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row>
    <row r="2634" spans="2:14" ht="14.25" customHeight="1" x14ac:dyDescent="0.2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row>
    <row r="2635" spans="2:14" ht="14.25" customHeight="1" x14ac:dyDescent="0.2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row>
    <row r="2636" spans="2:14" ht="14.25" customHeight="1" x14ac:dyDescent="0.2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row>
    <row r="2637" spans="2:14" ht="14.25" customHeight="1" x14ac:dyDescent="0.2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row>
    <row r="2638" spans="2:14" ht="14.25" customHeight="1" x14ac:dyDescent="0.2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row>
    <row r="2639" spans="2:14" ht="14.25" customHeight="1" x14ac:dyDescent="0.2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row>
    <row r="2640" spans="2:14" ht="14.25" customHeight="1" x14ac:dyDescent="0.2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row>
    <row r="2641" spans="2:14" ht="14.25" customHeight="1" x14ac:dyDescent="0.2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row>
    <row r="2642" spans="2:14" ht="14.25" customHeight="1" x14ac:dyDescent="0.2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row>
    <row r="2643" spans="2:14" ht="14.25" customHeight="1" x14ac:dyDescent="0.2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row>
    <row r="2644" spans="2:14" ht="14.25" customHeight="1" x14ac:dyDescent="0.2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row>
    <row r="2645" spans="2:14" ht="14.25" customHeight="1" x14ac:dyDescent="0.2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row>
    <row r="2646" spans="2:14" ht="14.25" customHeight="1" x14ac:dyDescent="0.2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row>
    <row r="2647" spans="2:14" ht="14.25" customHeight="1" x14ac:dyDescent="0.2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row>
    <row r="2648" spans="2:14" ht="14.25" customHeight="1" x14ac:dyDescent="0.2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row>
    <row r="2649" spans="2:14" ht="14.25" customHeight="1" x14ac:dyDescent="0.2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row>
    <row r="2650" spans="2:14" ht="14.25" customHeight="1" x14ac:dyDescent="0.2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row>
    <row r="2651" spans="2:14" ht="14.25" customHeight="1" x14ac:dyDescent="0.2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row>
    <row r="2652" spans="2:14" ht="14.25" customHeight="1" x14ac:dyDescent="0.2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row>
    <row r="2653" spans="2:14" ht="14.25" customHeight="1" x14ac:dyDescent="0.2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row>
    <row r="2654" spans="2:14" ht="14.25" customHeight="1" x14ac:dyDescent="0.2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row>
    <row r="2655" spans="2:14" ht="14.25" customHeight="1" x14ac:dyDescent="0.2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row>
    <row r="2656" spans="2:14" ht="14.25" customHeight="1" x14ac:dyDescent="0.2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row>
    <row r="2657" spans="2:14" ht="14.25" customHeight="1" x14ac:dyDescent="0.2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row>
    <row r="2658" spans="2:14" ht="14.25" customHeight="1" x14ac:dyDescent="0.2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row>
    <row r="2659" spans="2:14" ht="14.25" customHeight="1" x14ac:dyDescent="0.2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row>
    <row r="2660" spans="2:14" ht="14.25" customHeight="1" x14ac:dyDescent="0.2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row>
    <row r="2661" spans="2:14" ht="14.25" customHeight="1" x14ac:dyDescent="0.2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row>
    <row r="2662" spans="2:14" ht="14.25" customHeight="1" x14ac:dyDescent="0.2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row>
    <row r="2663" spans="2:14" ht="14.25" customHeight="1" x14ac:dyDescent="0.2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row>
    <row r="2664" spans="2:14" ht="14.25" customHeight="1" x14ac:dyDescent="0.2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row>
    <row r="2665" spans="2:14" ht="14.25" customHeight="1" x14ac:dyDescent="0.2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row>
    <row r="2666" spans="2:14" ht="14.25" customHeight="1" x14ac:dyDescent="0.2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row>
    <row r="2667" spans="2:14" ht="14.25" customHeight="1" x14ac:dyDescent="0.2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row>
    <row r="2668" spans="2:14" ht="14.25" customHeight="1" x14ac:dyDescent="0.2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row>
    <row r="2669" spans="2:14" ht="14.25" customHeight="1" x14ac:dyDescent="0.2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row>
    <row r="2670" spans="2:14" ht="14.25" customHeight="1" x14ac:dyDescent="0.2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row>
    <row r="2671" spans="2:14" ht="14.25" customHeight="1" x14ac:dyDescent="0.2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row>
    <row r="2672" spans="2:14" ht="14.25" customHeight="1" x14ac:dyDescent="0.2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row>
    <row r="2673" spans="2:14" ht="14.25" customHeight="1" x14ac:dyDescent="0.2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row>
    <row r="2674" spans="2:14" ht="14.25" customHeight="1" x14ac:dyDescent="0.2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row>
    <row r="2675" spans="2:14" ht="14.25" customHeight="1" x14ac:dyDescent="0.2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row>
    <row r="2676" spans="2:14" ht="14.25" customHeight="1" x14ac:dyDescent="0.2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row>
    <row r="2677" spans="2:14" ht="14.25" customHeight="1" x14ac:dyDescent="0.2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row>
    <row r="2678" spans="2:14" ht="14.25" customHeight="1" x14ac:dyDescent="0.2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row>
    <row r="2679" spans="2:14" ht="14.25" customHeight="1" x14ac:dyDescent="0.2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row>
    <row r="2680" spans="2:14" ht="14.25" customHeight="1" x14ac:dyDescent="0.2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row>
    <row r="2681" spans="2:14" ht="14.25" customHeight="1" x14ac:dyDescent="0.2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row>
    <row r="2682" spans="2:14" ht="14.25" customHeight="1" x14ac:dyDescent="0.2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row>
    <row r="2683" spans="2:14" ht="14.25" customHeight="1" x14ac:dyDescent="0.2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row>
    <row r="2684" spans="2:14" ht="14.25" customHeight="1" x14ac:dyDescent="0.2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row>
    <row r="2685" spans="2:14" ht="14.25" customHeight="1" x14ac:dyDescent="0.2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row>
    <row r="2686" spans="2:14" ht="14.25" customHeight="1" x14ac:dyDescent="0.2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row>
    <row r="2687" spans="2:14" ht="14.25" customHeight="1" x14ac:dyDescent="0.2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row>
    <row r="2688" spans="2:14" ht="14.25" customHeight="1" x14ac:dyDescent="0.2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row>
    <row r="2689" spans="2:14" ht="14.25" customHeight="1" x14ac:dyDescent="0.2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row>
    <row r="2690" spans="2:14" ht="14.25" customHeight="1" x14ac:dyDescent="0.2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row>
    <row r="2691" spans="2:14" ht="14.25" customHeight="1" x14ac:dyDescent="0.2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row>
    <row r="2692" spans="2:14" ht="14.25" customHeight="1" x14ac:dyDescent="0.2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row>
    <row r="2693" spans="2:14" ht="14.25" customHeight="1" x14ac:dyDescent="0.2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row>
    <row r="2694" spans="2:14" ht="14.25" customHeight="1" x14ac:dyDescent="0.2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row>
    <row r="2695" spans="2:14" ht="14.25" customHeight="1" x14ac:dyDescent="0.2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row>
    <row r="2696" spans="2:14" ht="14.25" customHeight="1" x14ac:dyDescent="0.2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row>
    <row r="2697" spans="2:14" ht="14.25" customHeight="1" x14ac:dyDescent="0.2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row>
    <row r="2698" spans="2:14" ht="14.25" customHeight="1" x14ac:dyDescent="0.2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row>
    <row r="2699" spans="2:14" ht="14.25" customHeight="1" x14ac:dyDescent="0.2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row>
    <row r="2700" spans="2:14" ht="14.25" customHeight="1" x14ac:dyDescent="0.2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row>
    <row r="2701" spans="2:14" ht="14.25" customHeight="1" x14ac:dyDescent="0.2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row>
    <row r="2702" spans="2:14" ht="14.25" customHeight="1" x14ac:dyDescent="0.2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row>
    <row r="2703" spans="2:14" ht="14.25" customHeight="1" x14ac:dyDescent="0.2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row>
    <row r="2704" spans="2:14" ht="14.25" customHeight="1" x14ac:dyDescent="0.2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row>
    <row r="2705" spans="2:14" ht="14.25" customHeight="1" x14ac:dyDescent="0.2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row>
    <row r="2706" spans="2:14" ht="14.25" customHeight="1" x14ac:dyDescent="0.2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row>
    <row r="2707" spans="2:14" ht="14.25" customHeight="1" x14ac:dyDescent="0.2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row>
    <row r="2708" spans="2:14" ht="14.25" customHeight="1" x14ac:dyDescent="0.2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row>
    <row r="2709" spans="2:14" ht="14.25" customHeight="1" x14ac:dyDescent="0.2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row>
    <row r="2710" spans="2:14" ht="14.25" customHeight="1" x14ac:dyDescent="0.2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row>
    <row r="2711" spans="2:14" ht="14.25" customHeight="1" x14ac:dyDescent="0.2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row>
    <row r="2712" spans="2:14" ht="14.25" customHeight="1" x14ac:dyDescent="0.2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row>
    <row r="2713" spans="2:14" ht="14.25" customHeight="1" x14ac:dyDescent="0.2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row>
    <row r="2714" spans="2:14" ht="14.25" customHeight="1" x14ac:dyDescent="0.2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row>
    <row r="2715" spans="2:14" ht="14.25" customHeight="1" x14ac:dyDescent="0.2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row>
    <row r="2716" spans="2:14" ht="14.25" customHeight="1" x14ac:dyDescent="0.2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row>
    <row r="2717" spans="2:14" ht="14.25" customHeight="1" x14ac:dyDescent="0.2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row>
    <row r="2718" spans="2:14" ht="14.25" customHeight="1" x14ac:dyDescent="0.2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row>
    <row r="2719" spans="2:14" ht="14.25" customHeight="1" x14ac:dyDescent="0.2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row>
    <row r="2720" spans="2:14" ht="14.25" customHeight="1" x14ac:dyDescent="0.2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row>
    <row r="2721" spans="2:14" ht="14.25" customHeight="1" x14ac:dyDescent="0.2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row>
    <row r="2722" spans="2:14" ht="14.25" customHeight="1" x14ac:dyDescent="0.2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row>
    <row r="2723" spans="2:14" ht="14.25" customHeight="1" x14ac:dyDescent="0.2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row>
    <row r="2724" spans="2:14" ht="14.25" customHeight="1" x14ac:dyDescent="0.2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row>
    <row r="2725" spans="2:14" ht="14.25" customHeight="1" x14ac:dyDescent="0.2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row>
    <row r="2726" spans="2:14" ht="14.25" customHeight="1" x14ac:dyDescent="0.2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row>
    <row r="2727" spans="2:14" ht="14.25" customHeight="1" x14ac:dyDescent="0.2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row>
    <row r="2728" spans="2:14" ht="14.25" customHeight="1" x14ac:dyDescent="0.2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row>
    <row r="2729" spans="2:14" ht="14.25" customHeight="1" x14ac:dyDescent="0.2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row>
    <row r="2730" spans="2:14" ht="14.25" customHeight="1" x14ac:dyDescent="0.2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row>
    <row r="2731" spans="2:14" ht="14.25" customHeight="1" x14ac:dyDescent="0.2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row>
    <row r="2732" spans="2:14" ht="14.25" customHeight="1" x14ac:dyDescent="0.2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row>
    <row r="2733" spans="2:14" ht="14.25" customHeight="1" x14ac:dyDescent="0.2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row>
    <row r="2734" spans="2:14" ht="14.25" customHeight="1" x14ac:dyDescent="0.2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row>
    <row r="2735" spans="2:14" ht="14.25" customHeight="1" x14ac:dyDescent="0.2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row>
    <row r="2736" spans="2:14" ht="14.25" customHeight="1" x14ac:dyDescent="0.2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row>
    <row r="2737" spans="2:14" ht="14.25" customHeight="1" x14ac:dyDescent="0.2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row>
    <row r="2738" spans="2:14" ht="14.25" customHeight="1" x14ac:dyDescent="0.2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row>
    <row r="2739" spans="2:14" ht="14.25" customHeight="1" x14ac:dyDescent="0.2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row>
    <row r="2740" spans="2:14" ht="14.25" customHeight="1" x14ac:dyDescent="0.2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row>
    <row r="2741" spans="2:14" ht="14.25" customHeight="1" x14ac:dyDescent="0.2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row>
    <row r="2742" spans="2:14" ht="14.25" customHeight="1" x14ac:dyDescent="0.2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row>
    <row r="2743" spans="2:14" ht="14.25" customHeight="1" x14ac:dyDescent="0.2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row>
    <row r="2744" spans="2:14" ht="14.25" customHeight="1" x14ac:dyDescent="0.2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row>
    <row r="2745" spans="2:14" ht="14.25" customHeight="1" x14ac:dyDescent="0.2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row>
    <row r="2746" spans="2:14" ht="14.25" customHeight="1" x14ac:dyDescent="0.2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row>
    <row r="2747" spans="2:14" ht="14.25" customHeight="1" x14ac:dyDescent="0.2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row>
    <row r="2748" spans="2:14" ht="14.25" customHeight="1" x14ac:dyDescent="0.2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row>
    <row r="2749" spans="2:14" ht="14.25" customHeight="1" x14ac:dyDescent="0.2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row>
    <row r="2750" spans="2:14" ht="14.25" customHeight="1" x14ac:dyDescent="0.2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row>
    <row r="2751" spans="2:14" ht="14.25" customHeight="1" x14ac:dyDescent="0.2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row>
    <row r="2752" spans="2:14" ht="14.25" customHeight="1" x14ac:dyDescent="0.2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row>
    <row r="2753" spans="2:14" ht="14.25" customHeight="1" x14ac:dyDescent="0.2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row>
    <row r="2754" spans="2:14" ht="14.25" customHeight="1" x14ac:dyDescent="0.2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row>
    <row r="2755" spans="2:14" ht="14.25" customHeight="1" x14ac:dyDescent="0.2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row>
    <row r="2756" spans="2:14" ht="14.25" customHeight="1" x14ac:dyDescent="0.2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row>
    <row r="2757" spans="2:14" ht="14.25" customHeight="1" x14ac:dyDescent="0.2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row>
    <row r="2758" spans="2:14" ht="14.25" customHeight="1" x14ac:dyDescent="0.2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row>
    <row r="2759" spans="2:14" ht="14.25" customHeight="1" x14ac:dyDescent="0.2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row>
    <row r="2760" spans="2:14" ht="14.25" customHeight="1" x14ac:dyDescent="0.2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row>
    <row r="2761" spans="2:14" ht="14.25" customHeight="1" x14ac:dyDescent="0.2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row>
    <row r="2762" spans="2:14" ht="14.25" customHeight="1" x14ac:dyDescent="0.2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row>
    <row r="2763" spans="2:14" ht="14.25" customHeight="1" x14ac:dyDescent="0.2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row>
    <row r="2764" spans="2:14" ht="14.25" customHeight="1" x14ac:dyDescent="0.2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row>
    <row r="2765" spans="2:14" ht="14.25" customHeight="1" x14ac:dyDescent="0.2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row>
    <row r="2766" spans="2:14" ht="14.25" customHeight="1" x14ac:dyDescent="0.2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row>
    <row r="2767" spans="2:14" ht="14.25" customHeight="1" x14ac:dyDescent="0.2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row>
    <row r="2768" spans="2:14" ht="14.25" customHeight="1" x14ac:dyDescent="0.2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row>
    <row r="2769" spans="2:14" ht="14.25" customHeight="1" x14ac:dyDescent="0.2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row>
    <row r="2770" spans="2:14" ht="14.25" customHeight="1" x14ac:dyDescent="0.2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row>
    <row r="2771" spans="2:14" ht="14.25" customHeight="1" x14ac:dyDescent="0.2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row>
    <row r="2772" spans="2:14" ht="14.25" customHeight="1" x14ac:dyDescent="0.2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row>
    <row r="2773" spans="2:14" ht="14.25" customHeight="1" x14ac:dyDescent="0.2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row>
    <row r="2774" spans="2:14" ht="14.25" customHeight="1" x14ac:dyDescent="0.2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row>
    <row r="2775" spans="2:14" ht="14.25" customHeight="1" x14ac:dyDescent="0.2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row>
    <row r="2776" spans="2:14" ht="14.25" customHeight="1" x14ac:dyDescent="0.2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row>
    <row r="2777" spans="2:14" ht="14.25" customHeight="1" x14ac:dyDescent="0.2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row>
    <row r="2778" spans="2:14" ht="14.25" customHeight="1" x14ac:dyDescent="0.2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row>
    <row r="2779" spans="2:14" ht="14.25" customHeight="1" x14ac:dyDescent="0.2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row>
    <row r="2780" spans="2:14" ht="14.25" customHeight="1" x14ac:dyDescent="0.2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row>
    <row r="2781" spans="2:14" ht="14.25" customHeight="1" x14ac:dyDescent="0.2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row>
    <row r="2782" spans="2:14" ht="14.25" customHeight="1" x14ac:dyDescent="0.2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row>
    <row r="2783" spans="2:14" ht="14.25" customHeight="1" x14ac:dyDescent="0.2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row>
    <row r="2784" spans="2:14" ht="14.25" customHeight="1" x14ac:dyDescent="0.2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row>
    <row r="2785" spans="2:14" ht="14.25" customHeight="1" x14ac:dyDescent="0.2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row>
    <row r="2786" spans="2:14" ht="14.25" customHeight="1" x14ac:dyDescent="0.2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row>
    <row r="2787" spans="2:14" ht="14.25" customHeight="1" x14ac:dyDescent="0.2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row>
    <row r="2788" spans="2:14" ht="14.25" customHeight="1" x14ac:dyDescent="0.2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row>
    <row r="2789" spans="2:14" ht="14.25" customHeight="1" x14ac:dyDescent="0.2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row>
    <row r="2790" spans="2:14" ht="14.25" customHeight="1" x14ac:dyDescent="0.2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row>
    <row r="2791" spans="2:14" ht="14.25" customHeight="1" x14ac:dyDescent="0.2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row>
    <row r="2792" spans="2:14" ht="14.25" customHeight="1" x14ac:dyDescent="0.2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row>
    <row r="2793" spans="2:14" ht="14.25" customHeight="1" x14ac:dyDescent="0.2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row>
    <row r="2794" spans="2:14" ht="14.25" customHeight="1" x14ac:dyDescent="0.2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row>
    <row r="2795" spans="2:14" ht="14.25" customHeight="1" x14ac:dyDescent="0.2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row>
    <row r="2796" spans="2:14" ht="14.25" customHeight="1" x14ac:dyDescent="0.2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row>
    <row r="2797" spans="2:14" ht="14.25" customHeight="1" x14ac:dyDescent="0.2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row>
    <row r="2798" spans="2:14" ht="14.25" customHeight="1" x14ac:dyDescent="0.2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row>
    <row r="2799" spans="2:14" ht="14.25" customHeight="1" x14ac:dyDescent="0.2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row>
    <row r="2800" spans="2:14" ht="14.25" customHeight="1" x14ac:dyDescent="0.2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row>
    <row r="2801" spans="2:14" ht="14.25" customHeight="1" x14ac:dyDescent="0.2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row>
    <row r="2802" spans="2:14" ht="14.25" customHeight="1" x14ac:dyDescent="0.2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row>
    <row r="2803" spans="2:14" ht="14.25" customHeight="1" x14ac:dyDescent="0.2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row>
    <row r="2804" spans="2:14" ht="14.25" customHeight="1" x14ac:dyDescent="0.2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row>
    <row r="2805" spans="2:14" ht="14.25" customHeight="1" x14ac:dyDescent="0.2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row>
    <row r="2806" spans="2:14" ht="14.25" customHeight="1" x14ac:dyDescent="0.2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row>
    <row r="2807" spans="2:14" ht="14.25" customHeight="1" x14ac:dyDescent="0.2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row>
    <row r="2808" spans="2:14" ht="14.25" customHeight="1" x14ac:dyDescent="0.2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row>
    <row r="2809" spans="2:14" ht="14.25" customHeight="1" x14ac:dyDescent="0.2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row>
    <row r="2810" spans="2:14" ht="14.25" customHeight="1" x14ac:dyDescent="0.2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row>
    <row r="2811" spans="2:14" ht="14.25" customHeight="1" x14ac:dyDescent="0.2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row>
    <row r="2812" spans="2:14" ht="14.25" customHeight="1" x14ac:dyDescent="0.2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row>
    <row r="2813" spans="2:14" ht="14.25" customHeight="1" x14ac:dyDescent="0.2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row>
    <row r="2814" spans="2:14" ht="14.25" customHeight="1" x14ac:dyDescent="0.2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row>
    <row r="2815" spans="2:14" ht="14.25" customHeight="1" x14ac:dyDescent="0.2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row>
    <row r="2816" spans="2:14" ht="14.25" customHeight="1" x14ac:dyDescent="0.2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row>
    <row r="2817" spans="2:14" ht="14.25" customHeight="1" x14ac:dyDescent="0.2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row>
    <row r="2818" spans="2:14" ht="14.25" customHeight="1" x14ac:dyDescent="0.2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row>
    <row r="2819" spans="2:14" ht="14.25" customHeight="1" x14ac:dyDescent="0.2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row>
    <row r="2820" spans="2:14" ht="14.25" customHeight="1" x14ac:dyDescent="0.2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row>
    <row r="2821" spans="2:14" ht="14.25" customHeight="1" x14ac:dyDescent="0.2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row>
    <row r="2822" spans="2:14" ht="14.25" customHeight="1" x14ac:dyDescent="0.2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row>
    <row r="2823" spans="2:14" ht="14.25" customHeight="1" x14ac:dyDescent="0.2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row>
    <row r="2824" spans="2:14" ht="14.25" customHeight="1" x14ac:dyDescent="0.2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row>
    <row r="2825" spans="2:14" ht="14.25" customHeight="1" x14ac:dyDescent="0.2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row>
    <row r="2826" spans="2:14" ht="14.25" customHeight="1" x14ac:dyDescent="0.2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row>
    <row r="2827" spans="2:14" ht="14.25" customHeight="1" x14ac:dyDescent="0.2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row>
    <row r="2828" spans="2:14" ht="14.25" customHeight="1" x14ac:dyDescent="0.2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row>
    <row r="2829" spans="2:14" ht="14.25" customHeight="1" x14ac:dyDescent="0.2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row>
    <row r="2830" spans="2:14" ht="14.25" customHeight="1" x14ac:dyDescent="0.2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row>
    <row r="2831" spans="2:14" ht="14.25" customHeight="1" x14ac:dyDescent="0.2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row>
    <row r="2832" spans="2:14" ht="14.25" customHeight="1" x14ac:dyDescent="0.2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row>
    <row r="2833" spans="2:14" ht="14.25" customHeight="1" x14ac:dyDescent="0.2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row>
    <row r="2834" spans="2:14" ht="14.25" customHeight="1" x14ac:dyDescent="0.2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row>
    <row r="2835" spans="2:14" ht="14.25" customHeight="1" x14ac:dyDescent="0.2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row>
    <row r="2836" spans="2:14" ht="14.25" customHeight="1" x14ac:dyDescent="0.2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row>
    <row r="2837" spans="2:14" ht="14.25" customHeight="1" x14ac:dyDescent="0.2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row>
    <row r="2838" spans="2:14" ht="14.25" customHeight="1" x14ac:dyDescent="0.2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row>
    <row r="2839" spans="2:14" ht="14.25" customHeight="1" x14ac:dyDescent="0.2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row>
    <row r="2840" spans="2:14" ht="14.25" customHeight="1" x14ac:dyDescent="0.2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row>
    <row r="2841" spans="2:14" ht="14.25" customHeight="1" x14ac:dyDescent="0.2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row>
    <row r="2842" spans="2:14" ht="14.25" customHeight="1" x14ac:dyDescent="0.2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row>
    <row r="2843" spans="2:14" ht="14.25" customHeight="1" x14ac:dyDescent="0.2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row>
    <row r="2844" spans="2:14" ht="14.25" customHeight="1" x14ac:dyDescent="0.2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row>
    <row r="2845" spans="2:14" ht="14.25" customHeight="1" x14ac:dyDescent="0.2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row>
    <row r="2846" spans="2:14" ht="14.25" customHeight="1" x14ac:dyDescent="0.2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row>
    <row r="2847" spans="2:14" ht="14.25" customHeight="1" x14ac:dyDescent="0.2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row>
    <row r="2848" spans="2:14" ht="14.25" customHeight="1" x14ac:dyDescent="0.2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row>
    <row r="2849" spans="2:14" ht="14.25" customHeight="1" x14ac:dyDescent="0.2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row>
    <row r="2850" spans="2:14" ht="14.25" customHeight="1" x14ac:dyDescent="0.2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row>
    <row r="2851" spans="2:14" ht="14.25" customHeight="1" x14ac:dyDescent="0.2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row>
    <row r="2852" spans="2:14" ht="14.25" customHeight="1" x14ac:dyDescent="0.2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row>
    <row r="2853" spans="2:14" ht="14.25" customHeight="1" x14ac:dyDescent="0.2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row>
    <row r="2854" spans="2:14" ht="14.25" customHeight="1" x14ac:dyDescent="0.2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row>
    <row r="2855" spans="2:14" ht="14.25" customHeight="1" x14ac:dyDescent="0.2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row>
    <row r="2856" spans="2:14" ht="14.25" customHeight="1" x14ac:dyDescent="0.2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row>
    <row r="2857" spans="2:14" ht="14.25" customHeight="1" x14ac:dyDescent="0.2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row>
    <row r="2858" spans="2:14" ht="14.25" customHeight="1" x14ac:dyDescent="0.2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row>
    <row r="2859" spans="2:14" ht="14.25" customHeight="1" x14ac:dyDescent="0.2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row>
    <row r="2860" spans="2:14" ht="14.25" customHeight="1" x14ac:dyDescent="0.2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row>
    <row r="2861" spans="2:14" ht="14.25" customHeight="1" x14ac:dyDescent="0.2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row>
    <row r="2862" spans="2:14" ht="14.25" customHeight="1" x14ac:dyDescent="0.2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row>
    <row r="2863" spans="2:14" ht="14.25" customHeight="1" x14ac:dyDescent="0.2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row>
    <row r="2864" spans="2:14" ht="14.25" customHeight="1" x14ac:dyDescent="0.2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row>
    <row r="2865" spans="2:14" ht="14.25" customHeight="1" x14ac:dyDescent="0.2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row>
    <row r="2866" spans="2:14" ht="14.25" customHeight="1" x14ac:dyDescent="0.2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row>
    <row r="2867" spans="2:14" ht="14.25" customHeight="1" x14ac:dyDescent="0.2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row>
    <row r="2868" spans="2:14" ht="14.25" customHeight="1" x14ac:dyDescent="0.2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row>
    <row r="2869" spans="2:14" ht="14.25" customHeight="1" x14ac:dyDescent="0.2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row>
    <row r="2870" spans="2:14" ht="14.25" customHeight="1" x14ac:dyDescent="0.2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row>
    <row r="2871" spans="2:14" ht="14.25" customHeight="1" x14ac:dyDescent="0.2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row>
    <row r="2872" spans="2:14" ht="14.25" customHeight="1" x14ac:dyDescent="0.2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row>
    <row r="2873" spans="2:14" ht="14.25" customHeight="1" x14ac:dyDescent="0.2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row>
    <row r="2874" spans="2:14" ht="14.25" customHeight="1" x14ac:dyDescent="0.2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row>
    <row r="2875" spans="2:14" ht="14.25" customHeight="1" x14ac:dyDescent="0.2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row>
    <row r="2876" spans="2:14" ht="14.25" customHeight="1" x14ac:dyDescent="0.2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row>
    <row r="2877" spans="2:14" ht="14.25" customHeight="1" x14ac:dyDescent="0.2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row>
    <row r="2878" spans="2:14" ht="14.25" customHeight="1" x14ac:dyDescent="0.2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row>
    <row r="2879" spans="2:14" ht="14.25" customHeight="1" x14ac:dyDescent="0.2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row>
    <row r="2880" spans="2:14" ht="14.25" customHeight="1" x14ac:dyDescent="0.2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row>
    <row r="2881" spans="2:14" ht="14.25" customHeight="1" x14ac:dyDescent="0.2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row>
    <row r="2882" spans="2:14" ht="14.25" customHeight="1" x14ac:dyDescent="0.2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row>
    <row r="2883" spans="2:14" ht="14.25" customHeight="1" x14ac:dyDescent="0.2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row>
    <row r="2884" spans="2:14" ht="14.25" customHeight="1" x14ac:dyDescent="0.2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row>
    <row r="2885" spans="2:14" ht="14.25" customHeight="1" x14ac:dyDescent="0.2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row>
    <row r="2886" spans="2:14" ht="14.25" customHeight="1" x14ac:dyDescent="0.2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row>
    <row r="2887" spans="2:14" ht="14.25" customHeight="1" x14ac:dyDescent="0.2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row>
    <row r="2888" spans="2:14" ht="14.25" customHeight="1" x14ac:dyDescent="0.2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row>
    <row r="2889" spans="2:14" ht="14.25" customHeight="1" x14ac:dyDescent="0.2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row>
    <row r="2890" spans="2:14" ht="14.25" customHeight="1" x14ac:dyDescent="0.2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row>
    <row r="2891" spans="2:14" ht="14.25" customHeight="1" x14ac:dyDescent="0.2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row>
    <row r="2892" spans="2:14" ht="14.25" customHeight="1" x14ac:dyDescent="0.2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row>
    <row r="2893" spans="2:14" ht="14.25" customHeight="1" x14ac:dyDescent="0.2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row>
    <row r="2894" spans="2:14" ht="14.25" customHeight="1" x14ac:dyDescent="0.2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row>
    <row r="2895" spans="2:14" ht="14.25" customHeight="1" x14ac:dyDescent="0.2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row>
    <row r="2896" spans="2:14" ht="14.25" customHeight="1" x14ac:dyDescent="0.2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row>
    <row r="2897" spans="2:14" ht="14.25" customHeight="1" x14ac:dyDescent="0.2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row>
    <row r="2898" spans="2:14" ht="14.25" customHeight="1" x14ac:dyDescent="0.2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row>
    <row r="2899" spans="2:14" ht="14.25" customHeight="1" x14ac:dyDescent="0.2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row>
    <row r="2900" spans="2:14" ht="14.25" customHeight="1" x14ac:dyDescent="0.2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row>
    <row r="2901" spans="2:14" ht="14.25" customHeight="1" x14ac:dyDescent="0.2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row>
    <row r="2902" spans="2:14" ht="14.25" customHeight="1" x14ac:dyDescent="0.2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row>
    <row r="2903" spans="2:14" ht="14.25" customHeight="1" x14ac:dyDescent="0.2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row>
    <row r="2904" spans="2:14" ht="14.25" customHeight="1" x14ac:dyDescent="0.2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row>
    <row r="2905" spans="2:14" ht="14.25" customHeight="1" x14ac:dyDescent="0.2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row>
    <row r="2906" spans="2:14" ht="14.25" customHeight="1" x14ac:dyDescent="0.2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row>
    <row r="2907" spans="2:14" ht="14.25" customHeight="1" x14ac:dyDescent="0.2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row>
    <row r="2908" spans="2:14" ht="14.25" customHeight="1" x14ac:dyDescent="0.2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row>
    <row r="2909" spans="2:14" ht="14.25" customHeight="1" x14ac:dyDescent="0.2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row>
    <row r="2910" spans="2:14" ht="14.25" customHeight="1" x14ac:dyDescent="0.2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row>
    <row r="2911" spans="2:14" ht="14.25" customHeight="1" x14ac:dyDescent="0.2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row>
    <row r="2912" spans="2:14" ht="14.25" customHeight="1" x14ac:dyDescent="0.2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row>
    <row r="2913" spans="2:14" ht="14.25" customHeight="1" x14ac:dyDescent="0.2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row>
    <row r="2914" spans="2:14" ht="14.25" customHeight="1" x14ac:dyDescent="0.2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row>
    <row r="2915" spans="2:14" ht="14.25" customHeight="1" x14ac:dyDescent="0.2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row>
    <row r="2916" spans="2:14" ht="14.25" customHeight="1" x14ac:dyDescent="0.2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row>
    <row r="2917" spans="2:14" ht="14.25" customHeight="1" x14ac:dyDescent="0.2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row>
    <row r="2918" spans="2:14" ht="14.25" customHeight="1" x14ac:dyDescent="0.2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row>
    <row r="2919" spans="2:14" ht="14.25" customHeight="1" x14ac:dyDescent="0.2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row>
    <row r="2920" spans="2:14" ht="14.25" customHeight="1" x14ac:dyDescent="0.2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row>
    <row r="2921" spans="2:14" ht="14.25" customHeight="1" x14ac:dyDescent="0.2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row>
    <row r="2922" spans="2:14" ht="14.25" customHeight="1" x14ac:dyDescent="0.2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row>
    <row r="2923" spans="2:14" ht="14.25" customHeight="1" x14ac:dyDescent="0.2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row>
    <row r="2924" spans="2:14" ht="14.25" customHeight="1" x14ac:dyDescent="0.2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row>
    <row r="2925" spans="2:14" ht="14.25" customHeight="1" x14ac:dyDescent="0.2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row>
    <row r="2926" spans="2:14" ht="14.25" customHeight="1" x14ac:dyDescent="0.2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row>
    <row r="2927" spans="2:14" ht="14.25" customHeight="1" x14ac:dyDescent="0.2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row>
    <row r="2928" spans="2:14" ht="14.25" customHeight="1" x14ac:dyDescent="0.2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row>
    <row r="2929" spans="2:14" ht="14.25" customHeight="1" x14ac:dyDescent="0.2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row>
    <row r="2930" spans="2:14" ht="14.25" customHeight="1" x14ac:dyDescent="0.2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row>
    <row r="2931" spans="2:14" ht="14.25" customHeight="1" x14ac:dyDescent="0.2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row>
    <row r="2932" spans="2:14" ht="14.25" customHeight="1" x14ac:dyDescent="0.2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row>
    <row r="2933" spans="2:14" ht="14.25" customHeight="1" x14ac:dyDescent="0.2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row>
    <row r="2934" spans="2:14" ht="14.25" customHeight="1" x14ac:dyDescent="0.2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row>
    <row r="2935" spans="2:14" ht="14.25" customHeight="1" x14ac:dyDescent="0.2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row>
    <row r="2936" spans="2:14" ht="14.25" customHeight="1" x14ac:dyDescent="0.2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row>
    <row r="2937" spans="2:14" ht="14.25" customHeight="1" x14ac:dyDescent="0.2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row>
    <row r="2938" spans="2:14" ht="14.25" customHeight="1" x14ac:dyDescent="0.2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row>
    <row r="2939" spans="2:14" ht="14.25" customHeight="1" x14ac:dyDescent="0.2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row>
    <row r="2940" spans="2:14" ht="14.25" customHeight="1" x14ac:dyDescent="0.2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row>
    <row r="2941" spans="2:14" ht="14.25" customHeight="1" x14ac:dyDescent="0.2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row>
    <row r="2942" spans="2:14" ht="14.25" customHeight="1" x14ac:dyDescent="0.2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row>
    <row r="2943" spans="2:14" ht="14.25" customHeight="1" x14ac:dyDescent="0.2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row>
    <row r="2944" spans="2:14" ht="14.25" customHeight="1" x14ac:dyDescent="0.2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row>
    <row r="2945" spans="2:14" ht="14.25" customHeight="1" x14ac:dyDescent="0.2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row>
    <row r="2946" spans="2:14" ht="14.25" customHeight="1" x14ac:dyDescent="0.2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row>
    <row r="2947" spans="2:14" ht="14.25" customHeight="1" x14ac:dyDescent="0.2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row>
    <row r="2948" spans="2:14" ht="14.25" customHeight="1" x14ac:dyDescent="0.2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row>
    <row r="2949" spans="2:14" ht="14.25" customHeight="1" x14ac:dyDescent="0.2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row>
    <row r="2950" spans="2:14" ht="14.25" customHeight="1" x14ac:dyDescent="0.2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row>
    <row r="2951" spans="2:14" ht="14.25" customHeight="1" x14ac:dyDescent="0.2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row>
    <row r="2952" spans="2:14" ht="14.25" customHeight="1" x14ac:dyDescent="0.2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row>
    <row r="2953" spans="2:14" ht="14.25" customHeight="1" x14ac:dyDescent="0.2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row>
    <row r="2954" spans="2:14" ht="14.25" customHeight="1" x14ac:dyDescent="0.2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row>
    <row r="2955" spans="2:14" ht="14.25" customHeight="1" x14ac:dyDescent="0.2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row>
    <row r="2956" spans="2:14" ht="14.25" customHeight="1" x14ac:dyDescent="0.2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row>
    <row r="2957" spans="2:14" ht="14.25" customHeight="1" x14ac:dyDescent="0.2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row>
    <row r="2958" spans="2:14" ht="14.25" customHeight="1" x14ac:dyDescent="0.2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row>
    <row r="2959" spans="2:14" ht="14.25" customHeight="1" x14ac:dyDescent="0.2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row>
    <row r="2960" spans="2:14" ht="14.25" customHeight="1" x14ac:dyDescent="0.2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row>
    <row r="2961" spans="2:14" ht="14.25" customHeight="1" x14ac:dyDescent="0.2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row>
    <row r="2962" spans="2:14" ht="14.25" customHeight="1" x14ac:dyDescent="0.2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row>
    <row r="2963" spans="2:14" ht="14.25" customHeight="1" x14ac:dyDescent="0.2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row>
    <row r="2964" spans="2:14" ht="14.25" customHeight="1" x14ac:dyDescent="0.2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row>
    <row r="2965" spans="2:14" ht="14.25" customHeight="1" x14ac:dyDescent="0.2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row>
    <row r="2966" spans="2:14" ht="14.25" customHeight="1" x14ac:dyDescent="0.2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row>
    <row r="2967" spans="2:14" ht="14.25" customHeight="1" x14ac:dyDescent="0.2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row>
    <row r="2968" spans="2:14" ht="14.25" customHeight="1" x14ac:dyDescent="0.2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row>
    <row r="2969" spans="2:14" ht="14.25" customHeight="1" x14ac:dyDescent="0.2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row>
    <row r="2970" spans="2:14" ht="14.25" customHeight="1" x14ac:dyDescent="0.2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row>
    <row r="2971" spans="2:14" ht="14.25" customHeight="1" x14ac:dyDescent="0.2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row>
    <row r="2972" spans="2:14" ht="14.25" customHeight="1" x14ac:dyDescent="0.2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row>
    <row r="2973" spans="2:14" ht="14.25" customHeight="1" x14ac:dyDescent="0.2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row>
    <row r="2974" spans="2:14" ht="14.25" customHeight="1" x14ac:dyDescent="0.2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row>
    <row r="2975" spans="2:14" ht="14.25" customHeight="1" x14ac:dyDescent="0.2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row>
    <row r="2976" spans="2:14" ht="14.25" customHeight="1" x14ac:dyDescent="0.2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row>
    <row r="2977" spans="2:14" ht="14.25" customHeight="1" x14ac:dyDescent="0.2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row>
    <row r="2978" spans="2:14" ht="14.25" customHeight="1" x14ac:dyDescent="0.2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row>
    <row r="2979" spans="2:14" ht="14.25" customHeight="1" x14ac:dyDescent="0.2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row>
    <row r="2980" spans="2:14" ht="14.25" customHeight="1" x14ac:dyDescent="0.2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row>
    <row r="2981" spans="2:14" ht="14.25" customHeight="1" x14ac:dyDescent="0.2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row>
    <row r="2982" spans="2:14" ht="14.25" customHeight="1" x14ac:dyDescent="0.2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row>
    <row r="2983" spans="2:14" ht="14.25" customHeight="1" x14ac:dyDescent="0.2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row>
    <row r="2984" spans="2:14" ht="14.25" customHeight="1" x14ac:dyDescent="0.2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row>
    <row r="2985" spans="2:14" ht="14.25" customHeight="1" x14ac:dyDescent="0.2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row>
    <row r="2986" spans="2:14" ht="14.25" customHeight="1" x14ac:dyDescent="0.2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row>
    <row r="2987" spans="2:14" ht="14.25" customHeight="1" x14ac:dyDescent="0.2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row>
    <row r="2988" spans="2:14" ht="14.25" customHeight="1" x14ac:dyDescent="0.2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row>
    <row r="2989" spans="2:14" ht="14.25" customHeight="1" x14ac:dyDescent="0.2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row>
    <row r="2990" spans="2:14" ht="14.25" customHeight="1" x14ac:dyDescent="0.2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row>
    <row r="2991" spans="2:14" ht="14.25" customHeight="1" x14ac:dyDescent="0.2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row>
    <row r="2992" spans="2:14" ht="14.25" customHeight="1" x14ac:dyDescent="0.2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row>
    <row r="2993" spans="2:14" ht="14.25" customHeight="1" x14ac:dyDescent="0.2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row>
    <row r="2994" spans="2:14" ht="14.25" customHeight="1" x14ac:dyDescent="0.2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row>
    <row r="2995" spans="2:14" ht="14.25" customHeight="1" x14ac:dyDescent="0.2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row>
    <row r="2996" spans="2:14" ht="14.25" customHeight="1" x14ac:dyDescent="0.2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row>
    <row r="2997" spans="2:14" ht="14.25" customHeight="1" x14ac:dyDescent="0.2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row>
    <row r="2998" spans="2:14" ht="14.25" customHeight="1" x14ac:dyDescent="0.2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row>
    <row r="2999" spans="2:14" ht="14.25" customHeight="1" x14ac:dyDescent="0.2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row>
    <row r="3000" spans="2:14" ht="14.25" customHeight="1" x14ac:dyDescent="0.2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row>
    <row r="3001" spans="2:14" ht="14.25" customHeight="1" x14ac:dyDescent="0.2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row>
    <row r="3002" spans="2:14" ht="14.25" customHeight="1" x14ac:dyDescent="0.2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row>
    <row r="3003" spans="2:14" ht="14.25" customHeight="1" x14ac:dyDescent="0.2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row>
    <row r="3004" spans="2:14" ht="14.25" customHeight="1" x14ac:dyDescent="0.2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row>
    <row r="3005" spans="2:14" ht="14.25" customHeight="1" x14ac:dyDescent="0.2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row>
    <row r="3006" spans="2:14" ht="14.25" customHeight="1" x14ac:dyDescent="0.2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row>
    <row r="3007" spans="2:14" ht="14.25" customHeight="1" x14ac:dyDescent="0.2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row>
    <row r="3008" spans="2:14" ht="14.25" customHeight="1" x14ac:dyDescent="0.2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row>
    <row r="3009" spans="2:14" ht="14.25" customHeight="1" x14ac:dyDescent="0.2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row>
    <row r="3010" spans="2:14" ht="14.25" customHeight="1" x14ac:dyDescent="0.2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row>
    <row r="3011" spans="2:14" ht="14.25" customHeight="1" x14ac:dyDescent="0.2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row>
    <row r="3012" spans="2:14" ht="14.25" customHeight="1" x14ac:dyDescent="0.2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row>
    <row r="3013" spans="2:14" ht="14.25" customHeight="1" x14ac:dyDescent="0.2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row>
    <row r="3014" spans="2:14" ht="14.25" customHeight="1" x14ac:dyDescent="0.2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row>
    <row r="3015" spans="2:14" ht="14.25" customHeight="1" x14ac:dyDescent="0.2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row>
    <row r="3016" spans="2:14" ht="14.25" customHeight="1" x14ac:dyDescent="0.2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row>
    <row r="3017" spans="2:14" ht="14.25" customHeight="1" x14ac:dyDescent="0.2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row>
    <row r="3018" spans="2:14" ht="14.25" customHeight="1" x14ac:dyDescent="0.2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row>
    <row r="3019" spans="2:14" ht="14.25" customHeight="1" x14ac:dyDescent="0.2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row>
    <row r="3020" spans="2:14" ht="14.25" customHeight="1" x14ac:dyDescent="0.2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row>
    <row r="3021" spans="2:14" ht="14.25" customHeight="1" x14ac:dyDescent="0.2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row>
    <row r="3022" spans="2:14" ht="14.25" customHeight="1" x14ac:dyDescent="0.2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row>
    <row r="3023" spans="2:14" ht="14.25" customHeight="1" x14ac:dyDescent="0.2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row>
    <row r="3024" spans="2:14" ht="14.25" customHeight="1" x14ac:dyDescent="0.2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row>
    <row r="3025" spans="2:14" ht="14.25" customHeight="1" x14ac:dyDescent="0.2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row>
    <row r="3026" spans="2:14" ht="14.25" customHeight="1" x14ac:dyDescent="0.2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row>
    <row r="3027" spans="2:14" ht="14.25" customHeight="1" x14ac:dyDescent="0.2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row>
    <row r="3028" spans="2:14" ht="14.25" customHeight="1" x14ac:dyDescent="0.2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row>
    <row r="3029" spans="2:14" ht="14.25" customHeight="1" x14ac:dyDescent="0.2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row>
    <row r="3030" spans="2:14" ht="14.25" customHeight="1" x14ac:dyDescent="0.2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row>
    <row r="3031" spans="2:14" ht="14.25" customHeight="1" x14ac:dyDescent="0.2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row>
    <row r="3032" spans="2:14" ht="14.25" customHeight="1" x14ac:dyDescent="0.2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row>
    <row r="3033" spans="2:14" ht="14.25" customHeight="1" x14ac:dyDescent="0.2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row>
    <row r="3034" spans="2:14" ht="14.25" customHeight="1" x14ac:dyDescent="0.2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row>
    <row r="3035" spans="2:14" ht="14.25" customHeight="1" x14ac:dyDescent="0.2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row>
    <row r="3036" spans="2:14" ht="14.25" customHeight="1" x14ac:dyDescent="0.2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row>
    <row r="3037" spans="2:14" ht="14.25" customHeight="1" x14ac:dyDescent="0.2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row>
    <row r="3038" spans="2:14" ht="14.25" customHeight="1" x14ac:dyDescent="0.2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row>
    <row r="3039" spans="2:14" ht="14.25" customHeight="1" x14ac:dyDescent="0.2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row>
    <row r="3040" spans="2:14" ht="14.25" customHeight="1" x14ac:dyDescent="0.2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row>
    <row r="3041" spans="2:14" ht="14.25" customHeight="1" x14ac:dyDescent="0.2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row>
    <row r="3042" spans="2:14" ht="14.25" customHeight="1" x14ac:dyDescent="0.2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row>
    <row r="3043" spans="2:14" ht="14.25" customHeight="1" x14ac:dyDescent="0.2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row>
    <row r="3044" spans="2:14" ht="14.25" customHeight="1" x14ac:dyDescent="0.2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row>
    <row r="3045" spans="2:14" ht="14.25" customHeight="1" x14ac:dyDescent="0.2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row>
    <row r="3046" spans="2:14" ht="14.25" customHeight="1" x14ac:dyDescent="0.2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row>
    <row r="3047" spans="2:14" ht="14.25" customHeight="1" x14ac:dyDescent="0.2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row>
    <row r="3048" spans="2:14" ht="14.25" customHeight="1" x14ac:dyDescent="0.2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row>
    <row r="3049" spans="2:14" ht="14.25" customHeight="1" x14ac:dyDescent="0.2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row>
    <row r="3050" spans="2:14" ht="14.25" customHeight="1" x14ac:dyDescent="0.2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row>
    <row r="3051" spans="2:14" ht="14.25" customHeight="1" x14ac:dyDescent="0.2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row>
    <row r="3052" spans="2:14" ht="14.25" customHeight="1" x14ac:dyDescent="0.2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row>
    <row r="3053" spans="2:14" ht="14.25" customHeight="1" x14ac:dyDescent="0.2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row>
    <row r="3054" spans="2:14" ht="14.25" customHeight="1" x14ac:dyDescent="0.2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row>
    <row r="3055" spans="2:14" ht="14.25" customHeight="1" x14ac:dyDescent="0.2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row>
    <row r="3056" spans="2:14" ht="14.25" customHeight="1" x14ac:dyDescent="0.2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row>
    <row r="3057" spans="2:14" ht="14.25" customHeight="1" x14ac:dyDescent="0.2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row>
    <row r="3058" spans="2:14" ht="14.25" customHeight="1" x14ac:dyDescent="0.2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row>
    <row r="3059" spans="2:14" ht="14.25" customHeight="1" x14ac:dyDescent="0.2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row>
    <row r="3060" spans="2:14" ht="14.25" customHeight="1" x14ac:dyDescent="0.2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row>
    <row r="3061" spans="2:14" ht="14.25" customHeight="1" x14ac:dyDescent="0.2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row>
    <row r="3062" spans="2:14" ht="14.25" customHeight="1" x14ac:dyDescent="0.2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row>
    <row r="3063" spans="2:14" ht="14.25" customHeight="1" x14ac:dyDescent="0.2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row>
    <row r="3064" spans="2:14" ht="14.25" customHeight="1" x14ac:dyDescent="0.2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row>
    <row r="3065" spans="2:14" ht="14.25" customHeight="1" x14ac:dyDescent="0.2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row>
    <row r="3066" spans="2:14" ht="14.25" customHeight="1" x14ac:dyDescent="0.2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row>
    <row r="3067" spans="2:14" ht="14.25" customHeight="1" x14ac:dyDescent="0.2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row>
    <row r="3068" spans="2:14" ht="14.25" customHeight="1" x14ac:dyDescent="0.2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row>
    <row r="3069" spans="2:14" ht="14.25" customHeight="1" x14ac:dyDescent="0.2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row>
    <row r="3070" spans="2:14" ht="14.25" customHeight="1" x14ac:dyDescent="0.2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row>
    <row r="3071" spans="2:14" ht="14.25" customHeight="1" x14ac:dyDescent="0.2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row>
    <row r="3072" spans="2:14" ht="14.25" customHeight="1" x14ac:dyDescent="0.2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row>
    <row r="3073" spans="2:14" ht="14.25" customHeight="1" x14ac:dyDescent="0.2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row>
    <row r="3074" spans="2:14" ht="14.25" customHeight="1" x14ac:dyDescent="0.2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row>
    <row r="3075" spans="2:14" ht="14.25" customHeight="1" x14ac:dyDescent="0.2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row>
    <row r="3076" spans="2:14" ht="14.25" customHeight="1" x14ac:dyDescent="0.2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row>
    <row r="3077" spans="2:14" ht="14.25" customHeight="1" x14ac:dyDescent="0.2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row>
    <row r="3078" spans="2:14" ht="14.25" customHeight="1" x14ac:dyDescent="0.2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row>
    <row r="3079" spans="2:14" ht="14.25" customHeight="1" x14ac:dyDescent="0.2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row>
    <row r="3080" spans="2:14" ht="14.25" customHeight="1" x14ac:dyDescent="0.2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row>
    <row r="3081" spans="2:14" ht="14.25" customHeight="1" x14ac:dyDescent="0.2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row>
    <row r="3082" spans="2:14" ht="14.25" customHeight="1" x14ac:dyDescent="0.2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row>
    <row r="3083" spans="2:14" ht="14.25" customHeight="1" x14ac:dyDescent="0.2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row>
    <row r="3084" spans="2:14" ht="14.25" customHeight="1" x14ac:dyDescent="0.2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row>
    <row r="3085" spans="2:14" ht="14.25" customHeight="1" x14ac:dyDescent="0.2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row>
    <row r="3086" spans="2:14" ht="14.25" customHeight="1" x14ac:dyDescent="0.2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row>
    <row r="3087" spans="2:14" ht="14.25" customHeight="1" x14ac:dyDescent="0.2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row>
    <row r="3088" spans="2:14" ht="14.25" customHeight="1" x14ac:dyDescent="0.2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row>
    <row r="3089" spans="2:14" ht="14.25" customHeight="1" x14ac:dyDescent="0.2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row>
    <row r="3090" spans="2:14" ht="14.25" customHeight="1" x14ac:dyDescent="0.2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row>
    <row r="3091" spans="2:14" ht="14.25" customHeight="1" x14ac:dyDescent="0.2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row>
    <row r="3092" spans="2:14" ht="14.25" customHeight="1" x14ac:dyDescent="0.2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row>
    <row r="3093" spans="2:14" ht="14.25" customHeight="1" x14ac:dyDescent="0.2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row>
    <row r="3094" spans="2:14" ht="14.25" customHeight="1" x14ac:dyDescent="0.2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row>
    <row r="3095" spans="2:14" ht="14.25" customHeight="1" x14ac:dyDescent="0.2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row>
    <row r="3096" spans="2:14" ht="14.25" customHeight="1" x14ac:dyDescent="0.2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row>
    <row r="3097" spans="2:14" ht="14.25" customHeight="1" x14ac:dyDescent="0.2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row>
    <row r="3098" spans="2:14" ht="14.25" customHeight="1" x14ac:dyDescent="0.2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row>
    <row r="3099" spans="2:14" ht="14.25" customHeight="1" x14ac:dyDescent="0.2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row>
    <row r="3100" spans="2:14" ht="14.25" customHeight="1" x14ac:dyDescent="0.2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row>
    <row r="3101" spans="2:14" ht="14.25" customHeight="1" x14ac:dyDescent="0.2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row>
    <row r="3102" spans="2:14" ht="14.25" customHeight="1" x14ac:dyDescent="0.2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row>
    <row r="3103" spans="2:14" ht="14.25" customHeight="1" x14ac:dyDescent="0.2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row>
    <row r="3104" spans="2:14" ht="14.25" customHeight="1" x14ac:dyDescent="0.2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row>
    <row r="3105" spans="2:14" ht="14.25" customHeight="1" x14ac:dyDescent="0.2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row>
    <row r="3106" spans="2:14" ht="14.25" customHeight="1" x14ac:dyDescent="0.2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row>
    <row r="3107" spans="2:14" ht="14.25" customHeight="1" x14ac:dyDescent="0.2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row>
    <row r="3108" spans="2:14" ht="14.25" customHeight="1" x14ac:dyDescent="0.2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row>
    <row r="3109" spans="2:14" ht="14.25" customHeight="1" x14ac:dyDescent="0.2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row>
    <row r="3110" spans="2:14" ht="14.25" customHeight="1" x14ac:dyDescent="0.2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row>
    <row r="3111" spans="2:14" ht="14.25" customHeight="1" x14ac:dyDescent="0.2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row>
    <row r="3112" spans="2:14" ht="14.25" customHeight="1" x14ac:dyDescent="0.2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row>
    <row r="3113" spans="2:14" ht="14.25" customHeight="1" x14ac:dyDescent="0.2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row>
    <row r="3114" spans="2:14" ht="14.25" customHeight="1" x14ac:dyDescent="0.2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row>
    <row r="3115" spans="2:14" ht="14.25" customHeight="1" x14ac:dyDescent="0.2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row>
    <row r="3116" spans="2:14" ht="14.25" customHeight="1" x14ac:dyDescent="0.2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row>
    <row r="3117" spans="2:14" ht="14.25" customHeight="1" x14ac:dyDescent="0.2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row>
    <row r="3118" spans="2:14" ht="14.25" customHeight="1" x14ac:dyDescent="0.2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row>
    <row r="3119" spans="2:14" ht="14.25" customHeight="1" x14ac:dyDescent="0.2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row>
    <row r="3120" spans="2:14" ht="14.25" customHeight="1" x14ac:dyDescent="0.2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row>
    <row r="3121" spans="2:14" ht="14.25" customHeight="1" x14ac:dyDescent="0.2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row>
    <row r="3122" spans="2:14" ht="14.25" customHeight="1" x14ac:dyDescent="0.2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row>
    <row r="3123" spans="2:14" ht="14.25" customHeight="1" x14ac:dyDescent="0.2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row>
    <row r="3124" spans="2:14" ht="14.25" customHeight="1" x14ac:dyDescent="0.2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row>
    <row r="3125" spans="2:14" ht="14.25" customHeight="1" x14ac:dyDescent="0.2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row>
    <row r="3126" spans="2:14" ht="14.25" customHeight="1" x14ac:dyDescent="0.2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row>
    <row r="3127" spans="2:14" ht="14.25" customHeight="1" x14ac:dyDescent="0.2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row>
    <row r="3128" spans="2:14" ht="14.25" customHeight="1" x14ac:dyDescent="0.2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row>
    <row r="3129" spans="2:14" ht="14.25" customHeight="1" x14ac:dyDescent="0.2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row>
    <row r="3130" spans="2:14" ht="14.25" customHeight="1" x14ac:dyDescent="0.2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row>
    <row r="3131" spans="2:14" ht="14.25" customHeight="1" x14ac:dyDescent="0.2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row>
    <row r="3132" spans="2:14" ht="14.25" customHeight="1" x14ac:dyDescent="0.2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row>
    <row r="3133" spans="2:14" ht="14.25" customHeight="1" x14ac:dyDescent="0.2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row>
    <row r="3134" spans="2:14" ht="14.25" customHeight="1" x14ac:dyDescent="0.2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row>
    <row r="3135" spans="2:14" ht="14.25" customHeight="1" x14ac:dyDescent="0.2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row>
    <row r="3136" spans="2:14" ht="14.25" customHeight="1" x14ac:dyDescent="0.2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row>
    <row r="3137" spans="2:14" ht="14.25" customHeight="1" x14ac:dyDescent="0.2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row>
    <row r="3138" spans="2:14" ht="14.25" customHeight="1" x14ac:dyDescent="0.2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row>
    <row r="3139" spans="2:14" ht="14.25" customHeight="1" x14ac:dyDescent="0.2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row>
    <row r="3140" spans="2:14" ht="14.25" customHeight="1" x14ac:dyDescent="0.2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row>
    <row r="3141" spans="2:14" ht="14.25" customHeight="1" x14ac:dyDescent="0.2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row>
    <row r="3142" spans="2:14" ht="14.25" customHeight="1" x14ac:dyDescent="0.2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row>
    <row r="3143" spans="2:14" ht="14.25" customHeight="1" x14ac:dyDescent="0.2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row>
    <row r="3144" spans="2:14" ht="14.25" customHeight="1" x14ac:dyDescent="0.2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row>
    <row r="3145" spans="2:14" ht="14.25" customHeight="1" x14ac:dyDescent="0.2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row>
    <row r="3146" spans="2:14" ht="14.25" customHeight="1" x14ac:dyDescent="0.2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row>
    <row r="3147" spans="2:14" ht="14.25" customHeight="1" x14ac:dyDescent="0.2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row>
    <row r="3148" spans="2:14" ht="14.25" customHeight="1" x14ac:dyDescent="0.2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row>
    <row r="3149" spans="2:14" ht="14.25" customHeight="1" x14ac:dyDescent="0.2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row>
    <row r="3150" spans="2:14" ht="14.25" customHeight="1" x14ac:dyDescent="0.2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row>
    <row r="3151" spans="2:14" ht="14.25" customHeight="1" x14ac:dyDescent="0.2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row>
    <row r="3152" spans="2:14" ht="14.25" customHeight="1" x14ac:dyDescent="0.2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row>
    <row r="3153" spans="2:14" ht="14.25" customHeight="1" x14ac:dyDescent="0.2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row>
    <row r="3154" spans="2:14" ht="14.25" customHeight="1" x14ac:dyDescent="0.2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row>
    <row r="3155" spans="2:14" ht="14.25" customHeight="1" x14ac:dyDescent="0.2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row>
    <row r="3156" spans="2:14" ht="14.25" customHeight="1" x14ac:dyDescent="0.2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row>
    <row r="3157" spans="2:14" ht="14.25" customHeight="1" x14ac:dyDescent="0.2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row>
    <row r="3158" spans="2:14" ht="14.25" customHeight="1" x14ac:dyDescent="0.2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row>
    <row r="3159" spans="2:14" ht="14.25" customHeight="1" x14ac:dyDescent="0.2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row>
    <row r="3160" spans="2:14" ht="14.25" customHeight="1" x14ac:dyDescent="0.2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row>
    <row r="3161" spans="2:14" ht="14.25" customHeight="1" x14ac:dyDescent="0.2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row>
    <row r="3162" spans="2:14" ht="14.25" customHeight="1" x14ac:dyDescent="0.2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row>
    <row r="3163" spans="2:14" ht="14.25" customHeight="1" x14ac:dyDescent="0.2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row>
    <row r="3164" spans="2:14" ht="14.25" customHeight="1" x14ac:dyDescent="0.2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row>
    <row r="3165" spans="2:14" ht="14.25" customHeight="1" x14ac:dyDescent="0.2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row>
    <row r="3166" spans="2:14" ht="14.25" customHeight="1" x14ac:dyDescent="0.2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row>
    <row r="3167" spans="2:14" ht="14.25" customHeight="1" x14ac:dyDescent="0.2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row>
    <row r="3168" spans="2:14" ht="14.25" customHeight="1" x14ac:dyDescent="0.2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row>
    <row r="3169" spans="2:14" ht="14.25" customHeight="1" x14ac:dyDescent="0.2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row>
    <row r="3170" spans="2:14" ht="14.25" customHeight="1" x14ac:dyDescent="0.2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row>
    <row r="3171" spans="2:14" ht="14.25" customHeight="1" x14ac:dyDescent="0.2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row>
    <row r="3172" spans="2:14" ht="14.25" customHeight="1" x14ac:dyDescent="0.2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row>
    <row r="3173" spans="2:14" ht="14.25" customHeight="1" x14ac:dyDescent="0.2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row>
    <row r="3174" spans="2:14" ht="14.25" customHeight="1" x14ac:dyDescent="0.2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row>
    <row r="3175" spans="2:14" ht="14.25" customHeight="1" x14ac:dyDescent="0.2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row>
    <row r="3176" spans="2:14" ht="14.25" customHeight="1" x14ac:dyDescent="0.2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row>
    <row r="3177" spans="2:14" ht="14.25" customHeight="1" x14ac:dyDescent="0.2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row>
    <row r="3178" spans="2:14" ht="14.25" customHeight="1" x14ac:dyDescent="0.2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row>
    <row r="3179" spans="2:14" ht="14.25" customHeight="1" x14ac:dyDescent="0.2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row>
    <row r="3180" spans="2:14" ht="14.25" customHeight="1" x14ac:dyDescent="0.2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row>
    <row r="3181" spans="2:14" ht="14.25" customHeight="1" x14ac:dyDescent="0.2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row>
    <row r="3182" spans="2:14" ht="14.25" customHeight="1" x14ac:dyDescent="0.2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row>
    <row r="3183" spans="2:14" ht="14.25" customHeight="1" x14ac:dyDescent="0.2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row>
    <row r="3184" spans="2:14" ht="14.25" customHeight="1" x14ac:dyDescent="0.2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row>
    <row r="3185" spans="2:14" ht="14.25" customHeight="1" x14ac:dyDescent="0.2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row>
    <row r="3186" spans="2:14" ht="14.25" customHeight="1" x14ac:dyDescent="0.2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row>
    <row r="3187" spans="2:14" ht="14.25" customHeight="1" x14ac:dyDescent="0.2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row>
    <row r="3188" spans="2:14" ht="14.25" customHeight="1" x14ac:dyDescent="0.2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row>
    <row r="3189" spans="2:14" ht="14.25" customHeight="1" x14ac:dyDescent="0.2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row>
    <row r="3190" spans="2:14" ht="14.25" customHeight="1" x14ac:dyDescent="0.2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row>
    <row r="3191" spans="2:14" ht="14.25" customHeight="1" x14ac:dyDescent="0.2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row>
    <row r="3192" spans="2:14" ht="14.25" customHeight="1" x14ac:dyDescent="0.2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row>
    <row r="3193" spans="2:14" ht="14.25" customHeight="1" x14ac:dyDescent="0.2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row>
    <row r="3194" spans="2:14" ht="14.25" customHeight="1" x14ac:dyDescent="0.2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row>
    <row r="3195" spans="2:14" ht="14.25" customHeight="1" x14ac:dyDescent="0.2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row>
    <row r="3196" spans="2:14" ht="14.25" customHeight="1" x14ac:dyDescent="0.2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row>
    <row r="3197" spans="2:14" ht="14.25" customHeight="1" x14ac:dyDescent="0.2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row>
    <row r="3198" spans="2:14" ht="14.25" customHeight="1" x14ac:dyDescent="0.2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row>
    <row r="3199" spans="2:14" ht="14.25" customHeight="1" x14ac:dyDescent="0.2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row>
    <row r="3200" spans="2:14" ht="14.25" customHeight="1" x14ac:dyDescent="0.2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row>
    <row r="3201" spans="2:14" ht="14.25" customHeight="1" x14ac:dyDescent="0.2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row>
    <row r="3202" spans="2:14" ht="14.25" customHeight="1" x14ac:dyDescent="0.2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row>
    <row r="3203" spans="2:14" ht="14.25" customHeight="1" x14ac:dyDescent="0.2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row>
    <row r="3204" spans="2:14" ht="14.25" customHeight="1" x14ac:dyDescent="0.2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row>
    <row r="3205" spans="2:14" ht="14.25" customHeight="1" x14ac:dyDescent="0.2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row>
    <row r="3206" spans="2:14" ht="14.25" customHeight="1" x14ac:dyDescent="0.2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row>
    <row r="3207" spans="2:14" ht="14.25" customHeight="1" x14ac:dyDescent="0.2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row>
    <row r="3208" spans="2:14" ht="14.25" customHeight="1" x14ac:dyDescent="0.2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row>
    <row r="3209" spans="2:14" ht="14.25" customHeight="1" x14ac:dyDescent="0.2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row>
    <row r="3210" spans="2:14" ht="14.25" customHeight="1" x14ac:dyDescent="0.2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row>
    <row r="3211" spans="2:14" ht="14.25" customHeight="1" x14ac:dyDescent="0.2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row>
    <row r="3212" spans="2:14" ht="14.25" customHeight="1" x14ac:dyDescent="0.2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row>
    <row r="3213" spans="2:14" ht="14.25" customHeight="1" x14ac:dyDescent="0.2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row>
    <row r="3214" spans="2:14" ht="14.25" customHeight="1" x14ac:dyDescent="0.2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row>
    <row r="3215" spans="2:14" ht="14.25" customHeight="1" x14ac:dyDescent="0.2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row>
    <row r="3216" spans="2:14" ht="14.25" customHeight="1" x14ac:dyDescent="0.2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row>
    <row r="3217" spans="2:14" ht="14.25" customHeight="1" x14ac:dyDescent="0.2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row>
    <row r="3218" spans="2:14" ht="14.25" customHeight="1" x14ac:dyDescent="0.2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row>
    <row r="3219" spans="2:14" ht="14.25" customHeight="1" x14ac:dyDescent="0.2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row>
    <row r="3220" spans="2:14" ht="14.25" customHeight="1" x14ac:dyDescent="0.2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row>
    <row r="3221" spans="2:14" ht="14.25" customHeight="1" x14ac:dyDescent="0.2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row>
    <row r="3222" spans="2:14" ht="14.25" customHeight="1" x14ac:dyDescent="0.2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row>
    <row r="3223" spans="2:14" ht="14.25" customHeight="1" x14ac:dyDescent="0.2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row>
    <row r="3224" spans="2:14" ht="14.25" customHeight="1" x14ac:dyDescent="0.2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row>
    <row r="3225" spans="2:14" ht="14.25" customHeight="1" x14ac:dyDescent="0.2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row>
    <row r="3226" spans="2:14" ht="14.25" customHeight="1" x14ac:dyDescent="0.2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row>
    <row r="3227" spans="2:14" ht="14.25" customHeight="1" x14ac:dyDescent="0.2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row>
    <row r="3228" spans="2:14" ht="14.25" customHeight="1" x14ac:dyDescent="0.2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row>
    <row r="3229" spans="2:14" ht="14.25" customHeight="1" x14ac:dyDescent="0.2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row>
    <row r="3230" spans="2:14" ht="14.25" customHeight="1" x14ac:dyDescent="0.2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row>
    <row r="3231" spans="2:14" ht="14.25" customHeight="1" x14ac:dyDescent="0.2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row>
    <row r="3232" spans="2:14" ht="14.25" customHeight="1" x14ac:dyDescent="0.2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row>
    <row r="3233" spans="2:14" ht="14.25" customHeight="1" x14ac:dyDescent="0.2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row>
    <row r="3234" spans="2:14" ht="14.25" customHeight="1" x14ac:dyDescent="0.2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row>
    <row r="3235" spans="2:14" ht="14.25" customHeight="1" x14ac:dyDescent="0.2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row>
    <row r="3236" spans="2:14" ht="14.25" customHeight="1" x14ac:dyDescent="0.2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row>
    <row r="3237" spans="2:14" ht="14.25" customHeight="1" x14ac:dyDescent="0.2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row>
    <row r="3238" spans="2:14" ht="14.25" customHeight="1" x14ac:dyDescent="0.2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row>
    <row r="3239" spans="2:14" ht="14.25" customHeight="1" x14ac:dyDescent="0.2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row>
    <row r="3240" spans="2:14" ht="14.25" customHeight="1" x14ac:dyDescent="0.2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row>
    <row r="3241" spans="2:14" ht="14.25" customHeight="1" x14ac:dyDescent="0.2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row>
    <row r="3242" spans="2:14" ht="14.25" customHeight="1" x14ac:dyDescent="0.2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row>
    <row r="3243" spans="2:14" ht="14.25" customHeight="1" x14ac:dyDescent="0.2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row>
    <row r="3244" spans="2:14" ht="14.25" customHeight="1" x14ac:dyDescent="0.2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row>
    <row r="3245" spans="2:14" ht="14.25" customHeight="1" x14ac:dyDescent="0.2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row>
    <row r="3246" spans="2:14" ht="14.25" customHeight="1" x14ac:dyDescent="0.2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row>
    <row r="3247" spans="2:14" ht="14.25" customHeight="1" x14ac:dyDescent="0.2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row>
    <row r="3248" spans="2:14" ht="14.25" customHeight="1" x14ac:dyDescent="0.2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row>
    <row r="3249" spans="2:14" ht="14.25" customHeight="1" x14ac:dyDescent="0.2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row>
    <row r="3250" spans="2:14" ht="14.25" customHeight="1" x14ac:dyDescent="0.2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row>
    <row r="3251" spans="2:14" ht="14.25" customHeight="1" x14ac:dyDescent="0.2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row>
    <row r="3252" spans="2:14" ht="14.25" customHeight="1" x14ac:dyDescent="0.2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row>
    <row r="3253" spans="2:14" ht="14.25" customHeight="1" x14ac:dyDescent="0.2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row>
    <row r="3254" spans="2:14" ht="14.25" customHeight="1" x14ac:dyDescent="0.2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row>
    <row r="3255" spans="2:14" ht="14.25" customHeight="1" x14ac:dyDescent="0.2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row>
    <row r="3256" spans="2:14" ht="14.25" customHeight="1" x14ac:dyDescent="0.2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row>
    <row r="3257" spans="2:14" ht="14.25" customHeight="1" x14ac:dyDescent="0.2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row>
    <row r="3258" spans="2:14" ht="14.25" customHeight="1" x14ac:dyDescent="0.2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row>
    <row r="3259" spans="2:14" ht="14.25" customHeight="1" x14ac:dyDescent="0.2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row>
    <row r="3260" spans="2:14" ht="14.25" customHeight="1" x14ac:dyDescent="0.2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row>
    <row r="3261" spans="2:14" ht="14.25" customHeight="1" x14ac:dyDescent="0.2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row>
    <row r="3262" spans="2:14" ht="14.25" customHeight="1" x14ac:dyDescent="0.2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row>
    <row r="3263" spans="2:14" ht="14.25" customHeight="1" x14ac:dyDescent="0.2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row>
    <row r="3264" spans="2:14" ht="14.25" customHeight="1" x14ac:dyDescent="0.2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row>
    <row r="3265" spans="2:14" ht="14.25" customHeight="1" x14ac:dyDescent="0.2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row>
    <row r="3266" spans="2:14" ht="14.25" customHeight="1" x14ac:dyDescent="0.2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row>
    <row r="3267" spans="2:14" ht="14.25" customHeight="1" x14ac:dyDescent="0.2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row>
    <row r="3268" spans="2:14" ht="14.25" customHeight="1" x14ac:dyDescent="0.2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row>
    <row r="3269" spans="2:14" ht="14.25" customHeight="1" x14ac:dyDescent="0.2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row>
    <row r="3270" spans="2:14" ht="14.25" customHeight="1" x14ac:dyDescent="0.2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row>
    <row r="3271" spans="2:14" ht="14.25" customHeight="1" x14ac:dyDescent="0.2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row>
    <row r="3272" spans="2:14" ht="14.25" customHeight="1" x14ac:dyDescent="0.2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row>
    <row r="3273" spans="2:14" ht="14.25" customHeight="1" x14ac:dyDescent="0.2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row>
    <row r="3274" spans="2:14" ht="14.25" customHeight="1" x14ac:dyDescent="0.2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row>
    <row r="3275" spans="2:14" ht="14.25" customHeight="1" x14ac:dyDescent="0.2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row>
    <row r="3276" spans="2:14" ht="14.25" customHeight="1" x14ac:dyDescent="0.2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row>
    <row r="3277" spans="2:14" ht="14.25" customHeight="1" x14ac:dyDescent="0.2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row>
    <row r="3278" spans="2:14" ht="14.25" customHeight="1" x14ac:dyDescent="0.2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row>
    <row r="3279" spans="2:14" ht="14.25" customHeight="1" x14ac:dyDescent="0.2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row>
    <row r="3280" spans="2:14" ht="14.25" customHeight="1" x14ac:dyDescent="0.2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row>
    <row r="3281" spans="2:14" ht="14.25" customHeight="1" x14ac:dyDescent="0.2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row>
    <row r="3282" spans="2:14" ht="14.25" customHeight="1" x14ac:dyDescent="0.2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row>
    <row r="3283" spans="2:14" ht="14.25" customHeight="1" x14ac:dyDescent="0.2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row>
    <row r="3284" spans="2:14" ht="14.25" customHeight="1" x14ac:dyDescent="0.2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row>
    <row r="3285" spans="2:14" ht="14.25" customHeight="1" x14ac:dyDescent="0.2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row>
    <row r="3286" spans="2:14" ht="14.25" customHeight="1" x14ac:dyDescent="0.2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row>
    <row r="3287" spans="2:14" ht="14.25" customHeight="1" x14ac:dyDescent="0.2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row>
    <row r="3288" spans="2:14" ht="14.25" customHeight="1" x14ac:dyDescent="0.2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row>
    <row r="3289" spans="2:14" ht="14.25" customHeight="1" x14ac:dyDescent="0.2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row>
    <row r="3290" spans="2:14" ht="14.25" customHeight="1" x14ac:dyDescent="0.2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row>
    <row r="3291" spans="2:14" ht="14.25" customHeight="1" x14ac:dyDescent="0.2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row>
    <row r="3292" spans="2:14" ht="14.25" customHeight="1" x14ac:dyDescent="0.2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row>
    <row r="3293" spans="2:14" ht="14.25" customHeight="1" x14ac:dyDescent="0.2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row>
    <row r="3294" spans="2:14" ht="14.25" customHeight="1" x14ac:dyDescent="0.2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row>
    <row r="3295" spans="2:14" ht="14.25" customHeight="1" x14ac:dyDescent="0.2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row>
    <row r="3296" spans="2:14" ht="14.25" customHeight="1" x14ac:dyDescent="0.2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row>
    <row r="3297" spans="2:14" ht="14.25" customHeight="1" x14ac:dyDescent="0.2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row>
    <row r="3298" spans="2:14" ht="14.25" customHeight="1" x14ac:dyDescent="0.2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row>
    <row r="3299" spans="2:14" ht="14.25" customHeight="1" x14ac:dyDescent="0.2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row>
    <row r="3300" spans="2:14" ht="14.25" customHeight="1" x14ac:dyDescent="0.2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row>
    <row r="3301" spans="2:14" ht="14.25" customHeight="1" x14ac:dyDescent="0.2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row>
    <row r="3302" spans="2:14" ht="14.25" customHeight="1" x14ac:dyDescent="0.2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row>
    <row r="3303" spans="2:14" ht="14.25" customHeight="1" x14ac:dyDescent="0.2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row>
    <row r="3304" spans="2:14" ht="14.25" customHeight="1" x14ac:dyDescent="0.2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row>
    <row r="3305" spans="2:14" ht="14.25" customHeight="1" x14ac:dyDescent="0.2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row>
    <row r="3306" spans="2:14" ht="14.25" customHeight="1" x14ac:dyDescent="0.2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row>
    <row r="3307" spans="2:14" ht="14.25" customHeight="1" x14ac:dyDescent="0.2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row>
    <row r="3308" spans="2:14" ht="14.25" customHeight="1" x14ac:dyDescent="0.2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row>
    <row r="3309" spans="2:14" ht="14.25" customHeight="1" x14ac:dyDescent="0.2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row>
    <row r="3310" spans="2:14" ht="14.25" customHeight="1" x14ac:dyDescent="0.2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row>
    <row r="3311" spans="2:14" ht="14.25" customHeight="1" x14ac:dyDescent="0.2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row>
    <row r="3312" spans="2:14" ht="14.25" customHeight="1" x14ac:dyDescent="0.2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row>
    <row r="3313" spans="2:14" ht="14.25" customHeight="1" x14ac:dyDescent="0.2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row>
    <row r="3314" spans="2:14" ht="14.25" customHeight="1" x14ac:dyDescent="0.2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row>
    <row r="3315" spans="2:14" ht="14.25" customHeight="1" x14ac:dyDescent="0.2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row>
    <row r="3316" spans="2:14" ht="14.25" customHeight="1" x14ac:dyDescent="0.2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row>
    <row r="3317" spans="2:14" ht="14.25" customHeight="1" x14ac:dyDescent="0.2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row>
    <row r="3318" spans="2:14" ht="14.25" customHeight="1" x14ac:dyDescent="0.2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row>
    <row r="3319" spans="2:14" ht="14.25" customHeight="1" x14ac:dyDescent="0.2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row>
    <row r="3320" spans="2:14" ht="14.25" customHeight="1" x14ac:dyDescent="0.2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row>
    <row r="3321" spans="2:14" ht="14.25" customHeight="1" x14ac:dyDescent="0.2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row>
    <row r="3322" spans="2:14" ht="14.25" customHeight="1" x14ac:dyDescent="0.2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row>
    <row r="3323" spans="2:14" ht="14.25" customHeight="1" x14ac:dyDescent="0.2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row>
    <row r="3324" spans="2:14" ht="14.25" customHeight="1" x14ac:dyDescent="0.2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row>
    <row r="3325" spans="2:14" ht="14.25" customHeight="1" x14ac:dyDescent="0.2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row>
    <row r="3326" spans="2:14" ht="14.25" customHeight="1" x14ac:dyDescent="0.2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row>
    <row r="3327" spans="2:14" ht="14.25" customHeight="1" x14ac:dyDescent="0.2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row>
    <row r="3328" spans="2:14" ht="14.25" customHeight="1" x14ac:dyDescent="0.2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row>
    <row r="3329" spans="2:14" ht="14.25" customHeight="1" x14ac:dyDescent="0.2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row>
    <row r="3330" spans="2:14" ht="14.25" customHeight="1" x14ac:dyDescent="0.2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row>
    <row r="3331" spans="2:14" ht="14.25" customHeight="1" x14ac:dyDescent="0.2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row>
    <row r="3332" spans="2:14" ht="14.25" customHeight="1" x14ac:dyDescent="0.2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row>
    <row r="3333" spans="2:14" ht="14.25" customHeight="1" x14ac:dyDescent="0.2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row>
    <row r="3334" spans="2:14" ht="14.25" customHeight="1" x14ac:dyDescent="0.2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row>
    <row r="3335" spans="2:14" ht="14.25" customHeight="1" x14ac:dyDescent="0.2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row>
    <row r="3336" spans="2:14" ht="14.25" customHeight="1" x14ac:dyDescent="0.2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row>
    <row r="3337" spans="2:14" ht="14.25" customHeight="1" x14ac:dyDescent="0.2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row>
    <row r="3338" spans="2:14" ht="14.25" customHeight="1" x14ac:dyDescent="0.2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row>
    <row r="3339" spans="2:14" ht="14.25" customHeight="1" x14ac:dyDescent="0.2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row>
    <row r="3340" spans="2:14" ht="14.25" customHeight="1" x14ac:dyDescent="0.2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row>
    <row r="3341" spans="2:14" ht="14.25" customHeight="1" x14ac:dyDescent="0.2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row>
    <row r="3342" spans="2:14" ht="14.25" customHeight="1" x14ac:dyDescent="0.2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row>
    <row r="3343" spans="2:14" ht="14.25" customHeight="1" x14ac:dyDescent="0.2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row>
    <row r="3344" spans="2:14" ht="14.25" customHeight="1" x14ac:dyDescent="0.2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row>
    <row r="3345" spans="2:14" ht="14.25" customHeight="1" x14ac:dyDescent="0.2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row>
    <row r="3346" spans="2:14" ht="14.25" customHeight="1" x14ac:dyDescent="0.2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row>
    <row r="3347" spans="2:14" ht="14.25" customHeight="1" x14ac:dyDescent="0.2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row>
    <row r="3348" spans="2:14" ht="14.25" customHeight="1" x14ac:dyDescent="0.2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row>
    <row r="3349" spans="2:14" ht="14.25" customHeight="1" x14ac:dyDescent="0.2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row>
    <row r="3350" spans="2:14" ht="14.25" customHeight="1" x14ac:dyDescent="0.2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row>
    <row r="3351" spans="2:14" ht="14.25" customHeight="1" x14ac:dyDescent="0.2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row>
    <row r="3352" spans="2:14" ht="14.25" customHeight="1" x14ac:dyDescent="0.2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row>
    <row r="3353" spans="2:14" ht="14.25" customHeight="1" x14ac:dyDescent="0.2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row>
    <row r="3354" spans="2:14" ht="14.25" customHeight="1" x14ac:dyDescent="0.2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row>
    <row r="3355" spans="2:14" ht="14.25" customHeight="1" x14ac:dyDescent="0.2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row>
    <row r="3356" spans="2:14" ht="14.25" customHeight="1" x14ac:dyDescent="0.2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row>
    <row r="3357" spans="2:14" ht="14.25" customHeight="1" x14ac:dyDescent="0.2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row>
    <row r="3358" spans="2:14" ht="14.25" customHeight="1" x14ac:dyDescent="0.2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row>
    <row r="3359" spans="2:14" ht="14.25" customHeight="1" x14ac:dyDescent="0.2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row>
    <row r="3360" spans="2:14" ht="14.25" customHeight="1" x14ac:dyDescent="0.2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row>
    <row r="3361" spans="2:14" ht="14.25" customHeight="1" x14ac:dyDescent="0.2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row>
    <row r="3362" spans="2:14" ht="14.25" customHeight="1" x14ac:dyDescent="0.2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row>
    <row r="3363" spans="2:14" ht="14.25" customHeight="1" x14ac:dyDescent="0.2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row>
    <row r="3364" spans="2:14" ht="14.25" customHeight="1" x14ac:dyDescent="0.2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row>
    <row r="3365" spans="2:14" ht="14.25" customHeight="1" x14ac:dyDescent="0.2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row>
    <row r="3366" spans="2:14" ht="14.25" customHeight="1" x14ac:dyDescent="0.2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row>
    <row r="3367" spans="2:14" ht="14.25" customHeight="1" x14ac:dyDescent="0.2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row>
    <row r="3368" spans="2:14" ht="14.25" customHeight="1" x14ac:dyDescent="0.2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row>
    <row r="3369" spans="2:14" ht="14.25" customHeight="1" x14ac:dyDescent="0.2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row>
    <row r="3370" spans="2:14" ht="14.25" customHeight="1" x14ac:dyDescent="0.2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row>
    <row r="3371" spans="2:14" ht="14.25" customHeight="1" x14ac:dyDescent="0.2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row>
    <row r="3372" spans="2:14" ht="14.25" customHeight="1" x14ac:dyDescent="0.2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row>
    <row r="3373" spans="2:14" ht="14.25" customHeight="1" x14ac:dyDescent="0.2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row>
    <row r="3374" spans="2:14" ht="14.25" customHeight="1" x14ac:dyDescent="0.2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row>
    <row r="3375" spans="2:14" ht="14.25" customHeight="1" x14ac:dyDescent="0.2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row>
    <row r="3376" spans="2:14" ht="14.25" customHeight="1" x14ac:dyDescent="0.2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row>
    <row r="3377" spans="2:14" ht="14.25" customHeight="1" x14ac:dyDescent="0.2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row>
    <row r="3378" spans="2:14" ht="14.25" customHeight="1" x14ac:dyDescent="0.2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row>
    <row r="3379" spans="2:14" ht="14.25" customHeight="1" x14ac:dyDescent="0.2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row>
    <row r="3380" spans="2:14" ht="14.25" customHeight="1" x14ac:dyDescent="0.2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row>
    <row r="3381" spans="2:14" ht="14.25" customHeight="1" x14ac:dyDescent="0.2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row>
    <row r="3382" spans="2:14" ht="14.25" customHeight="1" x14ac:dyDescent="0.2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row>
    <row r="3383" spans="2:14" ht="14.25" customHeight="1" x14ac:dyDescent="0.2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row>
    <row r="3384" spans="2:14" ht="14.25" customHeight="1" x14ac:dyDescent="0.2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row>
    <row r="3385" spans="2:14" ht="14.25" customHeight="1" x14ac:dyDescent="0.2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row>
    <row r="3386" spans="2:14" ht="14.25" customHeight="1" x14ac:dyDescent="0.2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row>
    <row r="3387" spans="2:14" ht="14.25" customHeight="1" x14ac:dyDescent="0.2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row>
    <row r="3388" spans="2:14" ht="14.25" customHeight="1" x14ac:dyDescent="0.2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row>
    <row r="3389" spans="2:14" ht="14.25" customHeight="1" x14ac:dyDescent="0.2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row>
    <row r="3390" spans="2:14" ht="14.25" customHeight="1" x14ac:dyDescent="0.2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row>
    <row r="3391" spans="2:14" ht="14.25" customHeight="1" x14ac:dyDescent="0.2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row>
    <row r="3392" spans="2:14" ht="14.25" customHeight="1" x14ac:dyDescent="0.2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row>
    <row r="3393" spans="2:14" ht="14.25" customHeight="1" x14ac:dyDescent="0.2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row>
    <row r="3394" spans="2:14" ht="14.25" customHeight="1" x14ac:dyDescent="0.2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row>
    <row r="3395" spans="2:14" ht="14.25" customHeight="1" x14ac:dyDescent="0.2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row>
    <row r="3396" spans="2:14" ht="14.25" customHeight="1" x14ac:dyDescent="0.2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row>
    <row r="3397" spans="2:14" ht="14.25" customHeight="1" x14ac:dyDescent="0.2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row>
    <row r="3398" spans="2:14" ht="14.25" customHeight="1" x14ac:dyDescent="0.2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row>
    <row r="3399" spans="2:14" ht="14.25" customHeight="1" x14ac:dyDescent="0.2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row>
    <row r="3400" spans="2:14" ht="14.25" customHeight="1" x14ac:dyDescent="0.2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row>
    <row r="3401" spans="2:14" ht="14.25" customHeight="1" x14ac:dyDescent="0.2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row>
    <row r="3402" spans="2:14" ht="14.25" customHeight="1" x14ac:dyDescent="0.2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row>
    <row r="3403" spans="2:14" ht="14.25" customHeight="1" x14ac:dyDescent="0.2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row>
    <row r="3404" spans="2:14" ht="14.25" customHeight="1" x14ac:dyDescent="0.2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row>
    <row r="3405" spans="2:14" ht="14.25" customHeight="1" x14ac:dyDescent="0.2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row>
    <row r="3406" spans="2:14" ht="14.25" customHeight="1" x14ac:dyDescent="0.2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row>
    <row r="3407" spans="2:14" ht="14.25" customHeight="1" x14ac:dyDescent="0.2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row>
    <row r="3408" spans="2:14" ht="14.25" customHeight="1" x14ac:dyDescent="0.2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row>
    <row r="3409" spans="2:14" ht="14.25" customHeight="1" x14ac:dyDescent="0.2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row>
    <row r="3410" spans="2:14" ht="14.25" customHeight="1" x14ac:dyDescent="0.2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row>
    <row r="3411" spans="2:14" ht="14.25" customHeight="1" x14ac:dyDescent="0.2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row>
    <row r="3412" spans="2:14" ht="14.25" customHeight="1" x14ac:dyDescent="0.2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row>
    <row r="3413" spans="2:14" ht="14.25" customHeight="1" x14ac:dyDescent="0.2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row>
    <row r="3414" spans="2:14" ht="14.25" customHeight="1" x14ac:dyDescent="0.2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row>
    <row r="3415" spans="2:14" ht="14.25" customHeight="1" x14ac:dyDescent="0.2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row>
    <row r="3416" spans="2:14" ht="14.25" customHeight="1" x14ac:dyDescent="0.2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row>
    <row r="3417" spans="2:14" ht="14.25" customHeight="1" x14ac:dyDescent="0.2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row>
    <row r="3418" spans="2:14" ht="14.25" customHeight="1" x14ac:dyDescent="0.2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row>
    <row r="3419" spans="2:14" ht="14.25" customHeight="1" x14ac:dyDescent="0.2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row>
    <row r="3420" spans="2:14" ht="14.25" customHeight="1" x14ac:dyDescent="0.2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row>
    <row r="3421" spans="2:14" ht="14.25" customHeight="1" x14ac:dyDescent="0.2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row>
    <row r="3422" spans="2:14" ht="14.25" customHeight="1" x14ac:dyDescent="0.2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row>
    <row r="3423" spans="2:14" ht="14.25" customHeight="1" x14ac:dyDescent="0.2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row>
    <row r="3424" spans="2:14" ht="14.25" customHeight="1" x14ac:dyDescent="0.2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row>
    <row r="3425" spans="2:14" ht="14.25" customHeight="1" x14ac:dyDescent="0.2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row>
    <row r="3426" spans="2:14" ht="14.25" customHeight="1" x14ac:dyDescent="0.2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row>
    <row r="3427" spans="2:14" ht="14.25" customHeight="1" x14ac:dyDescent="0.2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row>
    <row r="3428" spans="2:14" ht="14.25" customHeight="1" x14ac:dyDescent="0.2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row>
    <row r="3429" spans="2:14" ht="14.25" customHeight="1" x14ac:dyDescent="0.2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row>
    <row r="3430" spans="2:14" ht="14.25" customHeight="1" x14ac:dyDescent="0.2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row>
    <row r="3431" spans="2:14" ht="14.25" customHeight="1" x14ac:dyDescent="0.2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row>
    <row r="3432" spans="2:14" ht="14.25" customHeight="1" x14ac:dyDescent="0.2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row>
    <row r="3433" spans="2:14" ht="14.25" customHeight="1" x14ac:dyDescent="0.2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row>
    <row r="3434" spans="2:14" ht="14.25" customHeight="1" x14ac:dyDescent="0.2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row>
    <row r="3435" spans="2:14" ht="14.25" customHeight="1" x14ac:dyDescent="0.2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row>
    <row r="3436" spans="2:14" ht="14.25" customHeight="1" x14ac:dyDescent="0.2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row>
    <row r="3437" spans="2:14" ht="14.25" customHeight="1" x14ac:dyDescent="0.2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row>
    <row r="3438" spans="2:14" ht="14.25" customHeight="1" x14ac:dyDescent="0.2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row>
    <row r="3439" spans="2:14" ht="14.25" customHeight="1" x14ac:dyDescent="0.2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row>
    <row r="3440" spans="2:14" ht="14.25" customHeight="1" x14ac:dyDescent="0.2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row>
    <row r="3441" spans="2:14" ht="14.25" customHeight="1" x14ac:dyDescent="0.2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row>
    <row r="3442" spans="2:14" ht="14.25" customHeight="1" x14ac:dyDescent="0.2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row>
    <row r="3443" spans="2:14" ht="14.25" customHeight="1" x14ac:dyDescent="0.2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row>
    <row r="3444" spans="2:14" ht="14.25" customHeight="1" x14ac:dyDescent="0.2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row>
    <row r="3445" spans="2:14" ht="14.25" customHeight="1" x14ac:dyDescent="0.2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row>
    <row r="3446" spans="2:14" ht="14.25" customHeight="1" x14ac:dyDescent="0.2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row>
    <row r="3447" spans="2:14" ht="14.25" customHeight="1" x14ac:dyDescent="0.2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row>
    <row r="3448" spans="2:14" ht="14.25" customHeight="1" x14ac:dyDescent="0.2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row>
    <row r="3449" spans="2:14" ht="14.25" customHeight="1" x14ac:dyDescent="0.2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row>
    <row r="3450" spans="2:14" ht="14.25" customHeight="1" x14ac:dyDescent="0.2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row>
    <row r="3451" spans="2:14" ht="14.25" customHeight="1" x14ac:dyDescent="0.2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row>
    <row r="3452" spans="2:14" ht="14.25" customHeight="1" x14ac:dyDescent="0.2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row>
    <row r="3453" spans="2:14" ht="14.25" customHeight="1" x14ac:dyDescent="0.2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row>
    <row r="3454" spans="2:14" ht="14.25" customHeight="1" x14ac:dyDescent="0.2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row>
    <row r="3455" spans="2:14" ht="14.25" customHeight="1" x14ac:dyDescent="0.2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row>
    <row r="3456" spans="2:14" ht="14.25" customHeight="1" x14ac:dyDescent="0.2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row>
    <row r="3457" spans="2:14" ht="14.25" customHeight="1" x14ac:dyDescent="0.2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row>
    <row r="3458" spans="2:14" ht="14.25" customHeight="1" x14ac:dyDescent="0.2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row>
    <row r="3459" spans="2:14" ht="14.25" customHeight="1" x14ac:dyDescent="0.2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row>
    <row r="3460" spans="2:14" ht="14.25" customHeight="1" x14ac:dyDescent="0.2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row>
    <row r="3461" spans="2:14" ht="14.25" customHeight="1" x14ac:dyDescent="0.2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row>
    <row r="3462" spans="2:14" ht="14.25" customHeight="1" x14ac:dyDescent="0.2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row>
    <row r="3463" spans="2:14" ht="14.25" customHeight="1" x14ac:dyDescent="0.2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row>
    <row r="3464" spans="2:14" ht="14.25" customHeight="1" x14ac:dyDescent="0.2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row>
    <row r="3465" spans="2:14" ht="14.25" customHeight="1" x14ac:dyDescent="0.2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row>
    <row r="3466" spans="2:14" ht="14.25" customHeight="1" x14ac:dyDescent="0.2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row>
    <row r="3467" spans="2:14" ht="14.25" customHeight="1" x14ac:dyDescent="0.2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row>
    <row r="3468" spans="2:14" ht="14.25" customHeight="1" x14ac:dyDescent="0.2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row>
    <row r="3469" spans="2:14" ht="14.25" customHeight="1" x14ac:dyDescent="0.2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row>
    <row r="3470" spans="2:14" ht="14.25" customHeight="1" x14ac:dyDescent="0.2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row>
    <row r="3471" spans="2:14" ht="14.25" customHeight="1" x14ac:dyDescent="0.2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row>
    <row r="3472" spans="2:14" ht="14.25" customHeight="1" x14ac:dyDescent="0.2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row>
    <row r="3473" spans="2:14" ht="14.25" customHeight="1" x14ac:dyDescent="0.2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row>
    <row r="3474" spans="2:14" ht="14.25" customHeight="1" x14ac:dyDescent="0.2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row>
    <row r="3475" spans="2:14" ht="14.25" customHeight="1" x14ac:dyDescent="0.2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row>
    <row r="3476" spans="2:14" ht="14.25" customHeight="1" x14ac:dyDescent="0.2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row>
    <row r="3477" spans="2:14" ht="14.25" customHeight="1" x14ac:dyDescent="0.2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row>
    <row r="3478" spans="2:14" ht="14.25" customHeight="1" x14ac:dyDescent="0.2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row>
    <row r="3479" spans="2:14" ht="14.25" customHeight="1" x14ac:dyDescent="0.2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row>
    <row r="3480" spans="2:14" ht="14.25" customHeight="1" x14ac:dyDescent="0.2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row>
    <row r="3481" spans="2:14" ht="14.25" customHeight="1" x14ac:dyDescent="0.2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row>
    <row r="3482" spans="2:14" ht="14.25" customHeight="1" x14ac:dyDescent="0.2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row>
    <row r="3483" spans="2:14" ht="14.25" customHeight="1" x14ac:dyDescent="0.2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row>
    <row r="3484" spans="2:14" ht="14.25" customHeight="1" x14ac:dyDescent="0.2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row>
    <row r="3485" spans="2:14" ht="14.25" customHeight="1" x14ac:dyDescent="0.2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row>
    <row r="3486" spans="2:14" ht="14.25" customHeight="1" x14ac:dyDescent="0.2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row>
    <row r="3487" spans="2:14" ht="14.25" customHeight="1" x14ac:dyDescent="0.2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row>
    <row r="3488" spans="2:14" ht="14.25" customHeight="1" x14ac:dyDescent="0.2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row>
    <row r="3489" spans="2:14" ht="14.25" customHeight="1" x14ac:dyDescent="0.2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row>
    <row r="3490" spans="2:14" ht="14.25" customHeight="1" x14ac:dyDescent="0.2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row>
    <row r="3491" spans="2:14" ht="14.25" customHeight="1" x14ac:dyDescent="0.2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row>
    <row r="3492" spans="2:14" ht="14.25" customHeight="1" x14ac:dyDescent="0.2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row>
    <row r="3493" spans="2:14" ht="14.25" customHeight="1" x14ac:dyDescent="0.2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row>
    <row r="3494" spans="2:14" ht="14.25" customHeight="1" x14ac:dyDescent="0.2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row>
    <row r="3495" spans="2:14" ht="14.25" customHeight="1" x14ac:dyDescent="0.2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row>
    <row r="3496" spans="2:14" ht="14.25" customHeight="1" x14ac:dyDescent="0.2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row>
    <row r="3497" spans="2:14" ht="14.25" customHeight="1" x14ac:dyDescent="0.2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row>
    <row r="3498" spans="2:14" ht="14.25" customHeight="1" x14ac:dyDescent="0.2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row>
    <row r="3499" spans="2:14" ht="14.25" customHeight="1" x14ac:dyDescent="0.2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row>
    <row r="3500" spans="2:14" ht="14.25" customHeight="1" x14ac:dyDescent="0.2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row>
    <row r="3501" spans="2:14" ht="14.25" customHeight="1" x14ac:dyDescent="0.2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row>
    <row r="3502" spans="2:14" ht="14.25" customHeight="1" x14ac:dyDescent="0.2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row>
    <row r="3503" spans="2:14" ht="14.25" customHeight="1" x14ac:dyDescent="0.2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row>
    <row r="3504" spans="2:14" ht="14.25" customHeight="1" x14ac:dyDescent="0.2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row>
    <row r="3505" spans="2:14" ht="14.25" customHeight="1" x14ac:dyDescent="0.2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row>
    <row r="3506" spans="2:14" ht="14.25" customHeight="1" x14ac:dyDescent="0.2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row>
    <row r="3507" spans="2:14" ht="14.25" customHeight="1" x14ac:dyDescent="0.2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row>
    <row r="3508" spans="2:14" ht="14.25" customHeight="1" x14ac:dyDescent="0.2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row>
    <row r="3509" spans="2:14" ht="14.25" customHeight="1" x14ac:dyDescent="0.2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row>
    <row r="3510" spans="2:14" ht="14.25" customHeight="1" x14ac:dyDescent="0.2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row>
    <row r="3511" spans="2:14" ht="14.25" customHeight="1" x14ac:dyDescent="0.2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row>
    <row r="3512" spans="2:14" ht="14.25" customHeight="1" x14ac:dyDescent="0.2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row>
    <row r="3513" spans="2:14" ht="14.25" customHeight="1" x14ac:dyDescent="0.2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row>
    <row r="3514" spans="2:14" ht="14.25" customHeight="1" x14ac:dyDescent="0.2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row>
    <row r="3515" spans="2:14" ht="14.25" customHeight="1" x14ac:dyDescent="0.2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row>
    <row r="3516" spans="2:14" ht="14.25" customHeight="1" x14ac:dyDescent="0.2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row>
    <row r="3517" spans="2:14" ht="14.25" customHeight="1" x14ac:dyDescent="0.2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row>
    <row r="3518" spans="2:14" ht="14.25" customHeight="1" x14ac:dyDescent="0.2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row>
    <row r="3519" spans="2:14" ht="14.25" customHeight="1" x14ac:dyDescent="0.2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row>
    <row r="3520" spans="2:14" ht="14.25" customHeight="1" x14ac:dyDescent="0.2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row>
    <row r="3521" spans="2:14" ht="14.25" customHeight="1" x14ac:dyDescent="0.2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row>
    <row r="3522" spans="2:14" ht="14.25" customHeight="1" x14ac:dyDescent="0.2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row>
    <row r="3523" spans="2:14" ht="14.25" customHeight="1" x14ac:dyDescent="0.2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row>
    <row r="3524" spans="2:14" ht="14.25" customHeight="1" x14ac:dyDescent="0.2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row>
    <row r="3525" spans="2:14" ht="14.25" customHeight="1" x14ac:dyDescent="0.2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row>
    <row r="3526" spans="2:14" ht="14.25" customHeight="1" x14ac:dyDescent="0.2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row>
    <row r="3527" spans="2:14" ht="14.25" customHeight="1" x14ac:dyDescent="0.2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row>
    <row r="3528" spans="2:14" ht="14.25" customHeight="1" x14ac:dyDescent="0.2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row>
    <row r="3529" spans="2:14" ht="14.25" customHeight="1" x14ac:dyDescent="0.2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row>
    <row r="3530" spans="2:14" ht="14.25" customHeight="1" x14ac:dyDescent="0.2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row>
    <row r="3531" spans="2:14" ht="14.25" customHeight="1" x14ac:dyDescent="0.2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row>
    <row r="3532" spans="2:14" ht="14.25" customHeight="1" x14ac:dyDescent="0.2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row>
    <row r="3533" spans="2:14" ht="14.25" customHeight="1" x14ac:dyDescent="0.2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row>
    <row r="3534" spans="2:14" ht="14.25" customHeight="1" x14ac:dyDescent="0.2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row>
    <row r="3535" spans="2:14" ht="14.25" customHeight="1" x14ac:dyDescent="0.2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row>
    <row r="3536" spans="2:14" ht="14.25" customHeight="1" x14ac:dyDescent="0.2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row>
    <row r="3537" spans="2:14" ht="14.25" customHeight="1" x14ac:dyDescent="0.2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row>
    <row r="3538" spans="2:14" ht="14.25" customHeight="1" x14ac:dyDescent="0.2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row>
    <row r="3539" spans="2:14" ht="14.25" customHeight="1" x14ac:dyDescent="0.2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row>
    <row r="3540" spans="2:14" ht="14.25" customHeight="1" x14ac:dyDescent="0.2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row>
    <row r="3541" spans="2:14" ht="14.25" customHeight="1" x14ac:dyDescent="0.2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row>
    <row r="3542" spans="2:14" ht="14.25" customHeight="1" x14ac:dyDescent="0.2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row>
    <row r="3543" spans="2:14" ht="14.25" customHeight="1" x14ac:dyDescent="0.2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row>
    <row r="3544" spans="2:14" ht="14.25" customHeight="1" x14ac:dyDescent="0.2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row>
    <row r="3545" spans="2:14" ht="14.25" customHeight="1" x14ac:dyDescent="0.2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row>
    <row r="3546" spans="2:14" ht="14.25" customHeight="1" x14ac:dyDescent="0.2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row>
    <row r="3547" spans="2:14" ht="14.25" customHeight="1" x14ac:dyDescent="0.2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row>
    <row r="3548" spans="2:14" ht="14.25" customHeight="1" x14ac:dyDescent="0.2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row>
    <row r="3549" spans="2:14" ht="14.25" customHeight="1" x14ac:dyDescent="0.2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row>
    <row r="3550" spans="2:14" ht="14.25" customHeight="1" x14ac:dyDescent="0.2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row>
    <row r="3551" spans="2:14" ht="14.25" customHeight="1" x14ac:dyDescent="0.2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row>
    <row r="3552" spans="2:14" ht="14.25" customHeight="1" x14ac:dyDescent="0.2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row>
    <row r="3553" spans="2:14" ht="14.25" customHeight="1" x14ac:dyDescent="0.2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row>
    <row r="3554" spans="2:14" ht="14.25" customHeight="1" x14ac:dyDescent="0.2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row>
    <row r="3555" spans="2:14" ht="14.25" customHeight="1" x14ac:dyDescent="0.2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row>
    <row r="3556" spans="2:14" ht="14.25" customHeight="1" x14ac:dyDescent="0.2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row>
    <row r="3557" spans="2:14" ht="14.25" customHeight="1" x14ac:dyDescent="0.2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row>
    <row r="3558" spans="2:14" ht="14.25" customHeight="1" x14ac:dyDescent="0.2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row>
    <row r="3559" spans="2:14" ht="14.25" customHeight="1" x14ac:dyDescent="0.2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row>
    <row r="3560" spans="2:14" ht="14.25" customHeight="1" x14ac:dyDescent="0.2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row>
    <row r="3561" spans="2:14" ht="14.25" customHeight="1" x14ac:dyDescent="0.2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row>
    <row r="3562" spans="2:14" ht="14.25" customHeight="1" x14ac:dyDescent="0.2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row>
    <row r="3563" spans="2:14" ht="14.25" customHeight="1" x14ac:dyDescent="0.2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row>
    <row r="3564" spans="2:14" ht="14.25" customHeight="1" x14ac:dyDescent="0.2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row>
    <row r="3565" spans="2:14" ht="14.25" customHeight="1" x14ac:dyDescent="0.2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row>
    <row r="3566" spans="2:14" ht="14.25" customHeight="1" x14ac:dyDescent="0.2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row>
    <row r="3567" spans="2:14" ht="14.25" customHeight="1" x14ac:dyDescent="0.2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row>
    <row r="3568" spans="2:14" ht="14.25" customHeight="1" x14ac:dyDescent="0.2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row>
    <row r="3569" spans="2:14" ht="14.25" customHeight="1" x14ac:dyDescent="0.2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row>
    <row r="3570" spans="2:14" ht="14.25" customHeight="1" x14ac:dyDescent="0.2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row>
    <row r="3571" spans="2:14" ht="14.25" customHeight="1" x14ac:dyDescent="0.2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row>
    <row r="3572" spans="2:14" ht="14.25" customHeight="1" x14ac:dyDescent="0.2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row>
    <row r="3573" spans="2:14" ht="14.25" customHeight="1" x14ac:dyDescent="0.2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row>
    <row r="3574" spans="2:14" ht="14.25" customHeight="1" x14ac:dyDescent="0.2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row>
    <row r="3575" spans="2:14" ht="14.25" customHeight="1" x14ac:dyDescent="0.2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row>
    <row r="3576" spans="2:14" ht="14.25" customHeight="1" x14ac:dyDescent="0.2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row>
    <row r="3577" spans="2:14" ht="14.25" customHeight="1" x14ac:dyDescent="0.2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row>
    <row r="3578" spans="2:14" ht="14.25" customHeight="1" x14ac:dyDescent="0.2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row>
    <row r="3579" spans="2:14" ht="14.25" customHeight="1" x14ac:dyDescent="0.2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row>
    <row r="3580" spans="2:14" ht="14.25" customHeight="1" x14ac:dyDescent="0.2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row>
    <row r="3581" spans="2:14" ht="14.25" customHeight="1" x14ac:dyDescent="0.2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row>
    <row r="3582" spans="2:14" ht="14.25" customHeight="1" x14ac:dyDescent="0.2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row>
    <row r="3583" spans="2:14" ht="14.25" customHeight="1" x14ac:dyDescent="0.2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row>
    <row r="3584" spans="2:14" ht="14.25" customHeight="1" x14ac:dyDescent="0.2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row>
    <row r="3585" spans="2:14" ht="14.25" customHeight="1" x14ac:dyDescent="0.2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row>
    <row r="3586" spans="2:14" ht="14.25" customHeight="1" x14ac:dyDescent="0.2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row>
    <row r="3587" spans="2:14" ht="14.25" customHeight="1" x14ac:dyDescent="0.2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row>
    <row r="3588" spans="2:14" ht="14.25" customHeight="1" x14ac:dyDescent="0.2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row>
    <row r="3589" spans="2:14" ht="14.25" customHeight="1" x14ac:dyDescent="0.2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row>
    <row r="3590" spans="2:14" ht="14.25" customHeight="1" x14ac:dyDescent="0.2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row>
    <row r="3591" spans="2:14" ht="14.25" customHeight="1" x14ac:dyDescent="0.2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row>
    <row r="3592" spans="2:14" ht="14.25" customHeight="1" x14ac:dyDescent="0.2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row>
    <row r="3593" spans="2:14" ht="14.25" customHeight="1" x14ac:dyDescent="0.2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row>
    <row r="3594" spans="2:14" ht="14.25" customHeight="1" x14ac:dyDescent="0.2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row>
    <row r="3595" spans="2:14" ht="14.25" customHeight="1" x14ac:dyDescent="0.2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row>
    <row r="3596" spans="2:14" ht="14.25" customHeight="1" x14ac:dyDescent="0.2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row>
    <row r="3597" spans="2:14" ht="14.25" customHeight="1" x14ac:dyDescent="0.2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row>
    <row r="3598" spans="2:14" ht="14.25" customHeight="1" x14ac:dyDescent="0.2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row>
    <row r="3599" spans="2:14" ht="14.25" customHeight="1" x14ac:dyDescent="0.2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row>
    <row r="3600" spans="2:14" ht="14.25" customHeight="1" x14ac:dyDescent="0.2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row>
    <row r="3601" spans="2:14" ht="14.25" customHeight="1" x14ac:dyDescent="0.2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row>
    <row r="3602" spans="2:14" ht="14.25" customHeight="1" x14ac:dyDescent="0.2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row>
    <row r="3603" spans="2:14" ht="14.25" customHeight="1" x14ac:dyDescent="0.2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row>
    <row r="3604" spans="2:14" ht="14.25" customHeight="1" x14ac:dyDescent="0.2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row>
    <row r="3605" spans="2:14" ht="14.25" customHeight="1" x14ac:dyDescent="0.2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row>
    <row r="3606" spans="2:14" ht="14.25" customHeight="1" x14ac:dyDescent="0.2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row>
    <row r="3607" spans="2:14" ht="14.25" customHeight="1" x14ac:dyDescent="0.2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row>
    <row r="3608" spans="2:14" ht="14.25" customHeight="1" x14ac:dyDescent="0.2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row>
    <row r="3609" spans="2:14" ht="14.25" customHeight="1" x14ac:dyDescent="0.2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row>
    <row r="3610" spans="2:14" ht="14.25" customHeight="1" x14ac:dyDescent="0.2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row>
    <row r="3611" spans="2:14" ht="14.25" customHeight="1" x14ac:dyDescent="0.2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row>
    <row r="3612" spans="2:14" ht="14.25" customHeight="1" x14ac:dyDescent="0.2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row>
    <row r="3613" spans="2:14" ht="14.25" customHeight="1" x14ac:dyDescent="0.2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row>
    <row r="3614" spans="2:14" ht="14.25" customHeight="1" x14ac:dyDescent="0.2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row>
    <row r="3615" spans="2:14" ht="14.25" customHeight="1" x14ac:dyDescent="0.2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row>
    <row r="3616" spans="2:14" ht="14.25" customHeight="1" x14ac:dyDescent="0.2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row>
    <row r="3617" spans="2:14" ht="14.25" customHeight="1" x14ac:dyDescent="0.2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row>
    <row r="3618" spans="2:14" ht="14.25" customHeight="1" x14ac:dyDescent="0.2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row>
    <row r="3619" spans="2:14" ht="14.25" customHeight="1" x14ac:dyDescent="0.2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row>
    <row r="3620" spans="2:14" ht="14.25" customHeight="1" x14ac:dyDescent="0.2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row>
    <row r="3621" spans="2:14" ht="14.25" customHeight="1" x14ac:dyDescent="0.2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row>
    <row r="3622" spans="2:14" ht="14.25" customHeight="1" x14ac:dyDescent="0.2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row>
    <row r="3623" spans="2:14" ht="14.25" customHeight="1" x14ac:dyDescent="0.2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row>
    <row r="3624" spans="2:14" ht="14.25" customHeight="1" x14ac:dyDescent="0.2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row>
    <row r="3625" spans="2:14" ht="14.25" customHeight="1" x14ac:dyDescent="0.2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row>
    <row r="3626" spans="2:14" ht="14.25" customHeight="1" x14ac:dyDescent="0.2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row>
    <row r="3627" spans="2:14" ht="14.25" customHeight="1" x14ac:dyDescent="0.2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row>
    <row r="3628" spans="2:14" ht="14.25" customHeight="1" x14ac:dyDescent="0.2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row>
    <row r="3629" spans="2:14" ht="14.25" customHeight="1" x14ac:dyDescent="0.2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row>
    <row r="3630" spans="2:14" ht="14.25" customHeight="1" x14ac:dyDescent="0.2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row>
    <row r="3631" spans="2:14" ht="14.25" customHeight="1" x14ac:dyDescent="0.2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row>
    <row r="3632" spans="2:14" ht="14.25" customHeight="1" x14ac:dyDescent="0.2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row>
    <row r="3633" spans="2:14" ht="14.25" customHeight="1" x14ac:dyDescent="0.2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row>
    <row r="3634" spans="2:14" ht="14.25" customHeight="1" x14ac:dyDescent="0.2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row>
    <row r="3635" spans="2:14" ht="14.25" customHeight="1" x14ac:dyDescent="0.2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row>
    <row r="3636" spans="2:14" ht="14.25" customHeight="1" x14ac:dyDescent="0.2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row>
    <row r="3637" spans="2:14" ht="14.25" customHeight="1" x14ac:dyDescent="0.2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row>
    <row r="3638" spans="2:14" ht="14.25" customHeight="1" x14ac:dyDescent="0.2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row>
    <row r="3639" spans="2:14" ht="14.25" customHeight="1" x14ac:dyDescent="0.2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row>
    <row r="3640" spans="2:14" ht="14.25" customHeight="1" x14ac:dyDescent="0.2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row>
    <row r="3641" spans="2:14" ht="14.25" customHeight="1" x14ac:dyDescent="0.2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row>
    <row r="3642" spans="2:14" ht="14.25" customHeight="1" x14ac:dyDescent="0.2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row>
    <row r="3643" spans="2:14" ht="14.25" customHeight="1" x14ac:dyDescent="0.2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row>
    <row r="3644" spans="2:14" ht="14.25" customHeight="1" x14ac:dyDescent="0.2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row>
    <row r="3645" spans="2:14" ht="14.25" customHeight="1" x14ac:dyDescent="0.2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row>
    <row r="3646" spans="2:14" ht="14.25" customHeight="1" x14ac:dyDescent="0.2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row>
    <row r="3647" spans="2:14" ht="14.25" customHeight="1" x14ac:dyDescent="0.2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row>
    <row r="3648" spans="2:14" ht="14.25" customHeight="1" x14ac:dyDescent="0.2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row>
    <row r="3649" spans="2:14" ht="14.25" customHeight="1" x14ac:dyDescent="0.2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row>
    <row r="3650" spans="2:14" ht="14.25" customHeight="1" x14ac:dyDescent="0.2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row>
    <row r="3651" spans="2:14" ht="14.25" customHeight="1" x14ac:dyDescent="0.2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row>
    <row r="3652" spans="2:14" ht="14.25" customHeight="1" x14ac:dyDescent="0.2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row>
    <row r="3653" spans="2:14" ht="14.25" customHeight="1" x14ac:dyDescent="0.2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row>
    <row r="3654" spans="2:14" ht="14.25" customHeight="1" x14ac:dyDescent="0.2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row>
    <row r="3655" spans="2:14" ht="14.25" customHeight="1" x14ac:dyDescent="0.2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row>
    <row r="3656" spans="2:14" ht="14.25" customHeight="1" x14ac:dyDescent="0.2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row>
    <row r="3657" spans="2:14" ht="14.25" customHeight="1" x14ac:dyDescent="0.2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row>
    <row r="3658" spans="2:14" ht="14.25" customHeight="1" x14ac:dyDescent="0.2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row>
    <row r="3659" spans="2:14" ht="14.25" customHeight="1" x14ac:dyDescent="0.2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row>
    <row r="3660" spans="2:14" ht="14.25" customHeight="1" x14ac:dyDescent="0.2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row>
    <row r="3661" spans="2:14" ht="14.25" customHeight="1" x14ac:dyDescent="0.2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row>
    <row r="3662" spans="2:14" ht="14.25" customHeight="1" x14ac:dyDescent="0.2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row>
    <row r="3663" spans="2:14" ht="14.25" customHeight="1" x14ac:dyDescent="0.2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row>
    <row r="3664" spans="2:14" ht="14.25" customHeight="1" x14ac:dyDescent="0.2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row>
    <row r="3665" spans="2:14" ht="14.25" customHeight="1" x14ac:dyDescent="0.2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row>
    <row r="3666" spans="2:14" ht="14.25" customHeight="1" x14ac:dyDescent="0.2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row>
    <row r="3667" spans="2:14" ht="14.25" customHeight="1" x14ac:dyDescent="0.2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row>
    <row r="3668" spans="2:14" ht="14.25" customHeight="1" x14ac:dyDescent="0.2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row>
    <row r="3669" spans="2:14" ht="14.25" customHeight="1" x14ac:dyDescent="0.2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row>
    <row r="3670" spans="2:14" ht="14.25" customHeight="1" x14ac:dyDescent="0.2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row>
    <row r="3671" spans="2:14" ht="14.25" customHeight="1" x14ac:dyDescent="0.2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row>
    <row r="3672" spans="2:14" ht="14.25" customHeight="1" x14ac:dyDescent="0.2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row>
    <row r="3673" spans="2:14" ht="14.25" customHeight="1" x14ac:dyDescent="0.2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row>
    <row r="3674" spans="2:14" ht="14.25" customHeight="1" x14ac:dyDescent="0.2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row>
    <row r="3675" spans="2:14" ht="14.25" customHeight="1" x14ac:dyDescent="0.2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row>
    <row r="3676" spans="2:14" ht="14.25" customHeight="1" x14ac:dyDescent="0.2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row>
    <row r="3677" spans="2:14" ht="14.25" customHeight="1" x14ac:dyDescent="0.2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row>
    <row r="3678" spans="2:14" ht="14.25" customHeight="1" x14ac:dyDescent="0.2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row>
    <row r="3679" spans="2:14" ht="14.25" customHeight="1" x14ac:dyDescent="0.2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row>
    <row r="3680" spans="2:14" ht="14.25" customHeight="1" x14ac:dyDescent="0.2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row>
    <row r="3681" spans="2:14" ht="14.25" customHeight="1" x14ac:dyDescent="0.2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row>
    <row r="3682" spans="2:14" ht="14.25" customHeight="1" x14ac:dyDescent="0.2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row>
    <row r="3683" spans="2:14" ht="14.25" customHeight="1" x14ac:dyDescent="0.2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row>
    <row r="3684" spans="2:14" ht="14.25" customHeight="1" x14ac:dyDescent="0.2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row>
    <row r="3685" spans="2:14" ht="14.25" customHeight="1" x14ac:dyDescent="0.2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row>
    <row r="3686" spans="2:14" ht="14.25" customHeight="1" x14ac:dyDescent="0.2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row>
    <row r="3687" spans="2:14" ht="14.25" customHeight="1" x14ac:dyDescent="0.2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row>
    <row r="3688" spans="2:14" ht="14.25" customHeight="1" x14ac:dyDescent="0.2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row>
    <row r="3689" spans="2:14" ht="14.25" customHeight="1" x14ac:dyDescent="0.2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row>
    <row r="3690" spans="2:14" ht="14.25" customHeight="1" x14ac:dyDescent="0.2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row>
    <row r="3691" spans="2:14" ht="14.25" customHeight="1" x14ac:dyDescent="0.2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row>
    <row r="3692" spans="2:14" ht="14.25" customHeight="1" x14ac:dyDescent="0.2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row>
    <row r="3693" spans="2:14" ht="14.25" customHeight="1" x14ac:dyDescent="0.2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row>
    <row r="3694" spans="2:14" ht="14.25" customHeight="1" x14ac:dyDescent="0.2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row>
    <row r="3695" spans="2:14" ht="14.25" customHeight="1" x14ac:dyDescent="0.2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row>
    <row r="3696" spans="2:14" ht="14.25" customHeight="1" x14ac:dyDescent="0.2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row>
    <row r="3697" spans="2:14" ht="14.25" customHeight="1" x14ac:dyDescent="0.2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row>
    <row r="3698" spans="2:14" ht="14.25" customHeight="1" x14ac:dyDescent="0.2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row>
    <row r="3699" spans="2:14" ht="14.25" customHeight="1" x14ac:dyDescent="0.2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row>
    <row r="3700" spans="2:14" ht="14.25" customHeight="1" x14ac:dyDescent="0.2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row>
    <row r="3701" spans="2:14" ht="14.25" customHeight="1" x14ac:dyDescent="0.2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row>
    <row r="3702" spans="2:14" ht="14.25" customHeight="1" x14ac:dyDescent="0.2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row>
    <row r="3703" spans="2:14" ht="14.25" customHeight="1" x14ac:dyDescent="0.2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row>
    <row r="3704" spans="2:14" ht="14.25" customHeight="1" x14ac:dyDescent="0.2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row>
    <row r="3705" spans="2:14" ht="14.25" customHeight="1" x14ac:dyDescent="0.2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row>
    <row r="3706" spans="2:14" ht="14.25" customHeight="1" x14ac:dyDescent="0.2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row>
    <row r="3707" spans="2:14" ht="14.25" customHeight="1" x14ac:dyDescent="0.2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row>
    <row r="3708" spans="2:14" ht="14.25" customHeight="1" x14ac:dyDescent="0.2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row>
    <row r="3709" spans="2:14" ht="14.25" customHeight="1" x14ac:dyDescent="0.2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row>
    <row r="3710" spans="2:14" ht="14.25" customHeight="1" x14ac:dyDescent="0.2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row>
    <row r="3711" spans="2:14" ht="14.25" customHeight="1" x14ac:dyDescent="0.2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row>
    <row r="3712" spans="2:14" ht="14.25" customHeight="1" x14ac:dyDescent="0.2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row>
    <row r="3713" spans="2:14" ht="14.25" customHeight="1" x14ac:dyDescent="0.2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row>
    <row r="3714" spans="2:14" ht="14.25" customHeight="1" x14ac:dyDescent="0.2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row>
    <row r="3715" spans="2:14" ht="14.25" customHeight="1" x14ac:dyDescent="0.2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row>
    <row r="3716" spans="2:14" ht="14.25" customHeight="1" x14ac:dyDescent="0.2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row>
    <row r="3717" spans="2:14" ht="14.25" customHeight="1" x14ac:dyDescent="0.2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row>
    <row r="3718" spans="2:14" ht="14.25" customHeight="1" x14ac:dyDescent="0.2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row>
    <row r="3719" spans="2:14" ht="14.25" customHeight="1" x14ac:dyDescent="0.2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row>
    <row r="3720" spans="2:14" ht="14.25" customHeight="1" x14ac:dyDescent="0.2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row>
    <row r="3721" spans="2:14" ht="14.25" customHeight="1" x14ac:dyDescent="0.2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row>
    <row r="3722" spans="2:14" ht="14.25" customHeight="1" x14ac:dyDescent="0.2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row>
    <row r="3723" spans="2:14" ht="14.25" customHeight="1" x14ac:dyDescent="0.2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row>
    <row r="3724" spans="2:14" ht="14.25" customHeight="1" x14ac:dyDescent="0.2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row>
    <row r="3725" spans="2:14" ht="14.25" customHeight="1" x14ac:dyDescent="0.2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row>
    <row r="3726" spans="2:14" ht="14.25" customHeight="1" x14ac:dyDescent="0.2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row>
    <row r="3727" spans="2:14" ht="14.25" customHeight="1" x14ac:dyDescent="0.2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row>
    <row r="3728" spans="2:14" ht="14.25" customHeight="1" x14ac:dyDescent="0.2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row>
    <row r="3729" spans="2:14" ht="14.25" customHeight="1" x14ac:dyDescent="0.2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row>
    <row r="3730" spans="2:14" ht="14.25" customHeight="1" x14ac:dyDescent="0.2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row>
    <row r="3731" spans="2:14" ht="14.25" customHeight="1" x14ac:dyDescent="0.2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row>
    <row r="3732" spans="2:14" ht="14.25" customHeight="1" x14ac:dyDescent="0.2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row>
    <row r="3733" spans="2:14" ht="14.25" customHeight="1" x14ac:dyDescent="0.2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row>
    <row r="3734" spans="2:14" ht="14.25" customHeight="1" x14ac:dyDescent="0.2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row>
    <row r="3735" spans="2:14" ht="14.25" customHeight="1" x14ac:dyDescent="0.2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row>
    <row r="3736" spans="2:14" ht="14.25" customHeight="1" x14ac:dyDescent="0.2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row>
    <row r="3737" spans="2:14" ht="14.25" customHeight="1" x14ac:dyDescent="0.2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row>
    <row r="3738" spans="2:14" ht="14.25" customHeight="1" x14ac:dyDescent="0.2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row>
    <row r="3739" spans="2:14" ht="14.25" customHeight="1" x14ac:dyDescent="0.2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row>
    <row r="3740" spans="2:14" ht="14.25" customHeight="1" x14ac:dyDescent="0.2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row>
    <row r="3741" spans="2:14" ht="14.25" customHeight="1" x14ac:dyDescent="0.2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row>
    <row r="3742" spans="2:14" ht="14.25" customHeight="1" x14ac:dyDescent="0.2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row>
    <row r="3743" spans="2:14" ht="14.25" customHeight="1" x14ac:dyDescent="0.2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row>
    <row r="3744" spans="2:14" ht="14.25" customHeight="1" x14ac:dyDescent="0.2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row>
    <row r="3745" spans="2:14" ht="14.25" customHeight="1" x14ac:dyDescent="0.2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row>
    <row r="3746" spans="2:14" ht="14.25" customHeight="1" x14ac:dyDescent="0.2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row>
    <row r="3747" spans="2:14" ht="14.25" customHeight="1" x14ac:dyDescent="0.2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row>
    <row r="3748" spans="2:14" ht="14.25" customHeight="1" x14ac:dyDescent="0.2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row>
    <row r="3749" spans="2:14" ht="14.25" customHeight="1" x14ac:dyDescent="0.2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row>
    <row r="3750" spans="2:14" ht="14.25" customHeight="1" x14ac:dyDescent="0.2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row>
    <row r="3751" spans="2:14" ht="14.25" customHeight="1" x14ac:dyDescent="0.2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row>
    <row r="3752" spans="2:14" ht="14.25" customHeight="1" x14ac:dyDescent="0.2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row>
    <row r="3753" spans="2:14" ht="14.25" customHeight="1" x14ac:dyDescent="0.2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row>
    <row r="3754" spans="2:14" ht="14.25" customHeight="1" x14ac:dyDescent="0.2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row>
    <row r="3755" spans="2:14" ht="14.25" customHeight="1" x14ac:dyDescent="0.2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row>
    <row r="3756" spans="2:14" ht="14.25" customHeight="1" x14ac:dyDescent="0.2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row>
    <row r="3757" spans="2:14" ht="14.25" customHeight="1" x14ac:dyDescent="0.2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row>
    <row r="3758" spans="2:14" ht="14.25" customHeight="1" x14ac:dyDescent="0.2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row>
    <row r="3759" spans="2:14" ht="14.25" customHeight="1" x14ac:dyDescent="0.2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row>
    <row r="3760" spans="2:14" ht="14.25" customHeight="1" x14ac:dyDescent="0.2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row>
    <row r="3761" spans="2:14" ht="14.25" customHeight="1" x14ac:dyDescent="0.2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row>
    <row r="3762" spans="2:14" ht="14.25" customHeight="1" x14ac:dyDescent="0.2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row>
    <row r="3763" spans="2:14" ht="14.25" customHeight="1" x14ac:dyDescent="0.2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row>
    <row r="3764" spans="2:14" ht="14.25" customHeight="1" x14ac:dyDescent="0.2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row>
    <row r="3765" spans="2:14" ht="14.25" customHeight="1" x14ac:dyDescent="0.2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row>
    <row r="3766" spans="2:14" ht="14.25" customHeight="1" x14ac:dyDescent="0.2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row>
    <row r="3767" spans="2:14" ht="14.25" customHeight="1" x14ac:dyDescent="0.2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row>
    <row r="3768" spans="2:14" ht="14.25" customHeight="1" x14ac:dyDescent="0.2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row>
    <row r="3769" spans="2:14" ht="14.25" customHeight="1" x14ac:dyDescent="0.2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row>
    <row r="3770" spans="2:14" ht="14.25" customHeight="1" x14ac:dyDescent="0.2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row>
    <row r="3771" spans="2:14" ht="14.25" customHeight="1" x14ac:dyDescent="0.2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row>
    <row r="3772" spans="2:14" ht="14.25" customHeight="1" x14ac:dyDescent="0.2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row>
    <row r="3773" spans="2:14" ht="14.25" customHeight="1" x14ac:dyDescent="0.2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row>
    <row r="3774" spans="2:14" ht="14.25" customHeight="1" x14ac:dyDescent="0.2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row>
    <row r="3775" spans="2:14" ht="14.25" customHeight="1" x14ac:dyDescent="0.2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row>
    <row r="3776" spans="2:14" ht="14.25" customHeight="1" x14ac:dyDescent="0.2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row>
    <row r="3777" spans="2:14" ht="14.25" customHeight="1" x14ac:dyDescent="0.2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row>
    <row r="3778" spans="2:14" ht="14.25" customHeight="1" x14ac:dyDescent="0.2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row>
    <row r="3779" spans="2:14" ht="14.25" customHeight="1" x14ac:dyDescent="0.2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row>
    <row r="3780" spans="2:14" ht="14.25" customHeight="1" x14ac:dyDescent="0.2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row>
    <row r="3781" spans="2:14" ht="14.25" customHeight="1" x14ac:dyDescent="0.2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row>
    <row r="3782" spans="2:14" ht="14.25" customHeight="1" x14ac:dyDescent="0.2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row>
    <row r="3783" spans="2:14" ht="14.25" customHeight="1" x14ac:dyDescent="0.2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row>
    <row r="3784" spans="2:14" ht="14.25" customHeight="1" x14ac:dyDescent="0.2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row>
    <row r="3785" spans="2:14" ht="14.25" customHeight="1" x14ac:dyDescent="0.2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row>
    <row r="3786" spans="2:14" ht="14.25" customHeight="1" x14ac:dyDescent="0.2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row>
    <row r="3787" spans="2:14" ht="14.25" customHeight="1" x14ac:dyDescent="0.2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row>
    <row r="3788" spans="2:14" ht="14.25" customHeight="1" x14ac:dyDescent="0.2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row>
    <row r="3789" spans="2:14" ht="14.25" customHeight="1" x14ac:dyDescent="0.2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row>
    <row r="3790" spans="2:14" ht="14.25" customHeight="1" x14ac:dyDescent="0.2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row>
    <row r="3791" spans="2:14" ht="14.25" customHeight="1" x14ac:dyDescent="0.2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row>
    <row r="3792" spans="2:14" ht="14.25" customHeight="1" x14ac:dyDescent="0.2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row>
    <row r="3793" spans="2:14" ht="14.25" customHeight="1" x14ac:dyDescent="0.2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row>
    <row r="3794" spans="2:14" ht="14.25" customHeight="1" x14ac:dyDescent="0.2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row>
    <row r="3795" spans="2:14" ht="14.25" customHeight="1" x14ac:dyDescent="0.2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row>
    <row r="3796" spans="2:14" ht="14.25" customHeight="1" x14ac:dyDescent="0.2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row>
    <row r="3797" spans="2:14" ht="14.25" customHeight="1" x14ac:dyDescent="0.2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row>
    <row r="3798" spans="2:14" ht="14.25" customHeight="1" x14ac:dyDescent="0.2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row>
    <row r="3799" spans="2:14" ht="14.25" customHeight="1" x14ac:dyDescent="0.2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row>
    <row r="3800" spans="2:14" ht="14.25" customHeight="1" x14ac:dyDescent="0.2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row>
    <row r="3801" spans="2:14" ht="14.25" customHeight="1" x14ac:dyDescent="0.2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row>
    <row r="3802" spans="2:14" ht="14.25" customHeight="1" x14ac:dyDescent="0.2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row>
    <row r="3803" spans="2:14" ht="14.25" customHeight="1" x14ac:dyDescent="0.2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row>
    <row r="3804" spans="2:14" ht="14.25" customHeight="1" x14ac:dyDescent="0.2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row>
    <row r="3805" spans="2:14" ht="14.25" customHeight="1" x14ac:dyDescent="0.2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row>
    <row r="3806" spans="2:14" ht="14.25" customHeight="1" x14ac:dyDescent="0.2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row>
    <row r="3807" spans="2:14" ht="14.25" customHeight="1" x14ac:dyDescent="0.2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row>
    <row r="3808" spans="2:14" ht="14.25" customHeight="1" x14ac:dyDescent="0.2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row>
    <row r="3809" spans="2:14" ht="14.25" customHeight="1" x14ac:dyDescent="0.2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row>
    <row r="3810" spans="2:14" ht="14.25" customHeight="1" x14ac:dyDescent="0.2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row>
    <row r="3811" spans="2:14" ht="14.25" customHeight="1" x14ac:dyDescent="0.2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row>
    <row r="3812" spans="2:14" ht="14.25" customHeight="1" x14ac:dyDescent="0.2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row>
    <row r="3813" spans="2:14" ht="14.25" customHeight="1" x14ac:dyDescent="0.2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row>
    <row r="3814" spans="2:14" ht="14.25" customHeight="1" x14ac:dyDescent="0.2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row>
    <row r="3815" spans="2:14" ht="14.25" customHeight="1" x14ac:dyDescent="0.2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row>
    <row r="3816" spans="2:14" ht="14.25" customHeight="1" x14ac:dyDescent="0.2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row>
    <row r="3817" spans="2:14" ht="14.25" customHeight="1" x14ac:dyDescent="0.2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row>
    <row r="3818" spans="2:14" ht="14.25" customHeight="1" x14ac:dyDescent="0.2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row>
    <row r="3819" spans="2:14" ht="14.25" customHeight="1" x14ac:dyDescent="0.2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row>
    <row r="3820" spans="2:14" ht="14.25" customHeight="1" x14ac:dyDescent="0.2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row>
    <row r="3821" spans="2:14" ht="14.25" customHeight="1" x14ac:dyDescent="0.2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row>
    <row r="3822" spans="2:14" ht="14.25" customHeight="1" x14ac:dyDescent="0.2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row>
    <row r="3823" spans="2:14" ht="14.25" customHeight="1" x14ac:dyDescent="0.2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row>
    <row r="3824" spans="2:14" ht="14.25" customHeight="1" x14ac:dyDescent="0.2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row>
    <row r="3825" spans="2:14" ht="14.25" customHeight="1" x14ac:dyDescent="0.2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row>
    <row r="3826" spans="2:14" ht="14.25" customHeight="1" x14ac:dyDescent="0.2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row>
    <row r="3827" spans="2:14" ht="14.25" customHeight="1" x14ac:dyDescent="0.2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row>
    <row r="3828" spans="2:14" ht="14.25" customHeight="1" x14ac:dyDescent="0.2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row>
    <row r="3829" spans="2:14" ht="14.25" customHeight="1" x14ac:dyDescent="0.2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row>
    <row r="3830" spans="2:14" ht="14.25" customHeight="1" x14ac:dyDescent="0.2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row>
    <row r="3831" spans="2:14" ht="14.25" customHeight="1" x14ac:dyDescent="0.2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row>
    <row r="3832" spans="2:14" ht="14.25" customHeight="1" x14ac:dyDescent="0.2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row>
    <row r="3833" spans="2:14" ht="14.25" customHeight="1" x14ac:dyDescent="0.2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row>
    <row r="3834" spans="2:14" ht="14.25" customHeight="1" x14ac:dyDescent="0.2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row>
    <row r="3835" spans="2:14" ht="14.25" customHeight="1" x14ac:dyDescent="0.2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row>
    <row r="3836" spans="2:14" ht="14.25" customHeight="1" x14ac:dyDescent="0.2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row>
    <row r="3837" spans="2:14" ht="14.25" customHeight="1" x14ac:dyDescent="0.2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row>
    <row r="3838" spans="2:14" ht="14.25" customHeight="1" x14ac:dyDescent="0.2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row>
    <row r="3839" spans="2:14" ht="14.25" customHeight="1" x14ac:dyDescent="0.2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row>
    <row r="3840" spans="2:14" ht="14.25" customHeight="1" x14ac:dyDescent="0.2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row>
    <row r="3841" spans="2:14" ht="14.25" customHeight="1" x14ac:dyDescent="0.2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row>
    <row r="3842" spans="2:14" ht="14.25" customHeight="1" x14ac:dyDescent="0.2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row>
    <row r="3843" spans="2:14" ht="14.25" customHeight="1" x14ac:dyDescent="0.2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row>
    <row r="3844" spans="2:14" ht="14.25" customHeight="1" x14ac:dyDescent="0.2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row>
    <row r="3845" spans="2:14" ht="14.25" customHeight="1" x14ac:dyDescent="0.2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row>
    <row r="3846" spans="2:14" ht="14.25" customHeight="1" x14ac:dyDescent="0.2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row>
    <row r="3847" spans="2:14" ht="14.25" customHeight="1" x14ac:dyDescent="0.2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row>
    <row r="3848" spans="2:14" ht="14.25" customHeight="1" x14ac:dyDescent="0.2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row>
    <row r="3849" spans="2:14" ht="14.25" customHeight="1" x14ac:dyDescent="0.2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row>
    <row r="3850" spans="2:14" ht="14.25" customHeight="1" x14ac:dyDescent="0.2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row>
    <row r="3851" spans="2:14" ht="14.25" customHeight="1" x14ac:dyDescent="0.2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row>
    <row r="3852" spans="2:14" ht="14.25" customHeight="1" x14ac:dyDescent="0.2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row>
    <row r="3853" spans="2:14" ht="14.25" customHeight="1" x14ac:dyDescent="0.2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row>
    <row r="3854" spans="2:14" ht="14.25" customHeight="1" x14ac:dyDescent="0.2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row>
    <row r="3855" spans="2:14" ht="14.25" customHeight="1" x14ac:dyDescent="0.2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row>
    <row r="3856" spans="2:14" ht="14.25" customHeight="1" x14ac:dyDescent="0.2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row>
    <row r="3857" spans="2:14" ht="14.25" customHeight="1" x14ac:dyDescent="0.2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row>
    <row r="3858" spans="2:14" ht="14.25" customHeight="1" x14ac:dyDescent="0.2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row>
    <row r="3859" spans="2:14" ht="14.25" customHeight="1" x14ac:dyDescent="0.2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row>
    <row r="3860" spans="2:14" ht="14.25" customHeight="1" x14ac:dyDescent="0.2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row>
    <row r="3861" spans="2:14" ht="14.25" customHeight="1" x14ac:dyDescent="0.2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row>
    <row r="3862" spans="2:14" ht="14.25" customHeight="1" x14ac:dyDescent="0.2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row>
    <row r="3863" spans="2:14" ht="14.25" customHeight="1" x14ac:dyDescent="0.2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row>
    <row r="3864" spans="2:14" ht="14.25" customHeight="1" x14ac:dyDescent="0.2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row>
    <row r="3865" spans="2:14" ht="14.25" customHeight="1" x14ac:dyDescent="0.2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row>
    <row r="3866" spans="2:14" ht="14.25" customHeight="1" x14ac:dyDescent="0.2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row>
    <row r="3867" spans="2:14" ht="14.25" customHeight="1" x14ac:dyDescent="0.2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row>
    <row r="3868" spans="2:14" ht="14.25" customHeight="1" x14ac:dyDescent="0.2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row>
    <row r="3869" spans="2:14" ht="14.25" customHeight="1" x14ac:dyDescent="0.2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row>
    <row r="3870" spans="2:14" ht="14.25" customHeight="1" x14ac:dyDescent="0.2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row>
    <row r="3871" spans="2:14" ht="14.25" customHeight="1" x14ac:dyDescent="0.2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row>
    <row r="3872" spans="2:14" ht="14.25" customHeight="1" x14ac:dyDescent="0.2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row>
    <row r="3873" spans="2:14" ht="14.25" customHeight="1" x14ac:dyDescent="0.2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row>
    <row r="3874" spans="2:14" ht="14.25" customHeight="1" x14ac:dyDescent="0.2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row>
    <row r="3875" spans="2:14" ht="14.25" customHeight="1" x14ac:dyDescent="0.2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row>
    <row r="3876" spans="2:14" ht="14.25" customHeight="1" x14ac:dyDescent="0.2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row>
    <row r="3877" spans="2:14" ht="14.25" customHeight="1" x14ac:dyDescent="0.2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row>
    <row r="3878" spans="2:14" ht="14.25" customHeight="1" x14ac:dyDescent="0.2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row>
    <row r="3879" spans="2:14" ht="14.25" customHeight="1" x14ac:dyDescent="0.2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row>
    <row r="3880" spans="2:14" ht="14.25" customHeight="1" x14ac:dyDescent="0.2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row>
    <row r="3881" spans="2:14" ht="14.25" customHeight="1" x14ac:dyDescent="0.2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row>
    <row r="3882" spans="2:14" ht="14.25" customHeight="1" x14ac:dyDescent="0.2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row>
    <row r="3883" spans="2:14" ht="14.25" customHeight="1" x14ac:dyDescent="0.2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row>
    <row r="3884" spans="2:14" ht="14.25" customHeight="1" x14ac:dyDescent="0.2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row>
    <row r="3885" spans="2:14" ht="14.25" customHeight="1" x14ac:dyDescent="0.2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row>
    <row r="3886" spans="2:14" ht="14.25" customHeight="1" x14ac:dyDescent="0.2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row>
    <row r="3887" spans="2:14" ht="14.25" customHeight="1" x14ac:dyDescent="0.2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row>
    <row r="3888" spans="2:14" ht="14.25" customHeight="1" x14ac:dyDescent="0.2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row>
    <row r="3889" spans="2:14" ht="14.25" customHeight="1" x14ac:dyDescent="0.2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row>
    <row r="3890" spans="2:14" ht="14.25" customHeight="1" x14ac:dyDescent="0.2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row>
    <row r="3891" spans="2:14" ht="14.25" customHeight="1" x14ac:dyDescent="0.2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row>
    <row r="3892" spans="2:14" ht="14.25" customHeight="1" x14ac:dyDescent="0.2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row>
    <row r="3893" spans="2:14" ht="14.25" customHeight="1" x14ac:dyDescent="0.2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row>
    <row r="3894" spans="2:14" ht="14.25" customHeight="1" x14ac:dyDescent="0.2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row>
    <row r="3895" spans="2:14" ht="14.25" customHeight="1" x14ac:dyDescent="0.2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row>
    <row r="3896" spans="2:14" ht="14.25" customHeight="1" x14ac:dyDescent="0.2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row>
    <row r="3897" spans="2:14" ht="14.25" customHeight="1" x14ac:dyDescent="0.2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row>
    <row r="3898" spans="2:14" ht="14.25" customHeight="1" x14ac:dyDescent="0.2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row>
    <row r="3899" spans="2:14" ht="14.25" customHeight="1" x14ac:dyDescent="0.2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row>
    <row r="3900" spans="2:14" ht="14.25" customHeight="1" x14ac:dyDescent="0.2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row>
    <row r="3901" spans="2:14" ht="14.25" customHeight="1" x14ac:dyDescent="0.2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row>
    <row r="3902" spans="2:14" ht="14.25" customHeight="1" x14ac:dyDescent="0.2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row>
    <row r="3903" spans="2:14" ht="14.25" customHeight="1" x14ac:dyDescent="0.2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row>
    <row r="3904" spans="2:14" ht="14.25" customHeight="1" x14ac:dyDescent="0.2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row>
    <row r="3905" spans="2:14" ht="14.25" customHeight="1" x14ac:dyDescent="0.2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row>
    <row r="3906" spans="2:14" ht="14.25" customHeight="1" x14ac:dyDescent="0.2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row>
    <row r="3907" spans="2:14" ht="14.25" customHeight="1" x14ac:dyDescent="0.2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row>
    <row r="3908" spans="2:14" ht="14.25" customHeight="1" x14ac:dyDescent="0.2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row>
    <row r="3909" spans="2:14" ht="14.25" customHeight="1" x14ac:dyDescent="0.2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row>
    <row r="3910" spans="2:14" ht="14.25" customHeight="1" x14ac:dyDescent="0.2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row>
    <row r="3911" spans="2:14" ht="14.25" customHeight="1" x14ac:dyDescent="0.2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row>
    <row r="3912" spans="2:14" ht="14.25" customHeight="1" x14ac:dyDescent="0.2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row>
    <row r="3913" spans="2:14" ht="14.25" customHeight="1" x14ac:dyDescent="0.2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row>
    <row r="3914" spans="2:14" ht="14.25" customHeight="1" x14ac:dyDescent="0.2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row>
    <row r="3915" spans="2:14" ht="14.25" customHeight="1" x14ac:dyDescent="0.2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row>
    <row r="3916" spans="2:14" ht="14.25" customHeight="1" x14ac:dyDescent="0.2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row>
    <row r="3917" spans="2:14" ht="14.25" customHeight="1" x14ac:dyDescent="0.2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row>
    <row r="3918" spans="2:14" ht="14.25" customHeight="1" x14ac:dyDescent="0.2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row>
    <row r="3919" spans="2:14" ht="14.25" customHeight="1" x14ac:dyDescent="0.2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row>
    <row r="3920" spans="2:14" ht="14.25" customHeight="1" x14ac:dyDescent="0.2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row>
    <row r="3921" spans="2:14" ht="14.25" customHeight="1" x14ac:dyDescent="0.2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row>
    <row r="3922" spans="2:14" ht="14.25" customHeight="1" x14ac:dyDescent="0.2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row>
    <row r="3923" spans="2:14" ht="14.25" customHeight="1" x14ac:dyDescent="0.2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row>
    <row r="3924" spans="2:14" ht="14.25" customHeight="1" x14ac:dyDescent="0.2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row>
    <row r="3925" spans="2:14" ht="14.25" customHeight="1" x14ac:dyDescent="0.2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row>
    <row r="3926" spans="2:14" ht="14.25" customHeight="1" x14ac:dyDescent="0.2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row>
    <row r="3927" spans="2:14" ht="14.25" customHeight="1" x14ac:dyDescent="0.2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row>
    <row r="3928" spans="2:14" ht="14.25" customHeight="1" x14ac:dyDescent="0.2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row>
    <row r="3929" spans="2:14" ht="14.25" customHeight="1" x14ac:dyDescent="0.2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row>
    <row r="3930" spans="2:14" ht="14.25" customHeight="1" x14ac:dyDescent="0.2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row>
    <row r="3931" spans="2:14" ht="14.25" customHeight="1" x14ac:dyDescent="0.2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row>
    <row r="3932" spans="2:14" ht="14.25" customHeight="1" x14ac:dyDescent="0.2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row>
    <row r="3933" spans="2:14" ht="14.25" customHeight="1" x14ac:dyDescent="0.2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row>
    <row r="3934" spans="2:14" ht="14.25" customHeight="1" x14ac:dyDescent="0.2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row>
    <row r="3935" spans="2:14" ht="14.25" customHeight="1" x14ac:dyDescent="0.2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row>
    <row r="3936" spans="2:14" ht="14.25" customHeight="1" x14ac:dyDescent="0.2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row>
    <row r="3937" spans="2:14" ht="14.25" customHeight="1" x14ac:dyDescent="0.2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row>
    <row r="3938" spans="2:14" ht="14.25" customHeight="1" x14ac:dyDescent="0.2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row>
    <row r="3939" spans="2:14" ht="14.25" customHeight="1" x14ac:dyDescent="0.2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row>
    <row r="3940" spans="2:14" ht="14.25" customHeight="1" x14ac:dyDescent="0.2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row>
    <row r="3941" spans="2:14" ht="14.25" customHeight="1" x14ac:dyDescent="0.2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row>
    <row r="3942" spans="2:14" ht="14.25" customHeight="1" x14ac:dyDescent="0.2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row>
    <row r="3943" spans="2:14" ht="14.25" customHeight="1" x14ac:dyDescent="0.2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row>
    <row r="3944" spans="2:14" ht="14.25" customHeight="1" x14ac:dyDescent="0.2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row>
    <row r="3945" spans="2:14" ht="14.25" customHeight="1" x14ac:dyDescent="0.2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row>
    <row r="3946" spans="2:14" ht="14.25" customHeight="1" x14ac:dyDescent="0.2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row>
    <row r="3947" spans="2:14" ht="14.25" customHeight="1" x14ac:dyDescent="0.2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row>
    <row r="3948" spans="2:14" ht="14.25" customHeight="1" x14ac:dyDescent="0.2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row>
    <row r="3949" spans="2:14" ht="14.25" customHeight="1" x14ac:dyDescent="0.2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row>
    <row r="3950" spans="2:14" ht="14.25" customHeight="1" x14ac:dyDescent="0.2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row>
    <row r="3951" spans="2:14" ht="14.25" customHeight="1" x14ac:dyDescent="0.2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row>
    <row r="3952" spans="2:14" ht="14.25" customHeight="1" x14ac:dyDescent="0.2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row>
    <row r="3953" spans="2:14" ht="14.25" customHeight="1" x14ac:dyDescent="0.2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row>
    <row r="3954" spans="2:14" ht="14.25" customHeight="1" x14ac:dyDescent="0.2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row>
    <row r="3955" spans="2:14" ht="14.25" customHeight="1" x14ac:dyDescent="0.2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row>
    <row r="3956" spans="2:14" ht="14.25" customHeight="1" x14ac:dyDescent="0.2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row>
    <row r="3957" spans="2:14" ht="14.25" customHeight="1" x14ac:dyDescent="0.2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row>
    <row r="3958" spans="2:14" ht="14.25" customHeight="1" x14ac:dyDescent="0.2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row>
    <row r="3959" spans="2:14" ht="14.25" customHeight="1" x14ac:dyDescent="0.2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row>
    <row r="3960" spans="2:14" ht="14.25" customHeight="1" x14ac:dyDescent="0.2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row>
    <row r="3961" spans="2:14" ht="14.25" customHeight="1" x14ac:dyDescent="0.2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row>
    <row r="3962" spans="2:14" ht="14.25" customHeight="1" x14ac:dyDescent="0.2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row>
    <row r="3963" spans="2:14" ht="14.25" customHeight="1" x14ac:dyDescent="0.2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row>
    <row r="3964" spans="2:14" ht="14.25" customHeight="1" x14ac:dyDescent="0.2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row>
    <row r="3965" spans="2:14" ht="14.25" customHeight="1" x14ac:dyDescent="0.2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row>
    <row r="3966" spans="2:14" ht="14.25" customHeight="1" x14ac:dyDescent="0.2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row>
    <row r="3967" spans="2:14" ht="14.25" customHeight="1" x14ac:dyDescent="0.2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row>
    <row r="3968" spans="2:14" ht="14.25" customHeight="1" x14ac:dyDescent="0.2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row>
    <row r="3969" spans="2:14" ht="14.25" customHeight="1" x14ac:dyDescent="0.2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row>
    <row r="3970" spans="2:14" ht="14.25" customHeight="1" x14ac:dyDescent="0.2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row>
    <row r="3971" spans="2:14" ht="14.25" customHeight="1" x14ac:dyDescent="0.2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row>
    <row r="3972" spans="2:14" ht="14.25" customHeight="1" x14ac:dyDescent="0.2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row>
    <row r="3973" spans="2:14" ht="14.25" customHeight="1" x14ac:dyDescent="0.2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row>
    <row r="3974" spans="2:14" ht="14.25" customHeight="1" x14ac:dyDescent="0.2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row>
    <row r="3975" spans="2:14" ht="14.25" customHeight="1" x14ac:dyDescent="0.2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row>
    <row r="3976" spans="2:14" ht="14.25" customHeight="1" x14ac:dyDescent="0.2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row>
    <row r="3977" spans="2:14" ht="14.25" customHeight="1" x14ac:dyDescent="0.2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row>
    <row r="3978" spans="2:14" ht="14.25" customHeight="1" x14ac:dyDescent="0.2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row>
    <row r="3979" spans="2:14" ht="14.25" customHeight="1" x14ac:dyDescent="0.2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row>
    <row r="3980" spans="2:14" ht="14.25" customHeight="1" x14ac:dyDescent="0.2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row>
    <row r="3981" spans="2:14" ht="14.25" customHeight="1" x14ac:dyDescent="0.2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row>
    <row r="3982" spans="2:14" ht="14.25" customHeight="1" x14ac:dyDescent="0.2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row>
    <row r="3983" spans="2:14" ht="14.25" customHeight="1" x14ac:dyDescent="0.2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row>
    <row r="3984" spans="2:14" ht="14.25" customHeight="1" x14ac:dyDescent="0.2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row>
    <row r="3985" spans="2:14" ht="14.25" customHeight="1" x14ac:dyDescent="0.2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row>
    <row r="3986" spans="2:14" ht="14.25" customHeight="1" x14ac:dyDescent="0.2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row>
    <row r="3987" spans="2:14" ht="14.25" customHeight="1" x14ac:dyDescent="0.2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row>
    <row r="3988" spans="2:14" ht="14.25" customHeight="1" x14ac:dyDescent="0.2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row>
    <row r="3989" spans="2:14" ht="14.25" customHeight="1" x14ac:dyDescent="0.2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row>
    <row r="3990" spans="2:14" ht="14.25" customHeight="1" x14ac:dyDescent="0.2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row>
    <row r="3991" spans="2:14" ht="14.25" customHeight="1" x14ac:dyDescent="0.2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row>
    <row r="3992" spans="2:14" ht="14.25" customHeight="1" x14ac:dyDescent="0.2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row>
    <row r="3993" spans="2:14" ht="14.25" customHeight="1" x14ac:dyDescent="0.2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row>
    <row r="3994" spans="2:14" ht="14.25" customHeight="1" x14ac:dyDescent="0.2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row>
    <row r="3995" spans="2:14" ht="14.25" customHeight="1" x14ac:dyDescent="0.2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row>
    <row r="3996" spans="2:14" ht="14.25" customHeight="1" x14ac:dyDescent="0.2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row>
    <row r="3997" spans="2:14" ht="14.25" customHeight="1" x14ac:dyDescent="0.2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row>
    <row r="3998" spans="2:14" ht="14.25" customHeight="1" x14ac:dyDescent="0.2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row>
    <row r="3999" spans="2:14" ht="14.25" customHeight="1" x14ac:dyDescent="0.2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row>
    <row r="4000" spans="2:14" ht="14.25" customHeight="1" x14ac:dyDescent="0.2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row>
    <row r="4001" spans="2:14" ht="14.25" customHeight="1" x14ac:dyDescent="0.2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row>
    <row r="4002" spans="2:14" ht="14.25" customHeight="1" x14ac:dyDescent="0.2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row>
    <row r="4003" spans="2:14" ht="14.25" customHeight="1" x14ac:dyDescent="0.2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row>
    <row r="4004" spans="2:14" ht="14.25" customHeight="1" x14ac:dyDescent="0.2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row>
    <row r="4005" spans="2:14" ht="14.25" customHeight="1" x14ac:dyDescent="0.2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row>
    <row r="4006" spans="2:14" ht="14.25" customHeight="1" x14ac:dyDescent="0.2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row>
    <row r="4007" spans="2:14" ht="14.25" customHeight="1" x14ac:dyDescent="0.2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row>
    <row r="4008" spans="2:14" ht="14.25" customHeight="1" x14ac:dyDescent="0.2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row>
    <row r="4009" spans="2:14" ht="14.25" customHeight="1" x14ac:dyDescent="0.2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row>
    <row r="4010" spans="2:14" ht="14.25" customHeight="1" x14ac:dyDescent="0.2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row>
    <row r="4011" spans="2:14" ht="14.25" customHeight="1" x14ac:dyDescent="0.2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row>
    <row r="4012" spans="2:14" ht="14.25" customHeight="1" x14ac:dyDescent="0.2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row>
    <row r="4013" spans="2:14" ht="14.25" customHeight="1" x14ac:dyDescent="0.2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row>
    <row r="4014" spans="2:14" ht="14.25" customHeight="1" x14ac:dyDescent="0.2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row>
    <row r="4015" spans="2:14" ht="14.25" customHeight="1" x14ac:dyDescent="0.2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row>
    <row r="4016" spans="2:14" ht="14.25" customHeight="1" x14ac:dyDescent="0.2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row>
    <row r="4017" spans="2:14" ht="14.25" customHeight="1" x14ac:dyDescent="0.2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row>
    <row r="4018" spans="2:14" ht="14.25" customHeight="1" x14ac:dyDescent="0.2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row>
    <row r="4019" spans="2:14" ht="14.25" customHeight="1" x14ac:dyDescent="0.2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row>
    <row r="4020" spans="2:14" ht="14.25" customHeight="1" x14ac:dyDescent="0.2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row>
    <row r="4021" spans="2:14" ht="14.25" customHeight="1" x14ac:dyDescent="0.2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row>
    <row r="4022" spans="2:14" ht="14.25" customHeight="1" x14ac:dyDescent="0.2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row>
    <row r="4023" spans="2:14" ht="14.25" customHeight="1" x14ac:dyDescent="0.2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row>
    <row r="4024" spans="2:14" ht="14.25" customHeight="1" x14ac:dyDescent="0.2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row>
    <row r="4025" spans="2:14" ht="14.25" customHeight="1" x14ac:dyDescent="0.2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row>
    <row r="4026" spans="2:14" ht="14.25" customHeight="1" x14ac:dyDescent="0.2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row>
    <row r="4027" spans="2:14" ht="14.25" customHeight="1" x14ac:dyDescent="0.2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row>
    <row r="4028" spans="2:14" ht="14.25" customHeight="1" x14ac:dyDescent="0.2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row>
    <row r="4029" spans="2:14" ht="14.25" customHeight="1" x14ac:dyDescent="0.2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row>
    <row r="4030" spans="2:14" ht="14.25" customHeight="1" x14ac:dyDescent="0.2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row>
    <row r="4031" spans="2:14" ht="14.25" customHeight="1" x14ac:dyDescent="0.2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row>
    <row r="4032" spans="2:14" ht="14.25" customHeight="1" x14ac:dyDescent="0.2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row>
    <row r="4033" spans="2:14" ht="14.25" customHeight="1" x14ac:dyDescent="0.2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row>
    <row r="4034" spans="2:14" ht="14.25" customHeight="1" x14ac:dyDescent="0.2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row>
    <row r="4035" spans="2:14" ht="14.25" customHeight="1" x14ac:dyDescent="0.2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row>
    <row r="4036" spans="2:14" ht="14.25" customHeight="1" x14ac:dyDescent="0.2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row>
    <row r="4037" spans="2:14" ht="14.25" customHeight="1" x14ac:dyDescent="0.2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row>
    <row r="4038" spans="2:14" ht="14.25" customHeight="1" x14ac:dyDescent="0.2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row>
    <row r="4039" spans="2:14" ht="14.25" customHeight="1" x14ac:dyDescent="0.2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row>
    <row r="4040" spans="2:14" ht="14.25" customHeight="1" x14ac:dyDescent="0.2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row>
    <row r="4041" spans="2:14" ht="14.25" customHeight="1" x14ac:dyDescent="0.2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row>
    <row r="4042" spans="2:14" ht="14.25" customHeight="1" x14ac:dyDescent="0.2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row>
    <row r="4043" spans="2:14" ht="14.25" customHeight="1" x14ac:dyDescent="0.2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row>
    <row r="4044" spans="2:14" ht="14.25" customHeight="1" x14ac:dyDescent="0.2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row>
    <row r="4045" spans="2:14" ht="14.25" customHeight="1" x14ac:dyDescent="0.2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row>
    <row r="4046" spans="2:14" ht="14.25" customHeight="1" x14ac:dyDescent="0.2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row>
    <row r="4047" spans="2:14" ht="14.25" customHeight="1" x14ac:dyDescent="0.2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row>
    <row r="4048" spans="2:14" ht="14.25" customHeight="1" x14ac:dyDescent="0.2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row>
    <row r="4049" spans="2:14" ht="14.25" customHeight="1" x14ac:dyDescent="0.2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row>
    <row r="4050" spans="2:14" ht="14.25" customHeight="1" x14ac:dyDescent="0.2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row>
    <row r="4051" spans="2:14" ht="14.25" customHeight="1" x14ac:dyDescent="0.2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row>
    <row r="4052" spans="2:14" ht="14.25" customHeight="1" x14ac:dyDescent="0.2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row>
    <row r="4053" spans="2:14" ht="14.25" customHeight="1" x14ac:dyDescent="0.2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row>
    <row r="4054" spans="2:14" ht="14.25" customHeight="1" x14ac:dyDescent="0.2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row>
    <row r="4055" spans="2:14" ht="14.25" customHeight="1" x14ac:dyDescent="0.2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row>
    <row r="4056" spans="2:14" ht="14.25" customHeight="1" x14ac:dyDescent="0.2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row>
    <row r="4057" spans="2:14" ht="14.25" customHeight="1" x14ac:dyDescent="0.2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row>
    <row r="4058" spans="2:14" ht="14.25" customHeight="1" x14ac:dyDescent="0.2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row>
    <row r="4059" spans="2:14" ht="14.25" customHeight="1" x14ac:dyDescent="0.2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row>
    <row r="4060" spans="2:14" ht="14.25" customHeight="1" x14ac:dyDescent="0.2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row>
    <row r="4061" spans="2:14" ht="14.25" customHeight="1" x14ac:dyDescent="0.2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row>
    <row r="4062" spans="2:14" ht="14.25" customHeight="1" x14ac:dyDescent="0.2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row>
    <row r="4063" spans="2:14" ht="14.25" customHeight="1" x14ac:dyDescent="0.2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row>
    <row r="4064" spans="2:14" ht="14.25" customHeight="1" x14ac:dyDescent="0.2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row>
    <row r="4065" spans="2:14" ht="14.25" customHeight="1" x14ac:dyDescent="0.2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row>
    <row r="4066" spans="2:14" ht="14.25" customHeight="1" x14ac:dyDescent="0.2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row>
    <row r="4067" spans="2:14" ht="14.25" customHeight="1" x14ac:dyDescent="0.2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row>
    <row r="4068" spans="2:14" ht="14.25" customHeight="1" x14ac:dyDescent="0.2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row>
    <row r="4069" spans="2:14" ht="14.25" customHeight="1" x14ac:dyDescent="0.2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row>
    <row r="4070" spans="2:14" ht="14.25" customHeight="1" x14ac:dyDescent="0.2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row>
    <row r="4071" spans="2:14" ht="14.25" customHeight="1" x14ac:dyDescent="0.2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row>
    <row r="4072" spans="2:14" ht="14.25" customHeight="1" x14ac:dyDescent="0.2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row>
    <row r="4073" spans="2:14" ht="14.25" customHeight="1" x14ac:dyDescent="0.2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row>
    <row r="4074" spans="2:14" ht="14.25" customHeight="1" x14ac:dyDescent="0.2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row>
    <row r="4075" spans="2:14" ht="14.25" customHeight="1" x14ac:dyDescent="0.2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row>
    <row r="4076" spans="2:14" ht="14.25" customHeight="1" x14ac:dyDescent="0.2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row>
    <row r="4077" spans="2:14" ht="14.25" customHeight="1" x14ac:dyDescent="0.2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row>
    <row r="4078" spans="2:14" ht="14.25" customHeight="1" x14ac:dyDescent="0.2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row>
    <row r="4079" spans="2:14" ht="14.25" customHeight="1" x14ac:dyDescent="0.2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row>
    <row r="4080" spans="2:14" ht="14.25" customHeight="1" x14ac:dyDescent="0.2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row>
    <row r="4081" spans="2:14" ht="14.25" customHeight="1" x14ac:dyDescent="0.2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row>
    <row r="4082" spans="2:14" ht="14.25" customHeight="1" x14ac:dyDescent="0.2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row>
    <row r="4083" spans="2:14" ht="14.25" customHeight="1" x14ac:dyDescent="0.2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row>
    <row r="4084" spans="2:14" ht="14.25" customHeight="1" x14ac:dyDescent="0.2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row>
    <row r="4085" spans="2:14" ht="14.25" customHeight="1" x14ac:dyDescent="0.2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row>
    <row r="4086" spans="2:14" ht="14.25" customHeight="1" x14ac:dyDescent="0.2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row>
    <row r="4087" spans="2:14" ht="14.25" customHeight="1" x14ac:dyDescent="0.2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row>
    <row r="4088" spans="2:14" ht="14.25" customHeight="1" x14ac:dyDescent="0.2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row>
    <row r="4089" spans="2:14" ht="14.25" customHeight="1" x14ac:dyDescent="0.2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row>
    <row r="4090" spans="2:14" ht="14.25" customHeight="1" x14ac:dyDescent="0.2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row>
    <row r="4091" spans="2:14" ht="14.25" customHeight="1" x14ac:dyDescent="0.2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row>
    <row r="4092" spans="2:14" ht="14.25" customHeight="1" x14ac:dyDescent="0.2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row>
    <row r="4093" spans="2:14" ht="14.25" customHeight="1" x14ac:dyDescent="0.2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row>
    <row r="4094" spans="2:14" ht="14.25" customHeight="1" x14ac:dyDescent="0.2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row>
    <row r="4095" spans="2:14" ht="14.25" customHeight="1" x14ac:dyDescent="0.2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row>
    <row r="4096" spans="2:14" ht="14.25" customHeight="1" x14ac:dyDescent="0.2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row>
    <row r="4097" spans="2:14" ht="14.25" customHeight="1" x14ac:dyDescent="0.2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row>
    <row r="4098" spans="2:14" ht="14.25" customHeight="1" x14ac:dyDescent="0.2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row>
    <row r="4099" spans="2:14" ht="14.25" customHeight="1" x14ac:dyDescent="0.2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row>
    <row r="4100" spans="2:14" ht="14.25" customHeight="1" x14ac:dyDescent="0.2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row>
    <row r="4101" spans="2:14" ht="14.25" customHeight="1" x14ac:dyDescent="0.2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row>
    <row r="4102" spans="2:14" ht="14.25" customHeight="1" x14ac:dyDescent="0.2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row>
    <row r="4103" spans="2:14" ht="14.25" customHeight="1" x14ac:dyDescent="0.2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row>
    <row r="4104" spans="2:14" ht="14.25" customHeight="1" x14ac:dyDescent="0.2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row>
    <row r="4105" spans="2:14" ht="14.25" customHeight="1" x14ac:dyDescent="0.2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row>
    <row r="4106" spans="2:14" ht="14.25" customHeight="1" x14ac:dyDescent="0.2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row>
    <row r="4107" spans="2:14" ht="14.25" customHeight="1" x14ac:dyDescent="0.2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row>
    <row r="4108" spans="2:14" ht="14.25" customHeight="1" x14ac:dyDescent="0.2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row>
    <row r="4109" spans="2:14" ht="14.25" customHeight="1" x14ac:dyDescent="0.2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row>
    <row r="4110" spans="2:14" ht="14.25" customHeight="1" x14ac:dyDescent="0.2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row>
    <row r="4111" spans="2:14" ht="14.25" customHeight="1" x14ac:dyDescent="0.2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row>
    <row r="4112" spans="2:14" ht="14.25" customHeight="1" x14ac:dyDescent="0.2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row>
    <row r="4113" spans="2:14" ht="14.25" customHeight="1" x14ac:dyDescent="0.2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row>
    <row r="4114" spans="2:14" ht="14.25" customHeight="1" x14ac:dyDescent="0.2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row>
    <row r="4115" spans="2:14" ht="14.25" customHeight="1" x14ac:dyDescent="0.2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row>
    <row r="4116" spans="2:14" ht="14.25" customHeight="1" x14ac:dyDescent="0.2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row>
    <row r="4117" spans="2:14" ht="14.25" customHeight="1" x14ac:dyDescent="0.2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row>
    <row r="4118" spans="2:14" ht="14.25" customHeight="1" x14ac:dyDescent="0.2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row>
    <row r="4119" spans="2:14" ht="14.25" customHeight="1" x14ac:dyDescent="0.2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row>
    <row r="4120" spans="2:14" ht="14.25" customHeight="1" x14ac:dyDescent="0.2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row>
    <row r="4121" spans="2:14" ht="14.25" customHeight="1" x14ac:dyDescent="0.2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row>
    <row r="4122" spans="2:14" ht="14.25" customHeight="1" x14ac:dyDescent="0.2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row>
    <row r="4123" spans="2:14" ht="14.25" customHeight="1" x14ac:dyDescent="0.2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row>
    <row r="4124" spans="2:14" ht="14.25" customHeight="1" x14ac:dyDescent="0.2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row>
    <row r="4125" spans="2:14" ht="14.25" customHeight="1" x14ac:dyDescent="0.2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row>
    <row r="4126" spans="2:14" ht="14.25" customHeight="1" x14ac:dyDescent="0.2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row>
    <row r="4127" spans="2:14" ht="14.25" customHeight="1" x14ac:dyDescent="0.2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row>
    <row r="4128" spans="2:14" ht="14.25" customHeight="1" x14ac:dyDescent="0.2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row>
    <row r="4129" spans="2:14" ht="14.25" customHeight="1" x14ac:dyDescent="0.2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row>
    <row r="4130" spans="2:14" ht="14.25" customHeight="1" x14ac:dyDescent="0.2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row>
    <row r="4131" spans="2:14" ht="14.25" customHeight="1" x14ac:dyDescent="0.2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row>
    <row r="4132" spans="2:14" ht="14.25" customHeight="1" x14ac:dyDescent="0.2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row>
    <row r="4133" spans="2:14" ht="14.25" customHeight="1" x14ac:dyDescent="0.2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row>
    <row r="4134" spans="2:14" ht="14.25" customHeight="1" x14ac:dyDescent="0.2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row>
    <row r="4135" spans="2:14" ht="14.25" customHeight="1" x14ac:dyDescent="0.2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row>
    <row r="4136" spans="2:14" ht="14.25" customHeight="1" x14ac:dyDescent="0.2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row>
    <row r="4137" spans="2:14" ht="14.25" customHeight="1" x14ac:dyDescent="0.2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row>
    <row r="4138" spans="2:14" ht="14.25" customHeight="1" x14ac:dyDescent="0.2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row>
    <row r="4139" spans="2:14" ht="14.25" customHeight="1" x14ac:dyDescent="0.2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row>
    <row r="4140" spans="2:14" ht="14.25" customHeight="1" x14ac:dyDescent="0.2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row>
    <row r="4141" spans="2:14" ht="14.25" customHeight="1" x14ac:dyDescent="0.2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row>
    <row r="4142" spans="2:14" ht="14.25" customHeight="1" x14ac:dyDescent="0.2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row>
    <row r="4143" spans="2:14" ht="14.25" customHeight="1" x14ac:dyDescent="0.2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row>
    <row r="4144" spans="2:14" ht="14.25" customHeight="1" x14ac:dyDescent="0.2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row>
    <row r="4145" spans="2:14" ht="14.25" customHeight="1" x14ac:dyDescent="0.2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row>
    <row r="4146" spans="2:14" ht="14.25" customHeight="1" x14ac:dyDescent="0.2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row>
    <row r="4147" spans="2:14" ht="14.25" customHeight="1" x14ac:dyDescent="0.2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row>
    <row r="4148" spans="2:14" ht="14.25" customHeight="1" x14ac:dyDescent="0.2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row>
    <row r="4149" spans="2:14" ht="14.25" customHeight="1" x14ac:dyDescent="0.2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row>
    <row r="4150" spans="2:14" ht="14.25" customHeight="1" x14ac:dyDescent="0.2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row>
    <row r="4151" spans="2:14" ht="14.25" customHeight="1" x14ac:dyDescent="0.2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row>
    <row r="4152" spans="2:14" ht="14.25" customHeight="1" x14ac:dyDescent="0.2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row>
    <row r="4153" spans="2:14" ht="14.25" customHeight="1" x14ac:dyDescent="0.2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row>
    <row r="4154" spans="2:14" ht="14.25" customHeight="1" x14ac:dyDescent="0.2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row>
    <row r="4155" spans="2:14" ht="14.25" customHeight="1" x14ac:dyDescent="0.2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row>
    <row r="4156" spans="2:14" ht="14.25" customHeight="1" x14ac:dyDescent="0.2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row>
    <row r="4157" spans="2:14" ht="14.25" customHeight="1" x14ac:dyDescent="0.2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row>
    <row r="4158" spans="2:14" ht="14.25" customHeight="1" x14ac:dyDescent="0.2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row>
    <row r="4159" spans="2:14" ht="14.25" customHeight="1" x14ac:dyDescent="0.2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row>
    <row r="4160" spans="2:14" ht="14.25" customHeight="1" x14ac:dyDescent="0.2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row>
    <row r="4161" spans="2:14" ht="14.25" customHeight="1" x14ac:dyDescent="0.2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row>
    <row r="4162" spans="2:14" ht="14.25" customHeight="1" x14ac:dyDescent="0.2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row>
    <row r="4163" spans="2:14" ht="14.25" customHeight="1" x14ac:dyDescent="0.2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row>
    <row r="4164" spans="2:14" ht="14.25" customHeight="1" x14ac:dyDescent="0.2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row>
    <row r="4165" spans="2:14" ht="14.25" customHeight="1" x14ac:dyDescent="0.2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row>
    <row r="4166" spans="2:14" ht="14.25" customHeight="1" x14ac:dyDescent="0.2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row>
    <row r="4167" spans="2:14" ht="14.25" customHeight="1" x14ac:dyDescent="0.2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row>
    <row r="4168" spans="2:14" ht="14.25" customHeight="1" x14ac:dyDescent="0.2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row>
    <row r="4169" spans="2:14" ht="14.25" customHeight="1" x14ac:dyDescent="0.2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row>
    <row r="4170" spans="2:14" ht="14.25" customHeight="1" x14ac:dyDescent="0.2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row>
    <row r="4171" spans="2:14" ht="14.25" customHeight="1" x14ac:dyDescent="0.2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row>
    <row r="4172" spans="2:14" ht="14.25" customHeight="1" x14ac:dyDescent="0.2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row>
    <row r="4173" spans="2:14" ht="14.25" customHeight="1" x14ac:dyDescent="0.2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row>
    <row r="4174" spans="2:14" ht="14.25" customHeight="1" x14ac:dyDescent="0.2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row>
    <row r="4175" spans="2:14" ht="14.25" customHeight="1" x14ac:dyDescent="0.2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row>
    <row r="4176" spans="2:14" ht="14.25" customHeight="1" x14ac:dyDescent="0.2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row>
    <row r="4177" spans="2:14" ht="14.25" customHeight="1" x14ac:dyDescent="0.2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row>
    <row r="4178" spans="2:14" ht="14.25" customHeight="1" x14ac:dyDescent="0.2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row>
    <row r="4179" spans="2:14" ht="14.25" customHeight="1" x14ac:dyDescent="0.2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row>
    <row r="4180" spans="2:14" ht="14.25" customHeight="1" x14ac:dyDescent="0.2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row>
    <row r="4181" spans="2:14" ht="14.25" customHeight="1" x14ac:dyDescent="0.2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row>
    <row r="4182" spans="2:14" ht="14.25" customHeight="1" x14ac:dyDescent="0.2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row>
    <row r="4183" spans="2:14" ht="14.25" customHeight="1" x14ac:dyDescent="0.2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row>
    <row r="4184" spans="2:14" ht="14.25" customHeight="1" x14ac:dyDescent="0.2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row>
    <row r="4185" spans="2:14" ht="14.25" customHeight="1" x14ac:dyDescent="0.2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row>
    <row r="4186" spans="2:14" ht="14.25" customHeight="1" x14ac:dyDescent="0.2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row>
    <row r="4187" spans="2:14" ht="14.25" customHeight="1" x14ac:dyDescent="0.2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row>
    <row r="4188" spans="2:14" ht="14.25" customHeight="1" x14ac:dyDescent="0.2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row>
    <row r="4189" spans="2:14" ht="14.25" customHeight="1" x14ac:dyDescent="0.2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row>
    <row r="4190" spans="2:14" ht="14.25" customHeight="1" x14ac:dyDescent="0.2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row>
    <row r="4191" spans="2:14" ht="14.25" customHeight="1" x14ac:dyDescent="0.2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row>
    <row r="4192" spans="2:14" ht="14.25" customHeight="1" x14ac:dyDescent="0.2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row>
    <row r="4193" spans="2:14" ht="14.25" customHeight="1" x14ac:dyDescent="0.2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row>
    <row r="4194" spans="2:14" ht="14.25" customHeight="1" x14ac:dyDescent="0.2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row>
    <row r="4195" spans="2:14" ht="14.25" customHeight="1" x14ac:dyDescent="0.2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row>
    <row r="4196" spans="2:14" ht="14.25" customHeight="1" x14ac:dyDescent="0.2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row>
    <row r="4197" spans="2:14" ht="14.25" customHeight="1" x14ac:dyDescent="0.2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row>
    <row r="4198" spans="2:14" ht="14.25" customHeight="1" x14ac:dyDescent="0.2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row>
    <row r="4199" spans="2:14" ht="14.25" customHeight="1" x14ac:dyDescent="0.25">
      <c r="B4199" s="4" t="s">
        <v>14</v>
      </c>
      <c r="C4199" s="4">
        <v>1185732</v>
      </c>
      <c r="D4199" s="5">
        <v>44368</v>
      </c>
      <c r="E4199" s="4" t="s">
        <v>36</v>
      </c>
      <c r="F4199" s="4" t="s">
        <v>37</v>
      </c>
      <c r="G4199" s="4" t="s">
        <v>38</v>
      </c>
      <c r="H4199" s="6" t="s">
        <v>21</v>
      </c>
      <c r="I4199" s="7">
        <v>44</v>
      </c>
      <c r="J4199" s="8">
        <v>20</v>
      </c>
      <c r="K4199" s="9">
        <v>880</v>
      </c>
      <c r="L4199" s="9">
        <v>440</v>
      </c>
      <c r="M4199" s="10">
        <v>0.5</v>
      </c>
      <c r="N4199" s="4" t="s">
        <v>83</v>
      </c>
    </row>
    <row r="4200" spans="2:14" ht="14.25" customHeight="1" x14ac:dyDescent="0.2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row>
    <row r="4201" spans="2:14" ht="14.25" customHeight="1" x14ac:dyDescent="0.2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row>
    <row r="4202" spans="2:14" ht="14.25" customHeight="1" x14ac:dyDescent="0.2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row>
    <row r="4203" spans="2:14" ht="14.25" customHeight="1" x14ac:dyDescent="0.2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row>
    <row r="4204" spans="2:14" ht="14.25" customHeight="1" x14ac:dyDescent="0.2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row>
    <row r="4205" spans="2:14" ht="14.25" customHeight="1" x14ac:dyDescent="0.2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row>
    <row r="4206" spans="2:14" ht="14.25" customHeight="1" x14ac:dyDescent="0.2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row>
    <row r="4207" spans="2:14" ht="14.25" customHeight="1" x14ac:dyDescent="0.2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row>
    <row r="4208" spans="2:14" ht="14.25" customHeight="1" x14ac:dyDescent="0.2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row>
    <row r="4209" spans="2:14" ht="14.25" customHeight="1" x14ac:dyDescent="0.2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row>
    <row r="4210" spans="2:14" ht="14.25" customHeight="1" x14ac:dyDescent="0.2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row>
    <row r="4211" spans="2:14" ht="14.25" customHeight="1" x14ac:dyDescent="0.2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row>
    <row r="4212" spans="2:14" ht="14.25" customHeight="1" x14ac:dyDescent="0.2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row>
    <row r="4213" spans="2:14" ht="14.25" customHeight="1" x14ac:dyDescent="0.2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row>
    <row r="4214" spans="2:14" ht="14.25" customHeight="1" x14ac:dyDescent="0.2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row>
    <row r="4215" spans="2:14" ht="14.25" customHeight="1" x14ac:dyDescent="0.2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row>
    <row r="4216" spans="2:14" ht="14.25" customHeight="1" x14ac:dyDescent="0.2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row>
    <row r="4217" spans="2:14" ht="14.25" customHeight="1" x14ac:dyDescent="0.2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row>
    <row r="4218" spans="2:14" ht="14.25" customHeight="1" x14ac:dyDescent="0.2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row>
    <row r="4219" spans="2:14" ht="14.25" customHeight="1" x14ac:dyDescent="0.2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row>
    <row r="4220" spans="2:14" ht="14.25" customHeight="1" x14ac:dyDescent="0.2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row>
    <row r="4221" spans="2:14" ht="14.25" customHeight="1" x14ac:dyDescent="0.2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row>
    <row r="4222" spans="2:14" ht="14.25" customHeight="1" x14ac:dyDescent="0.2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row>
    <row r="4223" spans="2:14" ht="14.25" customHeight="1" x14ac:dyDescent="0.2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row>
    <row r="4224" spans="2:14" ht="14.25" customHeight="1" x14ac:dyDescent="0.2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row>
    <row r="4225" spans="2:14" ht="14.25" customHeight="1" x14ac:dyDescent="0.2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row>
    <row r="4226" spans="2:14" ht="14.25" customHeight="1" x14ac:dyDescent="0.2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row>
    <row r="4227" spans="2:14" ht="14.25" customHeight="1" x14ac:dyDescent="0.2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row>
    <row r="4228" spans="2:14" ht="14.25" customHeight="1" x14ac:dyDescent="0.2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row>
    <row r="4229" spans="2:14" ht="14.25" customHeight="1" x14ac:dyDescent="0.2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row>
    <row r="4230" spans="2:14" ht="14.25" customHeight="1" x14ac:dyDescent="0.2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row>
    <row r="4231" spans="2:14" ht="14.25" customHeight="1" x14ac:dyDescent="0.2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row>
    <row r="4232" spans="2:14" ht="14.25" customHeight="1" x14ac:dyDescent="0.2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row>
    <row r="4233" spans="2:14" ht="14.25" customHeight="1" x14ac:dyDescent="0.2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row>
    <row r="4234" spans="2:14" ht="14.25" customHeight="1" x14ac:dyDescent="0.2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row>
    <row r="4235" spans="2:14" ht="14.25" customHeight="1" x14ac:dyDescent="0.2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row>
    <row r="4236" spans="2:14" ht="14.25" customHeight="1" x14ac:dyDescent="0.2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row>
    <row r="4237" spans="2:14" ht="14.25" customHeight="1" x14ac:dyDescent="0.2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row>
    <row r="4238" spans="2:14" ht="14.25" customHeight="1" x14ac:dyDescent="0.2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row>
    <row r="4239" spans="2:14" ht="14.25" customHeight="1" x14ac:dyDescent="0.2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row>
    <row r="4240" spans="2:14" ht="14.25" customHeight="1" x14ac:dyDescent="0.2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row>
    <row r="4241" spans="2:14" ht="14.25" customHeight="1" x14ac:dyDescent="0.2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row>
    <row r="4242" spans="2:14" ht="14.25" customHeight="1" x14ac:dyDescent="0.2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row>
    <row r="4243" spans="2:14" ht="14.25" customHeight="1" x14ac:dyDescent="0.2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row>
    <row r="4244" spans="2:14" ht="14.25" customHeight="1" x14ac:dyDescent="0.2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row>
    <row r="4245" spans="2:14" ht="14.25" customHeight="1" x14ac:dyDescent="0.2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row>
    <row r="4246" spans="2:14" ht="14.25" customHeight="1" x14ac:dyDescent="0.2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row>
    <row r="4247" spans="2:14" ht="14.25" customHeight="1" x14ac:dyDescent="0.2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row>
    <row r="4248" spans="2:14" ht="14.25" customHeight="1" x14ac:dyDescent="0.2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row>
    <row r="4249" spans="2:14" ht="14.25" customHeight="1" x14ac:dyDescent="0.2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row>
    <row r="4250" spans="2:14" ht="14.25" customHeight="1" x14ac:dyDescent="0.2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row>
    <row r="4251" spans="2:14" ht="14.25" customHeight="1" x14ac:dyDescent="0.2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row>
    <row r="4252" spans="2:14" ht="14.25" customHeight="1" x14ac:dyDescent="0.2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row>
    <row r="4253" spans="2:14" ht="14.25" customHeight="1" x14ac:dyDescent="0.2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row>
    <row r="4254" spans="2:14" ht="14.25" customHeight="1" x14ac:dyDescent="0.2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row>
    <row r="4255" spans="2:14" ht="14.25" customHeight="1" x14ac:dyDescent="0.2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row>
    <row r="4256" spans="2:14" ht="14.25" customHeight="1" x14ac:dyDescent="0.2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row>
    <row r="4257" spans="2:14" ht="14.25" customHeight="1" x14ac:dyDescent="0.2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row>
    <row r="4258" spans="2:14" ht="14.25" customHeight="1" x14ac:dyDescent="0.2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row>
    <row r="4259" spans="2:14" ht="14.25" customHeight="1" x14ac:dyDescent="0.2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row>
    <row r="4260" spans="2:14" ht="14.25" customHeight="1" x14ac:dyDescent="0.2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row>
    <row r="4261" spans="2:14" ht="14.25" customHeight="1" x14ac:dyDescent="0.2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row>
    <row r="4262" spans="2:14" ht="14.25" customHeight="1" x14ac:dyDescent="0.2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row>
    <row r="4263" spans="2:14" ht="14.25" customHeight="1" x14ac:dyDescent="0.2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row>
    <row r="4264" spans="2:14" ht="14.25" customHeight="1" x14ac:dyDescent="0.2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row>
    <row r="4265" spans="2:14" ht="14.25" customHeight="1" x14ac:dyDescent="0.2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row>
    <row r="4266" spans="2:14" ht="14.25" customHeight="1" x14ac:dyDescent="0.2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row>
    <row r="4267" spans="2:14" ht="14.25" customHeight="1" x14ac:dyDescent="0.2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row>
    <row r="4268" spans="2:14" ht="14.25" customHeight="1" x14ac:dyDescent="0.2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row>
    <row r="4269" spans="2:14" ht="14.25" customHeight="1" x14ac:dyDescent="0.2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row>
    <row r="4270" spans="2:14" ht="14.25" customHeight="1" x14ac:dyDescent="0.2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row>
    <row r="4271" spans="2:14" ht="14.25" customHeight="1" x14ac:dyDescent="0.2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row>
    <row r="4272" spans="2:14" ht="14.25" customHeight="1" x14ac:dyDescent="0.2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row>
    <row r="4273" spans="2:14" ht="14.25" customHeight="1" x14ac:dyDescent="0.2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row>
    <row r="4274" spans="2:14" ht="14.25" customHeight="1" x14ac:dyDescent="0.2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row>
    <row r="4275" spans="2:14" ht="14.25" customHeight="1" x14ac:dyDescent="0.2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row>
    <row r="4276" spans="2:14" ht="14.25" customHeight="1" x14ac:dyDescent="0.2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row>
    <row r="4277" spans="2:14" ht="14.25" customHeight="1" x14ac:dyDescent="0.2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row>
    <row r="4278" spans="2:14" ht="14.25" customHeight="1" x14ac:dyDescent="0.2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row>
    <row r="4279" spans="2:14" ht="14.25" customHeight="1" x14ac:dyDescent="0.2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row>
    <row r="4280" spans="2:14" ht="14.25" customHeight="1" x14ac:dyDescent="0.2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row>
    <row r="4281" spans="2:14" ht="14.25" customHeight="1" x14ac:dyDescent="0.2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row>
    <row r="4282" spans="2:14" ht="14.25" customHeight="1" x14ac:dyDescent="0.2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row>
    <row r="4283" spans="2:14" ht="14.25" customHeight="1" x14ac:dyDescent="0.2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row>
    <row r="4284" spans="2:14" ht="14.25" customHeight="1" x14ac:dyDescent="0.2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row>
    <row r="4285" spans="2:14" ht="14.25" customHeight="1" x14ac:dyDescent="0.2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row>
    <row r="4286" spans="2:14" ht="14.25" customHeight="1" x14ac:dyDescent="0.2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row>
    <row r="4287" spans="2:14" ht="14.25" customHeight="1" x14ac:dyDescent="0.2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row>
    <row r="4288" spans="2:14" ht="14.25" customHeight="1" x14ac:dyDescent="0.2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row>
    <row r="4289" spans="2:14" ht="14.25" customHeight="1" x14ac:dyDescent="0.2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row>
    <row r="4290" spans="2:14" ht="14.25" customHeight="1" x14ac:dyDescent="0.2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row>
    <row r="4291" spans="2:14" ht="14.25" customHeight="1" x14ac:dyDescent="0.2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row>
    <row r="4292" spans="2:14" ht="14.25" customHeight="1" x14ac:dyDescent="0.2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row>
    <row r="4293" spans="2:14" ht="14.25" customHeight="1" x14ac:dyDescent="0.2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row>
    <row r="4294" spans="2:14" ht="14.25" customHeight="1" x14ac:dyDescent="0.2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row>
    <row r="4295" spans="2:14" ht="14.25" customHeight="1" x14ac:dyDescent="0.2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row>
    <row r="4296" spans="2:14" ht="14.25" customHeight="1" x14ac:dyDescent="0.2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row>
    <row r="4297" spans="2:14" ht="14.25" customHeight="1" x14ac:dyDescent="0.2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row>
    <row r="4298" spans="2:14" ht="14.25" customHeight="1" x14ac:dyDescent="0.2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row>
    <row r="4299" spans="2:14" ht="14.25" customHeight="1" x14ac:dyDescent="0.2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row>
    <row r="4300" spans="2:14" ht="14.25" customHeight="1" x14ac:dyDescent="0.2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row>
    <row r="4301" spans="2:14" ht="14.25" customHeight="1" x14ac:dyDescent="0.2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row>
    <row r="4302" spans="2:14" ht="14.25" customHeight="1" x14ac:dyDescent="0.2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row>
    <row r="4303" spans="2:14" ht="14.25" customHeight="1" x14ac:dyDescent="0.2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row>
    <row r="4304" spans="2:14" ht="14.25" customHeight="1" x14ac:dyDescent="0.2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row>
    <row r="4305" spans="2:14" ht="14.25" customHeight="1" x14ac:dyDescent="0.2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row>
    <row r="4306" spans="2:14" ht="14.25" customHeight="1" x14ac:dyDescent="0.2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row>
    <row r="4307" spans="2:14" ht="14.25" customHeight="1" x14ac:dyDescent="0.2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row>
    <row r="4308" spans="2:14" ht="14.25" customHeight="1" x14ac:dyDescent="0.2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row>
    <row r="4309" spans="2:14" ht="14.25" customHeight="1" x14ac:dyDescent="0.2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row>
    <row r="4310" spans="2:14" ht="14.25" customHeight="1" x14ac:dyDescent="0.2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row>
    <row r="4311" spans="2:14" ht="14.25" customHeight="1" x14ac:dyDescent="0.2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row>
    <row r="4312" spans="2:14" ht="14.25" customHeight="1" x14ac:dyDescent="0.2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row>
    <row r="4313" spans="2:14" ht="14.25" customHeight="1" x14ac:dyDescent="0.2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row>
    <row r="4314" spans="2:14" ht="14.25" customHeight="1" x14ac:dyDescent="0.2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row>
    <row r="4315" spans="2:14" ht="14.25" customHeight="1" x14ac:dyDescent="0.2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row>
    <row r="4316" spans="2:14" ht="14.25" customHeight="1" x14ac:dyDescent="0.2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row>
    <row r="4317" spans="2:14" ht="14.25" customHeight="1" x14ac:dyDescent="0.2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row>
    <row r="4318" spans="2:14" ht="14.25" customHeight="1" x14ac:dyDescent="0.2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row>
    <row r="4319" spans="2:14" ht="14.25" customHeight="1" x14ac:dyDescent="0.2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row>
    <row r="4320" spans="2:14" ht="14.25" customHeight="1" x14ac:dyDescent="0.2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row>
    <row r="4321" spans="2:14" ht="14.25" customHeight="1" x14ac:dyDescent="0.2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row>
    <row r="4322" spans="2:14" ht="14.25" customHeight="1" x14ac:dyDescent="0.2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row>
    <row r="4323" spans="2:14" ht="14.25" customHeight="1" x14ac:dyDescent="0.2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row>
    <row r="4324" spans="2:14" ht="14.25" customHeight="1" x14ac:dyDescent="0.2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row>
    <row r="4325" spans="2:14" ht="14.25" customHeight="1" x14ac:dyDescent="0.2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row>
    <row r="4326" spans="2:14" ht="14.25" customHeight="1" x14ac:dyDescent="0.2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row>
    <row r="4327" spans="2:14" ht="14.25" customHeight="1" x14ac:dyDescent="0.2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row>
    <row r="4328" spans="2:14" ht="14.25" customHeight="1" x14ac:dyDescent="0.2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row>
    <row r="4329" spans="2:14" ht="14.25" customHeight="1" x14ac:dyDescent="0.2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row>
    <row r="4330" spans="2:14" ht="14.25" customHeight="1" x14ac:dyDescent="0.2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row>
    <row r="4331" spans="2:14" ht="14.25" customHeight="1" x14ac:dyDescent="0.2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row>
    <row r="4332" spans="2:14" ht="14.25" customHeight="1" x14ac:dyDescent="0.2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row>
    <row r="4333" spans="2:14" ht="14.25" customHeight="1" x14ac:dyDescent="0.2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row>
    <row r="4334" spans="2:14" ht="14.25" customHeight="1" x14ac:dyDescent="0.2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row>
    <row r="4335" spans="2:14" ht="14.25" customHeight="1" x14ac:dyDescent="0.2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row>
    <row r="4336" spans="2:14" ht="14.25" customHeight="1" x14ac:dyDescent="0.2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row>
    <row r="4337" spans="2:14" ht="14.25" customHeight="1" x14ac:dyDescent="0.2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row>
    <row r="4338" spans="2:14" ht="14.25" customHeight="1" x14ac:dyDescent="0.25">
      <c r="B4338" s="4" t="s">
        <v>14</v>
      </c>
      <c r="C4338" s="4">
        <v>1185732</v>
      </c>
      <c r="D4338" s="5">
        <v>44507</v>
      </c>
      <c r="E4338" s="4" t="s">
        <v>15</v>
      </c>
      <c r="F4338" s="4" t="s">
        <v>40</v>
      </c>
      <c r="G4338" s="4" t="s">
        <v>41</v>
      </c>
      <c r="H4338" s="6" t="s">
        <v>22</v>
      </c>
      <c r="I4338" s="7">
        <v>58</v>
      </c>
      <c r="J4338" s="8">
        <v>20</v>
      </c>
      <c r="K4338" s="9">
        <v>1160</v>
      </c>
      <c r="L4338" s="9">
        <v>464</v>
      </c>
      <c r="M4338" s="10">
        <v>0.4</v>
      </c>
      <c r="N4338" s="4" t="s">
        <v>83</v>
      </c>
    </row>
    <row r="4339" spans="2:14" ht="14.25" customHeight="1" x14ac:dyDescent="0.2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row>
    <row r="4340" spans="2:14" ht="14.25" customHeight="1" x14ac:dyDescent="0.2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row>
    <row r="4341" spans="2:14" ht="14.25" customHeight="1" x14ac:dyDescent="0.2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row>
    <row r="4342" spans="2:14" ht="14.25" customHeight="1" x14ac:dyDescent="0.2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row>
    <row r="4343" spans="2:14" ht="14.25" customHeight="1" x14ac:dyDescent="0.2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row>
    <row r="4344" spans="2:14" ht="14.25" customHeight="1" x14ac:dyDescent="0.2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row>
    <row r="4345" spans="2:14" ht="14.25" customHeight="1" x14ac:dyDescent="0.2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row>
    <row r="4346" spans="2:14" ht="14.25" customHeight="1" x14ac:dyDescent="0.2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row>
    <row r="4347" spans="2:14" ht="14.25" customHeight="1" x14ac:dyDescent="0.2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row>
    <row r="4348" spans="2:14" ht="14.25" customHeight="1" x14ac:dyDescent="0.2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row>
    <row r="4349" spans="2:14" ht="14.25" customHeight="1" x14ac:dyDescent="0.2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row>
    <row r="4350" spans="2:14" ht="14.25" customHeight="1" x14ac:dyDescent="0.2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row>
    <row r="4351" spans="2:14" ht="14.25" customHeight="1" x14ac:dyDescent="0.2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row>
    <row r="4352" spans="2:14" ht="14.25" customHeight="1" x14ac:dyDescent="0.2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row>
    <row r="4353" spans="2:14" ht="14.25" customHeight="1" x14ac:dyDescent="0.2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row>
    <row r="4354" spans="2:14" ht="14.25" customHeight="1" x14ac:dyDescent="0.2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row>
    <row r="4355" spans="2:14" ht="14.25" customHeight="1" x14ac:dyDescent="0.2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row>
    <row r="4356" spans="2:14" ht="14.25" customHeight="1" x14ac:dyDescent="0.2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row>
    <row r="4357" spans="2:14" ht="14.25" customHeight="1" x14ac:dyDescent="0.2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row>
    <row r="4358" spans="2:14" ht="14.25" customHeight="1" x14ac:dyDescent="0.2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row>
    <row r="4359" spans="2:14" ht="14.25" customHeight="1" x14ac:dyDescent="0.2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row>
    <row r="4360" spans="2:14" ht="14.25" customHeight="1" x14ac:dyDescent="0.2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row>
    <row r="4361" spans="2:14" ht="14.25" customHeight="1" x14ac:dyDescent="0.2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row>
    <row r="4362" spans="2:14" ht="14.25" customHeight="1" x14ac:dyDescent="0.2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row>
    <row r="4363" spans="2:14" ht="14.25" customHeight="1" x14ac:dyDescent="0.2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row>
    <row r="4364" spans="2:14" ht="14.25" customHeight="1" x14ac:dyDescent="0.2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row>
    <row r="4365" spans="2:14" ht="14.25" customHeight="1" x14ac:dyDescent="0.2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row>
    <row r="4366" spans="2:14" ht="14.25" customHeight="1" x14ac:dyDescent="0.2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row>
    <row r="4367" spans="2:14" ht="14.25" customHeight="1" x14ac:dyDescent="0.2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row>
    <row r="4368" spans="2:14" ht="14.25" customHeight="1" x14ac:dyDescent="0.2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row>
    <row r="4369" spans="2:14" ht="14.25" customHeight="1" x14ac:dyDescent="0.2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row>
    <row r="4370" spans="2:14" ht="14.25" customHeight="1" x14ac:dyDescent="0.2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row>
    <row r="4371" spans="2:14" ht="14.25" customHeight="1" x14ac:dyDescent="0.2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row>
    <row r="4372" spans="2:14" ht="14.25" customHeight="1" x14ac:dyDescent="0.2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row>
    <row r="4373" spans="2:14" ht="14.25" customHeight="1" x14ac:dyDescent="0.2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row>
    <row r="4374" spans="2:14" ht="14.25" customHeight="1" x14ac:dyDescent="0.2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row>
    <row r="4375" spans="2:14" ht="14.25" customHeight="1" x14ac:dyDescent="0.2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row>
    <row r="4376" spans="2:14" ht="14.25" customHeight="1" x14ac:dyDescent="0.2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row>
    <row r="4377" spans="2:14" ht="14.25" customHeight="1" x14ac:dyDescent="0.2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row>
    <row r="4378" spans="2:14" ht="14.25" customHeight="1" x14ac:dyDescent="0.2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row>
    <row r="4379" spans="2:14" ht="14.25" customHeight="1" x14ac:dyDescent="0.2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row>
    <row r="4380" spans="2:14" ht="14.25" customHeight="1" x14ac:dyDescent="0.2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row>
    <row r="4381" spans="2:14" ht="14.25" customHeight="1" x14ac:dyDescent="0.2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row>
    <row r="4382" spans="2:14" ht="14.25" customHeight="1" x14ac:dyDescent="0.2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row>
    <row r="4383" spans="2:14" ht="14.25" customHeight="1" x14ac:dyDescent="0.2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row>
    <row r="4384" spans="2:14" ht="14.25" customHeight="1" x14ac:dyDescent="0.2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row>
    <row r="4385" spans="2:14" ht="14.25" customHeight="1" x14ac:dyDescent="0.2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row>
    <row r="4386" spans="2:14" ht="14.25" customHeight="1" x14ac:dyDescent="0.2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row>
    <row r="4387" spans="2:14" ht="14.25" customHeight="1" x14ac:dyDescent="0.2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row>
    <row r="4388" spans="2:14" ht="14.25" customHeight="1" x14ac:dyDescent="0.2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row>
    <row r="4389" spans="2:14" ht="14.25" customHeight="1" x14ac:dyDescent="0.2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row>
    <row r="4390" spans="2:14" ht="14.25" customHeight="1" x14ac:dyDescent="0.2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row>
    <row r="4391" spans="2:14" ht="14.25" customHeight="1" x14ac:dyDescent="0.2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row>
    <row r="4392" spans="2:14" ht="14.25" customHeight="1" x14ac:dyDescent="0.2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row>
    <row r="4393" spans="2:14" ht="14.25" customHeight="1" x14ac:dyDescent="0.2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row>
    <row r="4394" spans="2:14" ht="14.25" customHeight="1" x14ac:dyDescent="0.2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row>
    <row r="4395" spans="2:14" ht="14.25" customHeight="1" x14ac:dyDescent="0.2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row>
    <row r="4396" spans="2:14" ht="14.25" customHeight="1" x14ac:dyDescent="0.2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row>
    <row r="4397" spans="2:14" ht="14.25" customHeight="1" x14ac:dyDescent="0.2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row>
    <row r="4398" spans="2:14" ht="14.25" customHeight="1" x14ac:dyDescent="0.2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row>
    <row r="4399" spans="2:14" ht="14.25" customHeight="1" x14ac:dyDescent="0.2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row>
    <row r="4400" spans="2:14" ht="14.25" customHeight="1" x14ac:dyDescent="0.2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row>
    <row r="4401" spans="2:14" ht="14.25" customHeight="1" x14ac:dyDescent="0.2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row>
    <row r="4402" spans="2:14" ht="14.25" customHeight="1" x14ac:dyDescent="0.2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row>
    <row r="4403" spans="2:14" ht="14.25" customHeight="1" x14ac:dyDescent="0.2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row>
    <row r="4404" spans="2:14" ht="14.25" customHeight="1" x14ac:dyDescent="0.2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row>
    <row r="4405" spans="2:14" ht="14.25" customHeight="1" x14ac:dyDescent="0.2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row>
    <row r="4406" spans="2:14" ht="14.25" customHeight="1" x14ac:dyDescent="0.2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row>
    <row r="4407" spans="2:14" ht="14.25" customHeight="1" x14ac:dyDescent="0.2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row>
    <row r="4408" spans="2:14" ht="14.25" customHeight="1" x14ac:dyDescent="0.2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row>
    <row r="4409" spans="2:14" ht="14.25" customHeight="1" x14ac:dyDescent="0.2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row>
    <row r="4410" spans="2:14" ht="14.25" customHeight="1" x14ac:dyDescent="0.2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row>
    <row r="4411" spans="2:14" ht="14.25" customHeight="1" x14ac:dyDescent="0.2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row>
    <row r="4412" spans="2:14" ht="14.25" customHeight="1" x14ac:dyDescent="0.2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row>
    <row r="4413" spans="2:14" ht="14.25" customHeight="1" x14ac:dyDescent="0.2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row>
    <row r="4414" spans="2:14" ht="14.25" customHeight="1" x14ac:dyDescent="0.2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row>
    <row r="4415" spans="2:14" ht="14.25" customHeight="1" x14ac:dyDescent="0.2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row>
    <row r="4416" spans="2:14" ht="14.25" customHeight="1" x14ac:dyDescent="0.2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row>
    <row r="4417" spans="2:14" ht="14.25" customHeight="1" x14ac:dyDescent="0.2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row>
    <row r="4418" spans="2:14" ht="14.25" customHeight="1" x14ac:dyDescent="0.2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row>
    <row r="4419" spans="2:14" ht="14.25" customHeight="1" x14ac:dyDescent="0.2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row>
    <row r="4420" spans="2:14" ht="14.25" customHeight="1" x14ac:dyDescent="0.2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row>
    <row r="4421" spans="2:14" ht="14.25" customHeight="1" x14ac:dyDescent="0.2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row>
    <row r="4422" spans="2:14" ht="14.25" customHeight="1" x14ac:dyDescent="0.2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row>
    <row r="4423" spans="2:14" ht="14.25" customHeight="1" x14ac:dyDescent="0.2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row>
    <row r="4424" spans="2:14" ht="14.25" customHeight="1" x14ac:dyDescent="0.2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row>
    <row r="4425" spans="2:14" ht="14.25" customHeight="1" x14ac:dyDescent="0.2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row>
    <row r="4426" spans="2:14" ht="14.25" customHeight="1" x14ac:dyDescent="0.2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row>
    <row r="4427" spans="2:14" ht="14.25" customHeight="1" x14ac:dyDescent="0.2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row>
    <row r="4428" spans="2:14" ht="14.25" customHeight="1" x14ac:dyDescent="0.2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row>
    <row r="4429" spans="2:14" ht="14.25" customHeight="1" x14ac:dyDescent="0.2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row>
    <row r="4430" spans="2:14" ht="14.25" customHeight="1" x14ac:dyDescent="0.2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row>
    <row r="4431" spans="2:14" ht="14.25" customHeight="1" x14ac:dyDescent="0.2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row>
    <row r="4432" spans="2:14" ht="14.25" customHeight="1" x14ac:dyDescent="0.2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row>
    <row r="4433" spans="2:14" ht="14.25" customHeight="1" x14ac:dyDescent="0.2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row>
    <row r="4434" spans="2:14" ht="14.25" customHeight="1" x14ac:dyDescent="0.2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row>
    <row r="4435" spans="2:14" ht="14.25" customHeight="1" x14ac:dyDescent="0.2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row>
    <row r="4436" spans="2:14" ht="14.25" customHeight="1" x14ac:dyDescent="0.2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row>
    <row r="4437" spans="2:14" ht="14.25" customHeight="1" x14ac:dyDescent="0.2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row>
    <row r="4438" spans="2:14" ht="14.25" customHeight="1" x14ac:dyDescent="0.2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row>
    <row r="4439" spans="2:14" ht="14.25" customHeight="1" x14ac:dyDescent="0.2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row>
    <row r="4440" spans="2:14" ht="14.25" customHeight="1" x14ac:dyDescent="0.2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row>
    <row r="4441" spans="2:14" ht="14.25" customHeight="1" x14ac:dyDescent="0.2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row>
    <row r="4442" spans="2:14" ht="14.25" customHeight="1" x14ac:dyDescent="0.2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row>
    <row r="4443" spans="2:14" ht="14.25" customHeight="1" x14ac:dyDescent="0.2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row>
    <row r="4444" spans="2:14" ht="14.25" customHeight="1" x14ac:dyDescent="0.2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row>
    <row r="4445" spans="2:14" ht="14.25" customHeight="1" x14ac:dyDescent="0.2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row>
    <row r="4446" spans="2:14" ht="14.25" customHeight="1" x14ac:dyDescent="0.2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row>
    <row r="4447" spans="2:14" ht="14.25" customHeight="1" x14ac:dyDescent="0.2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row>
    <row r="4448" spans="2:14" ht="14.25" customHeight="1" x14ac:dyDescent="0.2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row>
    <row r="4449" spans="2:14" ht="14.25" customHeight="1" x14ac:dyDescent="0.2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row>
    <row r="4450" spans="2:14" ht="14.25" customHeight="1" x14ac:dyDescent="0.2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row>
    <row r="4451" spans="2:14" ht="14.25" customHeight="1" x14ac:dyDescent="0.2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row>
    <row r="4452" spans="2:14" ht="14.25" customHeight="1" x14ac:dyDescent="0.2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row>
    <row r="4453" spans="2:14" ht="14.25" customHeight="1" x14ac:dyDescent="0.2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row>
    <row r="4454" spans="2:14" ht="14.25" customHeight="1" x14ac:dyDescent="0.2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row>
    <row r="4455" spans="2:14" ht="14.25" customHeight="1" x14ac:dyDescent="0.2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row>
    <row r="4456" spans="2:14" ht="14.25" customHeight="1" x14ac:dyDescent="0.2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row>
    <row r="4457" spans="2:14" ht="14.25" customHeight="1" x14ac:dyDescent="0.2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row>
    <row r="4458" spans="2:14" ht="14.25" customHeight="1" x14ac:dyDescent="0.2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row>
    <row r="4459" spans="2:14" ht="14.25" customHeight="1" x14ac:dyDescent="0.2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row>
    <row r="4460" spans="2:14" ht="14.25" customHeight="1" x14ac:dyDescent="0.2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row>
    <row r="4461" spans="2:14" ht="14.25" customHeight="1" x14ac:dyDescent="0.2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row>
    <row r="4462" spans="2:14" ht="14.25" customHeight="1" x14ac:dyDescent="0.2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row>
    <row r="4463" spans="2:14" ht="14.25" customHeight="1" x14ac:dyDescent="0.2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row>
    <row r="4464" spans="2:14" ht="14.25" customHeight="1" x14ac:dyDescent="0.2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row>
    <row r="4465" spans="2:14" ht="14.25" customHeight="1" x14ac:dyDescent="0.2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row>
    <row r="4466" spans="2:14" ht="14.25" customHeight="1" x14ac:dyDescent="0.2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row>
    <row r="4467" spans="2:14" ht="14.25" customHeight="1" x14ac:dyDescent="0.2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row>
    <row r="4468" spans="2:14" ht="14.25" customHeight="1" x14ac:dyDescent="0.2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row>
    <row r="4469" spans="2:14" ht="14.25" customHeight="1" x14ac:dyDescent="0.2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row>
    <row r="4470" spans="2:14" ht="14.25" customHeight="1" x14ac:dyDescent="0.2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row>
    <row r="4471" spans="2:14" ht="14.25" customHeight="1" x14ac:dyDescent="0.2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row>
    <row r="4472" spans="2:14" ht="14.25" customHeight="1" x14ac:dyDescent="0.2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row>
    <row r="4473" spans="2:14" ht="14.25" customHeight="1" x14ac:dyDescent="0.2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row>
    <row r="4474" spans="2:14" ht="14.25" customHeight="1" x14ac:dyDescent="0.2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row>
    <row r="4475" spans="2:14" ht="14.25" customHeight="1" x14ac:dyDescent="0.2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row>
    <row r="4476" spans="2:14" ht="14.25" customHeight="1" x14ac:dyDescent="0.2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row>
    <row r="4477" spans="2:14" ht="14.25" customHeight="1" x14ac:dyDescent="0.2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row>
    <row r="4478" spans="2:14" ht="14.25" customHeight="1" x14ac:dyDescent="0.2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row>
    <row r="4479" spans="2:14" ht="14.25" customHeight="1" x14ac:dyDescent="0.2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row>
    <row r="4480" spans="2:14" ht="14.25" customHeight="1" x14ac:dyDescent="0.2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row>
    <row r="4481" spans="2:14" ht="14.25" customHeight="1" x14ac:dyDescent="0.2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row>
    <row r="4482" spans="2:14" ht="14.25" customHeight="1" x14ac:dyDescent="0.2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row>
    <row r="4483" spans="2:14" ht="14.25" customHeight="1" x14ac:dyDescent="0.2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row>
    <row r="4484" spans="2:14" ht="14.25" customHeight="1" x14ac:dyDescent="0.2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row>
    <row r="4485" spans="2:14" ht="14.25" customHeight="1" x14ac:dyDescent="0.2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row>
    <row r="4486" spans="2:14" ht="14.25" customHeight="1" x14ac:dyDescent="0.2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row>
    <row r="4487" spans="2:14" ht="14.25" customHeight="1" x14ac:dyDescent="0.2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row>
    <row r="4488" spans="2:14" ht="14.25" customHeight="1" x14ac:dyDescent="0.2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row>
    <row r="4489" spans="2:14" ht="14.25" customHeight="1" x14ac:dyDescent="0.2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row>
    <row r="4490" spans="2:14" ht="14.25" customHeight="1" x14ac:dyDescent="0.2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row>
    <row r="4491" spans="2:14" ht="14.25" customHeight="1" x14ac:dyDescent="0.2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row>
    <row r="4492" spans="2:14" ht="14.25" customHeight="1" x14ac:dyDescent="0.2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row>
    <row r="4493" spans="2:14" ht="14.25" customHeight="1" x14ac:dyDescent="0.2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row>
    <row r="4494" spans="2:14" ht="14.25" customHeight="1" x14ac:dyDescent="0.2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row>
    <row r="4495" spans="2:14" ht="14.25" customHeight="1" x14ac:dyDescent="0.2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row>
    <row r="4496" spans="2:14" ht="14.25" customHeight="1" x14ac:dyDescent="0.2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row>
    <row r="4497" spans="2:14" ht="14.25" customHeight="1" x14ac:dyDescent="0.2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row>
    <row r="4498" spans="2:14" ht="14.25" customHeight="1" x14ac:dyDescent="0.2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row>
    <row r="4499" spans="2:14" ht="14.25" customHeight="1" x14ac:dyDescent="0.2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row>
    <row r="4500" spans="2:14" ht="14.25" customHeight="1" x14ac:dyDescent="0.2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row>
    <row r="4501" spans="2:14" ht="14.25" customHeight="1" x14ac:dyDescent="0.2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row>
    <row r="4502" spans="2:14" ht="14.25" customHeight="1" x14ac:dyDescent="0.2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row>
    <row r="4503" spans="2:14" ht="14.25" customHeight="1" x14ac:dyDescent="0.2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row>
    <row r="4504" spans="2:14" ht="14.25" customHeight="1" x14ac:dyDescent="0.2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row>
    <row r="4505" spans="2:14" ht="14.25" customHeight="1" x14ac:dyDescent="0.2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row>
    <row r="4506" spans="2:14" ht="14.25" customHeight="1" x14ac:dyDescent="0.2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row>
    <row r="4507" spans="2:14" ht="14.25" customHeight="1" x14ac:dyDescent="0.2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row>
    <row r="4508" spans="2:14" ht="14.25" customHeight="1" x14ac:dyDescent="0.2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row>
    <row r="4509" spans="2:14" ht="14.25" customHeight="1" x14ac:dyDescent="0.2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row>
    <row r="4510" spans="2:14" ht="14.25" customHeight="1" x14ac:dyDescent="0.2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row>
    <row r="4511" spans="2:14" ht="14.25" customHeight="1" x14ac:dyDescent="0.2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row>
    <row r="4512" spans="2:14" ht="14.25" customHeight="1" x14ac:dyDescent="0.2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row>
    <row r="4513" spans="2:14" ht="14.25" customHeight="1" x14ac:dyDescent="0.2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row>
    <row r="4514" spans="2:14" ht="14.25" customHeight="1" x14ac:dyDescent="0.2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row>
    <row r="4515" spans="2:14" ht="14.25" customHeight="1" x14ac:dyDescent="0.2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row>
    <row r="4516" spans="2:14" ht="14.25" customHeight="1" x14ac:dyDescent="0.2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row>
    <row r="4517" spans="2:14" ht="14.25" customHeight="1" x14ac:dyDescent="0.2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row>
    <row r="4518" spans="2:14" ht="14.25" customHeight="1" x14ac:dyDescent="0.2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row>
    <row r="4519" spans="2:14" ht="14.25" customHeight="1" x14ac:dyDescent="0.2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row>
    <row r="4520" spans="2:14" ht="14.25" customHeight="1" x14ac:dyDescent="0.2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row>
    <row r="4521" spans="2:14" ht="14.25" customHeight="1" x14ac:dyDescent="0.2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row>
    <row r="4522" spans="2:14" ht="14.25" customHeight="1" x14ac:dyDescent="0.2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row>
    <row r="4523" spans="2:14" ht="14.25" customHeight="1" x14ac:dyDescent="0.2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row>
    <row r="4524" spans="2:14" ht="14.25" customHeight="1" x14ac:dyDescent="0.2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row>
    <row r="4525" spans="2:14" ht="14.25" customHeight="1" x14ac:dyDescent="0.2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row>
    <row r="4526" spans="2:14" ht="14.25" customHeight="1" x14ac:dyDescent="0.2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row>
    <row r="4527" spans="2:14" ht="14.25" customHeight="1" x14ac:dyDescent="0.2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row>
    <row r="4528" spans="2:14" ht="14.25" customHeight="1" x14ac:dyDescent="0.2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row>
    <row r="4529" spans="2:14" ht="14.25" customHeight="1" x14ac:dyDescent="0.2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row>
    <row r="4530" spans="2:14" ht="14.25" customHeight="1" x14ac:dyDescent="0.2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row>
    <row r="4531" spans="2:14" ht="14.25" customHeight="1" x14ac:dyDescent="0.2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row>
    <row r="4532" spans="2:14" ht="14.25" customHeight="1" x14ac:dyDescent="0.2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row>
    <row r="4533" spans="2:14" ht="14.25" customHeight="1" x14ac:dyDescent="0.2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row>
    <row r="4534" spans="2:14" ht="14.25" customHeight="1" x14ac:dyDescent="0.2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row>
    <row r="4535" spans="2:14" ht="14.25" customHeight="1" x14ac:dyDescent="0.2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row>
    <row r="4536" spans="2:14" ht="14.25" customHeight="1" x14ac:dyDescent="0.2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row>
    <row r="4537" spans="2:14" ht="14.25" customHeight="1" x14ac:dyDescent="0.2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row>
    <row r="4538" spans="2:14" ht="14.25" customHeight="1" x14ac:dyDescent="0.2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row>
    <row r="4539" spans="2:14" ht="14.25" customHeight="1" x14ac:dyDescent="0.2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row>
    <row r="4540" spans="2:14" ht="14.25" customHeight="1" x14ac:dyDescent="0.2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row>
    <row r="4541" spans="2:14" ht="14.25" customHeight="1" x14ac:dyDescent="0.2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row>
    <row r="4542" spans="2:14" ht="14.25" customHeight="1" x14ac:dyDescent="0.2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row>
    <row r="4543" spans="2:14" ht="14.25" customHeight="1" x14ac:dyDescent="0.2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row>
    <row r="4544" spans="2:14" ht="14.25" customHeight="1" x14ac:dyDescent="0.2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row>
    <row r="4545" spans="2:14" ht="14.25" customHeight="1" x14ac:dyDescent="0.2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row>
    <row r="4546" spans="2:14" ht="14.25" customHeight="1" x14ac:dyDescent="0.2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row>
    <row r="4547" spans="2:14" ht="14.25" customHeight="1" x14ac:dyDescent="0.2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row>
    <row r="4548" spans="2:14" ht="14.25" customHeight="1" x14ac:dyDescent="0.2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row>
    <row r="4549" spans="2:14" ht="14.25" customHeight="1" x14ac:dyDescent="0.2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row>
    <row r="4550" spans="2:14" ht="14.25" customHeight="1" x14ac:dyDescent="0.2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row>
    <row r="4551" spans="2:14" ht="14.25" customHeight="1" x14ac:dyDescent="0.2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row>
    <row r="4552" spans="2:14" ht="14.25" customHeight="1" x14ac:dyDescent="0.2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row>
    <row r="4553" spans="2:14" ht="14.25" customHeight="1" x14ac:dyDescent="0.2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row>
    <row r="4554" spans="2:14" ht="14.25" customHeight="1" x14ac:dyDescent="0.2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row>
    <row r="4555" spans="2:14" ht="14.25" customHeight="1" x14ac:dyDescent="0.2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row>
    <row r="4556" spans="2:14" ht="14.25" customHeight="1" x14ac:dyDescent="0.2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row>
    <row r="4557" spans="2:14" ht="14.25" customHeight="1" x14ac:dyDescent="0.2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row>
    <row r="4558" spans="2:14" ht="14.25" customHeight="1" x14ac:dyDescent="0.2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row>
    <row r="4559" spans="2:14" ht="14.25" customHeight="1" x14ac:dyDescent="0.2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row>
    <row r="4560" spans="2:14" ht="14.25" customHeight="1" x14ac:dyDescent="0.2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row>
    <row r="4561" spans="2:14" ht="14.25" customHeight="1" x14ac:dyDescent="0.2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row>
    <row r="4562" spans="2:14" ht="14.25" customHeight="1" x14ac:dyDescent="0.2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row>
    <row r="4563" spans="2:14" ht="14.25" customHeight="1" x14ac:dyDescent="0.2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row>
    <row r="4564" spans="2:14" ht="14.25" customHeight="1" x14ac:dyDescent="0.2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row>
    <row r="4565" spans="2:14" ht="14.25" customHeight="1" x14ac:dyDescent="0.2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row>
    <row r="4566" spans="2:14" ht="14.25" customHeight="1" x14ac:dyDescent="0.2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row>
    <row r="4567" spans="2:14" ht="14.25" customHeight="1" x14ac:dyDescent="0.2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row>
    <row r="4568" spans="2:14" ht="14.25" customHeight="1" x14ac:dyDescent="0.2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row>
    <row r="4569" spans="2:14" ht="14.25" customHeight="1" x14ac:dyDescent="0.2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row>
    <row r="4570" spans="2:14" ht="14.25" customHeight="1" x14ac:dyDescent="0.2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row>
    <row r="4571" spans="2:14" ht="14.25" customHeight="1" x14ac:dyDescent="0.2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row>
    <row r="4572" spans="2:14" ht="14.25" customHeight="1" x14ac:dyDescent="0.2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row>
    <row r="4573" spans="2:14" ht="14.25" customHeight="1" x14ac:dyDescent="0.2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row>
    <row r="4574" spans="2:14" ht="14.25" customHeight="1" x14ac:dyDescent="0.2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row>
    <row r="4575" spans="2:14" ht="14.25" customHeight="1" x14ac:dyDescent="0.2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row>
    <row r="4576" spans="2:14" ht="14.25" customHeight="1" x14ac:dyDescent="0.2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row>
    <row r="4577" spans="2:14" ht="14.25" customHeight="1" x14ac:dyDescent="0.2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row>
    <row r="4578" spans="2:14" ht="14.25" customHeight="1" x14ac:dyDescent="0.2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row>
    <row r="4579" spans="2:14" ht="14.25" customHeight="1" x14ac:dyDescent="0.2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row>
    <row r="4580" spans="2:14" ht="14.25" customHeight="1" x14ac:dyDescent="0.2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row>
    <row r="4581" spans="2:14" ht="14.25" customHeight="1" x14ac:dyDescent="0.2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row>
    <row r="4582" spans="2:14" ht="14.25" customHeight="1" x14ac:dyDescent="0.2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row>
    <row r="4583" spans="2:14" ht="14.25" customHeight="1" x14ac:dyDescent="0.2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row>
    <row r="4584" spans="2:14" ht="14.25" customHeight="1" x14ac:dyDescent="0.2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row>
    <row r="4585" spans="2:14" ht="14.25" customHeight="1" x14ac:dyDescent="0.2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row>
    <row r="4586" spans="2:14" ht="14.25" customHeight="1" x14ac:dyDescent="0.2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row>
    <row r="4587" spans="2:14" ht="14.25" customHeight="1" x14ac:dyDescent="0.2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row>
    <row r="4588" spans="2:14" ht="14.25" customHeight="1" x14ac:dyDescent="0.2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row>
    <row r="4589" spans="2:14" ht="14.25" customHeight="1" x14ac:dyDescent="0.2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row>
    <row r="4590" spans="2:14" ht="14.25" customHeight="1" x14ac:dyDescent="0.2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row>
    <row r="4591" spans="2:14" ht="14.25" customHeight="1" x14ac:dyDescent="0.2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row>
    <row r="4592" spans="2:14" ht="14.25" customHeight="1" x14ac:dyDescent="0.2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row>
    <row r="4593" spans="2:14" ht="14.25" customHeight="1" x14ac:dyDescent="0.2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row>
    <row r="4594" spans="2:14" ht="14.25" customHeight="1" x14ac:dyDescent="0.2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row>
    <row r="4595" spans="2:14" ht="14.25" customHeight="1" x14ac:dyDescent="0.2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row>
    <row r="4596" spans="2:14" ht="14.25" customHeight="1" x14ac:dyDescent="0.2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row>
    <row r="4597" spans="2:14" ht="14.25" customHeight="1" x14ac:dyDescent="0.2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row>
    <row r="4598" spans="2:14" ht="14.25" customHeight="1" x14ac:dyDescent="0.2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row>
    <row r="4599" spans="2:14" ht="14.25" customHeight="1" x14ac:dyDescent="0.2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row>
    <row r="4600" spans="2:14" ht="14.25" customHeight="1" x14ac:dyDescent="0.2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row>
    <row r="4601" spans="2:14" ht="14.25" customHeight="1" x14ac:dyDescent="0.2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row>
    <row r="4602" spans="2:14" ht="14.25" customHeight="1" x14ac:dyDescent="0.2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row>
    <row r="4603" spans="2:14" ht="14.25" customHeight="1" x14ac:dyDescent="0.2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row>
    <row r="4604" spans="2:14" ht="14.25" customHeight="1" x14ac:dyDescent="0.2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row>
    <row r="4605" spans="2:14" ht="14.25" customHeight="1" x14ac:dyDescent="0.2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row>
    <row r="4606" spans="2:14" ht="14.25" customHeight="1" x14ac:dyDescent="0.2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row>
    <row r="4607" spans="2:14" ht="14.25" customHeight="1" x14ac:dyDescent="0.2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row>
    <row r="4608" spans="2:14" ht="14.25" customHeight="1" x14ac:dyDescent="0.2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row>
    <row r="4609" spans="2:14" ht="14.25" customHeight="1" x14ac:dyDescent="0.2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row>
    <row r="4610" spans="2:14" ht="14.25" customHeight="1" x14ac:dyDescent="0.2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row>
    <row r="4611" spans="2:14" ht="14.25" customHeight="1" x14ac:dyDescent="0.2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row>
    <row r="4612" spans="2:14" ht="14.25" customHeight="1" x14ac:dyDescent="0.2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row>
    <row r="4613" spans="2:14" ht="14.25" customHeight="1" x14ac:dyDescent="0.2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row>
    <row r="4614" spans="2:14" ht="14.25" customHeight="1" x14ac:dyDescent="0.2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row>
    <row r="4615" spans="2:14" ht="14.25" customHeight="1" x14ac:dyDescent="0.2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row>
    <row r="4616" spans="2:14" ht="14.25" customHeight="1" x14ac:dyDescent="0.2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row>
    <row r="4617" spans="2:14" ht="14.25" customHeight="1" x14ac:dyDescent="0.2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row>
    <row r="4618" spans="2:14" ht="14.25" customHeight="1" x14ac:dyDescent="0.2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row>
    <row r="4619" spans="2:14" ht="14.25" customHeight="1" x14ac:dyDescent="0.2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row>
    <row r="4620" spans="2:14" ht="14.25" customHeight="1" x14ac:dyDescent="0.2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row>
    <row r="4621" spans="2:14" ht="14.25" customHeight="1" x14ac:dyDescent="0.2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row>
    <row r="4622" spans="2:14" ht="14.25" customHeight="1" x14ac:dyDescent="0.2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row>
    <row r="4623" spans="2:14" ht="14.25" customHeight="1" x14ac:dyDescent="0.2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row>
    <row r="4624" spans="2:14" ht="14.25" customHeight="1" x14ac:dyDescent="0.2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row>
    <row r="4625" spans="2:14" ht="14.25" customHeight="1" x14ac:dyDescent="0.2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row>
    <row r="4626" spans="2:14" ht="14.25" customHeight="1" x14ac:dyDescent="0.2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row>
    <row r="4627" spans="2:14" ht="14.25" customHeight="1" x14ac:dyDescent="0.2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row>
    <row r="4628" spans="2:14" ht="14.25" customHeight="1" x14ac:dyDescent="0.2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row>
    <row r="4629" spans="2:14" ht="14.25" customHeight="1" x14ac:dyDescent="0.2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row>
    <row r="4630" spans="2:14" ht="14.25" customHeight="1" x14ac:dyDescent="0.2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row>
    <row r="4631" spans="2:14" ht="14.25" customHeight="1" x14ac:dyDescent="0.2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row>
    <row r="4632" spans="2:14" ht="14.25" customHeight="1" x14ac:dyDescent="0.2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row>
    <row r="4633" spans="2:14" ht="14.25" customHeight="1" x14ac:dyDescent="0.2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row>
    <row r="4634" spans="2:14" ht="14.25" customHeight="1" x14ac:dyDescent="0.2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row>
    <row r="4635" spans="2:14" ht="14.25" customHeight="1" x14ac:dyDescent="0.2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row>
    <row r="4636" spans="2:14" ht="14.25" customHeight="1" x14ac:dyDescent="0.2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row>
    <row r="4637" spans="2:14" ht="14.25" customHeight="1" x14ac:dyDescent="0.2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row>
    <row r="4638" spans="2:14" ht="14.25" customHeight="1" x14ac:dyDescent="0.2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row>
    <row r="4639" spans="2:14" ht="14.25" customHeight="1" x14ac:dyDescent="0.2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row>
    <row r="4640" spans="2:14" ht="14.25" customHeight="1" x14ac:dyDescent="0.2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row>
    <row r="4641" spans="2:14" ht="14.25" customHeight="1" x14ac:dyDescent="0.2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row>
    <row r="4642" spans="2:14" ht="14.25" customHeight="1" x14ac:dyDescent="0.2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row>
    <row r="4643" spans="2:14" ht="14.25" customHeight="1" x14ac:dyDescent="0.2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row>
    <row r="4644" spans="2:14" ht="14.25" customHeight="1" x14ac:dyDescent="0.2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row>
    <row r="4645" spans="2:14" ht="14.25" customHeight="1" x14ac:dyDescent="0.2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row>
    <row r="4646" spans="2:14" ht="14.25" customHeight="1" x14ac:dyDescent="0.2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row>
    <row r="4647" spans="2:14" ht="14.25" customHeight="1" x14ac:dyDescent="0.2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row>
    <row r="4648" spans="2:14" ht="14.25" customHeight="1" x14ac:dyDescent="0.2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row>
    <row r="4649" spans="2:14" ht="14.25" customHeight="1" x14ac:dyDescent="0.2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row>
    <row r="4650" spans="2:14" ht="14.25" customHeight="1" x14ac:dyDescent="0.2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row>
    <row r="4651" spans="2:14" ht="14.25" customHeight="1" x14ac:dyDescent="0.2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row>
    <row r="4652" spans="2:14" ht="14.25" customHeight="1" x14ac:dyDescent="0.2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row>
    <row r="4653" spans="2:14" ht="14.25" customHeight="1" x14ac:dyDescent="0.2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row>
    <row r="4654" spans="2:14" ht="14.25" customHeight="1" x14ac:dyDescent="0.2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row>
    <row r="4655" spans="2:14" ht="14.25" customHeight="1" x14ac:dyDescent="0.2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row>
    <row r="4656" spans="2:14" ht="14.25" customHeight="1" x14ac:dyDescent="0.2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row>
    <row r="4657" spans="2:14" ht="14.25" customHeight="1" x14ac:dyDescent="0.2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row>
    <row r="4658" spans="2:14" ht="14.25" customHeight="1" x14ac:dyDescent="0.2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row>
    <row r="4659" spans="2:14" ht="14.25" customHeight="1" x14ac:dyDescent="0.2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row>
    <row r="4660" spans="2:14" ht="14.25" customHeight="1" x14ac:dyDescent="0.2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row>
    <row r="4661" spans="2:14" ht="14.25" customHeight="1" x14ac:dyDescent="0.2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row>
    <row r="4662" spans="2:14" ht="14.25" customHeight="1" x14ac:dyDescent="0.2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row>
    <row r="4663" spans="2:14" ht="14.25" customHeight="1" x14ac:dyDescent="0.2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row>
    <row r="4664" spans="2:14" ht="14.25" customHeight="1" x14ac:dyDescent="0.2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row>
    <row r="4665" spans="2:14" ht="14.25" customHeight="1" x14ac:dyDescent="0.2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row>
    <row r="4666" spans="2:14" ht="14.25" customHeight="1" x14ac:dyDescent="0.2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row>
    <row r="4667" spans="2:14" ht="14.25" customHeight="1" x14ac:dyDescent="0.2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row>
    <row r="4668" spans="2:14" ht="14.25" customHeight="1" x14ac:dyDescent="0.2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row>
    <row r="4669" spans="2:14" ht="14.25" customHeight="1" x14ac:dyDescent="0.2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row>
    <row r="4670" spans="2:14" ht="14.25" customHeight="1" x14ac:dyDescent="0.2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row>
    <row r="4671" spans="2:14" ht="14.25" customHeight="1" x14ac:dyDescent="0.2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row>
    <row r="4672" spans="2:14" ht="14.25" customHeight="1" x14ac:dyDescent="0.2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row>
    <row r="4673" spans="2:14" ht="14.25" customHeight="1" x14ac:dyDescent="0.2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row>
    <row r="4674" spans="2:14" ht="14.25" customHeight="1" x14ac:dyDescent="0.2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row>
    <row r="4675" spans="2:14" ht="14.25" customHeight="1" x14ac:dyDescent="0.2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row>
    <row r="4676" spans="2:14" ht="14.25" customHeight="1" x14ac:dyDescent="0.2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row>
    <row r="4677" spans="2:14" ht="14.25" customHeight="1" x14ac:dyDescent="0.2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row>
    <row r="4678" spans="2:14" ht="14.25" customHeight="1" x14ac:dyDescent="0.2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row>
    <row r="4679" spans="2:14" ht="14.25" customHeight="1" x14ac:dyDescent="0.2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row>
    <row r="4680" spans="2:14" ht="14.25" customHeight="1" x14ac:dyDescent="0.2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row>
    <row r="4681" spans="2:14" ht="14.25" customHeight="1" x14ac:dyDescent="0.2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row>
    <row r="4682" spans="2:14" ht="14.25" customHeight="1" x14ac:dyDescent="0.2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row>
    <row r="4683" spans="2:14" ht="14.25" customHeight="1" x14ac:dyDescent="0.25">
      <c r="B4683" s="4" t="s">
        <v>14</v>
      </c>
      <c r="C4683" s="4">
        <v>1185732</v>
      </c>
      <c r="D4683" s="5">
        <v>44122</v>
      </c>
      <c r="E4683" s="4" t="s">
        <v>48</v>
      </c>
      <c r="F4683" s="4" t="s">
        <v>49</v>
      </c>
      <c r="G4683" s="4" t="s">
        <v>50</v>
      </c>
      <c r="H4683" s="6" t="s">
        <v>19</v>
      </c>
      <c r="I4683" s="7">
        <v>33</v>
      </c>
      <c r="J4683" s="8">
        <v>65</v>
      </c>
      <c r="K4683" s="9">
        <v>2145</v>
      </c>
      <c r="L4683" s="9">
        <v>858</v>
      </c>
      <c r="M4683" s="10">
        <v>0.4</v>
      </c>
      <c r="N4683" s="4" t="s">
        <v>83</v>
      </c>
    </row>
    <row r="4684" spans="2:14" ht="14.25" customHeight="1" x14ac:dyDescent="0.2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row>
    <row r="4685" spans="2:14" ht="14.25" customHeight="1" x14ac:dyDescent="0.2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row>
    <row r="4686" spans="2:14" ht="14.25" customHeight="1" x14ac:dyDescent="0.2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row>
    <row r="4687" spans="2:14" ht="14.25" customHeight="1" x14ac:dyDescent="0.2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row>
    <row r="4688" spans="2:14" ht="14.25" customHeight="1" x14ac:dyDescent="0.2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row>
    <row r="4689" spans="2:14" ht="14.25" customHeight="1" x14ac:dyDescent="0.2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row>
    <row r="4690" spans="2:14" ht="14.25" customHeight="1" x14ac:dyDescent="0.2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row>
    <row r="4691" spans="2:14" ht="14.25" customHeight="1" x14ac:dyDescent="0.2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row>
    <row r="4692" spans="2:14" ht="14.25" customHeight="1" x14ac:dyDescent="0.2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row>
    <row r="4693" spans="2:14" ht="14.25" customHeight="1" x14ac:dyDescent="0.2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row>
    <row r="4694" spans="2:14" ht="14.25" customHeight="1" x14ac:dyDescent="0.2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row>
    <row r="4695" spans="2:14" ht="14.25" customHeight="1" x14ac:dyDescent="0.25">
      <c r="B4695" s="4" t="s">
        <v>14</v>
      </c>
      <c r="C4695" s="4">
        <v>1185732</v>
      </c>
      <c r="D4695" s="5">
        <v>44134</v>
      </c>
      <c r="E4695" s="4" t="s">
        <v>36</v>
      </c>
      <c r="F4695" s="4" t="s">
        <v>51</v>
      </c>
      <c r="G4695" s="4" t="s">
        <v>52</v>
      </c>
      <c r="H4695" s="6" t="s">
        <v>19</v>
      </c>
      <c r="I4695" s="7">
        <v>38</v>
      </c>
      <c r="J4695" s="8">
        <v>35</v>
      </c>
      <c r="K4695" s="9">
        <v>1330</v>
      </c>
      <c r="L4695" s="9">
        <v>532</v>
      </c>
      <c r="M4695" s="10">
        <v>0.4</v>
      </c>
      <c r="N4695" s="4" t="s">
        <v>83</v>
      </c>
    </row>
    <row r="4696" spans="2:14" ht="14.25" customHeight="1" x14ac:dyDescent="0.2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row>
    <row r="4697" spans="2:14" ht="14.25" customHeight="1" x14ac:dyDescent="0.25">
      <c r="B4697" s="4" t="s">
        <v>14</v>
      </c>
      <c r="C4697" s="4">
        <v>1185732</v>
      </c>
      <c r="D4697" s="5">
        <v>44136</v>
      </c>
      <c r="E4697" s="4" t="s">
        <v>36</v>
      </c>
      <c r="F4697" s="4" t="s">
        <v>51</v>
      </c>
      <c r="G4697" s="4" t="s">
        <v>52</v>
      </c>
      <c r="H4697" s="6" t="s">
        <v>21</v>
      </c>
      <c r="I4697" s="7">
        <v>32</v>
      </c>
      <c r="J4697" s="8">
        <v>7</v>
      </c>
      <c r="K4697" s="9">
        <v>224</v>
      </c>
      <c r="L4697" s="9">
        <v>112</v>
      </c>
      <c r="M4697" s="10">
        <v>0.5</v>
      </c>
      <c r="N4697" s="4" t="s">
        <v>83</v>
      </c>
    </row>
    <row r="4698" spans="2:14" ht="14.25" customHeight="1" x14ac:dyDescent="0.2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row>
    <row r="4699" spans="2:14" ht="14.25" customHeight="1" x14ac:dyDescent="0.2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row>
    <row r="4700" spans="2:14" ht="14.25" customHeight="1" x14ac:dyDescent="0.2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row>
    <row r="4701" spans="2:14" ht="14.25" customHeight="1" x14ac:dyDescent="0.2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row>
    <row r="4702" spans="2:14" ht="14.25" customHeight="1" x14ac:dyDescent="0.2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row>
    <row r="4703" spans="2:14" ht="14.25" customHeight="1" x14ac:dyDescent="0.25">
      <c r="B4703" s="4" t="s">
        <v>14</v>
      </c>
      <c r="C4703" s="4">
        <v>1185732</v>
      </c>
      <c r="D4703" s="5">
        <v>44142</v>
      </c>
      <c r="E4703" s="4" t="s">
        <v>36</v>
      </c>
      <c r="F4703" s="4" t="s">
        <v>51</v>
      </c>
      <c r="G4703" s="4" t="s">
        <v>52</v>
      </c>
      <c r="H4703" s="6" t="s">
        <v>21</v>
      </c>
      <c r="I4703" s="7">
        <v>32</v>
      </c>
      <c r="J4703" s="8">
        <v>7</v>
      </c>
      <c r="K4703" s="9">
        <v>224</v>
      </c>
      <c r="L4703" s="9">
        <v>112</v>
      </c>
      <c r="M4703" s="10">
        <v>0.5</v>
      </c>
      <c r="N4703" s="4" t="s">
        <v>83</v>
      </c>
    </row>
    <row r="4704" spans="2:14" ht="14.25" customHeight="1" x14ac:dyDescent="0.25">
      <c r="B4704" s="4" t="s">
        <v>14</v>
      </c>
      <c r="C4704" s="4">
        <v>1185732</v>
      </c>
      <c r="D4704" s="5">
        <v>44143</v>
      </c>
      <c r="E4704" s="4" t="s">
        <v>36</v>
      </c>
      <c r="F4704" s="4" t="s">
        <v>51</v>
      </c>
      <c r="G4704" s="4" t="s">
        <v>52</v>
      </c>
      <c r="H4704" s="6" t="s">
        <v>22</v>
      </c>
      <c r="I4704" s="7">
        <v>47</v>
      </c>
      <c r="J4704" s="8">
        <v>14</v>
      </c>
      <c r="K4704" s="9">
        <v>658</v>
      </c>
      <c r="L4704" s="9">
        <v>263.2</v>
      </c>
      <c r="M4704" s="10">
        <v>0.4</v>
      </c>
      <c r="N4704" s="4" t="s">
        <v>83</v>
      </c>
    </row>
    <row r="4705" spans="2:14" ht="14.25" customHeight="1" x14ac:dyDescent="0.2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row>
    <row r="4706" spans="2:14" ht="14.25" customHeight="1" x14ac:dyDescent="0.2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row>
    <row r="4707" spans="2:14" ht="14.25" customHeight="1" x14ac:dyDescent="0.2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row>
    <row r="4708" spans="2:14" ht="14.25" customHeight="1" x14ac:dyDescent="0.2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row>
    <row r="4709" spans="2:14" ht="14.25" customHeight="1" x14ac:dyDescent="0.2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row>
    <row r="4710" spans="2:14" ht="14.25" customHeight="1" x14ac:dyDescent="0.2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row>
    <row r="4711" spans="2:14" ht="14.25" customHeight="1" x14ac:dyDescent="0.2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row>
    <row r="4712" spans="2:14" ht="14.25" customHeight="1" x14ac:dyDescent="0.2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row>
    <row r="4713" spans="2:14" ht="14.25" customHeight="1" x14ac:dyDescent="0.2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row>
    <row r="4714" spans="2:14" ht="14.25" customHeight="1" x14ac:dyDescent="0.2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row>
    <row r="4715" spans="2:14" ht="14.25" customHeight="1" x14ac:dyDescent="0.2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row>
    <row r="4716" spans="2:14" ht="14.25" customHeight="1" x14ac:dyDescent="0.2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row>
    <row r="4717" spans="2:14" ht="14.25" customHeight="1" x14ac:dyDescent="0.2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row>
    <row r="4718" spans="2:14" ht="14.25" customHeight="1" x14ac:dyDescent="0.2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row>
    <row r="4719" spans="2:14" ht="14.25" customHeight="1" x14ac:dyDescent="0.2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row>
    <row r="4720" spans="2:14" ht="14.25" customHeight="1" x14ac:dyDescent="0.2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row>
    <row r="4721" spans="2:14" ht="14.25" customHeight="1" x14ac:dyDescent="0.2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row>
    <row r="4722" spans="2:14" ht="14.25" customHeight="1" x14ac:dyDescent="0.2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row>
    <row r="4723" spans="2:14" ht="14.25" customHeight="1" x14ac:dyDescent="0.2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row>
    <row r="4724" spans="2:14" ht="14.25" customHeight="1" x14ac:dyDescent="0.2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row>
    <row r="4725" spans="2:14" ht="14.25" customHeight="1" x14ac:dyDescent="0.2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row>
    <row r="4726" spans="2:14" ht="14.25" customHeight="1" x14ac:dyDescent="0.2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row>
    <row r="4727" spans="2:14" ht="14.25" customHeight="1" x14ac:dyDescent="0.2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row>
    <row r="4728" spans="2:14" ht="14.25" customHeight="1" x14ac:dyDescent="0.2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row>
    <row r="4729" spans="2:14" ht="14.25" customHeight="1" x14ac:dyDescent="0.2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row>
    <row r="4730" spans="2:14" ht="14.25" customHeight="1" x14ac:dyDescent="0.2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row>
    <row r="4731" spans="2:14" ht="14.25" customHeight="1" x14ac:dyDescent="0.2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row>
    <row r="4732" spans="2:14" ht="14.25" customHeight="1" x14ac:dyDescent="0.25">
      <c r="B4732" s="4" t="s">
        <v>14</v>
      </c>
      <c r="C4732" s="4">
        <v>1185732</v>
      </c>
      <c r="D4732" s="5">
        <v>44171</v>
      </c>
      <c r="E4732" s="4" t="s">
        <v>36</v>
      </c>
      <c r="F4732" s="4" t="s">
        <v>51</v>
      </c>
      <c r="G4732" s="4" t="s">
        <v>52</v>
      </c>
      <c r="H4732" s="6" t="s">
        <v>20</v>
      </c>
      <c r="I4732" s="7">
        <v>24</v>
      </c>
      <c r="J4732" s="8">
        <v>41</v>
      </c>
      <c r="K4732" s="9">
        <v>984</v>
      </c>
      <c r="L4732" s="9">
        <v>393.6</v>
      </c>
      <c r="M4732" s="10">
        <v>0.4</v>
      </c>
      <c r="N4732" s="4" t="s">
        <v>83</v>
      </c>
    </row>
    <row r="4733" spans="2:14" ht="14.25" customHeight="1" x14ac:dyDescent="0.2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row>
    <row r="4734" spans="2:14" ht="14.25" customHeight="1" x14ac:dyDescent="0.2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row>
    <row r="4735" spans="2:14" ht="14.25" customHeight="1" x14ac:dyDescent="0.2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row>
    <row r="4736" spans="2:14" ht="14.25" customHeight="1" x14ac:dyDescent="0.2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row>
    <row r="4737" spans="2:14" ht="14.25" customHeight="1" x14ac:dyDescent="0.2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row>
    <row r="4738" spans="2:14" ht="14.25" customHeight="1" x14ac:dyDescent="0.25">
      <c r="B4738" s="4" t="s">
        <v>14</v>
      </c>
      <c r="C4738" s="4">
        <v>1185732</v>
      </c>
      <c r="D4738" s="5">
        <v>44177</v>
      </c>
      <c r="E4738" s="4" t="s">
        <v>36</v>
      </c>
      <c r="F4738" s="4" t="s">
        <v>51</v>
      </c>
      <c r="G4738" s="4" t="s">
        <v>52</v>
      </c>
      <c r="H4738" s="6" t="s">
        <v>20</v>
      </c>
      <c r="I4738" s="7">
        <v>32</v>
      </c>
      <c r="J4738" s="8">
        <v>25</v>
      </c>
      <c r="K4738" s="9">
        <v>800</v>
      </c>
      <c r="L4738" s="9">
        <v>336</v>
      </c>
      <c r="M4738" s="10">
        <v>0.42</v>
      </c>
      <c r="N4738" s="4" t="s">
        <v>83</v>
      </c>
    </row>
    <row r="4739" spans="2:14" ht="14.25" customHeight="1" x14ac:dyDescent="0.2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row>
    <row r="4740" spans="2:14" ht="14.25" customHeight="1" x14ac:dyDescent="0.2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row>
    <row r="4741" spans="2:14" ht="14.25" customHeight="1" x14ac:dyDescent="0.2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row>
    <row r="4742" spans="2:14" ht="14.25" customHeight="1" x14ac:dyDescent="0.2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row>
    <row r="4743" spans="2:14" ht="14.25" customHeight="1" x14ac:dyDescent="0.2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row>
    <row r="4744" spans="2:14" ht="14.25" customHeight="1" x14ac:dyDescent="0.2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row>
    <row r="4745" spans="2:14" ht="14.25" customHeight="1" x14ac:dyDescent="0.2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row>
    <row r="4746" spans="2:14" ht="14.25" customHeight="1" x14ac:dyDescent="0.2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row>
    <row r="4747" spans="2:14" ht="14.25" customHeight="1" x14ac:dyDescent="0.2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row>
    <row r="4748" spans="2:14" ht="14.25" customHeight="1" x14ac:dyDescent="0.2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row>
    <row r="4749" spans="2:14" ht="14.25" customHeight="1" x14ac:dyDescent="0.2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row>
    <row r="4750" spans="2:14" ht="14.25" customHeight="1" x14ac:dyDescent="0.2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row>
    <row r="4751" spans="2:14" ht="14.25" customHeight="1" x14ac:dyDescent="0.2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row>
    <row r="4752" spans="2:14" ht="14.25" customHeight="1" x14ac:dyDescent="0.2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row>
    <row r="4753" spans="2:14" ht="14.25" customHeight="1" x14ac:dyDescent="0.2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row>
    <row r="4754" spans="2:14" ht="14.25" customHeight="1" x14ac:dyDescent="0.2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row>
    <row r="4755" spans="2:14" ht="14.25" customHeight="1" x14ac:dyDescent="0.2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row>
    <row r="4756" spans="2:14" ht="14.25" customHeight="1" x14ac:dyDescent="0.2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row>
    <row r="4757" spans="2:14" ht="14.25" customHeight="1" x14ac:dyDescent="0.2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row>
    <row r="4758" spans="2:14" ht="14.25" customHeight="1" x14ac:dyDescent="0.2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row>
    <row r="4759" spans="2:14" ht="14.25" customHeight="1" x14ac:dyDescent="0.2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row>
    <row r="4760" spans="2:14" ht="14.25" customHeight="1" x14ac:dyDescent="0.2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row>
    <row r="4761" spans="2:14" ht="14.25" customHeight="1" x14ac:dyDescent="0.2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row>
    <row r="4762" spans="2:14" ht="14.25" customHeight="1" x14ac:dyDescent="0.2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row>
    <row r="4763" spans="2:14" ht="14.25" customHeight="1" x14ac:dyDescent="0.2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row>
    <row r="4764" spans="2:14" ht="14.25" customHeight="1" x14ac:dyDescent="0.2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row>
    <row r="4765" spans="2:14" ht="14.25" customHeight="1" x14ac:dyDescent="0.2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row>
    <row r="4766" spans="2:14" ht="14.25" customHeight="1" x14ac:dyDescent="0.2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row>
    <row r="4767" spans="2:14" ht="14.25" customHeight="1" x14ac:dyDescent="0.2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row>
    <row r="4768" spans="2:14" ht="14.25" customHeight="1" x14ac:dyDescent="0.2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row>
    <row r="4769" spans="2:14" ht="14.25" customHeight="1" x14ac:dyDescent="0.2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row>
    <row r="4770" spans="2:14" ht="14.25" customHeight="1" x14ac:dyDescent="0.2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row>
    <row r="4771" spans="2:14" ht="14.25" customHeight="1" x14ac:dyDescent="0.2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row>
    <row r="4772" spans="2:14" ht="14.25" customHeight="1" x14ac:dyDescent="0.2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row>
    <row r="4773" spans="2:14" ht="14.25" customHeight="1" x14ac:dyDescent="0.2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row>
    <row r="4774" spans="2:14" ht="14.25" customHeight="1" x14ac:dyDescent="0.2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row>
    <row r="4775" spans="2:14" ht="14.25" customHeight="1" x14ac:dyDescent="0.2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row>
    <row r="4776" spans="2:14" ht="14.25" customHeight="1" x14ac:dyDescent="0.2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row>
    <row r="4777" spans="2:14" ht="14.25" customHeight="1" x14ac:dyDescent="0.2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row>
    <row r="4778" spans="2:14" ht="14.25" customHeight="1" x14ac:dyDescent="0.2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row>
    <row r="4779" spans="2:14" ht="14.25" customHeight="1" x14ac:dyDescent="0.2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row>
    <row r="4780" spans="2:14" ht="14.25" customHeight="1" x14ac:dyDescent="0.2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row>
    <row r="4781" spans="2:14" ht="14.25" customHeight="1" x14ac:dyDescent="0.2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row>
    <row r="4782" spans="2:14" ht="14.25" customHeight="1" x14ac:dyDescent="0.2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row>
    <row r="4783" spans="2:14" ht="14.25" customHeight="1" x14ac:dyDescent="0.2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row>
    <row r="4784" spans="2:14" ht="14.25" customHeight="1" x14ac:dyDescent="0.2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row>
    <row r="4785" spans="2:14" ht="14.25" customHeight="1" x14ac:dyDescent="0.2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row>
    <row r="4786" spans="2:14" ht="14.25" customHeight="1" x14ac:dyDescent="0.2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row>
    <row r="4787" spans="2:14" ht="14.25" customHeight="1" x14ac:dyDescent="0.2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row>
    <row r="4788" spans="2:14" ht="14.25" customHeight="1" x14ac:dyDescent="0.2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row>
    <row r="4789" spans="2:14" ht="14.25" customHeight="1" x14ac:dyDescent="0.2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row>
    <row r="4790" spans="2:14" ht="14.25" customHeight="1" x14ac:dyDescent="0.2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row>
    <row r="4791" spans="2:14" ht="14.25" customHeight="1" x14ac:dyDescent="0.2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row>
    <row r="4792" spans="2:14" ht="14.25" customHeight="1" x14ac:dyDescent="0.2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row>
    <row r="4793" spans="2:14" ht="14.25" customHeight="1" x14ac:dyDescent="0.2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row>
    <row r="4794" spans="2:14" ht="14.25" customHeight="1" x14ac:dyDescent="0.2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row>
    <row r="4795" spans="2:14" ht="14.25" customHeight="1" x14ac:dyDescent="0.2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row>
    <row r="4796" spans="2:14" ht="14.25" customHeight="1" x14ac:dyDescent="0.2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row>
    <row r="4797" spans="2:14" ht="14.25" customHeight="1" x14ac:dyDescent="0.2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row>
    <row r="4798" spans="2:14" ht="14.25" customHeight="1" x14ac:dyDescent="0.2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row>
    <row r="4799" spans="2:14" ht="14.25" customHeight="1" x14ac:dyDescent="0.2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row>
    <row r="4800" spans="2:14" ht="14.25" customHeight="1" x14ac:dyDescent="0.2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row>
    <row r="4801" spans="2:14" ht="14.25" customHeight="1" x14ac:dyDescent="0.2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row>
    <row r="4802" spans="2:14" ht="14.25" customHeight="1" x14ac:dyDescent="0.2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row>
    <row r="4803" spans="2:14" ht="14.25" customHeight="1" x14ac:dyDescent="0.2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row>
    <row r="4804" spans="2:14" ht="14.25" customHeight="1" x14ac:dyDescent="0.2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row>
    <row r="4805" spans="2:14" ht="14.25" customHeight="1" x14ac:dyDescent="0.2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row>
    <row r="4806" spans="2:14" ht="14.25" customHeight="1" x14ac:dyDescent="0.2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row>
    <row r="4807" spans="2:14" ht="14.25" customHeight="1" x14ac:dyDescent="0.2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row>
    <row r="4808" spans="2:14" ht="14.25" customHeight="1" x14ac:dyDescent="0.2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row>
    <row r="4809" spans="2:14" ht="14.25" customHeight="1" x14ac:dyDescent="0.2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row>
    <row r="4810" spans="2:14" ht="14.25" customHeight="1" x14ac:dyDescent="0.2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row>
    <row r="4811" spans="2:14" ht="14.25" customHeight="1" x14ac:dyDescent="0.2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row>
    <row r="4812" spans="2:14" ht="14.25" customHeight="1" x14ac:dyDescent="0.2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row>
    <row r="4813" spans="2:14" ht="14.25" customHeight="1" x14ac:dyDescent="0.2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row>
    <row r="4814" spans="2:14" ht="14.25" customHeight="1" x14ac:dyDescent="0.2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row>
    <row r="4815" spans="2:14" ht="14.25" customHeight="1" x14ac:dyDescent="0.2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row>
    <row r="4816" spans="2:14" ht="14.25" customHeight="1" x14ac:dyDescent="0.2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row>
    <row r="4817" spans="2:14" ht="14.25" customHeight="1" x14ac:dyDescent="0.2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row>
    <row r="4818" spans="2:14" ht="14.25" customHeight="1" x14ac:dyDescent="0.2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row>
    <row r="4819" spans="2:14" ht="14.25" customHeight="1" x14ac:dyDescent="0.2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row>
    <row r="4820" spans="2:14" ht="14.25" customHeight="1" x14ac:dyDescent="0.2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row>
    <row r="4821" spans="2:14" ht="14.25" customHeight="1" x14ac:dyDescent="0.2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row>
    <row r="4822" spans="2:14" ht="14.25" customHeight="1" x14ac:dyDescent="0.2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row>
    <row r="4823" spans="2:14" ht="14.25" customHeight="1" x14ac:dyDescent="0.2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row>
    <row r="4824" spans="2:14" ht="14.25" customHeight="1" x14ac:dyDescent="0.2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row>
    <row r="4825" spans="2:14" ht="14.25" customHeight="1" x14ac:dyDescent="0.2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row>
    <row r="4826" spans="2:14" ht="14.25" customHeight="1" x14ac:dyDescent="0.2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row>
    <row r="4827" spans="2:14" ht="14.25" customHeight="1" x14ac:dyDescent="0.2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row>
    <row r="4828" spans="2:14" ht="14.25" customHeight="1" x14ac:dyDescent="0.2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row>
    <row r="4829" spans="2:14" ht="14.25" customHeight="1" x14ac:dyDescent="0.2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row>
    <row r="4830" spans="2:14" ht="14.25" customHeight="1" x14ac:dyDescent="0.2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row>
    <row r="4831" spans="2:14" ht="14.25" customHeight="1" x14ac:dyDescent="0.2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row>
    <row r="4832" spans="2:14" ht="14.25" customHeight="1" x14ac:dyDescent="0.2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row>
    <row r="4833" spans="2:14" ht="14.25" customHeight="1" x14ac:dyDescent="0.2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row>
    <row r="4834" spans="2:14" ht="14.25" customHeight="1" x14ac:dyDescent="0.2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row>
    <row r="4835" spans="2:14" ht="14.25" customHeight="1" x14ac:dyDescent="0.2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row>
    <row r="4836" spans="2:14" ht="14.25" customHeight="1" x14ac:dyDescent="0.2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row>
    <row r="4837" spans="2:14" ht="14.25" customHeight="1" x14ac:dyDescent="0.2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row>
    <row r="4838" spans="2:14" ht="14.25" customHeight="1" x14ac:dyDescent="0.2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row>
    <row r="4839" spans="2:14" ht="14.25" customHeight="1" x14ac:dyDescent="0.2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row>
    <row r="4840" spans="2:14" ht="14.25" customHeight="1" x14ac:dyDescent="0.2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row>
    <row r="4841" spans="2:14" ht="14.25" customHeight="1" x14ac:dyDescent="0.2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row>
    <row r="4842" spans="2:14" ht="14.25" customHeight="1" x14ac:dyDescent="0.2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row>
    <row r="4843" spans="2:14" ht="14.25" customHeight="1" x14ac:dyDescent="0.2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row>
    <row r="4844" spans="2:14" ht="14.25" customHeight="1" x14ac:dyDescent="0.2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row>
    <row r="4845" spans="2:14" ht="14.25" customHeight="1" x14ac:dyDescent="0.2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row>
    <row r="4846" spans="2:14" ht="14.25" customHeight="1" x14ac:dyDescent="0.2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row>
    <row r="4847" spans="2:14" ht="14.25" customHeight="1" x14ac:dyDescent="0.2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row>
    <row r="4848" spans="2:14" ht="14.25" customHeight="1" x14ac:dyDescent="0.2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row>
    <row r="4849" spans="2:14" ht="14.25" customHeight="1" x14ac:dyDescent="0.2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row>
    <row r="4850" spans="2:14" ht="14.25" customHeight="1" x14ac:dyDescent="0.2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row>
    <row r="4851" spans="2:14" ht="14.25" customHeight="1" x14ac:dyDescent="0.2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row>
    <row r="4852" spans="2:14" ht="14.25" customHeight="1" x14ac:dyDescent="0.2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row>
    <row r="4853" spans="2:14" ht="14.25" customHeight="1" x14ac:dyDescent="0.2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row>
    <row r="4854" spans="2:14" ht="14.25" customHeight="1" x14ac:dyDescent="0.2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row>
    <row r="4855" spans="2:14" ht="14.25" customHeight="1" x14ac:dyDescent="0.2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row>
    <row r="4856" spans="2:14" ht="14.25" customHeight="1" x14ac:dyDescent="0.2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row>
    <row r="4857" spans="2:14" ht="14.25" customHeight="1" x14ac:dyDescent="0.2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row>
    <row r="4858" spans="2:14" ht="14.25" customHeight="1" x14ac:dyDescent="0.2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row>
    <row r="4859" spans="2:14" ht="14.25" customHeight="1" x14ac:dyDescent="0.2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row>
    <row r="4860" spans="2:14" ht="14.25" customHeight="1" x14ac:dyDescent="0.2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row>
    <row r="4861" spans="2:14" ht="14.25" customHeight="1" x14ac:dyDescent="0.2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row>
    <row r="4862" spans="2:14" ht="14.25" customHeight="1" x14ac:dyDescent="0.2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row>
    <row r="4863" spans="2:14" ht="14.25" customHeight="1" x14ac:dyDescent="0.2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row>
    <row r="4864" spans="2:14" ht="14.25" customHeight="1" x14ac:dyDescent="0.2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row>
    <row r="4865" spans="2:14" ht="14.25" customHeight="1" x14ac:dyDescent="0.2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row>
    <row r="4866" spans="2:14" ht="14.25" customHeight="1" x14ac:dyDescent="0.2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row>
    <row r="4867" spans="2:14" ht="14.25" customHeight="1" x14ac:dyDescent="0.2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row>
    <row r="4868" spans="2:14" ht="14.25" customHeight="1" x14ac:dyDescent="0.2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row>
    <row r="4869" spans="2:14" ht="14.25" customHeight="1" x14ac:dyDescent="0.2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row>
    <row r="4870" spans="2:14" ht="14.25" customHeight="1" x14ac:dyDescent="0.2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row>
    <row r="4871" spans="2:14" ht="14.25" customHeight="1" x14ac:dyDescent="0.2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row>
    <row r="4872" spans="2:14" ht="14.25" customHeight="1" x14ac:dyDescent="0.2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row>
    <row r="4873" spans="2:14" ht="14.25" customHeight="1" x14ac:dyDescent="0.2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row>
    <row r="4874" spans="2:14" ht="14.25" customHeight="1" x14ac:dyDescent="0.2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row>
    <row r="4875" spans="2:14" ht="14.25" customHeight="1" x14ac:dyDescent="0.2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row>
    <row r="4876" spans="2:14" ht="14.25" customHeight="1" x14ac:dyDescent="0.2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row>
    <row r="4877" spans="2:14" ht="14.25" customHeight="1" x14ac:dyDescent="0.2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row>
    <row r="4878" spans="2:14" ht="14.25" customHeight="1" x14ac:dyDescent="0.2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row>
    <row r="4879" spans="2:14" ht="14.25" customHeight="1" x14ac:dyDescent="0.2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row>
    <row r="4880" spans="2:14" ht="14.25" customHeight="1" x14ac:dyDescent="0.2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row>
    <row r="4881" spans="2:14" ht="14.25" customHeight="1" x14ac:dyDescent="0.2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row>
    <row r="4882" spans="2:14" ht="14.25" customHeight="1" x14ac:dyDescent="0.2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row>
    <row r="4883" spans="2:14" ht="14.25" customHeight="1" x14ac:dyDescent="0.2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row>
    <row r="4884" spans="2:14" ht="14.25" customHeight="1" x14ac:dyDescent="0.2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row>
    <row r="4885" spans="2:14" ht="14.25" customHeight="1" x14ac:dyDescent="0.2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row>
    <row r="4886" spans="2:14" ht="14.25" customHeight="1" x14ac:dyDescent="0.2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row>
    <row r="4887" spans="2:14" ht="14.25" customHeight="1" x14ac:dyDescent="0.2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row>
    <row r="4888" spans="2:14" ht="14.25" customHeight="1" x14ac:dyDescent="0.2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row>
    <row r="4889" spans="2:14" ht="14.25" customHeight="1" x14ac:dyDescent="0.2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row>
    <row r="4890" spans="2:14" ht="14.25" customHeight="1" x14ac:dyDescent="0.2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row>
    <row r="4891" spans="2:14" ht="14.25" customHeight="1" x14ac:dyDescent="0.2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row>
    <row r="4892" spans="2:14" ht="14.25" customHeight="1" x14ac:dyDescent="0.2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row>
    <row r="4893" spans="2:14" ht="14.25" customHeight="1" x14ac:dyDescent="0.2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row>
    <row r="4894" spans="2:14" ht="14.25" customHeight="1" x14ac:dyDescent="0.2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row>
    <row r="4895" spans="2:14" ht="14.25" customHeight="1" x14ac:dyDescent="0.2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row>
    <row r="4896" spans="2:14" ht="14.25" customHeight="1" x14ac:dyDescent="0.2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row>
    <row r="4897" spans="2:14" ht="14.25" customHeight="1" x14ac:dyDescent="0.2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row>
    <row r="4898" spans="2:14" ht="14.25" customHeight="1" x14ac:dyDescent="0.2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row>
    <row r="4899" spans="2:14" ht="14.25" customHeight="1" x14ac:dyDescent="0.2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row>
    <row r="4900" spans="2:14" ht="14.25" customHeight="1" x14ac:dyDescent="0.2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row>
    <row r="4901" spans="2:14" ht="14.25" customHeight="1" x14ac:dyDescent="0.2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row>
    <row r="4902" spans="2:14" ht="14.25" customHeight="1" x14ac:dyDescent="0.2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row>
    <row r="4903" spans="2:14" ht="14.25" customHeight="1" x14ac:dyDescent="0.2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row>
    <row r="4904" spans="2:14" ht="14.25" customHeight="1" x14ac:dyDescent="0.2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row>
    <row r="4905" spans="2:14" ht="14.25" customHeight="1" x14ac:dyDescent="0.25">
      <c r="B4905" s="4" t="s">
        <v>14</v>
      </c>
      <c r="C4905" s="4">
        <v>1185732</v>
      </c>
      <c r="D4905" s="5">
        <v>44344</v>
      </c>
      <c r="E4905" s="4" t="s">
        <v>36</v>
      </c>
      <c r="F4905" s="4" t="s">
        <v>57</v>
      </c>
      <c r="G4905" s="4" t="s">
        <v>58</v>
      </c>
      <c r="H4905" s="6" t="s">
        <v>19</v>
      </c>
      <c r="I4905" s="7">
        <v>33</v>
      </c>
      <c r="J4905" s="8">
        <v>38</v>
      </c>
      <c r="K4905" s="9">
        <v>1254</v>
      </c>
      <c r="L4905" s="9">
        <v>627</v>
      </c>
      <c r="M4905" s="10">
        <v>0.5</v>
      </c>
      <c r="N4905" s="4" t="s">
        <v>83</v>
      </c>
    </row>
    <row r="4906" spans="2:14" ht="14.25" customHeight="1" x14ac:dyDescent="0.2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row>
    <row r="4907" spans="2:14" ht="14.25" customHeight="1" x14ac:dyDescent="0.25">
      <c r="B4907" s="4" t="s">
        <v>14</v>
      </c>
      <c r="C4907" s="4">
        <v>1185732</v>
      </c>
      <c r="D4907" s="5">
        <v>44346</v>
      </c>
      <c r="E4907" s="4" t="s">
        <v>36</v>
      </c>
      <c r="F4907" s="4" t="s">
        <v>57</v>
      </c>
      <c r="G4907" s="4" t="s">
        <v>58</v>
      </c>
      <c r="H4907" s="6" t="s">
        <v>21</v>
      </c>
      <c r="I4907" s="7">
        <v>29</v>
      </c>
      <c r="J4907" s="8">
        <v>14</v>
      </c>
      <c r="K4907" s="9">
        <v>406</v>
      </c>
      <c r="L4907" s="9">
        <v>203</v>
      </c>
      <c r="M4907" s="10">
        <v>0.5</v>
      </c>
      <c r="N4907" s="4" t="s">
        <v>83</v>
      </c>
    </row>
    <row r="4908" spans="2:14" ht="14.25" customHeight="1" x14ac:dyDescent="0.2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row>
    <row r="4909" spans="2:14" ht="14.25" customHeight="1" x14ac:dyDescent="0.2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row>
    <row r="4910" spans="2:14" ht="14.25" customHeight="1" x14ac:dyDescent="0.2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row>
    <row r="4911" spans="2:14" ht="14.25" customHeight="1" x14ac:dyDescent="0.2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row>
    <row r="4912" spans="2:14" ht="14.25" customHeight="1" x14ac:dyDescent="0.2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row>
    <row r="4913" spans="2:14" ht="14.25" customHeight="1" x14ac:dyDescent="0.2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2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row>
    <row r="4915" spans="2:14" ht="14.25" customHeight="1" x14ac:dyDescent="0.2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row>
    <row r="4916" spans="2:14" ht="14.25" customHeight="1" x14ac:dyDescent="0.2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row>
    <row r="4917" spans="2:14" ht="14.25" customHeight="1" x14ac:dyDescent="0.2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row>
    <row r="4918" spans="2:14" ht="14.25" customHeight="1" x14ac:dyDescent="0.2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row>
    <row r="4919" spans="2:14" ht="14.25" customHeight="1" x14ac:dyDescent="0.25">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2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row>
    <row r="4921" spans="2:14" ht="14.25" customHeight="1" x14ac:dyDescent="0.2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row>
    <row r="4922" spans="2:14" ht="14.25" customHeight="1" x14ac:dyDescent="0.2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row>
    <row r="4923" spans="2:14" ht="14.25" customHeight="1" x14ac:dyDescent="0.25">
      <c r="B4923" s="4" t="s">
        <v>14</v>
      </c>
      <c r="C4923" s="4">
        <v>1185732</v>
      </c>
      <c r="D4923" s="5">
        <v>44362</v>
      </c>
      <c r="E4923" s="4" t="s">
        <v>36</v>
      </c>
      <c r="F4923" s="4" t="s">
        <v>57</v>
      </c>
      <c r="G4923" s="4" t="s">
        <v>58</v>
      </c>
      <c r="H4923" s="6" t="s">
        <v>19</v>
      </c>
      <c r="I4923" s="7">
        <v>38</v>
      </c>
      <c r="J4923" s="8">
        <v>33</v>
      </c>
      <c r="K4923" s="9">
        <v>1254</v>
      </c>
      <c r="L4923" s="9">
        <v>627</v>
      </c>
      <c r="M4923" s="10">
        <v>0.5</v>
      </c>
      <c r="N4923" s="4" t="s">
        <v>83</v>
      </c>
    </row>
    <row r="4924" spans="2:14" ht="14.25" customHeight="1" x14ac:dyDescent="0.2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row>
    <row r="4925" spans="2:14" ht="14.25" customHeight="1" x14ac:dyDescent="0.2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row>
    <row r="4926" spans="2:14" ht="14.25" customHeight="1" x14ac:dyDescent="0.2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row>
    <row r="4927" spans="2:14" ht="14.25" customHeight="1" x14ac:dyDescent="0.2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row>
    <row r="4928" spans="2:14" ht="14.25" customHeight="1" x14ac:dyDescent="0.2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row>
    <row r="4929" spans="2:14" ht="14.25" customHeight="1" x14ac:dyDescent="0.25">
      <c r="B4929" s="4" t="s">
        <v>14</v>
      </c>
      <c r="C4929" s="4">
        <v>1185732</v>
      </c>
      <c r="D4929" s="5">
        <v>44368</v>
      </c>
      <c r="E4929" s="4" t="s">
        <v>36</v>
      </c>
      <c r="F4929" s="4" t="s">
        <v>57</v>
      </c>
      <c r="G4929" s="4" t="s">
        <v>58</v>
      </c>
      <c r="H4929" s="6" t="s">
        <v>19</v>
      </c>
      <c r="I4929" s="7">
        <v>32</v>
      </c>
      <c r="J4929" s="8">
        <v>45</v>
      </c>
      <c r="K4929" s="9">
        <v>1440</v>
      </c>
      <c r="L4929" s="9">
        <v>720</v>
      </c>
      <c r="M4929" s="10">
        <v>0.5</v>
      </c>
      <c r="N4929" s="4" t="s">
        <v>83</v>
      </c>
    </row>
    <row r="4930" spans="2:14" ht="14.25" customHeight="1" x14ac:dyDescent="0.2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row>
    <row r="4931" spans="2:14" ht="14.25" customHeight="1" x14ac:dyDescent="0.2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row>
    <row r="4932" spans="2:14" ht="14.25" customHeight="1" x14ac:dyDescent="0.25">
      <c r="B4932" s="4" t="s">
        <v>14</v>
      </c>
      <c r="C4932" s="4">
        <v>1185732</v>
      </c>
      <c r="D4932" s="5">
        <v>44371</v>
      </c>
      <c r="E4932" s="4" t="s">
        <v>36</v>
      </c>
      <c r="F4932" s="4" t="s">
        <v>57</v>
      </c>
      <c r="G4932" s="4" t="s">
        <v>58</v>
      </c>
      <c r="H4932" s="6" t="s">
        <v>22</v>
      </c>
      <c r="I4932" s="7">
        <v>42</v>
      </c>
      <c r="J4932" s="8">
        <v>42</v>
      </c>
      <c r="K4932" s="9">
        <v>1764</v>
      </c>
      <c r="L4932" s="9">
        <v>882</v>
      </c>
      <c r="M4932" s="10">
        <v>0.5</v>
      </c>
      <c r="N4932" s="4" t="s">
        <v>83</v>
      </c>
    </row>
    <row r="4933" spans="2:14" ht="14.25" customHeight="1" x14ac:dyDescent="0.2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row>
    <row r="4934" spans="2:14" ht="14.25" customHeight="1" x14ac:dyDescent="0.2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row>
    <row r="4935" spans="2:14" ht="14.25" customHeight="1" x14ac:dyDescent="0.2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row>
    <row r="4936" spans="2:14" ht="14.25" customHeight="1" x14ac:dyDescent="0.2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row>
    <row r="4937" spans="2:14" ht="14.25" customHeight="1" x14ac:dyDescent="0.2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row>
    <row r="4938" spans="2:14" ht="14.25" customHeight="1" x14ac:dyDescent="0.2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row>
    <row r="4939" spans="2:14" ht="14.25" customHeight="1" x14ac:dyDescent="0.2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row>
    <row r="4940" spans="2:14" ht="14.25" customHeight="1" x14ac:dyDescent="0.2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row>
    <row r="4941" spans="2:14" ht="14.25" customHeight="1" x14ac:dyDescent="0.2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row>
    <row r="4942" spans="2:14" ht="14.25" customHeight="1" x14ac:dyDescent="0.2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row>
    <row r="4943" spans="2:14" ht="14.25" customHeight="1" x14ac:dyDescent="0.2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row>
    <row r="4944" spans="2:14" ht="14.25" customHeight="1" x14ac:dyDescent="0.2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row>
    <row r="4945" spans="2:14" ht="14.25" customHeight="1" x14ac:dyDescent="0.2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row>
    <row r="4946" spans="2:14" ht="14.25" customHeight="1" x14ac:dyDescent="0.2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row>
    <row r="4947" spans="2:14" ht="14.25" customHeight="1" x14ac:dyDescent="0.2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row>
    <row r="4948" spans="2:14" ht="14.25" customHeight="1" x14ac:dyDescent="0.25">
      <c r="B4948" s="4" t="s">
        <v>14</v>
      </c>
      <c r="C4948" s="4">
        <v>1185732</v>
      </c>
      <c r="D4948" s="5">
        <v>44387</v>
      </c>
      <c r="E4948" s="4" t="s">
        <v>36</v>
      </c>
      <c r="F4948" s="4" t="s">
        <v>57</v>
      </c>
      <c r="G4948" s="4" t="s">
        <v>58</v>
      </c>
      <c r="H4948" s="6" t="s">
        <v>20</v>
      </c>
      <c r="I4948" s="7">
        <v>18</v>
      </c>
      <c r="J4948" s="8">
        <v>25</v>
      </c>
      <c r="K4948" s="9">
        <v>450</v>
      </c>
      <c r="L4948" s="9">
        <v>216</v>
      </c>
      <c r="M4948" s="10">
        <v>0.48</v>
      </c>
      <c r="N4948" s="4" t="s">
        <v>83</v>
      </c>
    </row>
    <row r="4949" spans="2:14" ht="14.25" customHeight="1" x14ac:dyDescent="0.2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row>
    <row r="4950" spans="2:14" ht="14.25" customHeight="1" x14ac:dyDescent="0.2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row>
    <row r="4951" spans="2:14" ht="14.25" customHeight="1" x14ac:dyDescent="0.2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row>
    <row r="4952" spans="2:14" ht="14.25" customHeight="1" x14ac:dyDescent="0.2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row>
    <row r="4953" spans="2:14" ht="14.25" customHeight="1" x14ac:dyDescent="0.2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row>
    <row r="4954" spans="2:14" ht="14.25" customHeight="1" x14ac:dyDescent="0.25">
      <c r="B4954" s="4" t="s">
        <v>14</v>
      </c>
      <c r="C4954" s="4">
        <v>1185732</v>
      </c>
      <c r="D4954" s="5">
        <v>44393</v>
      </c>
      <c r="E4954" s="4" t="s">
        <v>36</v>
      </c>
      <c r="F4954" s="4" t="s">
        <v>57</v>
      </c>
      <c r="G4954" s="4" t="s">
        <v>58</v>
      </c>
      <c r="H4954" s="6" t="s">
        <v>20</v>
      </c>
      <c r="I4954" s="7">
        <v>29</v>
      </c>
      <c r="J4954" s="8">
        <v>14</v>
      </c>
      <c r="K4954" s="9">
        <v>406</v>
      </c>
      <c r="L4954" s="9">
        <v>203</v>
      </c>
      <c r="M4954" s="10">
        <v>0.5</v>
      </c>
      <c r="N4954" s="4" t="s">
        <v>83</v>
      </c>
    </row>
    <row r="4955" spans="2:14" ht="14.25" customHeight="1" x14ac:dyDescent="0.2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row>
    <row r="4956" spans="2:14" ht="14.25" customHeight="1" x14ac:dyDescent="0.2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row>
    <row r="4957" spans="2:14" ht="14.25" customHeight="1" x14ac:dyDescent="0.2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row>
    <row r="4958" spans="2:14" ht="14.25" customHeight="1" x14ac:dyDescent="0.2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row>
    <row r="4959" spans="2:14" ht="14.25" customHeight="1" x14ac:dyDescent="0.2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row>
    <row r="4960" spans="2:14" ht="14.25" customHeight="1" x14ac:dyDescent="0.2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row>
    <row r="4961" spans="2:14" ht="14.25" customHeight="1" x14ac:dyDescent="0.2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row>
    <row r="4962" spans="2:14" ht="14.25" customHeight="1" x14ac:dyDescent="0.2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row>
    <row r="4963" spans="2:14" ht="14.25" customHeight="1" x14ac:dyDescent="0.2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row>
    <row r="4964" spans="2:14" ht="14.25" customHeight="1" x14ac:dyDescent="0.2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row>
    <row r="4965" spans="2:14" ht="14.25" customHeight="1" x14ac:dyDescent="0.2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row>
    <row r="4966" spans="2:14" ht="14.25" customHeight="1" x14ac:dyDescent="0.2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row>
    <row r="4967" spans="2:14" ht="14.25" customHeight="1" x14ac:dyDescent="0.2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row>
    <row r="4968" spans="2:14" ht="14.25" customHeight="1" x14ac:dyDescent="0.2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row>
    <row r="4969" spans="2:14" ht="14.25" customHeight="1" x14ac:dyDescent="0.2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row>
    <row r="4970" spans="2:14" ht="14.25" customHeight="1" x14ac:dyDescent="0.2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row>
    <row r="4971" spans="2:14" ht="14.25" customHeight="1" x14ac:dyDescent="0.2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row>
    <row r="4972" spans="2:14" ht="14.25" customHeight="1" x14ac:dyDescent="0.2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row>
    <row r="4973" spans="2:14" ht="14.25" customHeight="1" x14ac:dyDescent="0.2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row>
    <row r="4974" spans="2:14" ht="14.25" customHeight="1" x14ac:dyDescent="0.2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row>
    <row r="4975" spans="2:14" ht="14.25" customHeight="1" x14ac:dyDescent="0.2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row>
    <row r="4976" spans="2:14" ht="14.25" customHeight="1" x14ac:dyDescent="0.2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row>
    <row r="4977" spans="2:14" ht="14.25" customHeight="1" x14ac:dyDescent="0.2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row>
    <row r="4978" spans="2:14" ht="14.25" customHeight="1" x14ac:dyDescent="0.2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row>
    <row r="4979" spans="2:14" ht="14.25" customHeight="1" x14ac:dyDescent="0.2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row>
    <row r="4980" spans="2:14" ht="14.25" customHeight="1" x14ac:dyDescent="0.2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row>
    <row r="4981" spans="2:14" ht="14.25" customHeight="1" x14ac:dyDescent="0.2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row>
    <row r="4982" spans="2:14" ht="14.25" customHeight="1" x14ac:dyDescent="0.2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row>
    <row r="4983" spans="2:14" ht="14.25" customHeight="1" x14ac:dyDescent="0.2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row>
    <row r="4984" spans="2:14" ht="14.25" customHeight="1" x14ac:dyDescent="0.2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row>
    <row r="4985" spans="2:14" ht="14.25" customHeight="1" x14ac:dyDescent="0.2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row>
    <row r="4986" spans="2:14" ht="14.25" customHeight="1" x14ac:dyDescent="0.2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row>
    <row r="4987" spans="2:14" ht="14.25" customHeight="1" x14ac:dyDescent="0.2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row>
    <row r="4988" spans="2:14" ht="14.25" customHeight="1" x14ac:dyDescent="0.2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row>
    <row r="4989" spans="2:14" ht="14.25" customHeight="1" x14ac:dyDescent="0.2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row>
    <row r="4990" spans="2:14" ht="14.25" customHeight="1" x14ac:dyDescent="0.2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row>
    <row r="4991" spans="2:14" ht="14.25" customHeight="1" x14ac:dyDescent="0.2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row>
    <row r="4992" spans="2:14" ht="14.25" customHeight="1" x14ac:dyDescent="0.2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row>
    <row r="4993" spans="2:14" ht="14.25" customHeight="1" x14ac:dyDescent="0.2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row>
    <row r="4994" spans="2:14" ht="14.25" customHeight="1" x14ac:dyDescent="0.2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row>
    <row r="4995" spans="2:14" ht="14.25" customHeight="1" x14ac:dyDescent="0.2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row>
    <row r="4996" spans="2:14" ht="14.25" customHeight="1" x14ac:dyDescent="0.2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row>
    <row r="4997" spans="2:14" ht="14.25" customHeight="1" x14ac:dyDescent="0.2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row>
    <row r="4998" spans="2:14" ht="14.25" customHeight="1" x14ac:dyDescent="0.2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row>
    <row r="4999" spans="2:14" ht="14.25" customHeight="1" x14ac:dyDescent="0.2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row>
    <row r="5000" spans="2:14" ht="14.25" customHeight="1" x14ac:dyDescent="0.2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row>
    <row r="5001" spans="2:14" ht="14.25" customHeight="1" x14ac:dyDescent="0.2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row>
    <row r="5002" spans="2:14" ht="14.25" customHeight="1" x14ac:dyDescent="0.2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row>
    <row r="5003" spans="2:14" ht="14.25" customHeight="1" x14ac:dyDescent="0.2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row>
    <row r="5004" spans="2:14" ht="14.25" customHeight="1" x14ac:dyDescent="0.2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row>
    <row r="5005" spans="2:14" ht="14.25" customHeight="1" x14ac:dyDescent="0.2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row>
    <row r="5006" spans="2:14" ht="14.25" customHeight="1" x14ac:dyDescent="0.2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row>
    <row r="5007" spans="2:14" ht="14.25" customHeight="1" x14ac:dyDescent="0.2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row>
    <row r="5008" spans="2:14" ht="14.25" customHeight="1" x14ac:dyDescent="0.2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row>
    <row r="5009" spans="2:14" ht="14.25" customHeight="1" x14ac:dyDescent="0.2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row>
    <row r="5010" spans="2:14" ht="14.25" customHeight="1" x14ac:dyDescent="0.2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row>
    <row r="5011" spans="2:14" ht="14.25" customHeight="1" x14ac:dyDescent="0.2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row>
    <row r="5012" spans="2:14" ht="14.25" customHeight="1" x14ac:dyDescent="0.2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row>
    <row r="5013" spans="2:14" ht="14.25" customHeight="1" x14ac:dyDescent="0.2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row>
    <row r="5014" spans="2:14" ht="14.25" customHeight="1" x14ac:dyDescent="0.2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row>
    <row r="5015" spans="2:14" ht="14.25" customHeight="1" x14ac:dyDescent="0.2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row>
    <row r="5016" spans="2:14" ht="14.25" customHeight="1" x14ac:dyDescent="0.2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row>
    <row r="5017" spans="2:14" ht="14.25" customHeight="1" x14ac:dyDescent="0.2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row>
    <row r="5018" spans="2:14" ht="14.25" customHeight="1" x14ac:dyDescent="0.2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row>
    <row r="5019" spans="2:14" ht="14.25" customHeight="1" x14ac:dyDescent="0.2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row>
    <row r="5020" spans="2:14" ht="14.25" customHeight="1" x14ac:dyDescent="0.2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row>
    <row r="5021" spans="2:14" ht="14.25" customHeight="1" x14ac:dyDescent="0.2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row>
    <row r="5022" spans="2:14" ht="14.25" customHeight="1" x14ac:dyDescent="0.2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row>
    <row r="5023" spans="2:14" ht="14.25" customHeight="1" x14ac:dyDescent="0.2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row>
    <row r="5024" spans="2:14" ht="14.25" customHeight="1" x14ac:dyDescent="0.2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row>
    <row r="5025" spans="2:14" ht="14.25" customHeight="1" x14ac:dyDescent="0.2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row>
    <row r="5026" spans="2:14" ht="14.25" customHeight="1" x14ac:dyDescent="0.2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row>
    <row r="5027" spans="2:14" ht="14.25" customHeight="1" x14ac:dyDescent="0.2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row>
    <row r="5028" spans="2:14" ht="14.25" customHeight="1" x14ac:dyDescent="0.2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row>
    <row r="5029" spans="2:14" ht="14.25" customHeight="1" x14ac:dyDescent="0.2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row>
    <row r="5030" spans="2:14" ht="14.25" customHeight="1" x14ac:dyDescent="0.2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row>
    <row r="5031" spans="2:14" ht="14.25" customHeight="1" x14ac:dyDescent="0.2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row>
    <row r="5032" spans="2:14" ht="14.25" customHeight="1" x14ac:dyDescent="0.2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row>
    <row r="5033" spans="2:14" ht="14.25" customHeight="1" x14ac:dyDescent="0.2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row>
    <row r="5034" spans="2:14" ht="14.25" customHeight="1" x14ac:dyDescent="0.2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row>
    <row r="5035" spans="2:14" ht="14.25" customHeight="1" x14ac:dyDescent="0.2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row>
    <row r="5036" spans="2:14" ht="14.25" customHeight="1" x14ac:dyDescent="0.2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row>
    <row r="5037" spans="2:14" ht="14.25" customHeight="1" x14ac:dyDescent="0.2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row>
    <row r="5038" spans="2:14" ht="14.25" customHeight="1" x14ac:dyDescent="0.2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row>
    <row r="5039" spans="2:14" ht="14.25" customHeight="1" x14ac:dyDescent="0.2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row>
    <row r="5040" spans="2:14" ht="14.25" customHeight="1" x14ac:dyDescent="0.2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row>
    <row r="5041" spans="2:14" ht="14.25" customHeight="1" x14ac:dyDescent="0.2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row>
    <row r="5042" spans="2:14" ht="14.25" customHeight="1" x14ac:dyDescent="0.2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row>
    <row r="5043" spans="2:14" ht="14.25" customHeight="1" x14ac:dyDescent="0.2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row>
    <row r="5044" spans="2:14" ht="14.25" customHeight="1" x14ac:dyDescent="0.2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row>
    <row r="5045" spans="2:14" ht="14.25" customHeight="1" x14ac:dyDescent="0.2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row>
    <row r="5046" spans="2:14" ht="14.25" customHeight="1" x14ac:dyDescent="0.2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row>
    <row r="5047" spans="2:14" ht="14.25" customHeight="1" x14ac:dyDescent="0.2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row>
    <row r="5048" spans="2:14" ht="14.25" customHeight="1" x14ac:dyDescent="0.2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row>
    <row r="5049" spans="2:14" ht="14.25" customHeight="1" x14ac:dyDescent="0.2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row>
    <row r="5050" spans="2:14" ht="14.25" customHeight="1" x14ac:dyDescent="0.2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row>
    <row r="5051" spans="2:14" ht="14.25" customHeight="1" x14ac:dyDescent="0.2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row>
    <row r="5052" spans="2:14" ht="14.25" customHeight="1" x14ac:dyDescent="0.2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row>
    <row r="5053" spans="2:14" ht="14.25" customHeight="1" x14ac:dyDescent="0.2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row>
    <row r="5054" spans="2:14" ht="14.25" customHeight="1" x14ac:dyDescent="0.2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row>
    <row r="5055" spans="2:14" ht="14.25" customHeight="1" x14ac:dyDescent="0.2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row>
    <row r="5056" spans="2:14" ht="14.25" customHeight="1" x14ac:dyDescent="0.2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row>
    <row r="5057" spans="2:14" ht="14.25" customHeight="1" x14ac:dyDescent="0.25">
      <c r="B5057" s="4" t="s">
        <v>61</v>
      </c>
      <c r="C5057" s="4">
        <v>1185732</v>
      </c>
      <c r="D5057" s="5">
        <v>44496</v>
      </c>
      <c r="E5057" s="4" t="s">
        <v>15</v>
      </c>
      <c r="F5057" s="4" t="s">
        <v>62</v>
      </c>
      <c r="G5057" s="4" t="s">
        <v>63</v>
      </c>
      <c r="H5057" s="6" t="s">
        <v>21</v>
      </c>
      <c r="I5057" s="7">
        <v>32</v>
      </c>
      <c r="J5057" s="8">
        <v>13</v>
      </c>
      <c r="K5057" s="9">
        <v>416</v>
      </c>
      <c r="L5057" s="9">
        <v>166.4</v>
      </c>
      <c r="M5057" s="10">
        <v>0.4</v>
      </c>
      <c r="N5057" s="4" t="s">
        <v>83</v>
      </c>
    </row>
    <row r="5058" spans="2:14" ht="14.25" customHeight="1" x14ac:dyDescent="0.2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row>
    <row r="5059" spans="2:14" ht="14.25" customHeight="1" x14ac:dyDescent="0.2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row>
    <row r="5060" spans="2:14" ht="14.25" customHeight="1" x14ac:dyDescent="0.2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row>
    <row r="5061" spans="2:14" ht="14.25" customHeight="1" x14ac:dyDescent="0.2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row>
    <row r="5062" spans="2:14" ht="14.25" customHeight="1" x14ac:dyDescent="0.2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row>
    <row r="5063" spans="2:14" ht="14.25" customHeight="1" x14ac:dyDescent="0.25">
      <c r="B5063" s="4" t="s">
        <v>61</v>
      </c>
      <c r="C5063" s="4">
        <v>1185732</v>
      </c>
      <c r="D5063" s="5">
        <v>44502</v>
      </c>
      <c r="E5063" s="4" t="s">
        <v>15</v>
      </c>
      <c r="F5063" s="4" t="s">
        <v>62</v>
      </c>
      <c r="G5063" s="4" t="s">
        <v>63</v>
      </c>
      <c r="H5063" s="6" t="s">
        <v>21</v>
      </c>
      <c r="I5063" s="7">
        <v>33</v>
      </c>
      <c r="J5063" s="8">
        <v>21</v>
      </c>
      <c r="K5063" s="9">
        <v>693</v>
      </c>
      <c r="L5063" s="9">
        <v>277.2</v>
      </c>
      <c r="M5063" s="10">
        <v>0.4</v>
      </c>
      <c r="N5063" s="4" t="s">
        <v>83</v>
      </c>
    </row>
    <row r="5064" spans="2:14" ht="14.25" customHeight="1" x14ac:dyDescent="0.2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row>
    <row r="5065" spans="2:14" ht="14.25" customHeight="1" x14ac:dyDescent="0.2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row>
    <row r="5066" spans="2:14" ht="14.25" customHeight="1" x14ac:dyDescent="0.2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row>
    <row r="5067" spans="2:14" ht="14.25" customHeight="1" x14ac:dyDescent="0.2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row>
    <row r="5068" spans="2:14" ht="14.25" customHeight="1" x14ac:dyDescent="0.2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row>
    <row r="5069" spans="2:14" ht="14.25" customHeight="1" x14ac:dyDescent="0.2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row>
    <row r="5070" spans="2:14" ht="14.25" customHeight="1" x14ac:dyDescent="0.2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row>
    <row r="5071" spans="2:14" ht="14.25" customHeight="1" x14ac:dyDescent="0.2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row>
    <row r="5072" spans="2:14" ht="14.25" customHeight="1" x14ac:dyDescent="0.2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row>
    <row r="5073" spans="2:14" ht="14.25" customHeight="1" x14ac:dyDescent="0.2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row>
    <row r="5074" spans="2:14" ht="14.25" customHeight="1" x14ac:dyDescent="0.2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row>
    <row r="5075" spans="2:14" ht="14.25" customHeight="1" x14ac:dyDescent="0.2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row>
    <row r="5076" spans="2:14" ht="14.25" customHeight="1" x14ac:dyDescent="0.2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row>
    <row r="5077" spans="2:14" ht="14.25" customHeight="1" x14ac:dyDescent="0.2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row>
    <row r="5078" spans="2:14" ht="14.25" customHeight="1" x14ac:dyDescent="0.2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row>
    <row r="5079" spans="2:14" ht="14.25" customHeight="1" x14ac:dyDescent="0.2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row>
    <row r="5080" spans="2:14" ht="14.25" customHeight="1" x14ac:dyDescent="0.2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row>
    <row r="5081" spans="2:14" ht="14.25" customHeight="1" x14ac:dyDescent="0.2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row>
    <row r="5082" spans="2:14" ht="14.25" customHeight="1" x14ac:dyDescent="0.2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row>
    <row r="5083" spans="2:14" ht="14.25" customHeight="1" x14ac:dyDescent="0.2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row>
    <row r="5084" spans="2:14" ht="14.25" customHeight="1" x14ac:dyDescent="0.2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row>
    <row r="5085" spans="2:14" ht="14.25" customHeight="1" x14ac:dyDescent="0.2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row>
    <row r="5086" spans="2:14" ht="14.25" customHeight="1" x14ac:dyDescent="0.2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row>
    <row r="5087" spans="2:14" ht="14.25" customHeight="1" x14ac:dyDescent="0.2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row>
    <row r="5088" spans="2:14" ht="14.25" customHeight="1" x14ac:dyDescent="0.2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row>
    <row r="5089" spans="2:14" ht="14.25" customHeight="1" x14ac:dyDescent="0.2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row>
    <row r="5090" spans="2:14" ht="14.25" customHeight="1" x14ac:dyDescent="0.2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row>
    <row r="5091" spans="2:14" ht="14.25" customHeight="1" x14ac:dyDescent="0.2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row>
    <row r="5092" spans="2:14" ht="14.25" customHeight="1" x14ac:dyDescent="0.2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row>
    <row r="5093" spans="2:14" ht="14.25" customHeight="1" x14ac:dyDescent="0.2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row>
    <row r="5094" spans="2:14" ht="14.25" customHeight="1" x14ac:dyDescent="0.2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row>
    <row r="5095" spans="2:14" ht="14.25" customHeight="1" x14ac:dyDescent="0.2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row>
    <row r="5096" spans="2:14" ht="14.25" customHeight="1" x14ac:dyDescent="0.2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row>
    <row r="5097" spans="2:14" ht="14.25" customHeight="1" x14ac:dyDescent="0.2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row>
    <row r="5098" spans="2:14" ht="14.25" customHeight="1" x14ac:dyDescent="0.2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row>
    <row r="5099" spans="2:14" ht="14.25" customHeight="1" x14ac:dyDescent="0.25">
      <c r="B5099" s="4" t="s">
        <v>61</v>
      </c>
      <c r="C5099" s="4">
        <v>1185732</v>
      </c>
      <c r="D5099" s="5">
        <v>44488</v>
      </c>
      <c r="E5099" s="4" t="s">
        <v>15</v>
      </c>
      <c r="F5099" s="4" t="s">
        <v>62</v>
      </c>
      <c r="G5099" s="4" t="s">
        <v>63</v>
      </c>
      <c r="H5099" s="6" t="s">
        <v>21</v>
      </c>
      <c r="I5099" s="7">
        <v>50</v>
      </c>
      <c r="J5099" s="8">
        <v>26</v>
      </c>
      <c r="K5099" s="9">
        <v>1300</v>
      </c>
      <c r="L5099" s="9">
        <v>520</v>
      </c>
      <c r="M5099" s="10">
        <v>0.4</v>
      </c>
      <c r="N5099" s="4" t="s">
        <v>83</v>
      </c>
    </row>
    <row r="5100" spans="2:14" ht="14.25" customHeight="1" x14ac:dyDescent="0.2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row>
    <row r="5101" spans="2:14" ht="14.25" customHeight="1" x14ac:dyDescent="0.2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row>
    <row r="5102" spans="2:14" ht="14.25" customHeight="1" x14ac:dyDescent="0.2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row>
    <row r="5103" spans="2:14" ht="14.25" customHeight="1" x14ac:dyDescent="0.2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row>
    <row r="5104" spans="2:14" ht="14.25" customHeight="1" x14ac:dyDescent="0.2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row>
    <row r="5105" spans="2:14" ht="14.25" customHeight="1" x14ac:dyDescent="0.2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row>
    <row r="5106" spans="2:14" ht="14.25" customHeight="1" x14ac:dyDescent="0.2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row>
    <row r="5107" spans="2:14" ht="14.25" customHeight="1" x14ac:dyDescent="0.2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row>
    <row r="5108" spans="2:14" ht="14.25" customHeight="1" x14ac:dyDescent="0.2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row>
    <row r="5109" spans="2:14" ht="14.25" customHeight="1" x14ac:dyDescent="0.2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row>
    <row r="5110" spans="2:14" ht="14.25" customHeight="1" x14ac:dyDescent="0.2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row>
    <row r="5111" spans="2:14" ht="14.25" customHeight="1" x14ac:dyDescent="0.2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row>
    <row r="5112" spans="2:14" ht="14.25" customHeight="1" x14ac:dyDescent="0.2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row>
    <row r="5113" spans="2:14" ht="14.25" customHeight="1" x14ac:dyDescent="0.2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row>
    <row r="5114" spans="2:14" ht="14.25" customHeight="1" x14ac:dyDescent="0.2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row>
    <row r="5115" spans="2:14" ht="14.25" customHeight="1" x14ac:dyDescent="0.2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row>
    <row r="5116" spans="2:14" ht="14.25" customHeight="1" x14ac:dyDescent="0.2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row>
    <row r="5117" spans="2:14" ht="14.25" customHeight="1" x14ac:dyDescent="0.2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row>
    <row r="5118" spans="2:14" ht="14.25" customHeight="1" x14ac:dyDescent="0.2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row>
    <row r="5119" spans="2:14" ht="14.25" customHeight="1" x14ac:dyDescent="0.2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row>
    <row r="5120" spans="2:14" ht="14.25" customHeight="1" x14ac:dyDescent="0.2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row>
    <row r="5121" spans="2:14" ht="14.25" customHeight="1" x14ac:dyDescent="0.2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row>
    <row r="5122" spans="2:14" ht="14.25" customHeight="1" x14ac:dyDescent="0.2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row>
    <row r="5123" spans="2:14" ht="14.25" customHeight="1" x14ac:dyDescent="0.2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row>
    <row r="5124" spans="2:14" ht="14.25" customHeight="1" x14ac:dyDescent="0.2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row>
    <row r="5125" spans="2:14" ht="14.25" customHeight="1" x14ac:dyDescent="0.2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row>
    <row r="5126" spans="2:14" ht="14.25" customHeight="1" x14ac:dyDescent="0.2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row>
    <row r="5127" spans="2:14" ht="14.25" customHeight="1" x14ac:dyDescent="0.2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row>
    <row r="5128" spans="2:14" ht="14.25" customHeight="1" x14ac:dyDescent="0.2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row>
    <row r="5129" spans="2:14" ht="14.25" customHeight="1" x14ac:dyDescent="0.2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row>
    <row r="5130" spans="2:14" ht="14.25" customHeight="1" x14ac:dyDescent="0.2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row>
    <row r="5131" spans="2:14" ht="14.25" customHeight="1" x14ac:dyDescent="0.2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row>
    <row r="5132" spans="2:14" ht="14.25" customHeight="1" x14ac:dyDescent="0.2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row>
    <row r="5133" spans="2:14" ht="14.25" customHeight="1" x14ac:dyDescent="0.2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row>
    <row r="5134" spans="2:14" ht="14.25" customHeight="1" x14ac:dyDescent="0.2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row>
    <row r="5135" spans="2:14" ht="14.25" customHeight="1" x14ac:dyDescent="0.2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row>
    <row r="5136" spans="2:14" ht="14.25" customHeight="1" x14ac:dyDescent="0.2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row>
    <row r="5137" spans="2:14" ht="14.25" customHeight="1" x14ac:dyDescent="0.2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row>
    <row r="5138" spans="2:14" ht="14.25" customHeight="1" x14ac:dyDescent="0.2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row>
    <row r="5139" spans="2:14" ht="14.25" customHeight="1" x14ac:dyDescent="0.2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row>
    <row r="5140" spans="2:14" ht="14.25" customHeight="1" x14ac:dyDescent="0.2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row>
    <row r="5141" spans="2:14" ht="14.25" customHeight="1" x14ac:dyDescent="0.2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row>
    <row r="5142" spans="2:14" ht="14.25" customHeight="1" x14ac:dyDescent="0.2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row>
    <row r="5143" spans="2:14" ht="14.25" customHeight="1" x14ac:dyDescent="0.2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row>
    <row r="5144" spans="2:14" ht="14.25" customHeight="1" x14ac:dyDescent="0.2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row>
    <row r="5145" spans="2:14" ht="14.25" customHeight="1" x14ac:dyDescent="0.2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row>
    <row r="5146" spans="2:14" ht="14.25" customHeight="1" x14ac:dyDescent="0.2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row>
    <row r="5147" spans="2:14" ht="14.25" customHeight="1" x14ac:dyDescent="0.2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row>
    <row r="5148" spans="2:14" ht="14.25" customHeight="1" x14ac:dyDescent="0.2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row>
    <row r="5149" spans="2:14" ht="14.25" customHeight="1" x14ac:dyDescent="0.2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row>
    <row r="5150" spans="2:14" ht="14.25" customHeight="1" x14ac:dyDescent="0.2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row>
    <row r="5151" spans="2:14" ht="14.25" customHeight="1" x14ac:dyDescent="0.2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row>
    <row r="5152" spans="2:14" ht="14.25" customHeight="1" x14ac:dyDescent="0.2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row>
    <row r="5153" spans="2:14" ht="14.25" customHeight="1" x14ac:dyDescent="0.2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row>
    <row r="5154" spans="2:14" ht="14.25" customHeight="1" x14ac:dyDescent="0.2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row>
    <row r="5155" spans="2:14" ht="14.25" customHeight="1" x14ac:dyDescent="0.2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row>
    <row r="5156" spans="2:14" ht="14.25" customHeight="1" x14ac:dyDescent="0.2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row>
    <row r="5157" spans="2:14" ht="14.25" customHeight="1" x14ac:dyDescent="0.2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row>
    <row r="5158" spans="2:14" ht="14.25" customHeight="1" x14ac:dyDescent="0.2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row>
    <row r="5159" spans="2:14" ht="14.25" customHeight="1" x14ac:dyDescent="0.2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row>
    <row r="5160" spans="2:14" ht="14.25" customHeight="1" x14ac:dyDescent="0.2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row>
    <row r="5161" spans="2:14" ht="14.25" customHeight="1" x14ac:dyDescent="0.2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row>
    <row r="5162" spans="2:14" ht="14.25" customHeight="1" x14ac:dyDescent="0.2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row>
    <row r="5163" spans="2:14" ht="14.25" customHeight="1" x14ac:dyDescent="0.2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row>
    <row r="5164" spans="2:14" ht="14.25" customHeight="1" x14ac:dyDescent="0.2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row>
    <row r="5165" spans="2:14" ht="14.25" customHeight="1" x14ac:dyDescent="0.2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row>
    <row r="5166" spans="2:14" ht="14.25" customHeight="1" x14ac:dyDescent="0.2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row>
    <row r="5167" spans="2:14" ht="14.25" customHeight="1" x14ac:dyDescent="0.2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row>
    <row r="5168" spans="2:14" ht="14.25" customHeight="1" x14ac:dyDescent="0.2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row>
    <row r="5169" spans="2:14" ht="14.25" customHeight="1" x14ac:dyDescent="0.2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row>
    <row r="5170" spans="2:14" ht="14.25" customHeight="1" x14ac:dyDescent="0.2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row>
    <row r="5171" spans="2:14" ht="14.25" customHeight="1" x14ac:dyDescent="0.2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row>
    <row r="5172" spans="2:14" ht="14.25" customHeight="1" x14ac:dyDescent="0.2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row>
    <row r="5173" spans="2:14" ht="14.25" customHeight="1" x14ac:dyDescent="0.2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row>
    <row r="5174" spans="2:14" ht="14.25" customHeight="1" x14ac:dyDescent="0.2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row>
    <row r="5175" spans="2:14" ht="14.25" customHeight="1" x14ac:dyDescent="0.2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row>
    <row r="5176" spans="2:14" ht="14.25" customHeight="1" x14ac:dyDescent="0.2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row>
    <row r="5177" spans="2:14" ht="14.25" customHeight="1" x14ac:dyDescent="0.2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row>
    <row r="5178" spans="2:14" ht="14.25" customHeight="1" x14ac:dyDescent="0.2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row>
    <row r="5179" spans="2:14" ht="14.25" customHeight="1" x14ac:dyDescent="0.2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row>
    <row r="5180" spans="2:14" ht="14.25" customHeight="1" x14ac:dyDescent="0.2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row>
    <row r="5181" spans="2:14" ht="14.25" customHeight="1" x14ac:dyDescent="0.2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row>
    <row r="5182" spans="2:14" ht="14.25" customHeight="1" x14ac:dyDescent="0.2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row>
    <row r="5183" spans="2:14" ht="14.25" customHeight="1" x14ac:dyDescent="0.2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row>
    <row r="5184" spans="2:14" ht="14.25" customHeight="1" x14ac:dyDescent="0.2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row>
    <row r="5185" spans="2:14" ht="14.25" customHeight="1" x14ac:dyDescent="0.2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row>
    <row r="5186" spans="2:14" ht="14.25" customHeight="1" x14ac:dyDescent="0.2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row>
    <row r="5187" spans="2:14" ht="14.25" customHeight="1" x14ac:dyDescent="0.2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row>
    <row r="5188" spans="2:14" ht="14.25" customHeight="1" x14ac:dyDescent="0.2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row>
    <row r="5189" spans="2:14" ht="14.25" customHeight="1" x14ac:dyDescent="0.2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row>
    <row r="5190" spans="2:14" ht="14.25" customHeight="1" x14ac:dyDescent="0.2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row>
    <row r="5191" spans="2:14" ht="14.25" customHeight="1" x14ac:dyDescent="0.2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row>
    <row r="5192" spans="2:14" ht="14.25" customHeight="1" x14ac:dyDescent="0.2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row>
    <row r="5193" spans="2:14" ht="14.25" customHeight="1" x14ac:dyDescent="0.2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row>
    <row r="5194" spans="2:14" ht="14.25" customHeight="1" x14ac:dyDescent="0.2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row>
    <row r="5195" spans="2:14" ht="14.25" customHeight="1" x14ac:dyDescent="0.2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row>
    <row r="5196" spans="2:14" ht="14.25" customHeight="1" x14ac:dyDescent="0.2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row>
    <row r="5197" spans="2:14" ht="14.25" customHeight="1" x14ac:dyDescent="0.2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row>
    <row r="5198" spans="2:14" ht="14.25" customHeight="1" x14ac:dyDescent="0.2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row>
    <row r="5199" spans="2:14" ht="14.25" customHeight="1" x14ac:dyDescent="0.2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row>
    <row r="5200" spans="2:14" ht="14.25" customHeight="1" x14ac:dyDescent="0.2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row>
    <row r="5201" spans="2:14" ht="14.25" customHeight="1" x14ac:dyDescent="0.2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row>
    <row r="5202" spans="2:14" ht="14.25" customHeight="1" x14ac:dyDescent="0.2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row>
    <row r="5203" spans="2:14" ht="14.25" customHeight="1" x14ac:dyDescent="0.2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row>
    <row r="5204" spans="2:14" ht="14.25" customHeight="1" x14ac:dyDescent="0.2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row>
    <row r="5205" spans="2:14" ht="14.25" customHeight="1" x14ac:dyDescent="0.2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row>
    <row r="5206" spans="2:14" ht="14.25" customHeight="1" x14ac:dyDescent="0.2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row>
    <row r="5207" spans="2:14" ht="14.25" customHeight="1" x14ac:dyDescent="0.2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row>
    <row r="5208" spans="2:14" ht="14.25" customHeight="1" x14ac:dyDescent="0.2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row>
    <row r="5209" spans="2:14" ht="14.25" customHeight="1" x14ac:dyDescent="0.2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row>
    <row r="5210" spans="2:14" ht="14.25" customHeight="1" x14ac:dyDescent="0.2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row>
    <row r="5211" spans="2:14" ht="14.25" customHeight="1" x14ac:dyDescent="0.2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row>
    <row r="5212" spans="2:14" ht="14.25" customHeight="1" x14ac:dyDescent="0.2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row>
    <row r="5213" spans="2:14" ht="14.25" customHeight="1" x14ac:dyDescent="0.2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row>
    <row r="5214" spans="2:14" ht="14.25" customHeight="1" x14ac:dyDescent="0.2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row>
    <row r="5215" spans="2:14" ht="14.25" customHeight="1" x14ac:dyDescent="0.2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row>
    <row r="5216" spans="2:14" ht="14.25" customHeight="1" x14ac:dyDescent="0.2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row>
    <row r="5217" spans="2:14" ht="14.25" customHeight="1" x14ac:dyDescent="0.2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row>
    <row r="5218" spans="2:14" ht="14.25" customHeight="1" x14ac:dyDescent="0.2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row>
    <row r="5219" spans="2:14" ht="14.25" customHeight="1" x14ac:dyDescent="0.2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row>
    <row r="5220" spans="2:14" ht="14.25" customHeight="1" x14ac:dyDescent="0.2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row>
    <row r="5221" spans="2:14" ht="14.25" customHeight="1" x14ac:dyDescent="0.2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row>
    <row r="5222" spans="2:14" ht="14.25" customHeight="1" x14ac:dyDescent="0.2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row>
    <row r="5223" spans="2:14" ht="14.25" customHeight="1" x14ac:dyDescent="0.2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row>
    <row r="5224" spans="2:14" ht="14.25" customHeight="1" x14ac:dyDescent="0.2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row>
    <row r="5225" spans="2:14" ht="14.25" customHeight="1" x14ac:dyDescent="0.2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row>
    <row r="5226" spans="2:14" ht="14.25" customHeight="1" x14ac:dyDescent="0.2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row>
    <row r="5227" spans="2:14" ht="14.25" customHeight="1" x14ac:dyDescent="0.2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row>
    <row r="5228" spans="2:14" ht="14.25" customHeight="1" x14ac:dyDescent="0.2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row>
    <row r="5229" spans="2:14" ht="14.25" customHeight="1" x14ac:dyDescent="0.2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row>
    <row r="5230" spans="2:14" ht="14.25" customHeight="1" x14ac:dyDescent="0.2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row>
    <row r="5231" spans="2:14" ht="14.25" customHeight="1" x14ac:dyDescent="0.2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row>
    <row r="5232" spans="2:14" ht="14.25" customHeight="1" x14ac:dyDescent="0.2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row>
    <row r="5233" spans="2:14" ht="14.25" customHeight="1" x14ac:dyDescent="0.2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row>
    <row r="5234" spans="2:14" ht="14.25" customHeight="1" x14ac:dyDescent="0.2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row>
    <row r="5235" spans="2:14" ht="14.25" customHeight="1" x14ac:dyDescent="0.2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row>
    <row r="5236" spans="2:14" ht="14.25" customHeight="1" x14ac:dyDescent="0.2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row>
    <row r="5237" spans="2:14" ht="14.25" customHeight="1" x14ac:dyDescent="0.2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row>
    <row r="5238" spans="2:14" ht="14.25" customHeight="1" x14ac:dyDescent="0.2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row>
    <row r="5239" spans="2:14" ht="14.25" customHeight="1" x14ac:dyDescent="0.2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row>
    <row r="5240" spans="2:14" ht="14.25" customHeight="1" x14ac:dyDescent="0.2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row>
    <row r="5241" spans="2:14" ht="14.25" customHeight="1" x14ac:dyDescent="0.2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row>
    <row r="5242" spans="2:14" ht="14.25" customHeight="1" x14ac:dyDescent="0.2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row>
    <row r="5243" spans="2:14" ht="14.25" customHeight="1" x14ac:dyDescent="0.2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row>
    <row r="5244" spans="2:14" ht="14.25" customHeight="1" x14ac:dyDescent="0.2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row>
    <row r="5245" spans="2:14" ht="14.25" customHeight="1" x14ac:dyDescent="0.2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row>
    <row r="5246" spans="2:14" ht="14.25" customHeight="1" x14ac:dyDescent="0.2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row>
    <row r="5247" spans="2:14" ht="14.25" customHeight="1" x14ac:dyDescent="0.2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row>
    <row r="5248" spans="2:14" ht="14.25" customHeight="1" x14ac:dyDescent="0.2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row>
    <row r="5249" spans="2:14" ht="14.25" customHeight="1" x14ac:dyDescent="0.2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row>
    <row r="5250" spans="2:14" ht="14.25" customHeight="1" x14ac:dyDescent="0.2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row>
    <row r="5251" spans="2:14" ht="14.25" customHeight="1" x14ac:dyDescent="0.2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row>
    <row r="5252" spans="2:14" ht="14.25" customHeight="1" x14ac:dyDescent="0.2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row>
    <row r="5253" spans="2:14" ht="14.25" customHeight="1" x14ac:dyDescent="0.2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row>
    <row r="5254" spans="2:14" ht="14.25" customHeight="1" x14ac:dyDescent="0.2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row>
    <row r="5255" spans="2:14" ht="14.25" customHeight="1" x14ac:dyDescent="0.2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row>
    <row r="5256" spans="2:14" ht="14.25" customHeight="1" x14ac:dyDescent="0.2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row>
    <row r="5257" spans="2:14" ht="14.25" customHeight="1" x14ac:dyDescent="0.2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row>
    <row r="5258" spans="2:14" ht="14.25" customHeight="1" x14ac:dyDescent="0.2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row>
    <row r="5259" spans="2:14" ht="14.25" customHeight="1" x14ac:dyDescent="0.2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row>
    <row r="5260" spans="2:14" ht="14.25" customHeight="1" x14ac:dyDescent="0.2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row>
    <row r="5261" spans="2:14" ht="14.25" customHeight="1" x14ac:dyDescent="0.2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row>
    <row r="5262" spans="2:14" ht="14.25" customHeight="1" x14ac:dyDescent="0.2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row>
    <row r="5263" spans="2:14" ht="14.25" customHeight="1" x14ac:dyDescent="0.2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row>
    <row r="5264" spans="2:14" ht="14.25" customHeight="1" x14ac:dyDescent="0.2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row>
    <row r="5265" spans="2:14" ht="14.25" customHeight="1" x14ac:dyDescent="0.2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row>
    <row r="5266" spans="2:14" ht="14.25" customHeight="1" x14ac:dyDescent="0.2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row>
    <row r="5267" spans="2:14" ht="14.25" customHeight="1" x14ac:dyDescent="0.2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row>
    <row r="5268" spans="2:14" ht="14.25" customHeight="1" x14ac:dyDescent="0.2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row>
    <row r="5269" spans="2:14" ht="14.25" customHeight="1" x14ac:dyDescent="0.2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row>
    <row r="5270" spans="2:14" ht="14.25" customHeight="1" x14ac:dyDescent="0.2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row>
    <row r="5271" spans="2:14" ht="14.25" customHeight="1" x14ac:dyDescent="0.2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row>
    <row r="5272" spans="2:14" ht="14.25" customHeight="1" x14ac:dyDescent="0.2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row>
    <row r="5273" spans="2:14" ht="14.25" customHeight="1" x14ac:dyDescent="0.2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row>
    <row r="5274" spans="2:14" ht="14.25" customHeight="1" x14ac:dyDescent="0.2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row>
    <row r="5275" spans="2:14" ht="14.25" customHeight="1" x14ac:dyDescent="0.2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row>
    <row r="5276" spans="2:14" ht="14.25" customHeight="1" x14ac:dyDescent="0.2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row>
    <row r="5277" spans="2:14" ht="14.25" customHeight="1" x14ac:dyDescent="0.2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row>
    <row r="5278" spans="2:14" ht="14.25" customHeight="1" x14ac:dyDescent="0.2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row>
    <row r="5279" spans="2:14" ht="14.25" customHeight="1" x14ac:dyDescent="0.2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row>
    <row r="5280" spans="2:14" ht="14.25" customHeight="1" x14ac:dyDescent="0.2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row>
    <row r="5281" spans="2:14" ht="14.25" customHeight="1" x14ac:dyDescent="0.2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row>
    <row r="5282" spans="2:14" ht="14.25" customHeight="1" x14ac:dyDescent="0.2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row>
    <row r="5283" spans="2:14" ht="14.25" customHeight="1" x14ac:dyDescent="0.2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row>
    <row r="5284" spans="2:14" ht="14.25" customHeight="1" x14ac:dyDescent="0.2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row>
    <row r="5285" spans="2:14" ht="14.25" customHeight="1" x14ac:dyDescent="0.2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row>
    <row r="5286" spans="2:14" ht="14.25" customHeight="1" x14ac:dyDescent="0.2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row>
    <row r="5287" spans="2:14" ht="14.25" customHeight="1" x14ac:dyDescent="0.2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row>
    <row r="5288" spans="2:14" ht="14.25" customHeight="1" x14ac:dyDescent="0.2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row>
    <row r="5289" spans="2:14" ht="14.25" customHeight="1" x14ac:dyDescent="0.2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row>
    <row r="5290" spans="2:14" ht="14.25" customHeight="1" x14ac:dyDescent="0.2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row>
    <row r="5291" spans="2:14" ht="14.25" customHeight="1" x14ac:dyDescent="0.2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row>
    <row r="5292" spans="2:14" ht="14.25" customHeight="1" x14ac:dyDescent="0.2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row>
    <row r="5293" spans="2:14" ht="14.25" customHeight="1" x14ac:dyDescent="0.2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row>
    <row r="5294" spans="2:14" ht="14.25" customHeight="1" x14ac:dyDescent="0.2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row>
    <row r="5295" spans="2:14" ht="14.25" customHeight="1" x14ac:dyDescent="0.2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row>
    <row r="5296" spans="2:14" ht="14.25" customHeight="1" x14ac:dyDescent="0.2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row>
    <row r="5297" spans="2:14" ht="14.25" customHeight="1" x14ac:dyDescent="0.2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row>
    <row r="5298" spans="2:14" ht="14.25" customHeight="1" x14ac:dyDescent="0.2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row>
    <row r="5299" spans="2:14" ht="14.25" customHeight="1" x14ac:dyDescent="0.2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row>
    <row r="5300" spans="2:14" ht="14.25" customHeight="1" x14ac:dyDescent="0.2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row>
    <row r="5301" spans="2:14" ht="14.25" customHeight="1" x14ac:dyDescent="0.2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row>
    <row r="5302" spans="2:14" ht="14.25" customHeight="1" x14ac:dyDescent="0.2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row>
    <row r="5303" spans="2:14" ht="14.25" customHeight="1" x14ac:dyDescent="0.2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row>
    <row r="5304" spans="2:14" ht="14.25" customHeight="1" x14ac:dyDescent="0.2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row>
    <row r="5305" spans="2:14" ht="14.25" customHeight="1" x14ac:dyDescent="0.2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row>
    <row r="5306" spans="2:14" ht="14.25" customHeight="1" x14ac:dyDescent="0.2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row>
    <row r="5307" spans="2:14" ht="14.25" customHeight="1" x14ac:dyDescent="0.2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row>
    <row r="5308" spans="2:14" ht="14.25" customHeight="1" x14ac:dyDescent="0.2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row>
    <row r="5309" spans="2:14" ht="14.25" customHeight="1" x14ac:dyDescent="0.2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row>
    <row r="5310" spans="2:14" ht="14.25" customHeight="1" x14ac:dyDescent="0.2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row>
    <row r="5311" spans="2:14" ht="14.25" customHeight="1" x14ac:dyDescent="0.2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row>
    <row r="5312" spans="2:14" ht="14.25" customHeight="1" x14ac:dyDescent="0.2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row>
    <row r="5313" spans="2:14" ht="14.25" customHeight="1" x14ac:dyDescent="0.2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row>
    <row r="5314" spans="2:14" ht="14.25" customHeight="1" x14ac:dyDescent="0.2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row>
    <row r="5315" spans="2:14" ht="14.25" customHeight="1" x14ac:dyDescent="0.2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row>
    <row r="5316" spans="2:14" ht="14.25" customHeight="1" x14ac:dyDescent="0.2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row>
    <row r="5317" spans="2:14" ht="14.25" customHeight="1" x14ac:dyDescent="0.2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row>
    <row r="5318" spans="2:14" ht="14.25" customHeight="1" x14ac:dyDescent="0.2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row>
    <row r="5319" spans="2:14" ht="14.25" customHeight="1" x14ac:dyDescent="0.2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row>
    <row r="5320" spans="2:14" ht="14.25" customHeight="1" x14ac:dyDescent="0.2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row>
    <row r="5321" spans="2:14" ht="14.25" customHeight="1" x14ac:dyDescent="0.2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row>
    <row r="5322" spans="2:14" ht="14.25" customHeight="1" x14ac:dyDescent="0.2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row>
    <row r="5323" spans="2:14" ht="14.25" customHeight="1" x14ac:dyDescent="0.2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row>
    <row r="5324" spans="2:14" ht="14.25" customHeight="1" x14ac:dyDescent="0.2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row>
    <row r="5325" spans="2:14" ht="14.25" customHeight="1" x14ac:dyDescent="0.2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row>
    <row r="5326" spans="2:14" ht="14.25" customHeight="1" x14ac:dyDescent="0.2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row>
    <row r="5327" spans="2:14" ht="14.25" customHeight="1" x14ac:dyDescent="0.2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row>
    <row r="5328" spans="2:14" ht="14.25" customHeight="1" x14ac:dyDescent="0.2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row>
    <row r="5329" spans="2:14" ht="14.25" customHeight="1" x14ac:dyDescent="0.2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row>
    <row r="5330" spans="2:14" ht="14.25" customHeight="1" x14ac:dyDescent="0.2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row>
    <row r="5331" spans="2:14" ht="14.25" customHeight="1" x14ac:dyDescent="0.2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row>
    <row r="5332" spans="2:14" ht="14.25" customHeight="1" x14ac:dyDescent="0.2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row>
    <row r="5333" spans="2:14" ht="14.25" customHeight="1" x14ac:dyDescent="0.2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row>
    <row r="5334" spans="2:14" ht="14.25" customHeight="1" x14ac:dyDescent="0.2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row>
    <row r="5335" spans="2:14" ht="14.25" customHeight="1" x14ac:dyDescent="0.2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row>
    <row r="5336" spans="2:14" ht="14.25" customHeight="1" x14ac:dyDescent="0.2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row>
    <row r="5337" spans="2:14" ht="14.25" customHeight="1" x14ac:dyDescent="0.2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row>
    <row r="5338" spans="2:14" ht="14.25" customHeight="1" x14ac:dyDescent="0.2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row>
    <row r="5339" spans="2:14" ht="14.25" customHeight="1" x14ac:dyDescent="0.2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row>
    <row r="5340" spans="2:14" ht="14.25" customHeight="1" x14ac:dyDescent="0.2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row>
    <row r="5341" spans="2:14" ht="14.25" customHeight="1" x14ac:dyDescent="0.2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row>
    <row r="5342" spans="2:14" ht="14.25" customHeight="1" x14ac:dyDescent="0.2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row>
    <row r="5343" spans="2:14" ht="14.25" customHeight="1" x14ac:dyDescent="0.2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row>
    <row r="5344" spans="2:14" ht="14.25" customHeight="1" x14ac:dyDescent="0.2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row>
    <row r="5345" spans="2:14" ht="14.25" customHeight="1" x14ac:dyDescent="0.2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row>
    <row r="5346" spans="2:14" ht="14.25" customHeight="1" x14ac:dyDescent="0.2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row>
    <row r="5347" spans="2:14" ht="14.25" customHeight="1" x14ac:dyDescent="0.2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row>
    <row r="5348" spans="2:14" ht="14.25" customHeight="1" x14ac:dyDescent="0.2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row>
    <row r="5349" spans="2:14" ht="14.25" customHeight="1" x14ac:dyDescent="0.2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row>
    <row r="5350" spans="2:14" ht="14.25" customHeight="1" x14ac:dyDescent="0.2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row>
    <row r="5351" spans="2:14" ht="14.25" customHeight="1" x14ac:dyDescent="0.2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row>
    <row r="5352" spans="2:14" ht="14.25" customHeight="1" x14ac:dyDescent="0.2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row>
    <row r="5353" spans="2:14" ht="14.25" customHeight="1" x14ac:dyDescent="0.2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row>
    <row r="5354" spans="2:14" ht="14.25" customHeight="1" x14ac:dyDescent="0.2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row>
    <row r="5355" spans="2:14" ht="14.25" customHeight="1" x14ac:dyDescent="0.2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row>
    <row r="5356" spans="2:14" ht="14.25" customHeight="1" x14ac:dyDescent="0.2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row>
    <row r="5357" spans="2:14" ht="14.25" customHeight="1" x14ac:dyDescent="0.2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row>
    <row r="5358" spans="2:14" ht="14.25" customHeight="1" x14ac:dyDescent="0.2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row>
    <row r="5359" spans="2:14" ht="14.25" customHeight="1" x14ac:dyDescent="0.2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row>
    <row r="5360" spans="2:14" ht="14.25" customHeight="1" x14ac:dyDescent="0.2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row>
    <row r="5361" spans="2:14" ht="14.25" customHeight="1" x14ac:dyDescent="0.2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row>
    <row r="5362" spans="2:14" ht="14.25" customHeight="1" x14ac:dyDescent="0.2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row>
    <row r="5363" spans="2:14" ht="14.25" customHeight="1" x14ac:dyDescent="0.2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row>
    <row r="5364" spans="2:14" ht="14.25" customHeight="1" x14ac:dyDescent="0.2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row>
    <row r="5365" spans="2:14" ht="14.25" customHeight="1" x14ac:dyDescent="0.2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row>
    <row r="5366" spans="2:14" ht="14.25" customHeight="1" x14ac:dyDescent="0.2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row>
    <row r="5367" spans="2:14" ht="14.25" customHeight="1" x14ac:dyDescent="0.2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row>
    <row r="5368" spans="2:14" ht="14.25" customHeight="1" x14ac:dyDescent="0.2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row>
    <row r="5369" spans="2:14" ht="14.25" customHeight="1" x14ac:dyDescent="0.2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row>
    <row r="5370" spans="2:14" ht="14.25" customHeight="1" x14ac:dyDescent="0.2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row>
    <row r="5371" spans="2:14" ht="14.25" customHeight="1" x14ac:dyDescent="0.2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row>
    <row r="5372" spans="2:14" ht="14.25" customHeight="1" x14ac:dyDescent="0.2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row>
    <row r="5373" spans="2:14" ht="14.25" customHeight="1" x14ac:dyDescent="0.2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row>
    <row r="5374" spans="2:14" ht="14.25" customHeight="1" x14ac:dyDescent="0.2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row>
    <row r="5375" spans="2:14" ht="14.25" customHeight="1" x14ac:dyDescent="0.2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row>
    <row r="5376" spans="2:14" ht="14.25" customHeight="1" x14ac:dyDescent="0.2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row>
    <row r="5377" spans="2:14" ht="14.25" customHeight="1" x14ac:dyDescent="0.2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row>
    <row r="5378" spans="2:14" ht="14.25" customHeight="1" x14ac:dyDescent="0.2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row>
    <row r="5379" spans="2:14" ht="14.25" customHeight="1" x14ac:dyDescent="0.2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row>
    <row r="5380" spans="2:14" ht="14.25" customHeight="1" x14ac:dyDescent="0.2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row>
    <row r="5381" spans="2:14" ht="14.25" customHeight="1" x14ac:dyDescent="0.2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row>
    <row r="5382" spans="2:14" ht="14.25" customHeight="1" x14ac:dyDescent="0.2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row>
    <row r="5383" spans="2:14" ht="14.25" customHeight="1" x14ac:dyDescent="0.2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row>
    <row r="5384" spans="2:14" ht="14.25" customHeight="1" x14ac:dyDescent="0.2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row>
    <row r="5385" spans="2:14" ht="14.25" customHeight="1" x14ac:dyDescent="0.2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row>
    <row r="5386" spans="2:14" ht="14.25" customHeight="1" x14ac:dyDescent="0.2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row>
    <row r="5387" spans="2:14" ht="14.25" customHeight="1" x14ac:dyDescent="0.2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row>
    <row r="5388" spans="2:14" ht="14.25" customHeight="1" x14ac:dyDescent="0.2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row>
    <row r="5389" spans="2:14" ht="14.25" customHeight="1" x14ac:dyDescent="0.2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row>
    <row r="5390" spans="2:14" ht="14.25" customHeight="1" x14ac:dyDescent="0.2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row>
    <row r="5391" spans="2:14" ht="14.25" customHeight="1" x14ac:dyDescent="0.2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row>
    <row r="5392" spans="2:14" ht="14.25" customHeight="1" x14ac:dyDescent="0.2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row>
    <row r="5393" spans="2:14" ht="14.25" customHeight="1" x14ac:dyDescent="0.2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row>
    <row r="5394" spans="2:14" ht="14.25" customHeight="1" x14ac:dyDescent="0.2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row>
    <row r="5395" spans="2:14" ht="14.25" customHeight="1" x14ac:dyDescent="0.2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row>
    <row r="5396" spans="2:14" ht="14.25" customHeight="1" x14ac:dyDescent="0.2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row>
    <row r="5397" spans="2:14" ht="14.25" customHeight="1" x14ac:dyDescent="0.2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row>
    <row r="5398" spans="2:14" ht="14.25" customHeight="1" x14ac:dyDescent="0.2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row>
    <row r="5399" spans="2:14" ht="14.25" customHeight="1" x14ac:dyDescent="0.2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row>
    <row r="5400" spans="2:14" ht="14.25" customHeight="1" x14ac:dyDescent="0.2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row>
    <row r="5401" spans="2:14" ht="14.25" customHeight="1" x14ac:dyDescent="0.2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row>
    <row r="5402" spans="2:14" ht="14.25" customHeight="1" x14ac:dyDescent="0.2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row>
    <row r="5403" spans="2:14" ht="14.25" customHeight="1" x14ac:dyDescent="0.2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row>
    <row r="5404" spans="2:14" ht="14.25" customHeight="1" x14ac:dyDescent="0.2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row>
    <row r="5405" spans="2:14" ht="14.25" customHeight="1" x14ac:dyDescent="0.2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row>
    <row r="5406" spans="2:14" ht="14.25" customHeight="1" x14ac:dyDescent="0.2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row>
    <row r="5407" spans="2:14" ht="14.25" customHeight="1" x14ac:dyDescent="0.2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row>
    <row r="5408" spans="2:14" ht="14.25" customHeight="1" x14ac:dyDescent="0.2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row>
    <row r="5409" spans="2:14" ht="14.25" customHeight="1" x14ac:dyDescent="0.2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row>
    <row r="5410" spans="2:14" ht="14.25" customHeight="1" x14ac:dyDescent="0.2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row>
    <row r="5411" spans="2:14" ht="14.25" customHeight="1" x14ac:dyDescent="0.2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row>
    <row r="5412" spans="2:14" ht="14.25" customHeight="1" x14ac:dyDescent="0.2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row>
    <row r="5413" spans="2:14" ht="14.25" customHeight="1" x14ac:dyDescent="0.2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row>
    <row r="5414" spans="2:14" ht="14.25" customHeight="1" x14ac:dyDescent="0.2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row>
    <row r="5415" spans="2:14" ht="14.25" customHeight="1" x14ac:dyDescent="0.2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row>
    <row r="5416" spans="2:14" ht="14.25" customHeight="1" x14ac:dyDescent="0.2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row>
    <row r="5417" spans="2:14" ht="14.25" customHeight="1" x14ac:dyDescent="0.2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row>
    <row r="5418" spans="2:14" ht="14.25" customHeight="1" x14ac:dyDescent="0.2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row>
    <row r="5419" spans="2:14" ht="14.25" customHeight="1" x14ac:dyDescent="0.2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row>
    <row r="5420" spans="2:14" ht="14.25" customHeight="1" x14ac:dyDescent="0.2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row>
    <row r="5421" spans="2:14" ht="14.25" customHeight="1" x14ac:dyDescent="0.2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row>
    <row r="5422" spans="2:14" ht="14.25" customHeight="1" x14ac:dyDescent="0.2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row>
    <row r="5423" spans="2:14" ht="14.25" customHeight="1" x14ac:dyDescent="0.2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row>
    <row r="5424" spans="2:14" ht="14.25" customHeight="1" x14ac:dyDescent="0.2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row>
    <row r="5425" spans="2:14" ht="14.25" customHeight="1" x14ac:dyDescent="0.2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row>
    <row r="5426" spans="2:14" ht="14.25" customHeight="1" x14ac:dyDescent="0.2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row>
    <row r="5427" spans="2:14" ht="14.25" customHeight="1" x14ac:dyDescent="0.2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row>
    <row r="5428" spans="2:14" ht="14.25" customHeight="1" x14ac:dyDescent="0.2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row>
    <row r="5429" spans="2:14" ht="14.25" customHeight="1" x14ac:dyDescent="0.2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row>
    <row r="5430" spans="2:14" ht="14.25" customHeight="1" x14ac:dyDescent="0.2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row>
    <row r="5431" spans="2:14" ht="14.25" customHeight="1" x14ac:dyDescent="0.2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row>
    <row r="5432" spans="2:14" ht="14.25" customHeight="1" x14ac:dyDescent="0.2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row>
    <row r="5433" spans="2:14" ht="14.25" customHeight="1" x14ac:dyDescent="0.2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row>
    <row r="5434" spans="2:14" ht="14.25" customHeight="1" x14ac:dyDescent="0.2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row>
    <row r="5435" spans="2:14" ht="14.25" customHeight="1" x14ac:dyDescent="0.2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row>
    <row r="5436" spans="2:14" ht="14.25" customHeight="1" x14ac:dyDescent="0.2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row>
    <row r="5437" spans="2:14" ht="14.25" customHeight="1" x14ac:dyDescent="0.2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row>
    <row r="5438" spans="2:14" ht="14.25" customHeight="1" x14ac:dyDescent="0.2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row>
    <row r="5439" spans="2:14" ht="14.25" customHeight="1" x14ac:dyDescent="0.2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row>
    <row r="5440" spans="2:14" ht="14.25" customHeight="1" x14ac:dyDescent="0.2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row>
    <row r="5441" spans="2:14" ht="14.25" customHeight="1" x14ac:dyDescent="0.2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row>
    <row r="5442" spans="2:14" ht="14.25" customHeight="1" x14ac:dyDescent="0.2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row>
    <row r="5443" spans="2:14" ht="14.25" customHeight="1" x14ac:dyDescent="0.2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row>
    <row r="5444" spans="2:14" ht="14.25" customHeight="1" x14ac:dyDescent="0.2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row>
    <row r="5445" spans="2:14" ht="14.25" customHeight="1" x14ac:dyDescent="0.2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row>
    <row r="5446" spans="2:14" ht="14.25" customHeight="1" x14ac:dyDescent="0.2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row>
    <row r="5447" spans="2:14" ht="14.25" customHeight="1" x14ac:dyDescent="0.2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row>
    <row r="5448" spans="2:14" ht="14.25" customHeight="1" x14ac:dyDescent="0.2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row>
    <row r="5449" spans="2:14" ht="14.25" customHeight="1" x14ac:dyDescent="0.2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row>
    <row r="5450" spans="2:14" ht="14.25" customHeight="1" x14ac:dyDescent="0.2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row>
    <row r="5451" spans="2:14" ht="14.25" customHeight="1" x14ac:dyDescent="0.2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row>
    <row r="5452" spans="2:14" ht="14.25" customHeight="1" x14ac:dyDescent="0.2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row>
    <row r="5453" spans="2:14" ht="14.25" customHeight="1" x14ac:dyDescent="0.2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row>
    <row r="5454" spans="2:14" ht="14.25" customHeight="1" x14ac:dyDescent="0.2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row>
    <row r="5455" spans="2:14" ht="14.25" customHeight="1" x14ac:dyDescent="0.2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row>
    <row r="5456" spans="2:14" ht="14.25" customHeight="1" x14ac:dyDescent="0.2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row>
    <row r="5457" spans="2:14" ht="14.25" customHeight="1" x14ac:dyDescent="0.2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row>
    <row r="5458" spans="2:14" ht="14.25" customHeight="1" x14ac:dyDescent="0.2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row>
    <row r="5459" spans="2:14" ht="14.25" customHeight="1" x14ac:dyDescent="0.2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row>
    <row r="5460" spans="2:14" ht="14.25" customHeight="1" x14ac:dyDescent="0.2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row>
    <row r="5461" spans="2:14" ht="14.25" customHeight="1" x14ac:dyDescent="0.2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row>
    <row r="5462" spans="2:14" ht="14.25" customHeight="1" x14ac:dyDescent="0.2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row>
    <row r="5463" spans="2:14" ht="14.25" customHeight="1" x14ac:dyDescent="0.2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row>
    <row r="5464" spans="2:14" ht="14.25" customHeight="1" x14ac:dyDescent="0.2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row>
    <row r="5465" spans="2:14" ht="14.25" customHeight="1" x14ac:dyDescent="0.2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row>
    <row r="5466" spans="2:14" ht="14.25" customHeight="1" x14ac:dyDescent="0.2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row>
    <row r="5467" spans="2:14" ht="14.25" customHeight="1" x14ac:dyDescent="0.2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row>
    <row r="5468" spans="2:14" ht="14.25" customHeight="1" x14ac:dyDescent="0.2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row>
    <row r="5469" spans="2:14" ht="14.25" customHeight="1" x14ac:dyDescent="0.2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row>
    <row r="5470" spans="2:14" ht="14.25" customHeight="1" x14ac:dyDescent="0.2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row>
    <row r="5471" spans="2:14" ht="14.25" customHeight="1" x14ac:dyDescent="0.2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row>
    <row r="5472" spans="2:14" ht="14.25" customHeight="1" x14ac:dyDescent="0.2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row>
    <row r="5473" spans="2:14" ht="14.25" customHeight="1" x14ac:dyDescent="0.2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row>
    <row r="5474" spans="2:14" ht="14.25" customHeight="1" x14ac:dyDescent="0.2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row>
    <row r="5475" spans="2:14" ht="14.25" customHeight="1" x14ac:dyDescent="0.2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row>
    <row r="5476" spans="2:14" ht="14.25" customHeight="1" x14ac:dyDescent="0.2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row>
    <row r="5477" spans="2:14" ht="14.25" customHeight="1" x14ac:dyDescent="0.2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row>
    <row r="5478" spans="2:14" ht="14.25" customHeight="1" x14ac:dyDescent="0.2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row>
    <row r="5479" spans="2:14" ht="14.25" customHeight="1" x14ac:dyDescent="0.2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row>
    <row r="5480" spans="2:14" ht="14.25" customHeight="1" x14ac:dyDescent="0.2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row>
    <row r="5481" spans="2:14" ht="14.25" customHeight="1" x14ac:dyDescent="0.2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row>
    <row r="5482" spans="2:14" ht="14.25" customHeight="1" x14ac:dyDescent="0.2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row>
    <row r="5483" spans="2:14" ht="14.25" customHeight="1" x14ac:dyDescent="0.2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row>
    <row r="5484" spans="2:14" ht="14.25" customHeight="1" x14ac:dyDescent="0.2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row>
    <row r="5485" spans="2:14" ht="14.25" customHeight="1" x14ac:dyDescent="0.2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row>
    <row r="5486" spans="2:14" ht="14.25" customHeight="1" x14ac:dyDescent="0.2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row>
    <row r="5487" spans="2:14" ht="14.25" customHeight="1" x14ac:dyDescent="0.2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row>
    <row r="5488" spans="2:14" ht="14.25" customHeight="1" x14ac:dyDescent="0.2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row>
    <row r="5489" spans="2:14" ht="14.25" customHeight="1" x14ac:dyDescent="0.2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row>
    <row r="5490" spans="2:14" ht="14.25" customHeight="1" x14ac:dyDescent="0.2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row>
    <row r="5491" spans="2:14" ht="14.25" customHeight="1" x14ac:dyDescent="0.2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row>
    <row r="5492" spans="2:14" ht="14.25" customHeight="1" x14ac:dyDescent="0.2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row>
    <row r="5493" spans="2:14" ht="14.25" customHeight="1" x14ac:dyDescent="0.2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row>
    <row r="5494" spans="2:14" ht="14.25" customHeight="1" x14ac:dyDescent="0.2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row>
    <row r="5495" spans="2:14" ht="14.25" customHeight="1" x14ac:dyDescent="0.2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row>
    <row r="5496" spans="2:14" ht="14.25" customHeight="1" x14ac:dyDescent="0.2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row>
    <row r="5497" spans="2:14" ht="14.25" customHeight="1" x14ac:dyDescent="0.2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row>
    <row r="5498" spans="2:14" ht="14.25" customHeight="1" x14ac:dyDescent="0.2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row>
    <row r="5499" spans="2:14" ht="14.25" customHeight="1" x14ac:dyDescent="0.2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row>
    <row r="5500" spans="2:14" ht="14.25" customHeight="1" x14ac:dyDescent="0.2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row>
    <row r="5501" spans="2:14" ht="14.25" customHeight="1" x14ac:dyDescent="0.2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row>
    <row r="5502" spans="2:14" ht="14.25" customHeight="1" x14ac:dyDescent="0.2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row>
    <row r="5503" spans="2:14" ht="14.25" customHeight="1" x14ac:dyDescent="0.2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row>
    <row r="5504" spans="2:14" ht="14.25" customHeight="1" x14ac:dyDescent="0.2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row>
    <row r="5505" spans="2:14" ht="14.25" customHeight="1" x14ac:dyDescent="0.2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row>
    <row r="5506" spans="2:14" ht="14.25" customHeight="1" x14ac:dyDescent="0.2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row>
    <row r="5507" spans="2:14" ht="14.25" customHeight="1" x14ac:dyDescent="0.2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row>
    <row r="5508" spans="2:14" ht="14.25" customHeight="1" x14ac:dyDescent="0.2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row>
    <row r="5509" spans="2:14" ht="14.25" customHeight="1" x14ac:dyDescent="0.2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row>
    <row r="5510" spans="2:14" ht="14.25" customHeight="1" x14ac:dyDescent="0.2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row>
    <row r="5511" spans="2:14" ht="14.25" customHeight="1" x14ac:dyDescent="0.2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row>
    <row r="5512" spans="2:14" ht="14.25" customHeight="1" x14ac:dyDescent="0.2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row>
    <row r="5513" spans="2:14" ht="14.25" customHeight="1" x14ac:dyDescent="0.2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row>
    <row r="5514" spans="2:14" ht="14.25" customHeight="1" x14ac:dyDescent="0.2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row>
    <row r="5515" spans="2:14" ht="14.25" customHeight="1" x14ac:dyDescent="0.2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row>
    <row r="5516" spans="2:14" ht="14.25" customHeight="1" x14ac:dyDescent="0.2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row>
    <row r="5517" spans="2:14" ht="14.25" customHeight="1" x14ac:dyDescent="0.2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row>
    <row r="5518" spans="2:14" ht="14.25" customHeight="1" x14ac:dyDescent="0.2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row>
    <row r="5519" spans="2:14" ht="14.25" customHeight="1" x14ac:dyDescent="0.2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row>
    <row r="5520" spans="2:14" ht="14.25" customHeight="1" x14ac:dyDescent="0.2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row>
    <row r="5521" spans="2:14" ht="14.25" customHeight="1" x14ac:dyDescent="0.2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row>
    <row r="5522" spans="2:14" ht="14.25" customHeight="1" x14ac:dyDescent="0.2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row>
    <row r="5523" spans="2:14" ht="14.25" customHeight="1" x14ac:dyDescent="0.2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row>
    <row r="5524" spans="2:14" ht="14.25" customHeight="1" x14ac:dyDescent="0.2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row>
    <row r="5525" spans="2:14" ht="14.25" customHeight="1" x14ac:dyDescent="0.2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row>
    <row r="5526" spans="2:14" ht="14.25" customHeight="1" x14ac:dyDescent="0.2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row>
    <row r="5527" spans="2:14" ht="14.25" customHeight="1" x14ac:dyDescent="0.2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row>
    <row r="5528" spans="2:14" ht="14.25" customHeight="1" x14ac:dyDescent="0.2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row>
    <row r="5529" spans="2:14" ht="14.25" customHeight="1" x14ac:dyDescent="0.2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row>
    <row r="5530" spans="2:14" ht="14.25" customHeight="1" x14ac:dyDescent="0.2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row>
    <row r="5531" spans="2:14" ht="14.25" customHeight="1" x14ac:dyDescent="0.2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row>
    <row r="5532" spans="2:14" ht="14.25" customHeight="1" x14ac:dyDescent="0.2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row>
    <row r="5533" spans="2:14" ht="14.25" customHeight="1" x14ac:dyDescent="0.2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row>
    <row r="5534" spans="2:14" ht="14.25" customHeight="1" x14ac:dyDescent="0.2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row>
    <row r="5535" spans="2:14" ht="14.25" customHeight="1" x14ac:dyDescent="0.2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row>
    <row r="5536" spans="2:14" ht="14.25" customHeight="1" x14ac:dyDescent="0.2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row>
    <row r="5537" spans="2:14" ht="14.25" customHeight="1" x14ac:dyDescent="0.2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row>
    <row r="5538" spans="2:14" ht="14.25" customHeight="1" x14ac:dyDescent="0.2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row>
    <row r="5539" spans="2:14" ht="14.25" customHeight="1" x14ac:dyDescent="0.2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row>
    <row r="5540" spans="2:14" ht="14.25" customHeight="1" x14ac:dyDescent="0.2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row>
    <row r="5541" spans="2:14" ht="14.25" customHeight="1" x14ac:dyDescent="0.2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row>
    <row r="5542" spans="2:14" ht="14.25" customHeight="1" x14ac:dyDescent="0.2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row>
    <row r="5543" spans="2:14" ht="14.25" customHeight="1" x14ac:dyDescent="0.2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row>
    <row r="5544" spans="2:14" ht="14.25" customHeight="1" x14ac:dyDescent="0.2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row>
    <row r="5545" spans="2:14" ht="14.25" customHeight="1" x14ac:dyDescent="0.2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row>
    <row r="5546" spans="2:14" ht="14.25" customHeight="1" x14ac:dyDescent="0.2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row>
    <row r="5547" spans="2:14" ht="14.25" customHeight="1" x14ac:dyDescent="0.2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row>
    <row r="5548" spans="2:14" ht="14.25" customHeight="1" x14ac:dyDescent="0.2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row>
    <row r="5549" spans="2:14" ht="14.25" customHeight="1" x14ac:dyDescent="0.2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row>
    <row r="5550" spans="2:14" ht="14.25" customHeight="1" x14ac:dyDescent="0.2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row>
    <row r="5551" spans="2:14" ht="14.25" customHeight="1" x14ac:dyDescent="0.2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row>
    <row r="5552" spans="2:14" ht="14.25" customHeight="1" x14ac:dyDescent="0.2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row>
    <row r="5553" spans="2:14" ht="14.25" customHeight="1" x14ac:dyDescent="0.2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row>
    <row r="5554" spans="2:14" ht="14.25" customHeight="1" x14ac:dyDescent="0.2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row>
    <row r="5555" spans="2:14" ht="14.25" customHeight="1" x14ac:dyDescent="0.2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row>
    <row r="5556" spans="2:14" ht="14.25" customHeight="1" x14ac:dyDescent="0.2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row>
    <row r="5557" spans="2:14" ht="14.25" customHeight="1" x14ac:dyDescent="0.2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row>
    <row r="5558" spans="2:14" ht="14.25" customHeight="1" x14ac:dyDescent="0.2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row>
    <row r="5559" spans="2:14" ht="14.25" customHeight="1" x14ac:dyDescent="0.2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row>
    <row r="5560" spans="2:14" ht="14.25" customHeight="1" x14ac:dyDescent="0.2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row>
    <row r="5561" spans="2:14" ht="14.25" customHeight="1" x14ac:dyDescent="0.2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row>
    <row r="5562" spans="2:14" ht="14.25" customHeight="1" x14ac:dyDescent="0.2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row>
    <row r="5563" spans="2:14" ht="14.25" customHeight="1" x14ac:dyDescent="0.2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row>
    <row r="5564" spans="2:14" ht="14.25" customHeight="1" x14ac:dyDescent="0.2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row>
    <row r="5565" spans="2:14" ht="14.25" customHeight="1" x14ac:dyDescent="0.2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row>
    <row r="5566" spans="2:14" ht="14.25" customHeight="1" x14ac:dyDescent="0.2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row>
    <row r="5567" spans="2:14" ht="14.25" customHeight="1" x14ac:dyDescent="0.2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row>
    <row r="5568" spans="2:14" ht="14.25" customHeight="1" x14ac:dyDescent="0.2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row>
    <row r="5569" spans="2:14" ht="14.25" customHeight="1" x14ac:dyDescent="0.2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row>
    <row r="5570" spans="2:14" ht="14.25" customHeight="1" x14ac:dyDescent="0.2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row>
    <row r="5571" spans="2:14" ht="14.25" customHeight="1" x14ac:dyDescent="0.2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row>
    <row r="5572" spans="2:14" ht="14.25" customHeight="1" x14ac:dyDescent="0.2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row>
    <row r="5573" spans="2:14" ht="14.25" customHeight="1" x14ac:dyDescent="0.2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row>
    <row r="5574" spans="2:14" ht="14.25" customHeight="1" x14ac:dyDescent="0.2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row>
    <row r="5575" spans="2:14" ht="14.25" customHeight="1" x14ac:dyDescent="0.2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row>
    <row r="5576" spans="2:14" ht="14.25" customHeight="1" x14ac:dyDescent="0.2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row>
    <row r="5577" spans="2:14" ht="14.25" customHeight="1" x14ac:dyDescent="0.2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row>
    <row r="5578" spans="2:14" ht="14.25" customHeight="1" x14ac:dyDescent="0.2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row>
    <row r="5579" spans="2:14" ht="14.25" customHeight="1" x14ac:dyDescent="0.2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row>
    <row r="5580" spans="2:14" ht="14.25" customHeight="1" x14ac:dyDescent="0.2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row>
    <row r="5581" spans="2:14" ht="14.25" customHeight="1" x14ac:dyDescent="0.2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row>
    <row r="5582" spans="2:14" ht="14.25" customHeight="1" x14ac:dyDescent="0.2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row>
    <row r="5583" spans="2:14" ht="14.25" customHeight="1" x14ac:dyDescent="0.2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row>
    <row r="5584" spans="2:14" ht="14.25" customHeight="1" x14ac:dyDescent="0.2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row>
    <row r="5585" spans="2:14" ht="14.25" customHeight="1" x14ac:dyDescent="0.2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row>
    <row r="5586" spans="2:14" ht="14.25" customHeight="1" x14ac:dyDescent="0.2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row>
    <row r="5587" spans="2:14" ht="14.25" customHeight="1" x14ac:dyDescent="0.2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row>
    <row r="5588" spans="2:14" ht="14.25" customHeight="1" x14ac:dyDescent="0.2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row>
    <row r="5589" spans="2:14" ht="14.25" customHeight="1" x14ac:dyDescent="0.2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row>
    <row r="5590" spans="2:14" ht="14.25" customHeight="1" x14ac:dyDescent="0.2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row>
    <row r="5591" spans="2:14" ht="14.25" customHeight="1" x14ac:dyDescent="0.2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row>
    <row r="5592" spans="2:14" ht="14.25" customHeight="1" x14ac:dyDescent="0.2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row>
    <row r="5593" spans="2:14" ht="14.25" customHeight="1" x14ac:dyDescent="0.2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row>
    <row r="5594" spans="2:14" ht="14.25" customHeight="1" x14ac:dyDescent="0.2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row>
    <row r="5595" spans="2:14" ht="14.25" customHeight="1" x14ac:dyDescent="0.2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row>
    <row r="5596" spans="2:14" ht="14.25" customHeight="1" x14ac:dyDescent="0.2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row>
    <row r="5597" spans="2:14" ht="14.25" customHeight="1" x14ac:dyDescent="0.2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row>
    <row r="5598" spans="2:14" ht="14.25" customHeight="1" x14ac:dyDescent="0.2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row>
    <row r="5599" spans="2:14" ht="14.25" customHeight="1" x14ac:dyDescent="0.2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row>
    <row r="5600" spans="2:14" ht="14.25" customHeight="1" x14ac:dyDescent="0.2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row>
    <row r="5601" spans="2:14" ht="14.25" customHeight="1" x14ac:dyDescent="0.2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row>
    <row r="5602" spans="2:14" ht="14.25" customHeight="1" x14ac:dyDescent="0.2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row>
    <row r="5603" spans="2:14" ht="14.25" customHeight="1" x14ac:dyDescent="0.2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row>
    <row r="5604" spans="2:14" ht="14.25" customHeight="1" x14ac:dyDescent="0.2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row>
    <row r="5605" spans="2:14" ht="14.25" customHeight="1" x14ac:dyDescent="0.2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row>
    <row r="5606" spans="2:14" ht="14.25" customHeight="1" x14ac:dyDescent="0.2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row>
    <row r="5607" spans="2:14" ht="14.25" customHeight="1" x14ac:dyDescent="0.2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row>
    <row r="5608" spans="2:14" ht="14.25" customHeight="1" x14ac:dyDescent="0.2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row>
    <row r="5609" spans="2:14" ht="14.25" customHeight="1" x14ac:dyDescent="0.2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row>
    <row r="5610" spans="2:14" ht="14.25" customHeight="1" x14ac:dyDescent="0.2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row>
    <row r="5611" spans="2:14" ht="14.25" customHeight="1" x14ac:dyDescent="0.2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row>
    <row r="5612" spans="2:14" ht="14.25" customHeight="1" x14ac:dyDescent="0.2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row>
    <row r="5613" spans="2:14" ht="14.25" customHeight="1" x14ac:dyDescent="0.2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row>
    <row r="5614" spans="2:14" ht="14.25" customHeight="1" x14ac:dyDescent="0.2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row>
    <row r="5615" spans="2:14" ht="14.25" customHeight="1" x14ac:dyDescent="0.2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row>
    <row r="5616" spans="2:14" ht="14.25" customHeight="1" x14ac:dyDescent="0.2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row>
    <row r="5617" spans="2:14" ht="14.25" customHeight="1" x14ac:dyDescent="0.2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row>
    <row r="5618" spans="2:14" ht="14.25" customHeight="1" x14ac:dyDescent="0.2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row>
    <row r="5619" spans="2:14" ht="14.25" customHeight="1" x14ac:dyDescent="0.2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row>
    <row r="5620" spans="2:14" ht="14.25" customHeight="1" x14ac:dyDescent="0.2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row>
    <row r="5621" spans="2:14" ht="14.25" customHeight="1" x14ac:dyDescent="0.2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row>
    <row r="5622" spans="2:14" ht="14.25" customHeight="1" x14ac:dyDescent="0.2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row>
    <row r="5623" spans="2:14" ht="14.25" customHeight="1" x14ac:dyDescent="0.2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row>
    <row r="5624" spans="2:14" ht="14.25" customHeight="1" x14ac:dyDescent="0.2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row>
    <row r="5625" spans="2:14" ht="14.25" customHeight="1" x14ac:dyDescent="0.2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row>
    <row r="5626" spans="2:14" ht="14.25" customHeight="1" x14ac:dyDescent="0.2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row>
    <row r="5627" spans="2:14" ht="14.25" customHeight="1" x14ac:dyDescent="0.2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row>
    <row r="5628" spans="2:14" ht="14.25" customHeight="1" x14ac:dyDescent="0.2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row>
    <row r="5629" spans="2:14" ht="14.25" customHeight="1" x14ac:dyDescent="0.2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row>
    <row r="5630" spans="2:14" ht="14.25" customHeight="1" x14ac:dyDescent="0.2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row>
    <row r="5631" spans="2:14" ht="14.25" customHeight="1" x14ac:dyDescent="0.2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row>
    <row r="5632" spans="2:14" ht="14.25" customHeight="1" x14ac:dyDescent="0.2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row>
    <row r="5633" spans="2:14" ht="14.25" customHeight="1" x14ac:dyDescent="0.2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row>
    <row r="5634" spans="2:14" ht="14.25" customHeight="1" x14ac:dyDescent="0.2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row>
    <row r="5635" spans="2:14" ht="14.25" customHeight="1" x14ac:dyDescent="0.2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row>
    <row r="5636" spans="2:14" ht="14.25" customHeight="1" x14ac:dyDescent="0.2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row>
    <row r="5637" spans="2:14" ht="14.25" customHeight="1" x14ac:dyDescent="0.2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row>
    <row r="5638" spans="2:14" ht="14.25" customHeight="1" x14ac:dyDescent="0.2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row>
    <row r="5639" spans="2:14" ht="14.25" customHeight="1" x14ac:dyDescent="0.2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row>
    <row r="5640" spans="2:14" ht="14.25" customHeight="1" x14ac:dyDescent="0.2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row>
    <row r="5641" spans="2:14" ht="14.25" customHeight="1" x14ac:dyDescent="0.2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row>
    <row r="5642" spans="2:14" ht="14.25" customHeight="1" x14ac:dyDescent="0.2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row>
    <row r="5643" spans="2:14" ht="14.25" customHeight="1" x14ac:dyDescent="0.2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row>
    <row r="5644" spans="2:14" ht="14.25" customHeight="1" x14ac:dyDescent="0.2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row>
    <row r="5645" spans="2:14" ht="14.25" customHeight="1" x14ac:dyDescent="0.2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row>
    <row r="5646" spans="2:14" ht="14.25" customHeight="1" x14ac:dyDescent="0.2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row>
    <row r="5647" spans="2:14" ht="14.25" customHeight="1" x14ac:dyDescent="0.2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row>
    <row r="5648" spans="2:14" ht="14.25" customHeight="1" x14ac:dyDescent="0.2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row>
    <row r="5649" spans="2:14" ht="14.25" customHeight="1" x14ac:dyDescent="0.2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row>
    <row r="5650" spans="2:14" ht="14.25" customHeight="1" x14ac:dyDescent="0.2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row>
    <row r="5651" spans="2:14" ht="14.25" customHeight="1" x14ac:dyDescent="0.2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row>
    <row r="5652" spans="2:14" ht="14.25" customHeight="1" x14ac:dyDescent="0.2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row>
    <row r="5653" spans="2:14" ht="14.25" customHeight="1" x14ac:dyDescent="0.2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row>
    <row r="5654" spans="2:14" ht="14.25" customHeight="1" x14ac:dyDescent="0.2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row>
    <row r="5655" spans="2:14" ht="14.25" customHeight="1" x14ac:dyDescent="0.2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row>
    <row r="5656" spans="2:14" ht="14.25" customHeight="1" x14ac:dyDescent="0.2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row>
    <row r="5657" spans="2:14" ht="14.25" customHeight="1" x14ac:dyDescent="0.2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row>
    <row r="5658" spans="2:14" ht="14.25" customHeight="1" x14ac:dyDescent="0.2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row>
    <row r="5659" spans="2:14" ht="14.25" customHeight="1" x14ac:dyDescent="0.2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row>
    <row r="5660" spans="2:14" ht="14.25" customHeight="1" x14ac:dyDescent="0.2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row>
    <row r="5661" spans="2:14" ht="14.25" customHeight="1" x14ac:dyDescent="0.2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row>
    <row r="5662" spans="2:14" ht="14.25" customHeight="1" x14ac:dyDescent="0.2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row>
    <row r="5663" spans="2:14" ht="14.25" customHeight="1" x14ac:dyDescent="0.2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row>
    <row r="5664" spans="2:14" ht="14.25" customHeight="1" x14ac:dyDescent="0.2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row>
    <row r="5665" spans="2:14" ht="14.25" customHeight="1" x14ac:dyDescent="0.2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row>
    <row r="5666" spans="2:14" ht="14.25" customHeight="1" x14ac:dyDescent="0.2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row>
    <row r="5667" spans="2:14" ht="14.25" customHeight="1" x14ac:dyDescent="0.2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row>
    <row r="5668" spans="2:14" ht="14.25" customHeight="1" x14ac:dyDescent="0.2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row>
    <row r="5669" spans="2:14" ht="14.25" customHeight="1" x14ac:dyDescent="0.2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row>
    <row r="5670" spans="2:14" ht="14.25" customHeight="1" x14ac:dyDescent="0.2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row>
    <row r="5671" spans="2:14" ht="14.25" customHeight="1" x14ac:dyDescent="0.2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row>
    <row r="5672" spans="2:14" ht="14.25" customHeight="1" x14ac:dyDescent="0.2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row>
    <row r="5673" spans="2:14" ht="14.25" customHeight="1" x14ac:dyDescent="0.2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row>
    <row r="5674" spans="2:14" ht="14.25" customHeight="1" x14ac:dyDescent="0.2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row>
    <row r="5675" spans="2:14" ht="14.25" customHeight="1" x14ac:dyDescent="0.2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row>
    <row r="5676" spans="2:14" ht="14.25" customHeight="1" x14ac:dyDescent="0.2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row>
    <row r="5677" spans="2:14" ht="14.25" customHeight="1" x14ac:dyDescent="0.2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row>
    <row r="5678" spans="2:14" ht="14.25" customHeight="1" x14ac:dyDescent="0.2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row>
    <row r="5679" spans="2:14" ht="14.25" customHeight="1" x14ac:dyDescent="0.2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row>
    <row r="5680" spans="2:14" ht="14.25" customHeight="1" x14ac:dyDescent="0.2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row>
    <row r="5681" spans="2:14" ht="14.25" customHeight="1" x14ac:dyDescent="0.2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row>
    <row r="5682" spans="2:14" ht="14.25" customHeight="1" x14ac:dyDescent="0.2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row>
    <row r="5683" spans="2:14" ht="14.25" customHeight="1" x14ac:dyDescent="0.2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row>
    <row r="5684" spans="2:14" ht="14.25" customHeight="1" x14ac:dyDescent="0.2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row>
    <row r="5685" spans="2:14" ht="14.25" customHeight="1" x14ac:dyDescent="0.2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row>
    <row r="5686" spans="2:14" ht="14.25" customHeight="1" x14ac:dyDescent="0.2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row>
    <row r="5687" spans="2:14" ht="14.25" customHeight="1" x14ac:dyDescent="0.2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row>
    <row r="5688" spans="2:14" ht="14.25" customHeight="1" x14ac:dyDescent="0.2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row>
    <row r="5689" spans="2:14" ht="14.25" customHeight="1" x14ac:dyDescent="0.2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row>
    <row r="5690" spans="2:14" ht="14.25" customHeight="1" x14ac:dyDescent="0.2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row>
    <row r="5691" spans="2:14" ht="14.25" customHeight="1" x14ac:dyDescent="0.2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row>
    <row r="5692" spans="2:14" ht="14.25" customHeight="1" x14ac:dyDescent="0.2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row>
    <row r="5693" spans="2:14" ht="14.25" customHeight="1" x14ac:dyDescent="0.2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row>
    <row r="5694" spans="2:14" ht="14.25" customHeight="1" x14ac:dyDescent="0.2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row>
    <row r="5695" spans="2:14" ht="14.25" customHeight="1" x14ac:dyDescent="0.2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row>
    <row r="5696" spans="2:14" ht="14.25" customHeight="1" x14ac:dyDescent="0.2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row>
    <row r="5697" spans="2:14" ht="14.25" customHeight="1" x14ac:dyDescent="0.2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row>
    <row r="5698" spans="2:14" ht="14.25" customHeight="1" x14ac:dyDescent="0.2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row>
    <row r="5699" spans="2:14" ht="14.25" customHeight="1" x14ac:dyDescent="0.2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row>
    <row r="5700" spans="2:14" ht="14.25" customHeight="1" x14ac:dyDescent="0.2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row>
    <row r="5701" spans="2:14" ht="14.25" customHeight="1" x14ac:dyDescent="0.2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row>
    <row r="5702" spans="2:14" ht="14.25" customHeight="1" x14ac:dyDescent="0.2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row>
    <row r="5703" spans="2:14" ht="14.25" customHeight="1" x14ac:dyDescent="0.2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row>
    <row r="5704" spans="2:14" ht="14.25" customHeight="1" x14ac:dyDescent="0.2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row>
    <row r="5705" spans="2:14" ht="14.25" customHeight="1" x14ac:dyDescent="0.2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row>
    <row r="5706" spans="2:14" ht="14.25" customHeight="1" x14ac:dyDescent="0.2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row>
    <row r="5707" spans="2:14" ht="14.25" customHeight="1" x14ac:dyDescent="0.2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row>
    <row r="5708" spans="2:14" ht="14.25" customHeight="1" x14ac:dyDescent="0.2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row>
    <row r="5709" spans="2:14" ht="14.25" customHeight="1" x14ac:dyDescent="0.2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row>
    <row r="5710" spans="2:14" ht="14.25" customHeight="1" x14ac:dyDescent="0.2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row>
    <row r="5711" spans="2:14" ht="14.25" customHeight="1" x14ac:dyDescent="0.2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row>
    <row r="5712" spans="2:14" ht="14.25" customHeight="1" x14ac:dyDescent="0.2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row>
    <row r="5713" spans="2:14" ht="14.25" customHeight="1" x14ac:dyDescent="0.2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row>
    <row r="5714" spans="2:14" ht="14.25" customHeight="1" x14ac:dyDescent="0.2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row>
    <row r="5715" spans="2:14" ht="14.25" customHeight="1" x14ac:dyDescent="0.2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row>
    <row r="5716" spans="2:14" ht="14.25" customHeight="1" x14ac:dyDescent="0.2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row>
    <row r="5717" spans="2:14" ht="14.25" customHeight="1" x14ac:dyDescent="0.2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row>
    <row r="5718" spans="2:14" ht="14.25" customHeight="1" x14ac:dyDescent="0.2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row>
    <row r="5719" spans="2:14" ht="14.25" customHeight="1" x14ac:dyDescent="0.2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row>
    <row r="5720" spans="2:14" ht="14.25" customHeight="1" x14ac:dyDescent="0.2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row>
    <row r="5721" spans="2:14" ht="14.25" customHeight="1" x14ac:dyDescent="0.2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row>
    <row r="5722" spans="2:14" ht="14.25" customHeight="1" x14ac:dyDescent="0.2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row>
    <row r="5723" spans="2:14" ht="14.25" customHeight="1" x14ac:dyDescent="0.2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row>
    <row r="5724" spans="2:14" ht="14.25" customHeight="1" x14ac:dyDescent="0.2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row>
    <row r="5725" spans="2:14" ht="14.25" customHeight="1" x14ac:dyDescent="0.2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row>
    <row r="5726" spans="2:14" ht="14.25" customHeight="1" x14ac:dyDescent="0.2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row>
    <row r="5727" spans="2:14" ht="14.25" customHeight="1" x14ac:dyDescent="0.2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row>
    <row r="5728" spans="2:14" ht="14.25" customHeight="1" x14ac:dyDescent="0.2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row>
    <row r="5729" spans="2:14" ht="14.25" customHeight="1" x14ac:dyDescent="0.2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row>
    <row r="5730" spans="2:14" ht="14.25" customHeight="1" x14ac:dyDescent="0.2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row>
    <row r="5731" spans="2:14" ht="14.25" customHeight="1" x14ac:dyDescent="0.2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row>
    <row r="5732" spans="2:14" ht="14.25" customHeight="1" x14ac:dyDescent="0.2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row>
    <row r="5733" spans="2:14" ht="14.25" customHeight="1" x14ac:dyDescent="0.2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row>
    <row r="5734" spans="2:14" ht="14.25" customHeight="1" x14ac:dyDescent="0.2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row>
    <row r="5735" spans="2:14" ht="14.25" customHeight="1" x14ac:dyDescent="0.25">
      <c r="B5735" s="4" t="s">
        <v>30</v>
      </c>
      <c r="C5735" s="4">
        <v>1185732</v>
      </c>
      <c r="D5735" s="5">
        <v>44451</v>
      </c>
      <c r="E5735" s="4" t="s">
        <v>31</v>
      </c>
      <c r="F5735" s="4" t="s">
        <v>78</v>
      </c>
      <c r="G5735" s="4" t="s">
        <v>79</v>
      </c>
      <c r="H5735" s="6" t="s">
        <v>20</v>
      </c>
      <c r="I5735" s="7">
        <v>9</v>
      </c>
      <c r="J5735" s="8">
        <v>91</v>
      </c>
      <c r="K5735" s="9">
        <v>819</v>
      </c>
      <c r="L5735" s="9">
        <v>409.5</v>
      </c>
      <c r="M5735" s="10">
        <v>0.5</v>
      </c>
      <c r="N5735" s="4" t="s">
        <v>83</v>
      </c>
    </row>
    <row r="5736" spans="2:14" ht="14.25" customHeight="1" x14ac:dyDescent="0.2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row>
    <row r="5737" spans="2:14" ht="14.25" customHeight="1" x14ac:dyDescent="0.25">
      <c r="B5737" s="4" t="s">
        <v>30</v>
      </c>
      <c r="C5737" s="4">
        <v>1185732</v>
      </c>
      <c r="D5737" s="5">
        <v>44451</v>
      </c>
      <c r="E5737" s="4" t="s">
        <v>31</v>
      </c>
      <c r="F5737" s="4" t="s">
        <v>78</v>
      </c>
      <c r="G5737" s="4" t="s">
        <v>79</v>
      </c>
      <c r="H5737" s="6" t="s">
        <v>22</v>
      </c>
      <c r="I5737" s="7">
        <v>19</v>
      </c>
      <c r="J5737" s="8">
        <v>88</v>
      </c>
      <c r="K5737" s="9">
        <v>1672</v>
      </c>
      <c r="L5737" s="9">
        <v>836</v>
      </c>
      <c r="M5737" s="10">
        <v>0.5</v>
      </c>
      <c r="N5737" s="4" t="s">
        <v>83</v>
      </c>
    </row>
    <row r="5738" spans="2:14" ht="14.25" customHeight="1" x14ac:dyDescent="0.2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row>
    <row r="5739" spans="2:14" ht="14.25" customHeight="1" x14ac:dyDescent="0.2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row>
    <row r="5740" spans="2:14" ht="14.25" customHeight="1" x14ac:dyDescent="0.2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row>
    <row r="5741" spans="2:14" ht="14.25" customHeight="1" x14ac:dyDescent="0.2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row>
    <row r="5742" spans="2:14" ht="14.25" customHeight="1" x14ac:dyDescent="0.2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row>
    <row r="5743" spans="2:14" ht="14.25" customHeight="1" x14ac:dyDescent="0.2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row>
    <row r="5744" spans="2:14" ht="14.25" customHeight="1" x14ac:dyDescent="0.2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row>
    <row r="5745" spans="2:14" ht="14.25" customHeight="1" x14ac:dyDescent="0.2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row>
    <row r="5746" spans="2:14" ht="14.25" customHeight="1" x14ac:dyDescent="0.2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row>
    <row r="5747" spans="2:14" ht="14.25" customHeight="1" x14ac:dyDescent="0.2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row>
    <row r="5748" spans="2:14" ht="14.25" customHeight="1" x14ac:dyDescent="0.2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row>
    <row r="5749" spans="2:14" ht="14.25" customHeight="1" x14ac:dyDescent="0.2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row>
    <row r="5750" spans="2:14" ht="14.25" customHeight="1" x14ac:dyDescent="0.2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row>
    <row r="5751" spans="2:14" ht="14.25" customHeight="1" x14ac:dyDescent="0.2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row>
    <row r="5752" spans="2:14" ht="14.25" customHeight="1" x14ac:dyDescent="0.2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row>
    <row r="5753" spans="2:14" ht="14.25" customHeight="1" x14ac:dyDescent="0.2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row>
    <row r="5754" spans="2:14" ht="14.25" customHeight="1" x14ac:dyDescent="0.2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row>
    <row r="5755" spans="2:14" ht="14.25" customHeight="1" x14ac:dyDescent="0.2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row>
    <row r="5756" spans="2:14" ht="14.25" customHeight="1" x14ac:dyDescent="0.2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row>
    <row r="5757" spans="2:14" ht="14.25" customHeight="1" x14ac:dyDescent="0.2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row>
    <row r="5758" spans="2:14" ht="14.25" customHeight="1" x14ac:dyDescent="0.2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row>
    <row r="5759" spans="2:14" ht="14.25" customHeight="1" x14ac:dyDescent="0.2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row>
    <row r="5760" spans="2:14" ht="14.25" customHeight="1" x14ac:dyDescent="0.2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row>
    <row r="5761" spans="2:14" ht="14.25" customHeight="1" x14ac:dyDescent="0.2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row>
    <row r="5762" spans="2:14" ht="14.25" customHeight="1" x14ac:dyDescent="0.2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row>
    <row r="5763" spans="2:14" ht="14.25" customHeight="1" x14ac:dyDescent="0.2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row>
    <row r="5764" spans="2:14" ht="14.25" customHeight="1" x14ac:dyDescent="0.2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row>
    <row r="5765" spans="2:14" ht="14.25" customHeight="1" x14ac:dyDescent="0.2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row>
    <row r="5766" spans="2:14" ht="14.25" customHeight="1" x14ac:dyDescent="0.2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row>
    <row r="5767" spans="2:14" ht="14.25" customHeight="1" x14ac:dyDescent="0.2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row>
    <row r="5768" spans="2:14" ht="14.25" customHeight="1" x14ac:dyDescent="0.2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row>
    <row r="5769" spans="2:14" ht="14.25" customHeight="1" x14ac:dyDescent="0.2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row>
    <row r="5770" spans="2:14" ht="14.25" customHeight="1" x14ac:dyDescent="0.2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row>
    <row r="5771" spans="2:14" ht="14.25" customHeight="1" x14ac:dyDescent="0.2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row>
    <row r="5772" spans="2:14" ht="14.25" customHeight="1" x14ac:dyDescent="0.2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row>
    <row r="5773" spans="2:14" ht="14.25" customHeight="1" x14ac:dyDescent="0.2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row>
    <row r="5774" spans="2:14" ht="14.25" customHeight="1" x14ac:dyDescent="0.2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row>
    <row r="5775" spans="2:14" ht="14.25" customHeight="1" x14ac:dyDescent="0.2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row>
    <row r="5776" spans="2:14" ht="14.25" customHeight="1" x14ac:dyDescent="0.2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row>
    <row r="5777" spans="2:14" ht="14.25" customHeight="1" x14ac:dyDescent="0.2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row>
    <row r="5778" spans="2:14" ht="14.25" customHeight="1" x14ac:dyDescent="0.2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row>
    <row r="5779" spans="2:14" ht="14.25" customHeight="1" x14ac:dyDescent="0.25">
      <c r="B5779" s="4" t="s">
        <v>30</v>
      </c>
      <c r="C5779" s="4">
        <v>1128299</v>
      </c>
      <c r="D5779" s="5">
        <v>44310</v>
      </c>
      <c r="E5779" s="4" t="s">
        <v>31</v>
      </c>
      <c r="F5779" s="4" t="s">
        <v>80</v>
      </c>
      <c r="G5779" s="4" t="s">
        <v>63</v>
      </c>
      <c r="H5779" s="6" t="s">
        <v>22</v>
      </c>
      <c r="I5779" s="7">
        <v>48</v>
      </c>
      <c r="J5779" s="8">
        <v>36</v>
      </c>
      <c r="K5779" s="9">
        <v>1728</v>
      </c>
      <c r="L5779" s="9">
        <v>864</v>
      </c>
      <c r="M5779" s="10">
        <v>0.5</v>
      </c>
      <c r="N5779" s="4" t="s">
        <v>83</v>
      </c>
    </row>
    <row r="5780" spans="2:14" ht="14.25" customHeight="1" x14ac:dyDescent="0.2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row>
    <row r="5781" spans="2:14" ht="14.25" customHeight="1" x14ac:dyDescent="0.2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row>
    <row r="5782" spans="2:14" ht="14.25" customHeight="1" x14ac:dyDescent="0.2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row>
    <row r="5783" spans="2:14" ht="14.25" customHeight="1" x14ac:dyDescent="0.2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row>
    <row r="5784" spans="2:14" ht="14.25" customHeight="1" x14ac:dyDescent="0.2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row>
    <row r="5785" spans="2:14" ht="14.25" customHeight="1" x14ac:dyDescent="0.2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row>
    <row r="5786" spans="2:14" ht="14.25" customHeight="1" x14ac:dyDescent="0.2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row>
    <row r="5787" spans="2:14" ht="14.25" customHeight="1" x14ac:dyDescent="0.2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row>
    <row r="5788" spans="2:14" ht="14.25" customHeight="1" x14ac:dyDescent="0.2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row>
    <row r="5789" spans="2:14" ht="14.25" customHeight="1" x14ac:dyDescent="0.2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row>
    <row r="5790" spans="2:14" ht="14.25" customHeight="1" x14ac:dyDescent="0.2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row>
    <row r="5791" spans="2:14" ht="14.25" customHeight="1" x14ac:dyDescent="0.2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row>
    <row r="5792" spans="2:14" ht="14.25" customHeight="1" x14ac:dyDescent="0.2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row>
    <row r="5793" spans="2:14" ht="14.25" customHeight="1" x14ac:dyDescent="0.2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row>
    <row r="5794" spans="2:14" ht="14.25" customHeight="1" x14ac:dyDescent="0.2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row>
    <row r="5795" spans="2:14" ht="14.25" customHeight="1" x14ac:dyDescent="0.2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row>
    <row r="5796" spans="2:14" ht="14.25" customHeight="1" x14ac:dyDescent="0.2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row>
    <row r="5797" spans="2:14" ht="14.25" customHeight="1" x14ac:dyDescent="0.2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row>
    <row r="5798" spans="2:14" ht="14.25" customHeight="1" x14ac:dyDescent="0.2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row>
    <row r="5799" spans="2:14" ht="14.25" customHeight="1" x14ac:dyDescent="0.2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row>
    <row r="5800" spans="2:14" ht="14.25" customHeight="1" x14ac:dyDescent="0.2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row>
    <row r="5801" spans="2:14" ht="14.25" customHeight="1" x14ac:dyDescent="0.2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row>
    <row r="5802" spans="2:14" ht="14.25" customHeight="1" x14ac:dyDescent="0.2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row>
    <row r="5803" spans="2:14" ht="14.25" customHeight="1" x14ac:dyDescent="0.2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row>
    <row r="5804" spans="2:14" ht="14.25" customHeight="1" x14ac:dyDescent="0.2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row>
    <row r="5805" spans="2:14" ht="14.25" customHeight="1" x14ac:dyDescent="0.2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row>
    <row r="5806" spans="2:14" ht="14.25" customHeight="1" x14ac:dyDescent="0.2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row>
    <row r="5807" spans="2:14" ht="14.25" customHeight="1" x14ac:dyDescent="0.2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row>
    <row r="5808" spans="2:14" ht="14.25" customHeight="1" x14ac:dyDescent="0.2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row>
    <row r="5809" spans="2:14" ht="14.25" customHeight="1" x14ac:dyDescent="0.2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row>
    <row r="5810" spans="2:14" ht="14.25" customHeight="1" x14ac:dyDescent="0.2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row>
    <row r="5811" spans="2:14" ht="14.25" customHeight="1" x14ac:dyDescent="0.2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row>
    <row r="5812" spans="2:14" ht="14.25" customHeight="1" x14ac:dyDescent="0.2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row>
    <row r="5813" spans="2:14" ht="14.25" customHeight="1" x14ac:dyDescent="0.2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row>
    <row r="5814" spans="2:14" ht="14.25" customHeight="1" x14ac:dyDescent="0.2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row>
    <row r="5815" spans="2:14" ht="14.25" customHeight="1" x14ac:dyDescent="0.2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row>
    <row r="5816" spans="2:14" ht="14.25" customHeight="1" x14ac:dyDescent="0.2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row>
    <row r="5817" spans="2:14" ht="14.25" customHeight="1" x14ac:dyDescent="0.2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row>
    <row r="5818" spans="2:14" ht="14.25" customHeight="1" x14ac:dyDescent="0.2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row>
    <row r="5819" spans="2:14" ht="14.25" customHeight="1" x14ac:dyDescent="0.2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row>
    <row r="5820" spans="2:14" ht="14.25" customHeight="1" x14ac:dyDescent="0.2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row>
    <row r="5821" spans="2:14" ht="14.25" customHeight="1" x14ac:dyDescent="0.2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row>
    <row r="5822" spans="2:14" ht="14.25" customHeight="1" x14ac:dyDescent="0.2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row>
    <row r="5823" spans="2:14" ht="14.25" customHeight="1" x14ac:dyDescent="0.2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row>
    <row r="5824" spans="2:14" ht="14.25" customHeight="1" x14ac:dyDescent="0.2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row>
    <row r="5825" spans="2:14" ht="14.25" customHeight="1" x14ac:dyDescent="0.2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row>
    <row r="5826" spans="2:14" ht="14.25" customHeight="1" x14ac:dyDescent="0.2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row>
    <row r="5827" spans="2:14" ht="14.25" customHeight="1" x14ac:dyDescent="0.2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row>
    <row r="5828" spans="2:14" ht="14.25" customHeight="1" x14ac:dyDescent="0.2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row>
    <row r="5829" spans="2:14" ht="14.25" customHeight="1" x14ac:dyDescent="0.2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row>
    <row r="5830" spans="2:14" ht="14.25" customHeight="1" x14ac:dyDescent="0.2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row>
    <row r="5831" spans="2:14" ht="14.25" customHeight="1" x14ac:dyDescent="0.2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row>
    <row r="5832" spans="2:14" ht="14.25" customHeight="1" x14ac:dyDescent="0.2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row>
    <row r="5833" spans="2:14" ht="14.25" customHeight="1" x14ac:dyDescent="0.2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row>
    <row r="5834" spans="2:14" ht="14.25" customHeight="1" x14ac:dyDescent="0.2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row>
    <row r="5835" spans="2:14" ht="14.25" customHeight="1" x14ac:dyDescent="0.2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row>
    <row r="5836" spans="2:14" ht="14.25" customHeight="1" x14ac:dyDescent="0.2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row>
    <row r="5837" spans="2:14" ht="14.25" customHeight="1" x14ac:dyDescent="0.2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row>
    <row r="5838" spans="2:14" ht="14.25" customHeight="1" x14ac:dyDescent="0.2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row>
    <row r="5839" spans="2:14" ht="14.25" customHeight="1" x14ac:dyDescent="0.2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row>
    <row r="5840" spans="2:14" ht="14.25" customHeight="1" x14ac:dyDescent="0.2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row>
    <row r="5841" spans="2:14" ht="14.25" customHeight="1" x14ac:dyDescent="0.2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row>
    <row r="5842" spans="2:14" ht="14.25" customHeight="1" x14ac:dyDescent="0.2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row>
    <row r="5843" spans="2:14" ht="14.25" customHeight="1" x14ac:dyDescent="0.2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row>
    <row r="5844" spans="2:14" ht="14.25" customHeight="1" x14ac:dyDescent="0.2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row>
    <row r="5845" spans="2:14" ht="14.25" customHeight="1" x14ac:dyDescent="0.2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row>
    <row r="5846" spans="2:14" ht="14.25" customHeight="1" x14ac:dyDescent="0.2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row>
    <row r="5847" spans="2:14" ht="14.25" customHeight="1" x14ac:dyDescent="0.2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row>
    <row r="5848" spans="2:14" ht="14.25" customHeight="1" x14ac:dyDescent="0.2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row>
    <row r="5849" spans="2:14" ht="14.25" customHeight="1" x14ac:dyDescent="0.2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row>
    <row r="5850" spans="2:14" ht="14.25" customHeight="1" x14ac:dyDescent="0.2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row>
    <row r="5851" spans="2:14" ht="14.25" customHeight="1" x14ac:dyDescent="0.2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row>
    <row r="5852" spans="2:14" ht="14.25" customHeight="1" x14ac:dyDescent="0.2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row>
    <row r="5853" spans="2:14" ht="14.25" customHeight="1" x14ac:dyDescent="0.2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row>
    <row r="5854" spans="2:14" ht="14.25" customHeight="1" x14ac:dyDescent="0.2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row>
    <row r="5855" spans="2:14" ht="14.25" customHeight="1" x14ac:dyDescent="0.2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row>
    <row r="5856" spans="2:14" ht="14.25" customHeight="1" x14ac:dyDescent="0.2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row>
    <row r="5857" spans="2:14" ht="14.25" customHeight="1" x14ac:dyDescent="0.2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row>
    <row r="5858" spans="2:14" ht="14.25" customHeight="1" x14ac:dyDescent="0.2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row>
    <row r="5859" spans="2:14" ht="14.25" customHeight="1" x14ac:dyDescent="0.2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row>
    <row r="5860" spans="2:14" ht="14.25" customHeight="1" x14ac:dyDescent="0.2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row>
    <row r="5861" spans="2:14" ht="14.25" customHeight="1" x14ac:dyDescent="0.2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row>
    <row r="5862" spans="2:14" ht="14.25" customHeight="1" x14ac:dyDescent="0.2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row>
    <row r="5863" spans="2:14" ht="14.25" customHeight="1" x14ac:dyDescent="0.2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row>
    <row r="5864" spans="2:14" ht="14.25" customHeight="1" x14ac:dyDescent="0.2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row>
    <row r="5865" spans="2:14" ht="14.25" customHeight="1" x14ac:dyDescent="0.2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row>
    <row r="5866" spans="2:14" ht="14.25" customHeight="1" x14ac:dyDescent="0.2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row>
    <row r="5867" spans="2:14" ht="14.25" customHeight="1" x14ac:dyDescent="0.2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row>
    <row r="5868" spans="2:14" ht="14.25" customHeight="1" x14ac:dyDescent="0.2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row>
    <row r="5869" spans="2:14" ht="14.25" customHeight="1" x14ac:dyDescent="0.2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row>
    <row r="5870" spans="2:14" ht="14.25" customHeight="1" x14ac:dyDescent="0.2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row>
    <row r="5871" spans="2:14" ht="14.25" customHeight="1" x14ac:dyDescent="0.2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row>
    <row r="5872" spans="2:14" ht="14.25" customHeight="1" x14ac:dyDescent="0.2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row>
    <row r="5873" spans="2:14" ht="14.25" customHeight="1" x14ac:dyDescent="0.2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row>
    <row r="5874" spans="2:14" ht="14.25" customHeight="1" x14ac:dyDescent="0.2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row>
    <row r="5875" spans="2:14" ht="14.25" customHeight="1" x14ac:dyDescent="0.2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row>
    <row r="5876" spans="2:14" ht="14.25" customHeight="1" x14ac:dyDescent="0.2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row>
    <row r="5877" spans="2:14" ht="14.25" customHeight="1" x14ac:dyDescent="0.2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row>
    <row r="5878" spans="2:14" ht="14.25" customHeight="1" x14ac:dyDescent="0.2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row>
    <row r="5879" spans="2:14" ht="14.25" customHeight="1" x14ac:dyDescent="0.2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row>
    <row r="5880" spans="2:14" ht="14.25" customHeight="1" x14ac:dyDescent="0.2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row>
    <row r="5881" spans="2:14" ht="14.25" customHeight="1" x14ac:dyDescent="0.2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row>
    <row r="5882" spans="2:14" ht="14.25" customHeight="1" x14ac:dyDescent="0.2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row>
    <row r="5883" spans="2:14" ht="14.25" customHeight="1" x14ac:dyDescent="0.2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row>
    <row r="5884" spans="2:14" ht="14.25" customHeight="1" x14ac:dyDescent="0.2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row>
    <row r="5885" spans="2:14" ht="14.25" customHeight="1" x14ac:dyDescent="0.2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row>
    <row r="5886" spans="2:14" ht="14.25" customHeight="1" x14ac:dyDescent="0.2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row>
    <row r="5887" spans="2:14" ht="14.25" customHeight="1" x14ac:dyDescent="0.2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row>
    <row r="5888" spans="2:14" ht="14.25" customHeight="1" x14ac:dyDescent="0.2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row>
    <row r="5889" spans="2:14" ht="14.25" customHeight="1" x14ac:dyDescent="0.2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row>
    <row r="5890" spans="2:14" ht="14.25" customHeight="1" x14ac:dyDescent="0.2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row>
    <row r="5891" spans="2:14" ht="14.25" customHeight="1" x14ac:dyDescent="0.2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row>
    <row r="5892" spans="2:14" ht="14.25" customHeight="1" x14ac:dyDescent="0.2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row>
    <row r="5893" spans="2:14" ht="14.25" customHeight="1" x14ac:dyDescent="0.2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row>
    <row r="5894" spans="2:14" ht="14.25" customHeight="1" x14ac:dyDescent="0.2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row>
    <row r="5895" spans="2:14" ht="14.25" customHeight="1" x14ac:dyDescent="0.2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row>
    <row r="5896" spans="2:14" ht="14.25" customHeight="1" x14ac:dyDescent="0.2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row>
    <row r="5897" spans="2:14" ht="14.25" customHeight="1" x14ac:dyDescent="0.2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row>
    <row r="5898" spans="2:14" ht="14.25" customHeight="1" x14ac:dyDescent="0.2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row>
    <row r="5899" spans="2:14" ht="14.25" customHeight="1" x14ac:dyDescent="0.2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row>
    <row r="5900" spans="2:14" ht="14.25" customHeight="1" x14ac:dyDescent="0.2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row>
    <row r="5901" spans="2:14" ht="14.25" customHeight="1" x14ac:dyDescent="0.2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row>
    <row r="5902" spans="2:14" ht="14.25" customHeight="1" x14ac:dyDescent="0.2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row>
    <row r="5903" spans="2:14" ht="14.25" customHeight="1" x14ac:dyDescent="0.2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row>
    <row r="5904" spans="2:14" ht="14.25" customHeight="1" x14ac:dyDescent="0.2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row>
    <row r="5905" spans="2:14" ht="14.25" customHeight="1" x14ac:dyDescent="0.2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row>
    <row r="5906" spans="2:14" ht="14.25" customHeight="1" x14ac:dyDescent="0.2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row>
    <row r="5907" spans="2:14" ht="14.25" customHeight="1" x14ac:dyDescent="0.2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row>
    <row r="5908" spans="2:14" ht="14.25" customHeight="1" x14ac:dyDescent="0.2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row>
    <row r="5909" spans="2:14" ht="14.25" customHeight="1" x14ac:dyDescent="0.2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row>
    <row r="5910" spans="2:14" ht="14.25" customHeight="1" x14ac:dyDescent="0.2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row>
    <row r="5911" spans="2:14" ht="14.25" customHeight="1" x14ac:dyDescent="0.2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row>
    <row r="5912" spans="2:14" ht="14.25" customHeight="1" x14ac:dyDescent="0.2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row>
    <row r="5913" spans="2:14" ht="14.25" customHeight="1" x14ac:dyDescent="0.2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row>
    <row r="5914" spans="2:14" ht="14.25" customHeight="1" x14ac:dyDescent="0.2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row>
    <row r="5915" spans="2:14" ht="14.25" customHeight="1" x14ac:dyDescent="0.2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row>
    <row r="5916" spans="2:14" ht="14.25" customHeight="1" x14ac:dyDescent="0.2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row>
    <row r="5917" spans="2:14" ht="14.25" customHeight="1" x14ac:dyDescent="0.2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row>
    <row r="5918" spans="2:14" ht="14.25" customHeight="1" x14ac:dyDescent="0.2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row>
    <row r="5919" spans="2:14" ht="14.25" customHeight="1" x14ac:dyDescent="0.2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row>
    <row r="5920" spans="2:14" ht="14.25" customHeight="1" x14ac:dyDescent="0.2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row>
    <row r="5921" spans="2:14" ht="14.25" customHeight="1" x14ac:dyDescent="0.2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row>
    <row r="5922" spans="2:14" ht="14.25" customHeight="1" x14ac:dyDescent="0.2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row>
    <row r="5923" spans="2:14" ht="14.25" customHeight="1" x14ac:dyDescent="0.2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row>
    <row r="5924" spans="2:14" ht="14.25" customHeight="1" x14ac:dyDescent="0.2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row>
    <row r="5925" spans="2:14" ht="14.25" customHeight="1" x14ac:dyDescent="0.2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row>
    <row r="5926" spans="2:14" ht="14.25" customHeight="1" x14ac:dyDescent="0.2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row>
    <row r="5927" spans="2:14" ht="14.25" customHeight="1" x14ac:dyDescent="0.2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row>
    <row r="5928" spans="2:14" ht="14.25" customHeight="1" x14ac:dyDescent="0.2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row>
    <row r="5929" spans="2:14" ht="14.25" customHeight="1" x14ac:dyDescent="0.2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row>
    <row r="5930" spans="2:14" ht="14.25" customHeight="1" x14ac:dyDescent="0.2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row>
    <row r="5931" spans="2:14" ht="14.25" customHeight="1" x14ac:dyDescent="0.2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row>
    <row r="5932" spans="2:14" ht="14.25" customHeight="1" x14ac:dyDescent="0.2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row>
    <row r="5933" spans="2:14" ht="14.25" customHeight="1" x14ac:dyDescent="0.2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row>
    <row r="5934" spans="2:14" ht="14.25" customHeight="1" x14ac:dyDescent="0.2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row>
    <row r="5935" spans="2:14" ht="14.25" customHeight="1" x14ac:dyDescent="0.2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row>
    <row r="5936" spans="2:14" ht="14.25" customHeight="1" x14ac:dyDescent="0.2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row>
    <row r="5937" spans="2:14" ht="14.25" customHeight="1" x14ac:dyDescent="0.2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row>
    <row r="5938" spans="2:14" ht="14.25" customHeight="1" x14ac:dyDescent="0.2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row>
    <row r="5939" spans="2:14" ht="14.25" customHeight="1" x14ac:dyDescent="0.2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row>
    <row r="5940" spans="2:14" ht="14.25" customHeight="1" x14ac:dyDescent="0.2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row>
    <row r="5941" spans="2:14" ht="14.25" customHeight="1" x14ac:dyDescent="0.2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row>
    <row r="5942" spans="2:14" ht="14.25" customHeight="1" x14ac:dyDescent="0.2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row>
    <row r="5943" spans="2:14" ht="14.25" customHeight="1" x14ac:dyDescent="0.2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row>
    <row r="5944" spans="2:14" ht="14.25" customHeight="1" x14ac:dyDescent="0.2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row>
    <row r="5945" spans="2:14" ht="14.25" customHeight="1" x14ac:dyDescent="0.2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row>
    <row r="5946" spans="2:14" ht="14.25" customHeight="1" x14ac:dyDescent="0.2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row>
    <row r="5947" spans="2:14" ht="14.25" customHeight="1" x14ac:dyDescent="0.2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row>
    <row r="5948" spans="2:14" ht="14.25" customHeight="1" x14ac:dyDescent="0.2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row>
    <row r="5949" spans="2:14" ht="14.25" customHeight="1" x14ac:dyDescent="0.2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row>
    <row r="5950" spans="2:14" ht="14.25" customHeight="1" x14ac:dyDescent="0.2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row>
    <row r="5951" spans="2:14" ht="14.25" customHeight="1" x14ac:dyDescent="0.2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row>
    <row r="5952" spans="2:14" ht="14.25" customHeight="1" x14ac:dyDescent="0.2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row>
    <row r="5953" spans="2:14" ht="14.25" customHeight="1" x14ac:dyDescent="0.2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row>
    <row r="5954" spans="2:14" ht="14.25" customHeight="1" x14ac:dyDescent="0.2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row>
    <row r="5955" spans="2:14" ht="14.25" customHeight="1" x14ac:dyDescent="0.2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row>
    <row r="5956" spans="2:14" ht="14.25" customHeight="1" x14ac:dyDescent="0.2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row>
    <row r="5957" spans="2:14" ht="14.25" customHeight="1" x14ac:dyDescent="0.2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row>
    <row r="5958" spans="2:14" ht="14.25" customHeight="1" x14ac:dyDescent="0.2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row>
    <row r="5959" spans="2:14" ht="14.25" customHeight="1" x14ac:dyDescent="0.2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row>
    <row r="5960" spans="2:14" ht="14.25" customHeight="1" x14ac:dyDescent="0.2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row>
    <row r="5961" spans="2:14" ht="14.25" customHeight="1" x14ac:dyDescent="0.2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row>
    <row r="5962" spans="2:14" ht="14.25" customHeight="1" x14ac:dyDescent="0.2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row>
    <row r="5963" spans="2:14" ht="14.25" customHeight="1" x14ac:dyDescent="0.2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row>
    <row r="5964" spans="2:14" ht="14.25" customHeight="1" x14ac:dyDescent="0.2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row>
    <row r="5965" spans="2:14" ht="14.25" customHeight="1" x14ac:dyDescent="0.2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row>
    <row r="5966" spans="2:14" ht="14.25" customHeight="1" x14ac:dyDescent="0.2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row>
    <row r="5967" spans="2:14" ht="14.25" customHeight="1" x14ac:dyDescent="0.2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row>
    <row r="5968" spans="2:14" ht="14.25" customHeight="1" x14ac:dyDescent="0.2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row>
    <row r="5969" spans="2:14" ht="14.25" customHeight="1" x14ac:dyDescent="0.2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row>
    <row r="5970" spans="2:14" ht="14.25" customHeight="1" x14ac:dyDescent="0.2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row>
    <row r="5971" spans="2:14" ht="14.25" customHeight="1" x14ac:dyDescent="0.2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row>
    <row r="5972" spans="2:14" ht="14.25" customHeight="1" x14ac:dyDescent="0.2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row>
    <row r="5973" spans="2:14" ht="14.25" customHeight="1" x14ac:dyDescent="0.2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row>
    <row r="5974" spans="2:14" ht="14.25" customHeight="1" x14ac:dyDescent="0.2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row>
    <row r="5975" spans="2:14" ht="14.25" customHeight="1" x14ac:dyDescent="0.2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row>
    <row r="5976" spans="2:14" ht="14.25" customHeight="1" x14ac:dyDescent="0.2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row>
    <row r="5977" spans="2:14" ht="14.25" customHeight="1" x14ac:dyDescent="0.2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row>
    <row r="5978" spans="2:14" ht="14.25" customHeight="1" x14ac:dyDescent="0.2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row>
    <row r="5979" spans="2:14" ht="14.25" customHeight="1" x14ac:dyDescent="0.2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row>
    <row r="5980" spans="2:14" ht="14.25" customHeight="1" x14ac:dyDescent="0.2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row>
    <row r="5981" spans="2:14" ht="14.25" customHeight="1" x14ac:dyDescent="0.2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row>
    <row r="5982" spans="2:14" ht="14.25" customHeight="1" x14ac:dyDescent="0.2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row>
    <row r="5983" spans="2:14" ht="14.25" customHeight="1" x14ac:dyDescent="0.2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row>
    <row r="5984" spans="2:14" ht="14.25" customHeight="1" x14ac:dyDescent="0.2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row>
    <row r="5985" spans="2:14" ht="14.25" customHeight="1" x14ac:dyDescent="0.2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row>
    <row r="5986" spans="2:14" ht="14.25" customHeight="1" x14ac:dyDescent="0.2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row>
    <row r="5987" spans="2:14" ht="14.25" customHeight="1" x14ac:dyDescent="0.2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row>
    <row r="5988" spans="2:14" ht="14.25" customHeight="1" x14ac:dyDescent="0.2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row>
    <row r="5989" spans="2:14" ht="14.25" customHeight="1" x14ac:dyDescent="0.2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row>
    <row r="5990" spans="2:14" ht="14.25" customHeight="1" x14ac:dyDescent="0.2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row>
    <row r="5991" spans="2:14" ht="14.25" customHeight="1" x14ac:dyDescent="0.2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row>
    <row r="5992" spans="2:14" ht="14.25" customHeight="1" x14ac:dyDescent="0.2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row>
    <row r="5993" spans="2:14" ht="14.25" customHeight="1" x14ac:dyDescent="0.2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row>
    <row r="5994" spans="2:14" ht="14.25" customHeight="1" x14ac:dyDescent="0.2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row>
    <row r="5995" spans="2:14" ht="14.25" customHeight="1" x14ac:dyDescent="0.2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row>
    <row r="5996" spans="2:14" ht="14.25" customHeight="1" x14ac:dyDescent="0.2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row>
    <row r="5997" spans="2:14" ht="14.25" customHeight="1" x14ac:dyDescent="0.2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row>
    <row r="5998" spans="2:14" ht="14.25" customHeight="1" x14ac:dyDescent="0.2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row>
    <row r="5999" spans="2:14" ht="14.25" customHeight="1" x14ac:dyDescent="0.2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row>
    <row r="6000" spans="2:14" ht="14.25" customHeight="1" x14ac:dyDescent="0.2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row>
    <row r="6001" spans="2:14" ht="14.25" customHeight="1" x14ac:dyDescent="0.2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row>
    <row r="6002" spans="2:14" ht="14.25" customHeight="1" x14ac:dyDescent="0.2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row>
    <row r="6003" spans="2:14" ht="14.25" customHeight="1" x14ac:dyDescent="0.2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row>
    <row r="6004" spans="2:14" ht="14.25" customHeight="1" x14ac:dyDescent="0.2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row>
    <row r="6005" spans="2:14" ht="14.25" customHeight="1" x14ac:dyDescent="0.2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row>
    <row r="6006" spans="2:14" ht="14.25" customHeight="1" x14ac:dyDescent="0.2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row>
    <row r="6007" spans="2:14" ht="14.25" customHeight="1" x14ac:dyDescent="0.2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row>
    <row r="6008" spans="2:14" ht="14.25" customHeight="1" x14ac:dyDescent="0.2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row>
    <row r="6009" spans="2:14" ht="14.25" customHeight="1" x14ac:dyDescent="0.2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row>
    <row r="6010" spans="2:14" ht="14.25" customHeight="1" x14ac:dyDescent="0.2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row>
    <row r="6011" spans="2:14" ht="14.25" customHeight="1" x14ac:dyDescent="0.2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row>
    <row r="6012" spans="2:14" ht="14.25" customHeight="1" x14ac:dyDescent="0.2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row>
    <row r="6013" spans="2:14" ht="14.25" customHeight="1" x14ac:dyDescent="0.2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row>
    <row r="6014" spans="2:14" ht="14.25" customHeight="1" x14ac:dyDescent="0.2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row>
    <row r="6015" spans="2:14" ht="14.25" customHeight="1" x14ac:dyDescent="0.2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row>
    <row r="6016" spans="2:14" ht="14.25" customHeight="1" x14ac:dyDescent="0.2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row>
    <row r="6017" spans="2:14" ht="14.25" customHeight="1" x14ac:dyDescent="0.2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row>
    <row r="6018" spans="2:14" ht="14.25" customHeight="1" x14ac:dyDescent="0.2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row>
    <row r="6019" spans="2:14" ht="14.25" customHeight="1" x14ac:dyDescent="0.2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row>
    <row r="6020" spans="2:14" ht="14.25" customHeight="1" x14ac:dyDescent="0.2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row>
    <row r="6021" spans="2:14" ht="14.25" customHeight="1" x14ac:dyDescent="0.2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row>
    <row r="6022" spans="2:14" ht="14.25" customHeight="1" x14ac:dyDescent="0.2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row>
    <row r="6023" spans="2:14" ht="14.25" customHeight="1" x14ac:dyDescent="0.2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row>
    <row r="6024" spans="2:14" ht="14.25" customHeight="1" x14ac:dyDescent="0.2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row>
    <row r="6025" spans="2:14" ht="14.25" customHeight="1" x14ac:dyDescent="0.2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row>
    <row r="6026" spans="2:14" ht="14.25" customHeight="1" x14ac:dyDescent="0.2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row>
    <row r="6027" spans="2:14" ht="14.25" customHeight="1" x14ac:dyDescent="0.2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row>
    <row r="6028" spans="2:14" ht="14.25" customHeight="1" x14ac:dyDescent="0.2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row>
    <row r="6029" spans="2:14" ht="14.25" customHeight="1" x14ac:dyDescent="0.2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row>
    <row r="6030" spans="2:14" ht="14.25" customHeight="1" x14ac:dyDescent="0.2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row>
    <row r="6031" spans="2:14" ht="14.25" customHeight="1" x14ac:dyDescent="0.2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row>
    <row r="6032" spans="2:14" ht="14.25" customHeight="1" x14ac:dyDescent="0.2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row>
    <row r="6033" spans="2:14" ht="14.25" customHeight="1" x14ac:dyDescent="0.2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row>
    <row r="6034" spans="2:14" ht="14.25" customHeight="1" x14ac:dyDescent="0.2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row>
    <row r="6035" spans="2:14" ht="14.25" customHeight="1" x14ac:dyDescent="0.2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row>
    <row r="6036" spans="2:14" ht="14.25" customHeight="1" x14ac:dyDescent="0.2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row>
    <row r="6037" spans="2:14" ht="14.25" customHeight="1" x14ac:dyDescent="0.2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row>
    <row r="6038" spans="2:14" ht="14.25" customHeight="1" x14ac:dyDescent="0.2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row>
    <row r="6039" spans="2:14" ht="14.25" customHeight="1" x14ac:dyDescent="0.2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row>
    <row r="6040" spans="2:14" ht="14.25" customHeight="1" x14ac:dyDescent="0.2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row>
    <row r="6041" spans="2:14" ht="14.25" customHeight="1" x14ac:dyDescent="0.2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row>
    <row r="6042" spans="2:14" ht="14.25" customHeight="1" x14ac:dyDescent="0.2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row>
    <row r="6043" spans="2:14" ht="14.25" customHeight="1" x14ac:dyDescent="0.2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row>
    <row r="6044" spans="2:14" ht="14.25" customHeight="1" x14ac:dyDescent="0.2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row>
    <row r="6045" spans="2:14" ht="14.25" customHeight="1" x14ac:dyDescent="0.2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row>
    <row r="6046" spans="2:14" ht="14.25" customHeight="1" x14ac:dyDescent="0.2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row>
    <row r="6047" spans="2:14" ht="14.25" customHeight="1" x14ac:dyDescent="0.2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row>
    <row r="6048" spans="2:14" ht="14.25" customHeight="1" x14ac:dyDescent="0.2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row>
    <row r="6049" spans="2:14" ht="14.25" customHeight="1" x14ac:dyDescent="0.2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row>
    <row r="6050" spans="2:14" ht="14.25" customHeight="1" x14ac:dyDescent="0.2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row>
    <row r="6051" spans="2:14" ht="14.25" customHeight="1" x14ac:dyDescent="0.2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row>
    <row r="6052" spans="2:14" ht="14.25" customHeight="1" x14ac:dyDescent="0.2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row>
    <row r="6053" spans="2:14" ht="14.25" customHeight="1" x14ac:dyDescent="0.2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row>
    <row r="6054" spans="2:14" ht="14.25" customHeight="1" x14ac:dyDescent="0.2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row>
    <row r="6055" spans="2:14" ht="14.25" customHeight="1" x14ac:dyDescent="0.2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row>
    <row r="6056" spans="2:14" ht="14.25" customHeight="1" x14ac:dyDescent="0.2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row>
    <row r="6057" spans="2:14" ht="14.25" customHeight="1" x14ac:dyDescent="0.2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row>
    <row r="6058" spans="2:14" ht="14.25" customHeight="1" x14ac:dyDescent="0.2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row>
    <row r="6059" spans="2:14" ht="14.25" customHeight="1" x14ac:dyDescent="0.2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row>
    <row r="6060" spans="2:14" ht="14.25" customHeight="1" x14ac:dyDescent="0.2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row>
    <row r="6061" spans="2:14" ht="14.25" customHeight="1" x14ac:dyDescent="0.2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row>
    <row r="6062" spans="2:14" ht="14.25" customHeight="1" x14ac:dyDescent="0.2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row>
    <row r="6063" spans="2:14" ht="14.25" customHeight="1" x14ac:dyDescent="0.2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row>
    <row r="6064" spans="2:14" ht="14.25" customHeight="1" x14ac:dyDescent="0.2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row>
    <row r="6065" spans="2:14" ht="14.25" customHeight="1" x14ac:dyDescent="0.2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row>
    <row r="6066" spans="2:14" ht="14.25" customHeight="1" x14ac:dyDescent="0.2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row>
    <row r="6067" spans="2:14" ht="14.25" customHeight="1" x14ac:dyDescent="0.2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row>
    <row r="6068" spans="2:14" ht="14.25" customHeight="1" x14ac:dyDescent="0.2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row>
    <row r="6069" spans="2:14" ht="14.25" customHeight="1" x14ac:dyDescent="0.2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row>
    <row r="6070" spans="2:14" ht="14.25" customHeight="1" x14ac:dyDescent="0.2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row>
    <row r="6071" spans="2:14" ht="14.25" customHeight="1" x14ac:dyDescent="0.2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row>
    <row r="6072" spans="2:14" ht="14.25" customHeight="1" x14ac:dyDescent="0.2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row>
    <row r="6073" spans="2:14" ht="14.25" customHeight="1" x14ac:dyDescent="0.2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row>
    <row r="6074" spans="2:14" ht="14.25" customHeight="1" x14ac:dyDescent="0.2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row>
    <row r="6075" spans="2:14" ht="14.25" customHeight="1" x14ac:dyDescent="0.2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row>
    <row r="6076" spans="2:14" ht="14.25" customHeight="1" x14ac:dyDescent="0.2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row>
    <row r="6077" spans="2:14" ht="14.25" customHeight="1" x14ac:dyDescent="0.2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row>
    <row r="6078" spans="2:14" ht="14.25" customHeight="1" x14ac:dyDescent="0.2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row>
    <row r="6079" spans="2:14" ht="14.25" customHeight="1" x14ac:dyDescent="0.2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row>
    <row r="6080" spans="2:14" ht="14.25" customHeight="1" x14ac:dyDescent="0.2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row>
    <row r="6081" spans="2:14" ht="14.25" customHeight="1" x14ac:dyDescent="0.2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row>
    <row r="6082" spans="2:14" ht="14.25" customHeight="1" x14ac:dyDescent="0.2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row>
    <row r="6083" spans="2:14" ht="14.25" customHeight="1" x14ac:dyDescent="0.2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row>
    <row r="6084" spans="2:14" ht="14.25" customHeight="1" x14ac:dyDescent="0.2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row>
    <row r="6085" spans="2:14" ht="14.25" customHeight="1" x14ac:dyDescent="0.2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row>
    <row r="6086" spans="2:14" ht="14.25" customHeight="1" x14ac:dyDescent="0.2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row>
    <row r="6087" spans="2:14" ht="14.25" customHeight="1" x14ac:dyDescent="0.2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row>
    <row r="6088" spans="2:14" ht="14.25" customHeight="1" x14ac:dyDescent="0.2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row>
    <row r="6089" spans="2:14" ht="14.25" customHeight="1" x14ac:dyDescent="0.2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row>
    <row r="6090" spans="2:14" ht="14.25" customHeight="1" x14ac:dyDescent="0.2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row>
    <row r="6091" spans="2:14" ht="14.25" customHeight="1" x14ac:dyDescent="0.2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row>
    <row r="6092" spans="2:14" ht="14.25" customHeight="1" x14ac:dyDescent="0.2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row>
    <row r="6093" spans="2:14" ht="14.25" customHeight="1" x14ac:dyDescent="0.2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row>
    <row r="6094" spans="2:14" ht="14.25" customHeight="1" x14ac:dyDescent="0.2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row>
    <row r="6095" spans="2:14" ht="14.25" customHeight="1" x14ac:dyDescent="0.2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row>
    <row r="6096" spans="2:14" ht="14.25" customHeight="1" x14ac:dyDescent="0.2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row>
    <row r="6097" spans="2:14" ht="14.25" customHeight="1" x14ac:dyDescent="0.2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row>
    <row r="6098" spans="2:14" ht="14.25" customHeight="1" x14ac:dyDescent="0.2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row>
    <row r="6099" spans="2:14" ht="14.25" customHeight="1" x14ac:dyDescent="0.2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row>
    <row r="6100" spans="2:14" ht="14.25" customHeight="1" x14ac:dyDescent="0.2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row>
    <row r="6101" spans="2:14" ht="14.25" customHeight="1" x14ac:dyDescent="0.2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row>
    <row r="6102" spans="2:14" ht="14.25" customHeight="1" x14ac:dyDescent="0.2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row>
    <row r="6103" spans="2:14" ht="14.25" customHeight="1" x14ac:dyDescent="0.2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row>
    <row r="6104" spans="2:14" ht="14.25" customHeight="1" x14ac:dyDescent="0.2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row>
    <row r="6105" spans="2:14" ht="14.25" customHeight="1" x14ac:dyDescent="0.2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row>
    <row r="6106" spans="2:14" ht="14.25" customHeight="1" x14ac:dyDescent="0.2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row>
    <row r="6107" spans="2:14" ht="14.25" customHeight="1" x14ac:dyDescent="0.2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row>
    <row r="6108" spans="2:14" ht="14.25" customHeight="1" x14ac:dyDescent="0.2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row>
    <row r="6109" spans="2:14" ht="14.25" customHeight="1" x14ac:dyDescent="0.2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row>
    <row r="6110" spans="2:14" ht="14.25" customHeight="1" x14ac:dyDescent="0.2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row>
    <row r="6111" spans="2:14" ht="14.25" customHeight="1" x14ac:dyDescent="0.2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row>
    <row r="6112" spans="2:14" ht="14.25" customHeight="1" x14ac:dyDescent="0.2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row>
    <row r="6113" spans="2:14" ht="14.25" customHeight="1" x14ac:dyDescent="0.2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row>
    <row r="6114" spans="2:14" ht="14.25" customHeight="1" x14ac:dyDescent="0.2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row>
    <row r="6115" spans="2:14" ht="14.25" customHeight="1" x14ac:dyDescent="0.2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row>
    <row r="6116" spans="2:14" ht="14.25" customHeight="1" x14ac:dyDescent="0.2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row>
    <row r="6117" spans="2:14" ht="14.25" customHeight="1" x14ac:dyDescent="0.2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row>
    <row r="6118" spans="2:14" ht="14.25" customHeight="1" x14ac:dyDescent="0.2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row>
    <row r="6119" spans="2:14" ht="14.25" customHeight="1" x14ac:dyDescent="0.2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row>
    <row r="6120" spans="2:14" ht="14.25" customHeight="1" x14ac:dyDescent="0.2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row>
    <row r="6121" spans="2:14" ht="14.25" customHeight="1" x14ac:dyDescent="0.2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row>
    <row r="6122" spans="2:14" ht="14.25" customHeight="1" x14ac:dyDescent="0.2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row>
    <row r="6123" spans="2:14" ht="14.25" customHeight="1" x14ac:dyDescent="0.2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row>
    <row r="6124" spans="2:14" ht="14.25" customHeight="1" x14ac:dyDescent="0.2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row>
    <row r="6125" spans="2:14" ht="14.25" customHeight="1" x14ac:dyDescent="0.2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row>
    <row r="6126" spans="2:14" ht="14.25" customHeight="1" x14ac:dyDescent="0.2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row>
    <row r="6127" spans="2:14" ht="14.25" customHeight="1" x14ac:dyDescent="0.2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row>
    <row r="6128" spans="2:14" ht="14.25" customHeight="1" x14ac:dyDescent="0.2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row>
    <row r="6129" spans="2:14" ht="14.25" customHeight="1" x14ac:dyDescent="0.2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row>
    <row r="6130" spans="2:14" ht="14.25" customHeight="1" x14ac:dyDescent="0.2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row>
    <row r="6131" spans="2:14" ht="14.25" customHeight="1" x14ac:dyDescent="0.2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row>
    <row r="6132" spans="2:14" ht="14.25" customHeight="1" x14ac:dyDescent="0.2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row>
    <row r="6133" spans="2:14" ht="14.25" customHeight="1" x14ac:dyDescent="0.2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row>
    <row r="6134" spans="2:14" ht="14.25" customHeight="1" x14ac:dyDescent="0.2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row>
    <row r="6135" spans="2:14" ht="14.25" customHeight="1" x14ac:dyDescent="0.2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row>
    <row r="6136" spans="2:14" ht="14.25" customHeight="1" x14ac:dyDescent="0.2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row>
    <row r="6137" spans="2:14" ht="14.25" customHeight="1" x14ac:dyDescent="0.2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row>
    <row r="6138" spans="2:14" ht="14.25" customHeight="1" x14ac:dyDescent="0.2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row>
    <row r="6139" spans="2:14" ht="14.25" customHeight="1" x14ac:dyDescent="0.2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row>
    <row r="6140" spans="2:14" ht="14.25" customHeight="1" x14ac:dyDescent="0.2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row>
    <row r="6141" spans="2:14" ht="14.25" customHeight="1" x14ac:dyDescent="0.2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row>
    <row r="6142" spans="2:14" ht="14.25" customHeight="1" x14ac:dyDescent="0.2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row>
    <row r="6143" spans="2:14" ht="14.25" customHeight="1" x14ac:dyDescent="0.2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row>
    <row r="6144" spans="2:14" ht="14.25" customHeight="1" x14ac:dyDescent="0.2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row>
    <row r="6145" spans="2:14" ht="14.25" customHeight="1" x14ac:dyDescent="0.2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row>
    <row r="6146" spans="2:14" ht="14.25" customHeight="1" x14ac:dyDescent="0.2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row>
    <row r="6147" spans="2:14" ht="14.25" customHeight="1" x14ac:dyDescent="0.2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row>
    <row r="6148" spans="2:14" ht="14.25" customHeight="1" x14ac:dyDescent="0.2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row>
    <row r="6149" spans="2:14" ht="14.25" customHeight="1" x14ac:dyDescent="0.2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row>
    <row r="6150" spans="2:14" ht="14.25" customHeight="1" x14ac:dyDescent="0.2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row>
    <row r="6151" spans="2:14" ht="14.25" customHeight="1" x14ac:dyDescent="0.2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row>
    <row r="6152" spans="2:14" ht="14.25" customHeight="1" x14ac:dyDescent="0.2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row>
    <row r="6153" spans="2:14" ht="14.25" customHeight="1" x14ac:dyDescent="0.2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row>
    <row r="6154" spans="2:14" ht="14.25" customHeight="1" x14ac:dyDescent="0.2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row>
    <row r="6155" spans="2:14" ht="14.25" customHeight="1" x14ac:dyDescent="0.2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row>
    <row r="6156" spans="2:14" ht="14.25" customHeight="1" x14ac:dyDescent="0.2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row>
    <row r="6157" spans="2:14" ht="14.25" customHeight="1" x14ac:dyDescent="0.2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row>
    <row r="6158" spans="2:14" ht="14.25" customHeight="1" x14ac:dyDescent="0.2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row>
    <row r="6159" spans="2:14" ht="14.25" customHeight="1" x14ac:dyDescent="0.2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row>
    <row r="6160" spans="2:14" ht="14.25" customHeight="1" x14ac:dyDescent="0.2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row>
    <row r="6161" spans="2:14" ht="14.25" customHeight="1" x14ac:dyDescent="0.2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row>
    <row r="6162" spans="2:14" ht="14.25" customHeight="1" x14ac:dyDescent="0.2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row>
    <row r="6163" spans="2:14" ht="14.25" customHeight="1" x14ac:dyDescent="0.2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row>
    <row r="6164" spans="2:14" ht="14.25" customHeight="1" x14ac:dyDescent="0.2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row>
    <row r="6165" spans="2:14" ht="14.25" customHeight="1" x14ac:dyDescent="0.2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row>
    <row r="6166" spans="2:14" ht="14.25" customHeight="1" x14ac:dyDescent="0.2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row>
    <row r="6167" spans="2:14" ht="14.25" customHeight="1" x14ac:dyDescent="0.2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row>
    <row r="6168" spans="2:14" ht="14.25" customHeight="1" x14ac:dyDescent="0.2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row>
    <row r="6169" spans="2:14" ht="14.25" customHeight="1" x14ac:dyDescent="0.2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row>
    <row r="6170" spans="2:14" ht="14.25" customHeight="1" x14ac:dyDescent="0.2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row>
    <row r="6171" spans="2:14" ht="14.25" customHeight="1" x14ac:dyDescent="0.2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row>
    <row r="6172" spans="2:14" ht="14.25" customHeight="1" x14ac:dyDescent="0.2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row>
    <row r="6173" spans="2:14" ht="14.25" customHeight="1" x14ac:dyDescent="0.2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row>
    <row r="6174" spans="2:14" ht="14.25" customHeight="1" x14ac:dyDescent="0.2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row>
    <row r="6175" spans="2:14" ht="14.25" customHeight="1" x14ac:dyDescent="0.2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row>
    <row r="6176" spans="2:14" ht="14.25" customHeight="1" x14ac:dyDescent="0.2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row>
    <row r="6177" spans="2:14" ht="14.25" customHeight="1" x14ac:dyDescent="0.2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row>
    <row r="6178" spans="2:14" ht="14.25" customHeight="1" x14ac:dyDescent="0.2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row>
    <row r="6179" spans="2:14" ht="14.25" customHeight="1" x14ac:dyDescent="0.2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row>
    <row r="6180" spans="2:14" ht="14.25" customHeight="1" x14ac:dyDescent="0.2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row>
    <row r="6181" spans="2:14" ht="14.25" customHeight="1" x14ac:dyDescent="0.2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row>
    <row r="6182" spans="2:14" ht="14.25" customHeight="1" x14ac:dyDescent="0.2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row>
    <row r="6183" spans="2:14" ht="14.25" customHeight="1" x14ac:dyDescent="0.2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row>
    <row r="6184" spans="2:14" ht="14.25" customHeight="1" x14ac:dyDescent="0.2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row>
    <row r="6185" spans="2:14" ht="14.25" customHeight="1" x14ac:dyDescent="0.2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row>
    <row r="6186" spans="2:14" ht="14.25" customHeight="1" x14ac:dyDescent="0.2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row>
    <row r="6187" spans="2:14" ht="14.25" customHeight="1" x14ac:dyDescent="0.2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row>
    <row r="6188" spans="2:14" ht="14.25" customHeight="1" x14ac:dyDescent="0.2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row>
    <row r="6189" spans="2:14" ht="14.25" customHeight="1" x14ac:dyDescent="0.2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row>
    <row r="6190" spans="2:14" ht="14.25" customHeight="1" x14ac:dyDescent="0.2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row>
    <row r="6191" spans="2:14" ht="14.25" customHeight="1" x14ac:dyDescent="0.2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row>
    <row r="6192" spans="2:14" ht="14.25" customHeight="1" x14ac:dyDescent="0.2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row>
    <row r="6193" spans="2:14" ht="14.25" customHeight="1" x14ac:dyDescent="0.2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row>
    <row r="6194" spans="2:14" ht="14.25" customHeight="1" x14ac:dyDescent="0.2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row>
    <row r="6195" spans="2:14" ht="14.25" customHeight="1" x14ac:dyDescent="0.2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row>
    <row r="6196" spans="2:14" ht="14.25" customHeight="1" x14ac:dyDescent="0.2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row>
    <row r="6197" spans="2:14" ht="14.25" customHeight="1" x14ac:dyDescent="0.2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row>
    <row r="6198" spans="2:14" ht="14.25" customHeight="1" x14ac:dyDescent="0.2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row>
    <row r="6199" spans="2:14" ht="14.25" customHeight="1" x14ac:dyDescent="0.2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row>
    <row r="6200" spans="2:14" ht="14.25" customHeight="1" x14ac:dyDescent="0.2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row>
    <row r="6201" spans="2:14" ht="14.25" customHeight="1" x14ac:dyDescent="0.2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row>
    <row r="6202" spans="2:14" ht="14.25" customHeight="1" x14ac:dyDescent="0.2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row>
    <row r="6203" spans="2:14" ht="14.25" customHeight="1" x14ac:dyDescent="0.2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row>
    <row r="6204" spans="2:14" ht="14.25" customHeight="1" x14ac:dyDescent="0.2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row>
    <row r="6205" spans="2:14" ht="14.25" customHeight="1" x14ac:dyDescent="0.2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row>
    <row r="6206" spans="2:14" ht="14.25" customHeight="1" x14ac:dyDescent="0.2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row>
    <row r="6207" spans="2:14" ht="14.25" customHeight="1" x14ac:dyDescent="0.2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row>
    <row r="6208" spans="2:14" ht="14.25" customHeight="1" x14ac:dyDescent="0.2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row>
    <row r="6209" spans="2:14" ht="14.25" customHeight="1" x14ac:dyDescent="0.2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row>
    <row r="6210" spans="2:14" ht="14.25" customHeight="1" x14ac:dyDescent="0.2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row>
    <row r="6211" spans="2:14" ht="14.25" customHeight="1" x14ac:dyDescent="0.2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row>
    <row r="6212" spans="2:14" ht="14.25" customHeight="1" x14ac:dyDescent="0.2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row>
    <row r="6213" spans="2:14" ht="14.25" customHeight="1" x14ac:dyDescent="0.2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row>
    <row r="6214" spans="2:14" ht="14.25" customHeight="1" x14ac:dyDescent="0.2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row>
    <row r="6215" spans="2:14" ht="14.25" customHeight="1" x14ac:dyDescent="0.2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row>
    <row r="6216" spans="2:14" ht="14.25" customHeight="1" x14ac:dyDescent="0.2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row>
    <row r="6217" spans="2:14" ht="14.25" customHeight="1" x14ac:dyDescent="0.2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row>
    <row r="6218" spans="2:14" ht="14.25" customHeight="1" x14ac:dyDescent="0.2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row>
    <row r="6219" spans="2:14" ht="14.25" customHeight="1" x14ac:dyDescent="0.2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row>
    <row r="6220" spans="2:14" ht="14.25" customHeight="1" x14ac:dyDescent="0.2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row>
    <row r="6221" spans="2:14" ht="14.25" customHeight="1" x14ac:dyDescent="0.2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row>
    <row r="6222" spans="2:14" ht="14.25" customHeight="1" x14ac:dyDescent="0.2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row>
    <row r="6223" spans="2:14" ht="14.25" customHeight="1" x14ac:dyDescent="0.2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row>
    <row r="6224" spans="2:14" ht="14.25" customHeight="1" x14ac:dyDescent="0.2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row>
    <row r="6225" spans="2:14" ht="14.25" customHeight="1" x14ac:dyDescent="0.2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row>
    <row r="6226" spans="2:14" ht="14.25" customHeight="1" x14ac:dyDescent="0.2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row>
    <row r="6227" spans="2:14" ht="14.25" customHeight="1" x14ac:dyDescent="0.2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row>
    <row r="6228" spans="2:14" ht="14.25" customHeight="1" x14ac:dyDescent="0.2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row>
    <row r="6229" spans="2:14" ht="14.25" customHeight="1" x14ac:dyDescent="0.2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row>
    <row r="6230" spans="2:14" ht="14.25" customHeight="1" x14ac:dyDescent="0.2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row>
    <row r="6231" spans="2:14" ht="14.25" customHeight="1" x14ac:dyDescent="0.2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row>
    <row r="6232" spans="2:14" ht="14.25" customHeight="1" x14ac:dyDescent="0.2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row>
    <row r="6233" spans="2:14" ht="14.25" customHeight="1" x14ac:dyDescent="0.2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row>
    <row r="6234" spans="2:14" ht="14.25" customHeight="1" x14ac:dyDescent="0.2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row>
    <row r="6235" spans="2:14" ht="14.25" customHeight="1" x14ac:dyDescent="0.2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row>
    <row r="6236" spans="2:14" ht="14.25" customHeight="1" x14ac:dyDescent="0.2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row>
    <row r="6237" spans="2:14" ht="14.25" customHeight="1" x14ac:dyDescent="0.2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row>
    <row r="6238" spans="2:14" ht="14.25" customHeight="1" x14ac:dyDescent="0.2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row>
    <row r="6239" spans="2:14" ht="14.25" customHeight="1" x14ac:dyDescent="0.2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row>
    <row r="6240" spans="2:14" ht="14.25" customHeight="1" x14ac:dyDescent="0.2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row>
    <row r="6241" spans="2:14" ht="14.25" customHeight="1" x14ac:dyDescent="0.2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row>
    <row r="6242" spans="2:14" ht="14.25" customHeight="1" x14ac:dyDescent="0.2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row>
    <row r="6243" spans="2:14" ht="14.25" customHeight="1" x14ac:dyDescent="0.2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row>
    <row r="6244" spans="2:14" ht="14.25" customHeight="1" x14ac:dyDescent="0.2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row>
    <row r="6245" spans="2:14" ht="14.25" customHeight="1" x14ac:dyDescent="0.2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row>
    <row r="6246" spans="2:14" ht="14.25" customHeight="1" x14ac:dyDescent="0.2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row>
    <row r="6247" spans="2:14" ht="14.25" customHeight="1" x14ac:dyDescent="0.2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row>
    <row r="6248" spans="2:14" ht="14.25" customHeight="1" x14ac:dyDescent="0.2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row>
    <row r="6249" spans="2:14" ht="14.25" customHeight="1" x14ac:dyDescent="0.2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row>
    <row r="6250" spans="2:14" ht="14.25" customHeight="1" x14ac:dyDescent="0.2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row>
    <row r="6251" spans="2:14" ht="14.25" customHeight="1" x14ac:dyDescent="0.2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row>
    <row r="6252" spans="2:14" ht="14.25" customHeight="1" x14ac:dyDescent="0.2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row>
    <row r="6253" spans="2:14" ht="14.25" customHeight="1" x14ac:dyDescent="0.2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row>
    <row r="6254" spans="2:14" ht="14.25" customHeight="1" x14ac:dyDescent="0.2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row>
    <row r="6255" spans="2:14" ht="14.25" customHeight="1" x14ac:dyDescent="0.2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row>
    <row r="6256" spans="2:14" ht="14.25" customHeight="1" x14ac:dyDescent="0.2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row>
    <row r="6257" spans="2:14" ht="14.25" customHeight="1" x14ac:dyDescent="0.2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row>
    <row r="6258" spans="2:14" ht="14.25" customHeight="1" x14ac:dyDescent="0.2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row>
    <row r="6259" spans="2:14" ht="14.25" customHeight="1" x14ac:dyDescent="0.2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row>
    <row r="6260" spans="2:14" ht="14.25" customHeight="1" x14ac:dyDescent="0.2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row>
    <row r="6261" spans="2:14" ht="14.25" customHeight="1" x14ac:dyDescent="0.2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row>
    <row r="6262" spans="2:14" ht="14.25" customHeight="1" x14ac:dyDescent="0.2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row>
    <row r="6263" spans="2:14" ht="14.25" customHeight="1" x14ac:dyDescent="0.2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row>
    <row r="6264" spans="2:14" ht="14.25" customHeight="1" x14ac:dyDescent="0.2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row>
    <row r="6265" spans="2:14" ht="14.25" customHeight="1" x14ac:dyDescent="0.2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row>
    <row r="6266" spans="2:14" ht="14.25" customHeight="1" x14ac:dyDescent="0.2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row>
    <row r="6267" spans="2:14" ht="14.25" customHeight="1" x14ac:dyDescent="0.2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row>
    <row r="6268" spans="2:14" ht="14.25" customHeight="1" x14ac:dyDescent="0.2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row>
    <row r="6269" spans="2:14" ht="14.25" customHeight="1" x14ac:dyDescent="0.2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row>
    <row r="6270" spans="2:14" ht="14.25" customHeight="1" x14ac:dyDescent="0.2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row>
    <row r="6271" spans="2:14" ht="14.25" customHeight="1" x14ac:dyDescent="0.2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row>
    <row r="6272" spans="2:14" ht="14.25" customHeight="1" x14ac:dyDescent="0.2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row>
    <row r="6273" spans="2:14" ht="14.25" customHeight="1" x14ac:dyDescent="0.2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row>
    <row r="6274" spans="2:14" ht="14.25" customHeight="1" x14ac:dyDescent="0.2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row>
    <row r="6275" spans="2:14" ht="14.25" customHeight="1" x14ac:dyDescent="0.2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row>
    <row r="6276" spans="2:14" ht="14.25" customHeight="1" x14ac:dyDescent="0.2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row>
    <row r="6277" spans="2:14" ht="14.25" customHeight="1" x14ac:dyDescent="0.2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row>
    <row r="6278" spans="2:14" ht="14.25" customHeight="1" x14ac:dyDescent="0.2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row>
    <row r="6279" spans="2:14" ht="14.25" customHeight="1" x14ac:dyDescent="0.2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row>
    <row r="6280" spans="2:14" ht="14.25" customHeight="1" x14ac:dyDescent="0.2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row>
    <row r="6281" spans="2:14" ht="14.25" customHeight="1" x14ac:dyDescent="0.2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row>
    <row r="6282" spans="2:14" ht="14.25" customHeight="1" x14ac:dyDescent="0.2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row>
    <row r="6283" spans="2:14" ht="14.25" customHeight="1" x14ac:dyDescent="0.2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row>
    <row r="6284" spans="2:14" ht="14.25" customHeight="1" x14ac:dyDescent="0.2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row>
    <row r="6285" spans="2:14" ht="14.25" customHeight="1" x14ac:dyDescent="0.2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row>
    <row r="6286" spans="2:14" ht="14.25" customHeight="1" x14ac:dyDescent="0.2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row>
    <row r="6287" spans="2:14" ht="14.25" customHeight="1" x14ac:dyDescent="0.2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row>
    <row r="6288" spans="2:14" ht="14.25" customHeight="1" x14ac:dyDescent="0.2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row>
    <row r="6289" spans="2:14" ht="14.25" customHeight="1" x14ac:dyDescent="0.2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row>
    <row r="6290" spans="2:14" ht="14.25" customHeight="1" x14ac:dyDescent="0.2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row>
    <row r="6291" spans="2:14" ht="14.25" customHeight="1" x14ac:dyDescent="0.2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row>
    <row r="6292" spans="2:14" ht="14.25" customHeight="1" x14ac:dyDescent="0.2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row>
    <row r="6293" spans="2:14" ht="14.25" customHeight="1" x14ac:dyDescent="0.2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row>
    <row r="6294" spans="2:14" ht="14.25" customHeight="1" x14ac:dyDescent="0.2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row>
    <row r="6295" spans="2:14" ht="14.25" customHeight="1" x14ac:dyDescent="0.2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row>
    <row r="6296" spans="2:14" ht="14.25" customHeight="1" x14ac:dyDescent="0.2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row>
    <row r="6297" spans="2:14" ht="14.25" customHeight="1" x14ac:dyDescent="0.2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row>
    <row r="6298" spans="2:14" ht="14.25" customHeight="1" x14ac:dyDescent="0.2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row>
    <row r="6299" spans="2:14" ht="14.25" customHeight="1" x14ac:dyDescent="0.2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row>
    <row r="6300" spans="2:14" ht="14.25" customHeight="1" x14ac:dyDescent="0.2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row>
    <row r="6301" spans="2:14" ht="14.25" customHeight="1" x14ac:dyDescent="0.2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row>
    <row r="6302" spans="2:14" ht="14.25" customHeight="1" x14ac:dyDescent="0.2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row>
    <row r="6303" spans="2:14" ht="14.25" customHeight="1" x14ac:dyDescent="0.2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row>
    <row r="6304" spans="2:14" ht="14.25" customHeight="1" x14ac:dyDescent="0.2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row>
    <row r="6305" spans="2:14" ht="14.25" customHeight="1" x14ac:dyDescent="0.2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row>
    <row r="6306" spans="2:14" ht="14.25" customHeight="1" x14ac:dyDescent="0.2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row>
    <row r="6307" spans="2:14" ht="14.25" customHeight="1" x14ac:dyDescent="0.2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row>
    <row r="6308" spans="2:14" ht="14.25" customHeight="1" x14ac:dyDescent="0.2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row>
    <row r="6309" spans="2:14" ht="14.25" customHeight="1" x14ac:dyDescent="0.2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row>
    <row r="6310" spans="2:14" ht="14.25" customHeight="1" x14ac:dyDescent="0.2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row>
    <row r="6311" spans="2:14" ht="14.25" customHeight="1" x14ac:dyDescent="0.2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row>
    <row r="6312" spans="2:14" ht="14.25" customHeight="1" x14ac:dyDescent="0.2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row>
    <row r="6313" spans="2:14" ht="14.25" customHeight="1" x14ac:dyDescent="0.2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row>
    <row r="6314" spans="2:14" ht="14.25" customHeight="1" x14ac:dyDescent="0.2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row>
    <row r="6315" spans="2:14" ht="14.25" customHeight="1" x14ac:dyDescent="0.2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row>
    <row r="6316" spans="2:14" ht="14.25" customHeight="1" x14ac:dyDescent="0.2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row>
    <row r="6317" spans="2:14" ht="14.25" customHeight="1" x14ac:dyDescent="0.2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row>
    <row r="6318" spans="2:14" ht="14.25" customHeight="1" x14ac:dyDescent="0.2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row>
    <row r="6319" spans="2:14" ht="14.25" customHeight="1" x14ac:dyDescent="0.2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row>
    <row r="6320" spans="2:14" ht="14.25" customHeight="1" x14ac:dyDescent="0.2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row>
    <row r="6321" spans="2:14" ht="14.25" customHeight="1" x14ac:dyDescent="0.2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row>
    <row r="6322" spans="2:14" ht="14.25" customHeight="1" x14ac:dyDescent="0.2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row>
    <row r="6323" spans="2:14" ht="14.25" customHeight="1" x14ac:dyDescent="0.2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row>
    <row r="6324" spans="2:14" ht="14.25" customHeight="1" x14ac:dyDescent="0.2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row>
    <row r="6325" spans="2:14" ht="14.25" customHeight="1" x14ac:dyDescent="0.2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row>
    <row r="6326" spans="2:14" ht="14.25" customHeight="1" x14ac:dyDescent="0.2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row>
    <row r="6327" spans="2:14" ht="14.25" customHeight="1" x14ac:dyDescent="0.2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row>
    <row r="6328" spans="2:14" ht="14.25" customHeight="1" x14ac:dyDescent="0.2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row>
    <row r="6329" spans="2:14" ht="14.25" customHeight="1" x14ac:dyDescent="0.2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row>
    <row r="6330" spans="2:14" ht="14.25" customHeight="1" x14ac:dyDescent="0.2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row>
    <row r="6331" spans="2:14" ht="14.25" customHeight="1" x14ac:dyDescent="0.2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row>
    <row r="6332" spans="2:14" ht="14.25" customHeight="1" x14ac:dyDescent="0.2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row>
    <row r="6333" spans="2:14" ht="14.25" customHeight="1" x14ac:dyDescent="0.2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row>
    <row r="6334" spans="2:14" ht="14.25" customHeight="1" x14ac:dyDescent="0.2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row>
    <row r="6335" spans="2:14" ht="14.25" customHeight="1" x14ac:dyDescent="0.2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row>
    <row r="6336" spans="2:14" ht="14.25" customHeight="1" x14ac:dyDescent="0.2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row>
    <row r="6337" spans="2:14" ht="14.25" customHeight="1" x14ac:dyDescent="0.2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row>
    <row r="6338" spans="2:14" ht="14.25" customHeight="1" x14ac:dyDescent="0.2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row>
    <row r="6339" spans="2:14" ht="14.25" customHeight="1" x14ac:dyDescent="0.2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row>
    <row r="6340" spans="2:14" ht="14.25" customHeight="1" x14ac:dyDescent="0.2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row>
    <row r="6341" spans="2:14" ht="14.25" customHeight="1" x14ac:dyDescent="0.2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row>
    <row r="6342" spans="2:14" ht="14.25" customHeight="1" x14ac:dyDescent="0.2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row>
    <row r="6343" spans="2:14" ht="14.25" customHeight="1" x14ac:dyDescent="0.2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row>
    <row r="6344" spans="2:14" ht="14.25" customHeight="1" x14ac:dyDescent="0.2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row>
    <row r="6345" spans="2:14" ht="14.25" customHeight="1" x14ac:dyDescent="0.2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row>
    <row r="6346" spans="2:14" ht="14.25" customHeight="1" x14ac:dyDescent="0.2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row>
    <row r="6347" spans="2:14" ht="14.25" customHeight="1" x14ac:dyDescent="0.2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row>
    <row r="6348" spans="2:14" ht="14.25" customHeight="1" x14ac:dyDescent="0.2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row>
    <row r="6349" spans="2:14" ht="14.25" customHeight="1" x14ac:dyDescent="0.2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row>
    <row r="6350" spans="2:14" ht="14.25" customHeight="1" x14ac:dyDescent="0.2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row>
    <row r="6351" spans="2:14" ht="14.25" customHeight="1" x14ac:dyDescent="0.2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row>
    <row r="6352" spans="2:14" ht="14.25" customHeight="1" x14ac:dyDescent="0.2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row>
    <row r="6353" spans="2:14" ht="14.25" customHeight="1" x14ac:dyDescent="0.2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row>
    <row r="6354" spans="2:14" ht="14.25" customHeight="1" x14ac:dyDescent="0.2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row>
    <row r="6355" spans="2:14" ht="14.25" customHeight="1" x14ac:dyDescent="0.2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row>
    <row r="6356" spans="2:14" ht="14.25" customHeight="1" x14ac:dyDescent="0.2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row>
    <row r="6357" spans="2:14" ht="14.25" customHeight="1" x14ac:dyDescent="0.2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row>
    <row r="6358" spans="2:14" ht="14.25" customHeight="1" x14ac:dyDescent="0.2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row>
    <row r="6359" spans="2:14" ht="14.25" customHeight="1" x14ac:dyDescent="0.2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row>
    <row r="6360" spans="2:14" ht="14.25" customHeight="1" x14ac:dyDescent="0.2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row>
    <row r="6361" spans="2:14" ht="14.25" customHeight="1" x14ac:dyDescent="0.2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row>
    <row r="6362" spans="2:14" ht="14.25" customHeight="1" x14ac:dyDescent="0.2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row>
    <row r="6363" spans="2:14" ht="14.25" customHeight="1" x14ac:dyDescent="0.2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row>
    <row r="6364" spans="2:14" ht="14.25" customHeight="1" x14ac:dyDescent="0.2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row>
    <row r="6365" spans="2:14" ht="14.25" customHeight="1" x14ac:dyDescent="0.2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row>
    <row r="6366" spans="2:14" ht="14.25" customHeight="1" x14ac:dyDescent="0.2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row>
    <row r="6367" spans="2:14" ht="14.25" customHeight="1" x14ac:dyDescent="0.2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row>
    <row r="6368" spans="2:14" ht="14.25" customHeight="1" x14ac:dyDescent="0.2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row>
    <row r="6369" spans="2:14" ht="14.25" customHeight="1" x14ac:dyDescent="0.2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row>
    <row r="6370" spans="2:14" ht="14.25" customHeight="1" x14ac:dyDescent="0.2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row>
    <row r="6371" spans="2:14" ht="14.25" customHeight="1" x14ac:dyDescent="0.2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row>
    <row r="6372" spans="2:14" ht="14.25" customHeight="1" x14ac:dyDescent="0.2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row>
    <row r="6373" spans="2:14" ht="14.25" customHeight="1" x14ac:dyDescent="0.2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row>
    <row r="6374" spans="2:14" ht="14.25" customHeight="1" x14ac:dyDescent="0.2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row>
    <row r="6375" spans="2:14" ht="14.25" customHeight="1" x14ac:dyDescent="0.2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row>
    <row r="6376" spans="2:14" ht="14.25" customHeight="1" x14ac:dyDescent="0.2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row>
    <row r="6377" spans="2:14" ht="14.25" customHeight="1" x14ac:dyDescent="0.2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row>
    <row r="6378" spans="2:14" ht="14.25" customHeight="1" x14ac:dyDescent="0.2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row>
    <row r="6379" spans="2:14" ht="14.25" customHeight="1" x14ac:dyDescent="0.2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row>
    <row r="6380" spans="2:14" ht="14.25" customHeight="1" x14ac:dyDescent="0.2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row>
    <row r="6381" spans="2:14" ht="14.25" customHeight="1" x14ac:dyDescent="0.2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row>
    <row r="6382" spans="2:14" ht="14.25" customHeight="1" x14ac:dyDescent="0.2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row>
    <row r="6383" spans="2:14" ht="14.25" customHeight="1" x14ac:dyDescent="0.2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row>
    <row r="6384" spans="2:14" ht="14.25" customHeight="1" x14ac:dyDescent="0.2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row>
    <row r="6385" spans="2:14" ht="14.25" customHeight="1" x14ac:dyDescent="0.2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row>
    <row r="6386" spans="2:14" ht="14.25" customHeight="1" x14ac:dyDescent="0.2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row>
    <row r="6387" spans="2:14" ht="14.25" customHeight="1" x14ac:dyDescent="0.2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row>
    <row r="6388" spans="2:14" ht="14.25" customHeight="1" x14ac:dyDescent="0.2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row>
    <row r="6389" spans="2:14" ht="14.25" customHeight="1" x14ac:dyDescent="0.2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row>
    <row r="6390" spans="2:14" ht="14.25" customHeight="1" x14ac:dyDescent="0.2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row>
    <row r="6391" spans="2:14" ht="14.25" customHeight="1" x14ac:dyDescent="0.2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row>
    <row r="6392" spans="2:14" ht="14.25" customHeight="1" x14ac:dyDescent="0.2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row>
    <row r="6393" spans="2:14" ht="14.25" customHeight="1" x14ac:dyDescent="0.2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row>
    <row r="6394" spans="2:14" ht="14.25" customHeight="1" x14ac:dyDescent="0.2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row>
    <row r="6395" spans="2:14" ht="14.25" customHeight="1" x14ac:dyDescent="0.2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row>
    <row r="6396" spans="2:14" ht="14.25" customHeight="1" x14ac:dyDescent="0.2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row>
    <row r="6397" spans="2:14" ht="14.25" customHeight="1" x14ac:dyDescent="0.2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row>
    <row r="6398" spans="2:14" ht="14.25" customHeight="1" x14ac:dyDescent="0.2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row>
    <row r="6399" spans="2:14" ht="14.25" customHeight="1" x14ac:dyDescent="0.2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row>
    <row r="6400" spans="2:14" ht="14.25" customHeight="1" x14ac:dyDescent="0.2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row>
    <row r="6401" spans="2:14" ht="14.25" customHeight="1" x14ac:dyDescent="0.2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row>
    <row r="6402" spans="2:14" ht="14.25" customHeight="1" x14ac:dyDescent="0.2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row>
    <row r="6403" spans="2:14" ht="14.25" customHeight="1" x14ac:dyDescent="0.2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row>
    <row r="6404" spans="2:14" ht="14.25" customHeight="1" x14ac:dyDescent="0.2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row>
    <row r="6405" spans="2:14" ht="14.25" customHeight="1" x14ac:dyDescent="0.2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row>
    <row r="6406" spans="2:14" ht="14.25" customHeight="1" x14ac:dyDescent="0.2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row>
    <row r="6407" spans="2:14" ht="14.25" customHeight="1" x14ac:dyDescent="0.2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row>
    <row r="6408" spans="2:14" ht="14.25" customHeight="1" x14ac:dyDescent="0.25">
      <c r="B6408" s="4" t="s">
        <v>61</v>
      </c>
      <c r="C6408" s="4">
        <v>1185732</v>
      </c>
      <c r="D6408" s="5">
        <v>44218</v>
      </c>
      <c r="E6408" s="4" t="s">
        <v>36</v>
      </c>
      <c r="F6408" s="4" t="s">
        <v>96</v>
      </c>
      <c r="G6408" s="4" t="s">
        <v>97</v>
      </c>
      <c r="H6408" s="6" t="s">
        <v>21</v>
      </c>
      <c r="I6408" s="7">
        <v>34</v>
      </c>
      <c r="J6408" s="8">
        <v>42</v>
      </c>
      <c r="K6408" s="9">
        <v>1428</v>
      </c>
      <c r="L6408" s="9">
        <v>714</v>
      </c>
      <c r="M6408" s="10">
        <v>0.5</v>
      </c>
      <c r="N6408" s="4" t="s">
        <v>83</v>
      </c>
    </row>
    <row r="6409" spans="2:14" ht="14.25" customHeight="1" x14ac:dyDescent="0.2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row>
    <row r="6410" spans="2:14" ht="14.25" customHeight="1" x14ac:dyDescent="0.2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row>
    <row r="6411" spans="2:14" ht="14.25" customHeight="1" x14ac:dyDescent="0.2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row>
    <row r="6412" spans="2:14" ht="14.25" customHeight="1" x14ac:dyDescent="0.2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row>
    <row r="6413" spans="2:14" ht="14.25" customHeight="1" x14ac:dyDescent="0.2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row>
    <row r="6414" spans="2:14" ht="14.25" customHeight="1" x14ac:dyDescent="0.2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row>
    <row r="6415" spans="2:14" ht="14.25" customHeight="1" x14ac:dyDescent="0.2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row>
    <row r="6416" spans="2:14" ht="14.25" customHeight="1" x14ac:dyDescent="0.2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row>
    <row r="6417" spans="2:14" ht="14.25" customHeight="1" x14ac:dyDescent="0.2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row>
    <row r="6418" spans="2:14" ht="14.25" customHeight="1" x14ac:dyDescent="0.2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row>
    <row r="6419" spans="2:14" ht="14.25" customHeight="1" x14ac:dyDescent="0.2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row>
    <row r="6420" spans="2:14" ht="14.25" customHeight="1" x14ac:dyDescent="0.2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row>
    <row r="6421" spans="2:14" ht="14.25" customHeight="1" x14ac:dyDescent="0.2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row>
    <row r="6422" spans="2:14" ht="14.25" customHeight="1" x14ac:dyDescent="0.2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row>
    <row r="6423" spans="2:14" ht="14.25" customHeight="1" x14ac:dyDescent="0.2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row>
    <row r="6424" spans="2:14" ht="14.25" customHeight="1" x14ac:dyDescent="0.2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row>
    <row r="6425" spans="2:14" ht="14.25" customHeight="1" x14ac:dyDescent="0.2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row>
    <row r="6426" spans="2:14" ht="14.25" customHeight="1" x14ac:dyDescent="0.25">
      <c r="B6426" s="4" t="s">
        <v>61</v>
      </c>
      <c r="C6426" s="4">
        <v>1185732</v>
      </c>
      <c r="D6426" s="5">
        <v>44308</v>
      </c>
      <c r="E6426" s="4" t="s">
        <v>48</v>
      </c>
      <c r="F6426" s="4" t="s">
        <v>98</v>
      </c>
      <c r="G6426" s="4" t="s">
        <v>99</v>
      </c>
      <c r="H6426" s="6" t="s">
        <v>21</v>
      </c>
      <c r="I6426" s="7">
        <v>42</v>
      </c>
      <c r="J6426" s="8">
        <v>29</v>
      </c>
      <c r="K6426" s="9">
        <v>1218</v>
      </c>
      <c r="L6426" s="9">
        <v>609</v>
      </c>
      <c r="M6426" s="10">
        <v>0.5</v>
      </c>
      <c r="N6426" s="4" t="s">
        <v>83</v>
      </c>
    </row>
    <row r="6427" spans="2:14" ht="14.25" customHeight="1" x14ac:dyDescent="0.2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row>
    <row r="6428" spans="2:14" ht="14.25" customHeight="1" x14ac:dyDescent="0.2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row>
    <row r="6429" spans="2:14" ht="14.25" customHeight="1" x14ac:dyDescent="0.2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row>
    <row r="6430" spans="2:14" ht="14.25" customHeight="1" x14ac:dyDescent="0.2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row>
    <row r="6431" spans="2:14" ht="14.25" customHeight="1" x14ac:dyDescent="0.2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row>
    <row r="6432" spans="2:14" ht="14.25" customHeight="1" x14ac:dyDescent="0.2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row>
    <row r="6433" spans="2:14" ht="14.25" customHeight="1" x14ac:dyDescent="0.2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row>
    <row r="6434" spans="2:14" ht="14.25" customHeight="1" x14ac:dyDescent="0.2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row>
    <row r="6435" spans="2:14" ht="14.25" customHeight="1" x14ac:dyDescent="0.2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row>
    <row r="6436" spans="2:14" ht="14.25" customHeight="1" x14ac:dyDescent="0.2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row>
    <row r="6437" spans="2:14" ht="14.25" customHeight="1" x14ac:dyDescent="0.2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row>
    <row r="6438" spans="2:14" ht="14.25" customHeight="1" x14ac:dyDescent="0.2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row>
    <row r="6439" spans="2:14" ht="14.25" customHeight="1" x14ac:dyDescent="0.2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row>
    <row r="6440" spans="2:14" ht="14.25" customHeight="1" x14ac:dyDescent="0.2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row>
    <row r="6441" spans="2:14" ht="14.25" customHeight="1" x14ac:dyDescent="0.2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row>
    <row r="6442" spans="2:14" ht="14.25" customHeight="1" x14ac:dyDescent="0.2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row>
    <row r="6443" spans="2:14" ht="14.25" customHeight="1" x14ac:dyDescent="0.2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row>
    <row r="6444" spans="2:14" ht="14.25" customHeight="1" x14ac:dyDescent="0.2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row>
    <row r="6445" spans="2:14" ht="14.25" customHeight="1" x14ac:dyDescent="0.2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row>
    <row r="6446" spans="2:14" ht="14.25" customHeight="1" x14ac:dyDescent="0.2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row>
    <row r="6447" spans="2:14" ht="14.25" customHeight="1" x14ac:dyDescent="0.2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row>
    <row r="6448" spans="2:14" ht="14.25" customHeight="1" x14ac:dyDescent="0.2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row>
    <row r="6449" spans="2:14" ht="14.25" customHeight="1" x14ac:dyDescent="0.2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row>
    <row r="6450" spans="2:14" ht="14.25" customHeight="1" x14ac:dyDescent="0.2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row>
    <row r="6451" spans="2:14" ht="14.25" customHeight="1" x14ac:dyDescent="0.2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row>
    <row r="6452" spans="2:14" ht="14.25" customHeight="1" x14ac:dyDescent="0.2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row>
    <row r="6453" spans="2:14" ht="14.25" customHeight="1" x14ac:dyDescent="0.2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row>
    <row r="6454" spans="2:14" ht="14.25" customHeight="1" x14ac:dyDescent="0.2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row>
    <row r="6455" spans="2:14" ht="14.25" customHeight="1" x14ac:dyDescent="0.2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row>
    <row r="6456" spans="2:14" ht="14.25" customHeight="1" x14ac:dyDescent="0.2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row>
    <row r="6457" spans="2:14" ht="14.25" customHeight="1" x14ac:dyDescent="0.2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row>
    <row r="6458" spans="2:14" ht="14.25" customHeight="1" x14ac:dyDescent="0.2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row>
    <row r="6459" spans="2:14" ht="14.25" customHeight="1" x14ac:dyDescent="0.2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row>
    <row r="6460" spans="2:14" ht="14.25" customHeight="1" x14ac:dyDescent="0.2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row>
    <row r="6461" spans="2:14" ht="14.25" customHeight="1" x14ac:dyDescent="0.2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row>
    <row r="6462" spans="2:14" ht="14.25" customHeight="1" x14ac:dyDescent="0.2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row>
    <row r="6463" spans="2:14" ht="14.25" customHeight="1" x14ac:dyDescent="0.2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row>
    <row r="6464" spans="2:14" ht="14.25" customHeight="1" x14ac:dyDescent="0.2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row>
    <row r="6465" spans="2:14" ht="14.25" customHeight="1" x14ac:dyDescent="0.2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row>
    <row r="6466" spans="2:14" ht="14.25" customHeight="1" x14ac:dyDescent="0.2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row>
    <row r="6467" spans="2:14" ht="14.25" customHeight="1" x14ac:dyDescent="0.2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row>
    <row r="6468" spans="2:14" ht="14.25" customHeight="1" x14ac:dyDescent="0.2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row>
    <row r="6469" spans="2:14" ht="14.25" customHeight="1" x14ac:dyDescent="0.2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row>
    <row r="6470" spans="2:14" ht="14.25" customHeight="1" x14ac:dyDescent="0.2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row>
    <row r="6471" spans="2:14" ht="14.25" customHeight="1" x14ac:dyDescent="0.2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row>
    <row r="6472" spans="2:14" ht="14.25" customHeight="1" x14ac:dyDescent="0.2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row>
    <row r="6473" spans="2:14" ht="14.25" customHeight="1" x14ac:dyDescent="0.2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row>
    <row r="6474" spans="2:14" ht="14.25" customHeight="1" x14ac:dyDescent="0.2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row>
    <row r="6475" spans="2:14" ht="14.25" customHeight="1" x14ac:dyDescent="0.2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row>
    <row r="6476" spans="2:14" ht="14.25" customHeight="1" x14ac:dyDescent="0.2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row>
    <row r="6477" spans="2:14" ht="14.25" customHeight="1" x14ac:dyDescent="0.2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row>
    <row r="6478" spans="2:14" ht="14.25" customHeight="1" x14ac:dyDescent="0.2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row>
    <row r="6479" spans="2:14" ht="14.25" customHeight="1" x14ac:dyDescent="0.2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row>
    <row r="6480" spans="2:14" ht="14.25" customHeight="1" x14ac:dyDescent="0.2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row>
    <row r="6481" spans="2:14" ht="14.25" customHeight="1" x14ac:dyDescent="0.2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row>
    <row r="6482" spans="2:14" ht="14.25" customHeight="1" x14ac:dyDescent="0.2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row>
    <row r="6483" spans="2:14" ht="14.25" customHeight="1" x14ac:dyDescent="0.2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row>
    <row r="6484" spans="2:14" ht="14.25" customHeight="1" x14ac:dyDescent="0.2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row>
    <row r="6485" spans="2:14" ht="14.25" customHeight="1" x14ac:dyDescent="0.2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row>
    <row r="6486" spans="2:14" ht="14.25" customHeight="1" x14ac:dyDescent="0.2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row>
    <row r="6487" spans="2:14" ht="14.25" customHeight="1" x14ac:dyDescent="0.2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row>
    <row r="6488" spans="2:14" ht="14.25" customHeight="1" x14ac:dyDescent="0.2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row>
    <row r="6489" spans="2:14" ht="14.25" customHeight="1" x14ac:dyDescent="0.2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row>
    <row r="6490" spans="2:14" ht="14.25" customHeight="1" x14ac:dyDescent="0.2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row>
    <row r="6491" spans="2:14" ht="14.25" customHeight="1" x14ac:dyDescent="0.2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row>
    <row r="6492" spans="2:14" ht="14.25" customHeight="1" x14ac:dyDescent="0.2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row>
    <row r="6493" spans="2:14" ht="14.25" customHeight="1" x14ac:dyDescent="0.2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row>
    <row r="6494" spans="2:14" ht="14.25" customHeight="1" x14ac:dyDescent="0.2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row>
    <row r="6495" spans="2:14" ht="14.25" customHeight="1" x14ac:dyDescent="0.2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row>
    <row r="6496" spans="2:14" ht="14.25" customHeight="1" x14ac:dyDescent="0.2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row>
    <row r="6497" spans="2:14" ht="14.25" customHeight="1" x14ac:dyDescent="0.2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row>
    <row r="6498" spans="2:14" ht="14.25" customHeight="1" x14ac:dyDescent="0.2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row>
    <row r="6499" spans="2:14" ht="14.25" customHeight="1" x14ac:dyDescent="0.2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row>
    <row r="6500" spans="2:14" ht="14.25" customHeight="1" x14ac:dyDescent="0.2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row>
    <row r="6501" spans="2:14" ht="14.25" customHeight="1" x14ac:dyDescent="0.2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row>
    <row r="6502" spans="2:14" ht="14.25" customHeight="1" x14ac:dyDescent="0.2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row>
    <row r="6503" spans="2:14" ht="14.25" customHeight="1" x14ac:dyDescent="0.2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row>
    <row r="6504" spans="2:14" ht="14.25" customHeight="1" x14ac:dyDescent="0.2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row>
    <row r="6505" spans="2:14" ht="14.25" customHeight="1" x14ac:dyDescent="0.2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row>
    <row r="6506" spans="2:14" ht="14.25" customHeight="1" x14ac:dyDescent="0.2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row>
    <row r="6507" spans="2:14" ht="14.25" customHeight="1" x14ac:dyDescent="0.2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row>
    <row r="6508" spans="2:14" ht="14.25" customHeight="1" x14ac:dyDescent="0.2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row>
    <row r="6509" spans="2:14" ht="14.25" customHeight="1" x14ac:dyDescent="0.2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row>
    <row r="6510" spans="2:14" ht="14.25" customHeight="1" x14ac:dyDescent="0.2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row>
    <row r="6511" spans="2:14" ht="14.25" customHeight="1" x14ac:dyDescent="0.2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row>
    <row r="6512" spans="2:14" ht="14.25" customHeight="1" x14ac:dyDescent="0.2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row>
    <row r="6513" spans="2:14" ht="14.25" customHeight="1" x14ac:dyDescent="0.2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row>
    <row r="6514" spans="2:14" ht="14.25" customHeight="1" x14ac:dyDescent="0.2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row>
    <row r="6515" spans="2:14" ht="14.25" customHeight="1" x14ac:dyDescent="0.2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row>
    <row r="6516" spans="2:14" ht="14.25" customHeight="1" x14ac:dyDescent="0.2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row>
    <row r="6517" spans="2:14" ht="14.25" customHeight="1" x14ac:dyDescent="0.2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row>
    <row r="6518" spans="2:14" ht="14.25" customHeight="1" x14ac:dyDescent="0.2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row>
    <row r="6519" spans="2:14" ht="14.25" customHeight="1" x14ac:dyDescent="0.2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row>
    <row r="6520" spans="2:14" ht="14.25" customHeight="1" x14ac:dyDescent="0.2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row>
    <row r="6521" spans="2:14" ht="14.25" customHeight="1" x14ac:dyDescent="0.2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row>
    <row r="6522" spans="2:14" ht="14.25" customHeight="1" x14ac:dyDescent="0.2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row>
    <row r="6523" spans="2:14" ht="14.25" customHeight="1" x14ac:dyDescent="0.2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row>
    <row r="6524" spans="2:14" ht="14.25" customHeight="1" x14ac:dyDescent="0.2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row>
    <row r="6525" spans="2:14" ht="14.25" customHeight="1" x14ac:dyDescent="0.2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row>
    <row r="6526" spans="2:14" ht="14.25" customHeight="1" x14ac:dyDescent="0.2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row>
    <row r="6527" spans="2:14" ht="14.25" customHeight="1" x14ac:dyDescent="0.2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row>
    <row r="6528" spans="2:14" ht="14.25" customHeight="1" x14ac:dyDescent="0.2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row>
    <row r="6529" spans="2:14" ht="14.25" customHeight="1" x14ac:dyDescent="0.2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row>
    <row r="6530" spans="2:14" ht="14.25" customHeight="1" x14ac:dyDescent="0.2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row>
    <row r="6531" spans="2:14" ht="14.25" customHeight="1" x14ac:dyDescent="0.2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row>
    <row r="6532" spans="2:14" ht="14.25" customHeight="1" x14ac:dyDescent="0.2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row>
    <row r="6533" spans="2:14" ht="14.25" customHeight="1" x14ac:dyDescent="0.2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row>
    <row r="6534" spans="2:14" ht="14.25" customHeight="1" x14ac:dyDescent="0.2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row>
    <row r="6535" spans="2:14" ht="14.25" customHeight="1" x14ac:dyDescent="0.2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row>
    <row r="6536" spans="2:14" ht="14.25" customHeight="1" x14ac:dyDescent="0.2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row>
    <row r="6537" spans="2:14" ht="14.25" customHeight="1" x14ac:dyDescent="0.2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row>
    <row r="6538" spans="2:14" ht="14.25" customHeight="1" x14ac:dyDescent="0.2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row>
    <row r="6539" spans="2:14" ht="14.25" customHeight="1" x14ac:dyDescent="0.2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row>
    <row r="6540" spans="2:14" ht="14.25" customHeight="1" x14ac:dyDescent="0.2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row>
    <row r="6541" spans="2:14" ht="14.25" customHeight="1" x14ac:dyDescent="0.2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row>
    <row r="6542" spans="2:14" ht="14.25" customHeight="1" x14ac:dyDescent="0.2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row>
    <row r="6543" spans="2:14" ht="14.25" customHeight="1" x14ac:dyDescent="0.2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row>
    <row r="6544" spans="2:14" ht="14.25" customHeight="1" x14ac:dyDescent="0.2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row>
    <row r="6545" spans="2:14" ht="14.25" customHeight="1" x14ac:dyDescent="0.2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row>
    <row r="6546" spans="2:14" ht="14.25" customHeight="1" x14ac:dyDescent="0.2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row>
    <row r="6547" spans="2:14" ht="14.25" customHeight="1" x14ac:dyDescent="0.2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row>
    <row r="6548" spans="2:14" ht="14.25" customHeight="1" x14ac:dyDescent="0.2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row>
    <row r="6549" spans="2:14" ht="14.25" customHeight="1" x14ac:dyDescent="0.2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row>
    <row r="6550" spans="2:14" ht="14.25" customHeight="1" x14ac:dyDescent="0.2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row>
    <row r="6551" spans="2:14" ht="14.25" customHeight="1" x14ac:dyDescent="0.2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row>
    <row r="6552" spans="2:14" ht="14.25" customHeight="1" x14ac:dyDescent="0.2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row>
    <row r="6553" spans="2:14" ht="14.25" customHeight="1" x14ac:dyDescent="0.2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row>
    <row r="6554" spans="2:14" ht="14.25" customHeight="1" x14ac:dyDescent="0.2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row>
    <row r="6555" spans="2:14" ht="14.25" customHeight="1" x14ac:dyDescent="0.2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row>
    <row r="6556" spans="2:14" ht="14.25" customHeight="1" x14ac:dyDescent="0.2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row>
    <row r="6557" spans="2:14" ht="14.25" customHeight="1" x14ac:dyDescent="0.2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row>
    <row r="6558" spans="2:14" ht="14.25" customHeight="1" x14ac:dyDescent="0.2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row>
    <row r="6559" spans="2:14" ht="14.25" customHeight="1" x14ac:dyDescent="0.2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row>
    <row r="6560" spans="2:14" ht="14.25" customHeight="1" x14ac:dyDescent="0.2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row>
    <row r="6561" spans="2:14" ht="14.25" customHeight="1" x14ac:dyDescent="0.2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row>
    <row r="6562" spans="2:14" ht="14.25" customHeight="1" x14ac:dyDescent="0.2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row>
    <row r="6563" spans="2:14" ht="14.25" customHeight="1" x14ac:dyDescent="0.2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row>
    <row r="6564" spans="2:14" ht="14.25" customHeight="1" x14ac:dyDescent="0.2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row>
    <row r="6565" spans="2:14" ht="14.25" customHeight="1" x14ac:dyDescent="0.2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row>
    <row r="6566" spans="2:14" ht="14.25" customHeight="1" x14ac:dyDescent="0.2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row>
    <row r="6567" spans="2:14" ht="14.25" customHeight="1" x14ac:dyDescent="0.2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row>
    <row r="6568" spans="2:14" ht="14.25" customHeight="1" x14ac:dyDescent="0.2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row>
    <row r="6569" spans="2:14" ht="14.25" customHeight="1" x14ac:dyDescent="0.2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row>
    <row r="6570" spans="2:14" ht="14.25" customHeight="1" x14ac:dyDescent="0.2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row>
    <row r="6571" spans="2:14" ht="14.25" customHeight="1" x14ac:dyDescent="0.2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row>
    <row r="6572" spans="2:14" ht="14.25" customHeight="1" x14ac:dyDescent="0.2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row>
    <row r="6573" spans="2:14" ht="14.25" customHeight="1" x14ac:dyDescent="0.2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row>
    <row r="6574" spans="2:14" ht="14.25" customHeight="1" x14ac:dyDescent="0.2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row>
    <row r="6575" spans="2:14" ht="14.25" customHeight="1" x14ac:dyDescent="0.2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row>
    <row r="6576" spans="2:14" ht="14.25" customHeight="1" x14ac:dyDescent="0.2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row>
    <row r="6577" spans="2:14" ht="14.25" customHeight="1" x14ac:dyDescent="0.2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row>
    <row r="6578" spans="2:14" ht="14.25" customHeight="1" x14ac:dyDescent="0.2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row>
    <row r="6579" spans="2:14" ht="14.25" customHeight="1" x14ac:dyDescent="0.2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row>
    <row r="6580" spans="2:14" ht="14.25" customHeight="1" x14ac:dyDescent="0.2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row>
    <row r="6581" spans="2:14" ht="14.25" customHeight="1" x14ac:dyDescent="0.2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row>
    <row r="6582" spans="2:14" ht="14.25" customHeight="1" x14ac:dyDescent="0.2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row>
    <row r="6583" spans="2:14" ht="14.25" customHeight="1" x14ac:dyDescent="0.2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row>
    <row r="6584" spans="2:14" ht="14.25" customHeight="1" x14ac:dyDescent="0.2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row>
    <row r="6585" spans="2:14" ht="14.25" customHeight="1" x14ac:dyDescent="0.2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row>
    <row r="6586" spans="2:14" ht="14.25" customHeight="1" x14ac:dyDescent="0.2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row>
    <row r="6587" spans="2:14" ht="14.25" customHeight="1" x14ac:dyDescent="0.2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row>
    <row r="6588" spans="2:14" ht="14.25" customHeight="1" x14ac:dyDescent="0.2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row>
    <row r="6589" spans="2:14" ht="14.25" customHeight="1" x14ac:dyDescent="0.2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row>
    <row r="6590" spans="2:14" ht="14.25" customHeight="1" x14ac:dyDescent="0.2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row>
    <row r="6591" spans="2:14" ht="14.25" customHeight="1" x14ac:dyDescent="0.2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row>
    <row r="6592" spans="2:14" ht="14.25" customHeight="1" x14ac:dyDescent="0.2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row>
    <row r="6593" spans="2:14" ht="14.25" customHeight="1" x14ac:dyDescent="0.2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row>
    <row r="6594" spans="2:14" ht="14.25" customHeight="1" x14ac:dyDescent="0.2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row>
    <row r="6595" spans="2:14" ht="14.25" customHeight="1" x14ac:dyDescent="0.2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row>
    <row r="6596" spans="2:14" ht="14.25" customHeight="1" x14ac:dyDescent="0.2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row>
    <row r="6597" spans="2:14" ht="14.25" customHeight="1" x14ac:dyDescent="0.2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row>
    <row r="6598" spans="2:14" ht="14.25" customHeight="1" x14ac:dyDescent="0.2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row>
    <row r="6599" spans="2:14" ht="14.25" customHeight="1" x14ac:dyDescent="0.2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row>
    <row r="6600" spans="2:14" ht="14.25" customHeight="1" x14ac:dyDescent="0.2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row>
    <row r="6601" spans="2:14" ht="14.25" customHeight="1" x14ac:dyDescent="0.2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row>
    <row r="6602" spans="2:14" ht="14.25" customHeight="1" x14ac:dyDescent="0.2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row>
    <row r="6603" spans="2:14" ht="14.25" customHeight="1" x14ac:dyDescent="0.2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row>
    <row r="6604" spans="2:14" ht="14.25" customHeight="1" x14ac:dyDescent="0.2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row>
    <row r="6605" spans="2:14" ht="14.25" customHeight="1" x14ac:dyDescent="0.2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row>
    <row r="6606" spans="2:14" ht="14.25" customHeight="1" x14ac:dyDescent="0.2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row>
    <row r="6607" spans="2:14" ht="14.25" customHeight="1" x14ac:dyDescent="0.2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row>
    <row r="6608" spans="2:14" ht="14.25" customHeight="1" x14ac:dyDescent="0.2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row>
    <row r="6609" spans="2:14" ht="14.25" customHeight="1" x14ac:dyDescent="0.2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row>
    <row r="6610" spans="2:14" ht="14.25" customHeight="1" x14ac:dyDescent="0.2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row>
    <row r="6611" spans="2:14" ht="14.25" customHeight="1" x14ac:dyDescent="0.2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row>
    <row r="6612" spans="2:14" ht="14.25" customHeight="1" x14ac:dyDescent="0.2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row>
    <row r="6613" spans="2:14" ht="14.25" customHeight="1" x14ac:dyDescent="0.2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row>
    <row r="6614" spans="2:14" ht="14.25" customHeight="1" x14ac:dyDescent="0.2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row>
    <row r="6615" spans="2:14" ht="14.25" customHeight="1" x14ac:dyDescent="0.2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row>
    <row r="6616" spans="2:14" ht="14.25" customHeight="1" x14ac:dyDescent="0.2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row>
    <row r="6617" spans="2:14" ht="14.25" customHeight="1" x14ac:dyDescent="0.2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row>
    <row r="6618" spans="2:14" ht="14.25" customHeight="1" x14ac:dyDescent="0.2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row>
    <row r="6619" spans="2:14" ht="14.25" customHeight="1" x14ac:dyDescent="0.2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row>
    <row r="6620" spans="2:14" ht="14.25" customHeight="1" x14ac:dyDescent="0.2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row>
    <row r="6621" spans="2:14" ht="14.25" customHeight="1" x14ac:dyDescent="0.2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row>
    <row r="6622" spans="2:14" ht="14.25" customHeight="1" x14ac:dyDescent="0.2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row>
    <row r="6623" spans="2:14" ht="14.25" customHeight="1" x14ac:dyDescent="0.2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row>
    <row r="6624" spans="2:14" ht="14.25" customHeight="1" x14ac:dyDescent="0.2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row>
    <row r="6625" spans="2:14" ht="14.25" customHeight="1" x14ac:dyDescent="0.2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row>
    <row r="6626" spans="2:14" ht="14.25" customHeight="1" x14ac:dyDescent="0.2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row>
    <row r="6627" spans="2:14" ht="14.25" customHeight="1" x14ac:dyDescent="0.2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row>
    <row r="6628" spans="2:14" ht="14.25" customHeight="1" x14ac:dyDescent="0.2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row>
    <row r="6629" spans="2:14" ht="14.25" customHeight="1" x14ac:dyDescent="0.2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row>
    <row r="6630" spans="2:14" ht="14.25" customHeight="1" x14ac:dyDescent="0.2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row>
    <row r="6631" spans="2:14" ht="14.25" customHeight="1" x14ac:dyDescent="0.2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row>
    <row r="6632" spans="2:14" ht="14.25" customHeight="1" x14ac:dyDescent="0.2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row>
    <row r="6633" spans="2:14" ht="14.25" customHeight="1" x14ac:dyDescent="0.2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row>
    <row r="6634" spans="2:14" ht="14.25" customHeight="1" x14ac:dyDescent="0.2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row>
    <row r="6635" spans="2:14" ht="14.25" customHeight="1" x14ac:dyDescent="0.25">
      <c r="B6635" s="4" t="s">
        <v>30</v>
      </c>
      <c r="C6635" s="4">
        <v>1197831</v>
      </c>
      <c r="D6635" s="5">
        <v>44274</v>
      </c>
      <c r="E6635" s="4" t="s">
        <v>27</v>
      </c>
      <c r="F6635" s="4" t="s">
        <v>104</v>
      </c>
      <c r="G6635" s="4" t="s">
        <v>105</v>
      </c>
      <c r="H6635" s="6" t="s">
        <v>20</v>
      </c>
      <c r="I6635" s="7">
        <v>9</v>
      </c>
      <c r="J6635" s="8">
        <v>80</v>
      </c>
      <c r="K6635" s="9">
        <v>720</v>
      </c>
      <c r="L6635" s="9">
        <v>360</v>
      </c>
      <c r="M6635" s="10">
        <v>0.5</v>
      </c>
      <c r="N6635" s="4" t="s">
        <v>83</v>
      </c>
    </row>
    <row r="6636" spans="2:14" ht="14.25" customHeight="1" x14ac:dyDescent="0.2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row>
    <row r="6637" spans="2:14" ht="14.25" customHeight="1" x14ac:dyDescent="0.2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row>
    <row r="6638" spans="2:14" ht="14.25" customHeight="1" x14ac:dyDescent="0.2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row>
    <row r="6639" spans="2:14" ht="14.25" customHeight="1" x14ac:dyDescent="0.2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row>
    <row r="6640" spans="2:14" ht="14.25" customHeight="1" x14ac:dyDescent="0.2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row>
    <row r="6641" spans="2:14" ht="14.25" customHeight="1" x14ac:dyDescent="0.2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row>
    <row r="6642" spans="2:14" ht="14.25" customHeight="1" x14ac:dyDescent="0.2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row>
    <row r="6643" spans="2:14" ht="14.25" customHeight="1" x14ac:dyDescent="0.2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row>
    <row r="6644" spans="2:14" ht="14.25" customHeight="1" x14ac:dyDescent="0.2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row>
    <row r="6645" spans="2:14" ht="14.25" customHeight="1" x14ac:dyDescent="0.2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row>
    <row r="6646" spans="2:14" ht="14.25" customHeight="1" x14ac:dyDescent="0.2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row>
    <row r="6647" spans="2:14" ht="14.25" customHeight="1" x14ac:dyDescent="0.2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row>
    <row r="6648" spans="2:14" ht="14.25" customHeight="1" x14ac:dyDescent="0.2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row>
    <row r="6649" spans="2:14" ht="14.25" customHeight="1" x14ac:dyDescent="0.2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row>
    <row r="6650" spans="2:14" ht="14.25" customHeight="1" x14ac:dyDescent="0.2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row>
    <row r="6651" spans="2:14" ht="14.25" customHeight="1" x14ac:dyDescent="0.2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row>
    <row r="6652" spans="2:14" ht="14.25" customHeight="1" x14ac:dyDescent="0.2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row>
    <row r="6653" spans="2:14" ht="14.25" customHeight="1" x14ac:dyDescent="0.2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row>
    <row r="6654" spans="2:14" ht="14.25" customHeight="1" x14ac:dyDescent="0.2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row>
    <row r="6655" spans="2:14" ht="14.25" customHeight="1" x14ac:dyDescent="0.2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row>
    <row r="6656" spans="2:14" ht="14.25" customHeight="1" x14ac:dyDescent="0.2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row>
    <row r="6657" spans="2:14" ht="14.25" customHeight="1" x14ac:dyDescent="0.2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row>
    <row r="6658" spans="2:14" ht="14.25" customHeight="1" x14ac:dyDescent="0.2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row>
    <row r="6659" spans="2:14" ht="14.25" customHeight="1" x14ac:dyDescent="0.2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row>
    <row r="6660" spans="2:14" ht="14.25" customHeight="1" x14ac:dyDescent="0.2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row>
    <row r="6661" spans="2:14" ht="14.25" customHeight="1" x14ac:dyDescent="0.2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row>
    <row r="6662" spans="2:14" ht="14.25" customHeight="1" x14ac:dyDescent="0.2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row>
    <row r="6663" spans="2:14" ht="14.25" customHeight="1" x14ac:dyDescent="0.2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row>
    <row r="6664" spans="2:14" ht="14.25" customHeight="1" x14ac:dyDescent="0.2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row>
    <row r="6665" spans="2:14" ht="14.25" customHeight="1" x14ac:dyDescent="0.2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row>
    <row r="6666" spans="2:14" ht="14.25" customHeight="1" x14ac:dyDescent="0.2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row>
    <row r="6667" spans="2:14" ht="14.25" customHeight="1" x14ac:dyDescent="0.2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row>
    <row r="6668" spans="2:14" ht="14.25" customHeight="1" x14ac:dyDescent="0.2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row>
    <row r="6669" spans="2:14" ht="14.25" customHeight="1" x14ac:dyDescent="0.2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row>
    <row r="6670" spans="2:14" ht="14.25" customHeight="1" x14ac:dyDescent="0.2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row>
    <row r="6671" spans="2:14" ht="14.25" customHeight="1" x14ac:dyDescent="0.2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row>
    <row r="6672" spans="2:14" ht="14.25" customHeight="1" x14ac:dyDescent="0.2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row>
    <row r="6673" spans="2:14" ht="14.25" customHeight="1" x14ac:dyDescent="0.2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row>
    <row r="6674" spans="2:14" ht="14.25" customHeight="1" x14ac:dyDescent="0.2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row>
    <row r="6675" spans="2:14" ht="14.25" customHeight="1" x14ac:dyDescent="0.2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row>
    <row r="6676" spans="2:14" ht="14.25" customHeight="1" x14ac:dyDescent="0.2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row>
    <row r="6677" spans="2:14" ht="14.25" customHeight="1" x14ac:dyDescent="0.2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row>
    <row r="6678" spans="2:14" ht="14.25" customHeight="1" x14ac:dyDescent="0.2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row>
    <row r="6679" spans="2:14" ht="14.25" customHeight="1" x14ac:dyDescent="0.2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row>
    <row r="6680" spans="2:14" ht="14.25" customHeight="1" x14ac:dyDescent="0.2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row>
    <row r="6681" spans="2:14" ht="14.25" customHeight="1" x14ac:dyDescent="0.2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row>
    <row r="6682" spans="2:14" ht="14.25" customHeight="1" x14ac:dyDescent="0.2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row>
    <row r="6683" spans="2:14" ht="14.25" customHeight="1" x14ac:dyDescent="0.2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row>
    <row r="6684" spans="2:14" ht="14.25" customHeight="1" x14ac:dyDescent="0.2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row>
    <row r="6685" spans="2:14" ht="14.25" customHeight="1" x14ac:dyDescent="0.2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row>
    <row r="6686" spans="2:14" ht="14.25" customHeight="1" x14ac:dyDescent="0.2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row>
    <row r="6687" spans="2:14" ht="14.25" customHeight="1" x14ac:dyDescent="0.2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row>
    <row r="6688" spans="2:14" ht="14.25" customHeight="1" x14ac:dyDescent="0.2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row>
    <row r="6689" spans="2:14" ht="14.25" customHeight="1" x14ac:dyDescent="0.2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row>
    <row r="6690" spans="2:14" ht="14.25" customHeight="1" x14ac:dyDescent="0.2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row>
    <row r="6691" spans="2:14" ht="14.25" customHeight="1" x14ac:dyDescent="0.2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row>
    <row r="6692" spans="2:14" ht="14.25" customHeight="1" x14ac:dyDescent="0.2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row>
    <row r="6693" spans="2:14" ht="14.25" customHeight="1" x14ac:dyDescent="0.2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row>
    <row r="6694" spans="2:14" ht="14.25" customHeight="1" x14ac:dyDescent="0.2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row>
    <row r="6695" spans="2:14" ht="14.25" customHeight="1" x14ac:dyDescent="0.2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row>
    <row r="6696" spans="2:14" ht="14.25" customHeight="1" x14ac:dyDescent="0.2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row>
    <row r="6697" spans="2:14" ht="14.25" customHeight="1" x14ac:dyDescent="0.2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row>
    <row r="6698" spans="2:14" ht="14.25" customHeight="1" x14ac:dyDescent="0.2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row>
    <row r="6699" spans="2:14" ht="14.25" customHeight="1" x14ac:dyDescent="0.2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row>
    <row r="6700" spans="2:14" ht="14.25" customHeight="1" x14ac:dyDescent="0.2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row>
    <row r="6701" spans="2:14" ht="14.25" customHeight="1" x14ac:dyDescent="0.2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row>
    <row r="6702" spans="2:14" ht="14.25" customHeight="1" x14ac:dyDescent="0.2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row>
    <row r="6703" spans="2:14" ht="14.25" customHeight="1" x14ac:dyDescent="0.2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row>
    <row r="6704" spans="2:14" ht="14.25" customHeight="1" x14ac:dyDescent="0.2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row>
    <row r="6705" spans="2:14" ht="14.25" customHeight="1" x14ac:dyDescent="0.2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row>
    <row r="6706" spans="2:14" ht="14.25" customHeight="1" x14ac:dyDescent="0.2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row>
    <row r="6707" spans="2:14" ht="14.25" customHeight="1" x14ac:dyDescent="0.2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row>
    <row r="6708" spans="2:14" ht="14.25" customHeight="1" x14ac:dyDescent="0.2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row>
    <row r="6709" spans="2:14" ht="14.25" customHeight="1" x14ac:dyDescent="0.2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row>
    <row r="6710" spans="2:14" ht="14.25" customHeight="1" x14ac:dyDescent="0.2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row>
    <row r="6711" spans="2:14" ht="14.25" customHeight="1" x14ac:dyDescent="0.2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row>
    <row r="6712" spans="2:14" ht="14.25" customHeight="1" x14ac:dyDescent="0.2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row>
    <row r="6713" spans="2:14" ht="14.25" customHeight="1" x14ac:dyDescent="0.2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row>
    <row r="6714" spans="2:14" ht="14.25" customHeight="1" x14ac:dyDescent="0.2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row>
    <row r="6715" spans="2:14" ht="14.25" customHeight="1" x14ac:dyDescent="0.2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row>
    <row r="6716" spans="2:14" ht="14.25" customHeight="1" x14ac:dyDescent="0.2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row>
    <row r="6717" spans="2:14" ht="14.25" customHeight="1" x14ac:dyDescent="0.2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row>
    <row r="6718" spans="2:14" ht="14.25" customHeight="1" x14ac:dyDescent="0.2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row>
    <row r="6719" spans="2:14" ht="14.25" customHeight="1" x14ac:dyDescent="0.2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row>
    <row r="6720" spans="2:14" ht="14.25" customHeight="1" x14ac:dyDescent="0.2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row>
    <row r="6721" spans="2:14" ht="14.25" customHeight="1" x14ac:dyDescent="0.2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row>
    <row r="6722" spans="2:14" ht="14.25" customHeight="1" x14ac:dyDescent="0.2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row>
    <row r="6723" spans="2:14" ht="14.25" customHeight="1" x14ac:dyDescent="0.2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row>
    <row r="6724" spans="2:14" ht="14.25" customHeight="1" x14ac:dyDescent="0.2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row>
    <row r="6725" spans="2:14" ht="14.25" customHeight="1" x14ac:dyDescent="0.2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row>
    <row r="6726" spans="2:14" ht="14.25" customHeight="1" x14ac:dyDescent="0.2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row>
    <row r="6727" spans="2:14" ht="14.25" customHeight="1" x14ac:dyDescent="0.2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row>
    <row r="6728" spans="2:14" ht="14.25" customHeight="1" x14ac:dyDescent="0.2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row>
    <row r="6729" spans="2:14" ht="14.25" customHeight="1" x14ac:dyDescent="0.2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row>
    <row r="6730" spans="2:14" ht="14.25" customHeight="1" x14ac:dyDescent="0.2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row>
    <row r="6731" spans="2:14" ht="14.25" customHeight="1" x14ac:dyDescent="0.2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row>
    <row r="6732" spans="2:14" ht="14.25" customHeight="1" x14ac:dyDescent="0.2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row>
    <row r="6733" spans="2:14" ht="14.25" customHeight="1" x14ac:dyDescent="0.2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row>
    <row r="6734" spans="2:14" ht="14.25" customHeight="1" x14ac:dyDescent="0.2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row>
    <row r="6735" spans="2:14" ht="14.25" customHeight="1" x14ac:dyDescent="0.2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row>
    <row r="6736" spans="2:14" ht="14.25" customHeight="1" x14ac:dyDescent="0.2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row>
    <row r="6737" spans="2:14" ht="14.25" customHeight="1" x14ac:dyDescent="0.2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row>
    <row r="6738" spans="2:14" ht="14.25" customHeight="1" x14ac:dyDescent="0.2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row>
    <row r="6739" spans="2:14" ht="14.25" customHeight="1" x14ac:dyDescent="0.2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row>
    <row r="6740" spans="2:14" ht="14.25" customHeight="1" x14ac:dyDescent="0.2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row>
    <row r="6741" spans="2:14" ht="14.25" customHeight="1" x14ac:dyDescent="0.2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row>
    <row r="6742" spans="2:14" ht="14.25" customHeight="1" x14ac:dyDescent="0.2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row>
    <row r="6743" spans="2:14" ht="14.25" customHeight="1" x14ac:dyDescent="0.2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row>
    <row r="6744" spans="2:14" ht="14.25" customHeight="1" x14ac:dyDescent="0.2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row>
    <row r="6745" spans="2:14" ht="14.25" customHeight="1" x14ac:dyDescent="0.2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row>
    <row r="6746" spans="2:14" ht="14.25" customHeight="1" x14ac:dyDescent="0.2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row>
    <row r="6747" spans="2:14" ht="14.25" customHeight="1" x14ac:dyDescent="0.2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row>
    <row r="6748" spans="2:14" ht="14.25" customHeight="1" x14ac:dyDescent="0.2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row>
    <row r="6749" spans="2:14" ht="14.25" customHeight="1" x14ac:dyDescent="0.2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row>
    <row r="6750" spans="2:14" ht="14.25" customHeight="1" x14ac:dyDescent="0.2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row>
    <row r="6751" spans="2:14" ht="14.25" customHeight="1" x14ac:dyDescent="0.2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row>
    <row r="6752" spans="2:14" ht="14.25" customHeight="1" x14ac:dyDescent="0.2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row>
    <row r="6753" spans="2:14" ht="14.25" customHeight="1" x14ac:dyDescent="0.2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row>
    <row r="6754" spans="2:14" ht="14.25" customHeight="1" x14ac:dyDescent="0.2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row>
    <row r="6755" spans="2:14" ht="14.25" customHeight="1" x14ac:dyDescent="0.2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row>
    <row r="6756" spans="2:14" ht="14.25" customHeight="1" x14ac:dyDescent="0.2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row>
    <row r="6757" spans="2:14" ht="14.25" customHeight="1" x14ac:dyDescent="0.2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row>
    <row r="6758" spans="2:14" ht="14.25" customHeight="1" x14ac:dyDescent="0.2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row>
    <row r="6759" spans="2:14" ht="14.25" customHeight="1" x14ac:dyDescent="0.2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row>
    <row r="6760" spans="2:14" ht="14.25" customHeight="1" x14ac:dyDescent="0.2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row>
    <row r="6761" spans="2:14" ht="14.25" customHeight="1" x14ac:dyDescent="0.2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row>
    <row r="6762" spans="2:14" ht="14.25" customHeight="1" x14ac:dyDescent="0.2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row>
    <row r="6763" spans="2:14" ht="14.25" customHeight="1" x14ac:dyDescent="0.2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row>
    <row r="6764" spans="2:14" ht="14.25" customHeight="1" x14ac:dyDescent="0.2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row>
    <row r="6765" spans="2:14" ht="14.25" customHeight="1" x14ac:dyDescent="0.2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row>
    <row r="6766" spans="2:14" ht="14.25" customHeight="1" x14ac:dyDescent="0.2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row>
    <row r="6767" spans="2:14" ht="14.25" customHeight="1" x14ac:dyDescent="0.2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row>
    <row r="6768" spans="2:14" ht="14.25" customHeight="1" x14ac:dyDescent="0.2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row>
    <row r="6769" spans="2:14" ht="14.25" customHeight="1" x14ac:dyDescent="0.2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row>
    <row r="6770" spans="2:14" ht="14.25" customHeight="1" x14ac:dyDescent="0.2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row>
    <row r="6771" spans="2:14" ht="14.25" customHeight="1" x14ac:dyDescent="0.2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row>
    <row r="6772" spans="2:14" ht="14.25" customHeight="1" x14ac:dyDescent="0.2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row>
    <row r="6773" spans="2:14" ht="14.25" customHeight="1" x14ac:dyDescent="0.2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row>
    <row r="6774" spans="2:14" ht="14.25" customHeight="1" x14ac:dyDescent="0.2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row>
    <row r="6775" spans="2:14" ht="14.25" customHeight="1" x14ac:dyDescent="0.2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row>
    <row r="6776" spans="2:14" ht="14.25" customHeight="1" x14ac:dyDescent="0.2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row>
    <row r="6777" spans="2:14" ht="14.25" customHeight="1" x14ac:dyDescent="0.2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row>
    <row r="6778" spans="2:14" ht="14.25" customHeight="1" x14ac:dyDescent="0.2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row>
    <row r="6779" spans="2:14" ht="14.25" customHeight="1" x14ac:dyDescent="0.2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row>
    <row r="6780" spans="2:14" ht="14.25" customHeight="1" x14ac:dyDescent="0.2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row>
    <row r="6781" spans="2:14" ht="14.25" customHeight="1" x14ac:dyDescent="0.2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row>
    <row r="6782" spans="2:14" ht="14.25" customHeight="1" x14ac:dyDescent="0.2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row>
    <row r="6783" spans="2:14" ht="14.25" customHeight="1" x14ac:dyDescent="0.2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row>
    <row r="6784" spans="2:14" ht="14.25" customHeight="1" x14ac:dyDescent="0.2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row>
    <row r="6785" spans="2:14" ht="14.25" customHeight="1" x14ac:dyDescent="0.2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row>
    <row r="6786" spans="2:14" ht="14.25" customHeight="1" x14ac:dyDescent="0.2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row>
    <row r="6787" spans="2:14" ht="14.25" customHeight="1" x14ac:dyDescent="0.2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row>
    <row r="6788" spans="2:14" ht="14.25" customHeight="1" x14ac:dyDescent="0.2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row>
    <row r="6789" spans="2:14" ht="14.25" customHeight="1" x14ac:dyDescent="0.2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row>
    <row r="6790" spans="2:14" ht="14.25" customHeight="1" x14ac:dyDescent="0.2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row>
    <row r="6791" spans="2:14" ht="14.25" customHeight="1" x14ac:dyDescent="0.2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row>
    <row r="6792" spans="2:14" ht="14.25" customHeight="1" x14ac:dyDescent="0.2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row>
    <row r="6793" spans="2:14" ht="14.25" customHeight="1" x14ac:dyDescent="0.2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row>
    <row r="6794" spans="2:14" ht="14.25" customHeight="1" x14ac:dyDescent="0.2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row>
    <row r="6795" spans="2:14" ht="14.25" customHeight="1" x14ac:dyDescent="0.2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row>
    <row r="6796" spans="2:14" ht="14.25" customHeight="1" x14ac:dyDescent="0.2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row>
    <row r="6797" spans="2:14" ht="14.25" customHeight="1" x14ac:dyDescent="0.2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row>
    <row r="6798" spans="2:14" ht="14.25" customHeight="1" x14ac:dyDescent="0.2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row>
    <row r="6799" spans="2:14" ht="14.25" customHeight="1" x14ac:dyDescent="0.2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row>
    <row r="6800" spans="2:14" ht="14.25" customHeight="1" x14ac:dyDescent="0.2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row>
    <row r="6801" spans="2:14" ht="14.25" customHeight="1" x14ac:dyDescent="0.2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row>
    <row r="6802" spans="2:14" ht="14.25" customHeight="1" x14ac:dyDescent="0.2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row>
    <row r="6803" spans="2:14" ht="14.25" customHeight="1" x14ac:dyDescent="0.2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row>
    <row r="6804" spans="2:14" ht="14.25" customHeight="1" x14ac:dyDescent="0.2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row>
    <row r="6805" spans="2:14" ht="14.25" customHeight="1" x14ac:dyDescent="0.2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row>
    <row r="6806" spans="2:14" ht="14.25" customHeight="1" x14ac:dyDescent="0.2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row>
    <row r="6807" spans="2:14" ht="14.25" customHeight="1" x14ac:dyDescent="0.2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row>
    <row r="6808" spans="2:14" ht="14.25" customHeight="1" x14ac:dyDescent="0.2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row>
    <row r="6809" spans="2:14" ht="14.25" customHeight="1" x14ac:dyDescent="0.2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row>
    <row r="6810" spans="2:14" ht="14.25" customHeight="1" x14ac:dyDescent="0.2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row>
    <row r="6811" spans="2:14" ht="14.25" customHeight="1" x14ac:dyDescent="0.2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row>
    <row r="6812" spans="2:14" ht="14.25" customHeight="1" x14ac:dyDescent="0.2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row>
    <row r="6813" spans="2:14" ht="14.25" customHeight="1" x14ac:dyDescent="0.2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row>
    <row r="6814" spans="2:14" ht="14.25" customHeight="1" x14ac:dyDescent="0.2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row>
    <row r="6815" spans="2:14" ht="14.25" customHeight="1" x14ac:dyDescent="0.2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row>
    <row r="6816" spans="2:14" ht="14.25" customHeight="1" x14ac:dyDescent="0.2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row>
    <row r="6817" spans="2:14" ht="14.25" customHeight="1" x14ac:dyDescent="0.2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row>
    <row r="6818" spans="2:14" ht="14.25" customHeight="1" x14ac:dyDescent="0.2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row>
    <row r="6819" spans="2:14" ht="14.25" customHeight="1" x14ac:dyDescent="0.2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row>
    <row r="6820" spans="2:14" ht="14.25" customHeight="1" x14ac:dyDescent="0.2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row>
    <row r="6821" spans="2:14" ht="14.25" customHeight="1" x14ac:dyDescent="0.2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row>
    <row r="6822" spans="2:14" ht="14.25" customHeight="1" x14ac:dyDescent="0.2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row>
    <row r="6823" spans="2:14" ht="14.25" customHeight="1" x14ac:dyDescent="0.2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row>
    <row r="6824" spans="2:14" ht="14.25" customHeight="1" x14ac:dyDescent="0.2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row>
    <row r="6825" spans="2:14" ht="14.25" customHeight="1" x14ac:dyDescent="0.2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row>
    <row r="6826" spans="2:14" ht="14.25" customHeight="1" x14ac:dyDescent="0.2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row>
    <row r="6827" spans="2:14" ht="14.25" customHeight="1" x14ac:dyDescent="0.2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row>
    <row r="6828" spans="2:14" ht="14.25" customHeight="1" x14ac:dyDescent="0.2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row>
    <row r="6829" spans="2:14" ht="14.25" customHeight="1" x14ac:dyDescent="0.2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row>
    <row r="6830" spans="2:14" ht="14.25" customHeight="1" x14ac:dyDescent="0.2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row>
    <row r="6831" spans="2:14" ht="14.25" customHeight="1" x14ac:dyDescent="0.2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row>
    <row r="6832" spans="2:14" ht="14.25" customHeight="1" x14ac:dyDescent="0.2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row>
    <row r="6833" spans="2:14" ht="14.25" customHeight="1" x14ac:dyDescent="0.2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row>
    <row r="6834" spans="2:14" ht="14.25" customHeight="1" x14ac:dyDescent="0.2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row>
    <row r="6835" spans="2:14" ht="14.25" customHeight="1" x14ac:dyDescent="0.2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row>
    <row r="6836" spans="2:14" ht="14.25" customHeight="1" x14ac:dyDescent="0.2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row>
    <row r="6837" spans="2:14" ht="14.25" customHeight="1" x14ac:dyDescent="0.2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row>
    <row r="6838" spans="2:14" ht="14.25" customHeight="1" x14ac:dyDescent="0.2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row>
    <row r="6839" spans="2:14" ht="14.25" customHeight="1" x14ac:dyDescent="0.2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row>
    <row r="6840" spans="2:14" ht="14.25" customHeight="1" x14ac:dyDescent="0.2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row>
    <row r="6841" spans="2:14" ht="14.25" customHeight="1" x14ac:dyDescent="0.2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row>
    <row r="6842" spans="2:14" ht="14.25" customHeight="1" x14ac:dyDescent="0.2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row>
    <row r="6843" spans="2:14" ht="14.25" customHeight="1" x14ac:dyDescent="0.2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row>
    <row r="6844" spans="2:14" ht="14.25" customHeight="1" x14ac:dyDescent="0.2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row>
    <row r="6845" spans="2:14" ht="14.25" customHeight="1" x14ac:dyDescent="0.2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row>
    <row r="6846" spans="2:14" ht="14.25" customHeight="1" x14ac:dyDescent="0.2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row>
    <row r="6847" spans="2:14" ht="14.25" customHeight="1" x14ac:dyDescent="0.2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row>
    <row r="6848" spans="2:14" ht="14.25" customHeight="1" x14ac:dyDescent="0.2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row>
    <row r="6849" spans="2:14" ht="14.25" customHeight="1" x14ac:dyDescent="0.2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row>
    <row r="6850" spans="2:14" ht="14.25" customHeight="1" x14ac:dyDescent="0.2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row>
    <row r="6851" spans="2:14" ht="14.25" customHeight="1" x14ac:dyDescent="0.2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row>
    <row r="6852" spans="2:14" ht="14.25" customHeight="1" x14ac:dyDescent="0.2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row>
    <row r="6853" spans="2:14" ht="14.25" customHeight="1" x14ac:dyDescent="0.2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row>
    <row r="6854" spans="2:14" ht="14.25" customHeight="1" x14ac:dyDescent="0.2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row>
    <row r="6855" spans="2:14" ht="14.25" customHeight="1" x14ac:dyDescent="0.2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row>
    <row r="6856" spans="2:14" ht="14.25" customHeight="1" x14ac:dyDescent="0.2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row>
    <row r="6857" spans="2:14" ht="14.25" customHeight="1" x14ac:dyDescent="0.2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row>
    <row r="6858" spans="2:14" ht="14.25" customHeight="1" x14ac:dyDescent="0.2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row>
    <row r="6859" spans="2:14" ht="14.25" customHeight="1" x14ac:dyDescent="0.2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row>
    <row r="6860" spans="2:14" ht="14.25" customHeight="1" x14ac:dyDescent="0.2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row>
    <row r="6861" spans="2:14" ht="14.25" customHeight="1" x14ac:dyDescent="0.2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row>
    <row r="6862" spans="2:14" ht="14.25" customHeight="1" x14ac:dyDescent="0.2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row>
    <row r="6863" spans="2:14" ht="14.25" customHeight="1" x14ac:dyDescent="0.2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row>
    <row r="6864" spans="2:14" ht="14.25" customHeight="1" x14ac:dyDescent="0.2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row>
    <row r="6865" spans="2:14" ht="14.25" customHeight="1" x14ac:dyDescent="0.2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row>
    <row r="6866" spans="2:14" ht="14.25" customHeight="1" x14ac:dyDescent="0.2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row>
    <row r="6867" spans="2:14" ht="14.25" customHeight="1" x14ac:dyDescent="0.2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row>
    <row r="6868" spans="2:14" ht="14.25" customHeight="1" x14ac:dyDescent="0.2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row>
    <row r="6869" spans="2:14" ht="14.25" customHeight="1" x14ac:dyDescent="0.2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row>
    <row r="6870" spans="2:14" ht="14.25" customHeight="1" x14ac:dyDescent="0.2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row>
    <row r="6871" spans="2:14" ht="14.25" customHeight="1" x14ac:dyDescent="0.2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row>
    <row r="6872" spans="2:14" ht="14.25" customHeight="1" x14ac:dyDescent="0.2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row>
    <row r="6873" spans="2:14" ht="14.25" customHeight="1" x14ac:dyDescent="0.2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row>
    <row r="6874" spans="2:14" ht="14.25" customHeight="1" x14ac:dyDescent="0.2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row>
    <row r="6875" spans="2:14" ht="14.25" customHeight="1" x14ac:dyDescent="0.2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row>
    <row r="6876" spans="2:14" ht="14.25" customHeight="1" x14ac:dyDescent="0.2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row>
    <row r="6877" spans="2:14" ht="14.25" customHeight="1" x14ac:dyDescent="0.2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row>
    <row r="6878" spans="2:14" ht="14.25" customHeight="1" x14ac:dyDescent="0.2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row>
    <row r="6879" spans="2:14" ht="14.25" customHeight="1" x14ac:dyDescent="0.2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row>
    <row r="6880" spans="2:14" ht="14.25" customHeight="1" x14ac:dyDescent="0.2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row>
    <row r="6881" spans="2:14" ht="14.25" customHeight="1" x14ac:dyDescent="0.2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row>
    <row r="6882" spans="2:14" ht="14.25" customHeight="1" x14ac:dyDescent="0.2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row>
    <row r="6883" spans="2:14" ht="14.25" customHeight="1" x14ac:dyDescent="0.2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row>
    <row r="6884" spans="2:14" ht="14.25" customHeight="1" x14ac:dyDescent="0.2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row>
    <row r="6885" spans="2:14" ht="14.25" customHeight="1" x14ac:dyDescent="0.2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row>
    <row r="6886" spans="2:14" ht="14.25" customHeight="1" x14ac:dyDescent="0.2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row>
    <row r="6887" spans="2:14" ht="14.25" customHeight="1" x14ac:dyDescent="0.2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row>
    <row r="6888" spans="2:14" ht="14.25" customHeight="1" x14ac:dyDescent="0.2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row>
    <row r="6889" spans="2:14" ht="14.25" customHeight="1" x14ac:dyDescent="0.2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row>
    <row r="6890" spans="2:14" ht="14.25" customHeight="1" x14ac:dyDescent="0.2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row>
    <row r="6891" spans="2:14" ht="14.25" customHeight="1" x14ac:dyDescent="0.2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row>
    <row r="6892" spans="2:14" ht="14.25" customHeight="1" x14ac:dyDescent="0.2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row>
    <row r="6893" spans="2:14" ht="14.25" customHeight="1" x14ac:dyDescent="0.2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row>
    <row r="6894" spans="2:14" ht="14.25" customHeight="1" x14ac:dyDescent="0.2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row>
    <row r="6895" spans="2:14" ht="14.25" customHeight="1" x14ac:dyDescent="0.2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row>
    <row r="6896" spans="2:14" ht="14.25" customHeight="1" x14ac:dyDescent="0.2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row>
    <row r="6897" spans="2:14" ht="14.25" customHeight="1" x14ac:dyDescent="0.2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row>
    <row r="6898" spans="2:14" ht="14.25" customHeight="1" x14ac:dyDescent="0.2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row>
    <row r="6899" spans="2:14" ht="14.25" customHeight="1" x14ac:dyDescent="0.2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row>
    <row r="6900" spans="2:14" ht="14.25" customHeight="1" x14ac:dyDescent="0.2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row>
    <row r="6901" spans="2:14" ht="14.25" customHeight="1" x14ac:dyDescent="0.2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row>
    <row r="6902" spans="2:14" ht="14.25" customHeight="1" x14ac:dyDescent="0.2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row>
    <row r="6903" spans="2:14" ht="14.25" customHeight="1" x14ac:dyDescent="0.2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row>
    <row r="6904" spans="2:14" ht="14.25" customHeight="1" x14ac:dyDescent="0.2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row>
    <row r="6905" spans="2:14" ht="14.25" customHeight="1" x14ac:dyDescent="0.2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row>
    <row r="6906" spans="2:14" ht="14.25" customHeight="1" x14ac:dyDescent="0.2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row>
    <row r="6907" spans="2:14" ht="14.25" customHeight="1" x14ac:dyDescent="0.2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row>
    <row r="6908" spans="2:14" ht="14.25" customHeight="1" x14ac:dyDescent="0.2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row>
    <row r="6909" spans="2:14" ht="14.25" customHeight="1" x14ac:dyDescent="0.2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row>
    <row r="6910" spans="2:14" ht="14.25" customHeight="1" x14ac:dyDescent="0.2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row>
    <row r="6911" spans="2:14" ht="14.25" customHeight="1" x14ac:dyDescent="0.2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row>
    <row r="6912" spans="2:14" ht="14.25" customHeight="1" x14ac:dyDescent="0.2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row>
    <row r="6913" spans="2:14" ht="14.25" customHeight="1" x14ac:dyDescent="0.2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row>
    <row r="6914" spans="2:14" ht="14.25" customHeight="1" x14ac:dyDescent="0.2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row>
    <row r="6915" spans="2:14" ht="14.25" customHeight="1" x14ac:dyDescent="0.2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row>
    <row r="6916" spans="2:14" ht="14.25" customHeight="1" x14ac:dyDescent="0.2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row>
    <row r="6917" spans="2:14" ht="14.25" customHeight="1" x14ac:dyDescent="0.2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row>
    <row r="6918" spans="2:14" ht="14.25" customHeight="1" x14ac:dyDescent="0.2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row>
    <row r="6919" spans="2:14" ht="14.25" customHeight="1" x14ac:dyDescent="0.2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row>
    <row r="6920" spans="2:14" ht="14.25" customHeight="1" x14ac:dyDescent="0.2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row>
    <row r="6921" spans="2:14" ht="14.25" customHeight="1" x14ac:dyDescent="0.2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row>
    <row r="6922" spans="2:14" ht="14.25" customHeight="1" x14ac:dyDescent="0.2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row>
    <row r="6923" spans="2:14" ht="14.25" customHeight="1" x14ac:dyDescent="0.25">
      <c r="B6923" s="4" t="s">
        <v>14</v>
      </c>
      <c r="C6923" s="4">
        <v>1185732</v>
      </c>
      <c r="D6923" s="5">
        <v>44260</v>
      </c>
      <c r="E6923" s="4" t="s">
        <v>36</v>
      </c>
      <c r="F6923" s="4" t="s">
        <v>112</v>
      </c>
      <c r="G6923" s="4" t="s">
        <v>113</v>
      </c>
      <c r="H6923" s="6" t="s">
        <v>20</v>
      </c>
      <c r="I6923" s="7">
        <v>9</v>
      </c>
      <c r="J6923" s="8">
        <v>65</v>
      </c>
      <c r="K6923" s="9">
        <v>585</v>
      </c>
      <c r="L6923" s="9">
        <v>234</v>
      </c>
      <c r="M6923" s="10">
        <v>0.4</v>
      </c>
      <c r="N6923" s="4" t="s">
        <v>83</v>
      </c>
    </row>
    <row r="6924" spans="2:14" ht="14.25" customHeight="1" x14ac:dyDescent="0.2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row>
    <row r="6925" spans="2:14" ht="14.25" customHeight="1" x14ac:dyDescent="0.2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row>
    <row r="6926" spans="2:14" ht="14.25" customHeight="1" x14ac:dyDescent="0.2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row>
    <row r="6927" spans="2:14" ht="14.25" customHeight="1" x14ac:dyDescent="0.2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row>
    <row r="6928" spans="2:14" ht="14.25" customHeight="1" x14ac:dyDescent="0.2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row>
    <row r="6929" spans="2:14" ht="14.25" customHeight="1" x14ac:dyDescent="0.2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row>
    <row r="6930" spans="2:14" ht="14.25" customHeight="1" x14ac:dyDescent="0.2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row>
    <row r="6931" spans="2:14" ht="14.25" customHeight="1" x14ac:dyDescent="0.2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row>
    <row r="6932" spans="2:14" ht="14.25" customHeight="1" x14ac:dyDescent="0.2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row>
    <row r="6933" spans="2:14" ht="14.25" customHeight="1" x14ac:dyDescent="0.2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row>
    <row r="6934" spans="2:14" ht="14.25" customHeight="1" x14ac:dyDescent="0.2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row>
    <row r="6935" spans="2:14" ht="14.25" customHeight="1" x14ac:dyDescent="0.2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row>
    <row r="6936" spans="2:14" ht="14.25" customHeight="1" x14ac:dyDescent="0.2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row>
    <row r="6937" spans="2:14" ht="14.25" customHeight="1" x14ac:dyDescent="0.2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row>
    <row r="6938" spans="2:14" ht="14.25" customHeight="1" x14ac:dyDescent="0.2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row>
    <row r="6939" spans="2:14" ht="14.25" customHeight="1" x14ac:dyDescent="0.2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row>
    <row r="6940" spans="2:14" ht="14.25" customHeight="1" x14ac:dyDescent="0.2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row>
    <row r="6941" spans="2:14" ht="14.25" customHeight="1" x14ac:dyDescent="0.2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row>
    <row r="6942" spans="2:14" ht="14.25" customHeight="1" x14ac:dyDescent="0.2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row>
    <row r="6943" spans="2:14" ht="14.25" customHeight="1" x14ac:dyDescent="0.2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row>
    <row r="6944" spans="2:14" ht="14.25" customHeight="1" x14ac:dyDescent="0.2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row>
    <row r="6945" spans="2:14" ht="14.25" customHeight="1" x14ac:dyDescent="0.2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row>
    <row r="6946" spans="2:14" ht="14.25" customHeight="1" x14ac:dyDescent="0.2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row>
    <row r="6947" spans="2:14" ht="14.25" customHeight="1" x14ac:dyDescent="0.2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row>
    <row r="6948" spans="2:14" ht="14.25" customHeight="1" x14ac:dyDescent="0.2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row>
    <row r="6949" spans="2:14" ht="14.25" customHeight="1" x14ac:dyDescent="0.2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row>
    <row r="6950" spans="2:14" ht="14.25" customHeight="1" x14ac:dyDescent="0.2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row>
    <row r="6951" spans="2:14" ht="14.25" customHeight="1" x14ac:dyDescent="0.2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row>
    <row r="6952" spans="2:14" ht="14.25" customHeight="1" x14ac:dyDescent="0.2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row>
    <row r="6953" spans="2:14" ht="14.25" customHeight="1" x14ac:dyDescent="0.2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row>
    <row r="6954" spans="2:14" ht="14.25" customHeight="1" x14ac:dyDescent="0.2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row>
    <row r="6955" spans="2:14" ht="14.25" customHeight="1" x14ac:dyDescent="0.2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row>
    <row r="6956" spans="2:14" ht="14.25" customHeight="1" x14ac:dyDescent="0.2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row>
    <row r="6957" spans="2:14" ht="14.25" customHeight="1" x14ac:dyDescent="0.2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row>
    <row r="6958" spans="2:14" ht="14.25" customHeight="1" x14ac:dyDescent="0.2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row>
    <row r="6959" spans="2:14" ht="14.25" customHeight="1" x14ac:dyDescent="0.2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row>
    <row r="6960" spans="2:14" ht="14.25" customHeight="1" x14ac:dyDescent="0.2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row>
    <row r="6961" spans="2:14" ht="14.25" customHeight="1" x14ac:dyDescent="0.2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row>
    <row r="6962" spans="2:14" ht="14.25" customHeight="1" x14ac:dyDescent="0.2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row>
    <row r="6963" spans="2:14" ht="14.25" customHeight="1" x14ac:dyDescent="0.2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row>
    <row r="6964" spans="2:14" ht="14.25" customHeight="1" x14ac:dyDescent="0.2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row>
    <row r="6965" spans="2:14" ht="14.25" customHeight="1" x14ac:dyDescent="0.2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row>
    <row r="6966" spans="2:14" ht="14.25" customHeight="1" x14ac:dyDescent="0.2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row>
    <row r="6967" spans="2:14" ht="14.25" customHeight="1" x14ac:dyDescent="0.2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row>
    <row r="6968" spans="2:14" ht="14.25" customHeight="1" x14ac:dyDescent="0.2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row>
    <row r="6969" spans="2:14" ht="14.25" customHeight="1" x14ac:dyDescent="0.2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row>
    <row r="6970" spans="2:14" ht="14.25" customHeight="1" x14ac:dyDescent="0.2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row>
    <row r="6971" spans="2:14" ht="14.25" customHeight="1" x14ac:dyDescent="0.2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row>
    <row r="6972" spans="2:14" ht="14.25" customHeight="1" x14ac:dyDescent="0.2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row>
    <row r="6973" spans="2:14" ht="14.25" customHeight="1" x14ac:dyDescent="0.2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row>
    <row r="6974" spans="2:14" ht="14.25" customHeight="1" x14ac:dyDescent="0.2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row>
    <row r="6975" spans="2:14" ht="14.25" customHeight="1" x14ac:dyDescent="0.2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row>
    <row r="6976" spans="2:14" ht="14.25" customHeight="1" x14ac:dyDescent="0.2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row>
    <row r="6977" spans="2:14" ht="14.25" customHeight="1" x14ac:dyDescent="0.2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row>
    <row r="6978" spans="2:14" ht="14.25" customHeight="1" x14ac:dyDescent="0.2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row>
    <row r="6979" spans="2:14" ht="14.25" customHeight="1" x14ac:dyDescent="0.2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row>
    <row r="6980" spans="2:14" ht="14.25" customHeight="1" x14ac:dyDescent="0.2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row>
    <row r="6981" spans="2:14" ht="14.25" customHeight="1" x14ac:dyDescent="0.2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row>
    <row r="6982" spans="2:14" ht="14.25" customHeight="1" x14ac:dyDescent="0.2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row>
    <row r="6983" spans="2:14" ht="14.25" customHeight="1" x14ac:dyDescent="0.2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row>
    <row r="6984" spans="2:14" ht="14.25" customHeight="1" x14ac:dyDescent="0.2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row>
    <row r="6985" spans="2:14" ht="14.25" customHeight="1" x14ac:dyDescent="0.2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row>
    <row r="6986" spans="2:14" ht="14.25" customHeight="1" x14ac:dyDescent="0.2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row>
    <row r="6987" spans="2:14" ht="14.25" customHeight="1" x14ac:dyDescent="0.2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row>
    <row r="6988" spans="2:14" ht="14.25" customHeight="1" x14ac:dyDescent="0.2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row>
    <row r="6989" spans="2:14" ht="14.25" customHeight="1" x14ac:dyDescent="0.2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row>
    <row r="6990" spans="2:14" ht="14.25" customHeight="1" x14ac:dyDescent="0.2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row>
    <row r="6991" spans="2:14" ht="14.25" customHeight="1" x14ac:dyDescent="0.2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row>
    <row r="6992" spans="2:14" ht="14.25" customHeight="1" x14ac:dyDescent="0.2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row>
    <row r="6993" spans="2:14" ht="14.25" customHeight="1" x14ac:dyDescent="0.2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row>
    <row r="6994" spans="2:14" ht="14.25" customHeight="1" x14ac:dyDescent="0.2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row>
    <row r="6995" spans="2:14" ht="14.25" customHeight="1" x14ac:dyDescent="0.2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row>
    <row r="6996" spans="2:14" ht="14.25" customHeight="1" x14ac:dyDescent="0.2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row>
    <row r="6997" spans="2:14" ht="14.25" customHeight="1" x14ac:dyDescent="0.2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row>
    <row r="6998" spans="2:14" ht="14.25" customHeight="1" x14ac:dyDescent="0.2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row>
    <row r="6999" spans="2:14" ht="14.25" customHeight="1" x14ac:dyDescent="0.2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row>
    <row r="7000" spans="2:14" ht="14.25" customHeight="1" x14ac:dyDescent="0.2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row>
    <row r="7001" spans="2:14" ht="14.25" customHeight="1" x14ac:dyDescent="0.2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row>
    <row r="7002" spans="2:14" ht="14.25" customHeight="1" x14ac:dyDescent="0.2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row>
    <row r="7003" spans="2:14" ht="14.25" customHeight="1" x14ac:dyDescent="0.2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row>
    <row r="7004" spans="2:14" ht="14.25" customHeight="1" x14ac:dyDescent="0.2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row>
    <row r="7005" spans="2:14" ht="14.25" customHeight="1" x14ac:dyDescent="0.2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row>
    <row r="7006" spans="2:14" ht="14.25" customHeight="1" x14ac:dyDescent="0.2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row>
    <row r="7007" spans="2:14" ht="14.25" customHeight="1" x14ac:dyDescent="0.2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row>
    <row r="7008" spans="2:14" ht="14.25" customHeight="1" x14ac:dyDescent="0.2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row>
    <row r="7009" spans="2:14" ht="14.25" customHeight="1" x14ac:dyDescent="0.2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row>
    <row r="7010" spans="2:14" ht="14.25" customHeight="1" x14ac:dyDescent="0.2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row>
    <row r="7011" spans="2:14" ht="14.25" customHeight="1" x14ac:dyDescent="0.2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row>
    <row r="7012" spans="2:14" ht="14.25" customHeight="1" x14ac:dyDescent="0.2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row>
    <row r="7013" spans="2:14" ht="14.25" customHeight="1" x14ac:dyDescent="0.2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row>
    <row r="7014" spans="2:14" ht="14.25" customHeight="1" x14ac:dyDescent="0.2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row>
    <row r="7015" spans="2:14" ht="14.25" customHeight="1" x14ac:dyDescent="0.2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row>
    <row r="7016" spans="2:14" ht="14.25" customHeight="1" x14ac:dyDescent="0.2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row>
    <row r="7017" spans="2:14" ht="14.25" customHeight="1" x14ac:dyDescent="0.2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row>
    <row r="7018" spans="2:14" ht="14.25" customHeight="1" x14ac:dyDescent="0.2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row>
    <row r="7019" spans="2:14" ht="14.25" customHeight="1" x14ac:dyDescent="0.2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row>
    <row r="7020" spans="2:14" ht="14.25" customHeight="1" x14ac:dyDescent="0.2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row>
    <row r="7021" spans="2:14" ht="14.25" customHeight="1" x14ac:dyDescent="0.2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row>
    <row r="7022" spans="2:14" ht="14.25" customHeight="1" x14ac:dyDescent="0.2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row>
    <row r="7023" spans="2:14" ht="14.25" customHeight="1" x14ac:dyDescent="0.2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row>
    <row r="7024" spans="2:14" ht="14.25" customHeight="1" x14ac:dyDescent="0.2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row>
    <row r="7025" spans="2:14" ht="14.25" customHeight="1" x14ac:dyDescent="0.2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row>
    <row r="7026" spans="2:14" ht="14.25" customHeight="1" x14ac:dyDescent="0.2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row>
    <row r="7027" spans="2:14" ht="14.25" customHeight="1" x14ac:dyDescent="0.2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row>
    <row r="7028" spans="2:14" ht="14.25" customHeight="1" x14ac:dyDescent="0.2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row>
    <row r="7029" spans="2:14" ht="14.25" customHeight="1" x14ac:dyDescent="0.2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row>
    <row r="7030" spans="2:14" ht="14.25" customHeight="1" x14ac:dyDescent="0.2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row>
    <row r="7031" spans="2:14" ht="14.25" customHeight="1" x14ac:dyDescent="0.2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row>
    <row r="7032" spans="2:14" ht="14.25" customHeight="1" x14ac:dyDescent="0.2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row>
    <row r="7033" spans="2:14" ht="14.25" customHeight="1" x14ac:dyDescent="0.2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row>
    <row r="7034" spans="2:14" ht="14.25" customHeight="1" x14ac:dyDescent="0.2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row>
    <row r="7035" spans="2:14" ht="14.25" customHeight="1" x14ac:dyDescent="0.2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row>
    <row r="7036" spans="2:14" ht="14.25" customHeight="1" x14ac:dyDescent="0.2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row>
    <row r="7037" spans="2:14" ht="14.25" customHeight="1" x14ac:dyDescent="0.2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row>
    <row r="7038" spans="2:14" ht="14.25" customHeight="1" x14ac:dyDescent="0.2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row>
    <row r="7039" spans="2:14" ht="14.25" customHeight="1" x14ac:dyDescent="0.2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row>
    <row r="7040" spans="2:14" ht="14.25" customHeight="1" x14ac:dyDescent="0.2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row>
    <row r="7041" spans="2:14" ht="14.25" customHeight="1" x14ac:dyDescent="0.2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row>
    <row r="7042" spans="2:14" ht="14.25" customHeight="1" x14ac:dyDescent="0.2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row>
    <row r="7043" spans="2:14" ht="14.25" customHeight="1" x14ac:dyDescent="0.2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row>
    <row r="7044" spans="2:14" ht="14.25" customHeight="1" x14ac:dyDescent="0.2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row>
    <row r="7045" spans="2:14" ht="14.25" customHeight="1" x14ac:dyDescent="0.2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row>
    <row r="7046" spans="2:14" ht="14.25" customHeight="1" x14ac:dyDescent="0.2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row>
    <row r="7047" spans="2:14" ht="14.25" customHeight="1" x14ac:dyDescent="0.2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row>
    <row r="7048" spans="2:14" ht="14.25" customHeight="1" x14ac:dyDescent="0.2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row>
    <row r="7049" spans="2:14" ht="14.25" customHeight="1" x14ac:dyDescent="0.2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row>
    <row r="7050" spans="2:14" ht="14.25" customHeight="1" x14ac:dyDescent="0.2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row>
    <row r="7051" spans="2:14" ht="14.25" customHeight="1" x14ac:dyDescent="0.2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row>
    <row r="7052" spans="2:14" ht="14.25" customHeight="1" x14ac:dyDescent="0.2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row>
    <row r="7053" spans="2:14" ht="14.25" customHeight="1" x14ac:dyDescent="0.2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row>
    <row r="7054" spans="2:14" ht="14.25" customHeight="1" x14ac:dyDescent="0.2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row>
    <row r="7055" spans="2:14" ht="14.25" customHeight="1" x14ac:dyDescent="0.2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row>
    <row r="7056" spans="2:14" ht="14.25" customHeight="1" x14ac:dyDescent="0.2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row>
    <row r="7057" spans="2:14" ht="14.25" customHeight="1" x14ac:dyDescent="0.2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row>
    <row r="7058" spans="2:14" ht="14.25" customHeight="1" x14ac:dyDescent="0.2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row>
    <row r="7059" spans="2:14" ht="14.25" customHeight="1" x14ac:dyDescent="0.2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row>
    <row r="7060" spans="2:14" ht="14.25" customHeight="1" x14ac:dyDescent="0.2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row>
    <row r="7061" spans="2:14" ht="14.25" customHeight="1" x14ac:dyDescent="0.2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row>
    <row r="7062" spans="2:14" ht="14.25" customHeight="1" x14ac:dyDescent="0.2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row>
    <row r="7063" spans="2:14" ht="14.25" customHeight="1" x14ac:dyDescent="0.2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row>
    <row r="7064" spans="2:14" ht="14.25" customHeight="1" x14ac:dyDescent="0.2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row>
    <row r="7065" spans="2:14" ht="14.25" customHeight="1" x14ac:dyDescent="0.2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row>
    <row r="7066" spans="2:14" ht="14.25" customHeight="1" x14ac:dyDescent="0.2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row>
    <row r="7067" spans="2:14" ht="14.25" customHeight="1" x14ac:dyDescent="0.2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row>
    <row r="7068" spans="2:14" ht="14.25" customHeight="1" x14ac:dyDescent="0.2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row>
    <row r="7069" spans="2:14" ht="14.25" customHeight="1" x14ac:dyDescent="0.2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row>
    <row r="7070" spans="2:14" ht="14.25" customHeight="1" x14ac:dyDescent="0.2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row>
    <row r="7071" spans="2:14" ht="14.25" customHeight="1" x14ac:dyDescent="0.2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row>
    <row r="7072" spans="2:14" ht="14.25" customHeight="1" x14ac:dyDescent="0.2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row>
    <row r="7073" spans="2:14" ht="14.25" customHeight="1" x14ac:dyDescent="0.2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row>
    <row r="7074" spans="2:14" ht="14.25" customHeight="1" x14ac:dyDescent="0.2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row>
    <row r="7075" spans="2:14" ht="14.25" customHeight="1" x14ac:dyDescent="0.2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row>
    <row r="7076" spans="2:14" ht="14.25" customHeight="1" x14ac:dyDescent="0.2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row>
    <row r="7077" spans="2:14" ht="14.25" customHeight="1" x14ac:dyDescent="0.2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row>
    <row r="7078" spans="2:14" ht="14.25" customHeight="1" x14ac:dyDescent="0.2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row>
    <row r="7079" spans="2:14" ht="14.25" customHeight="1" x14ac:dyDescent="0.2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row>
    <row r="7080" spans="2:14" ht="14.25" customHeight="1" x14ac:dyDescent="0.2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row>
    <row r="7081" spans="2:14" ht="14.25" customHeight="1" x14ac:dyDescent="0.2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row>
    <row r="7082" spans="2:14" ht="14.25" customHeight="1" x14ac:dyDescent="0.2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row>
    <row r="7083" spans="2:14" ht="14.25" customHeight="1" x14ac:dyDescent="0.2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row>
    <row r="7084" spans="2:14" ht="14.25" customHeight="1" x14ac:dyDescent="0.2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row>
    <row r="7085" spans="2:14" ht="14.25" customHeight="1" x14ac:dyDescent="0.2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row>
    <row r="7086" spans="2:14" ht="14.25" customHeight="1" x14ac:dyDescent="0.2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row>
    <row r="7087" spans="2:14" ht="14.25" customHeight="1" x14ac:dyDescent="0.2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row>
    <row r="7088" spans="2:14" ht="14.25" customHeight="1" x14ac:dyDescent="0.2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row>
    <row r="7089" spans="2:14" ht="14.25" customHeight="1" x14ac:dyDescent="0.2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row>
    <row r="7090" spans="2:14" ht="14.25" customHeight="1" x14ac:dyDescent="0.2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row>
    <row r="7091" spans="2:14" ht="14.25" customHeight="1" x14ac:dyDescent="0.2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row>
    <row r="7092" spans="2:14" ht="14.25" customHeight="1" x14ac:dyDescent="0.2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row>
    <row r="7093" spans="2:14" ht="14.25" customHeight="1" x14ac:dyDescent="0.2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row>
    <row r="7094" spans="2:14" ht="14.25" customHeight="1" x14ac:dyDescent="0.2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row>
    <row r="7095" spans="2:14" ht="14.25" customHeight="1" x14ac:dyDescent="0.2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row>
    <row r="7096" spans="2:14" ht="14.25" customHeight="1" x14ac:dyDescent="0.2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row>
    <row r="7097" spans="2:14" ht="14.25" customHeight="1" x14ac:dyDescent="0.2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row>
    <row r="7098" spans="2:14" ht="14.25" customHeight="1" x14ac:dyDescent="0.2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row>
    <row r="7099" spans="2:14" ht="14.25" customHeight="1" x14ac:dyDescent="0.2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row>
    <row r="7100" spans="2:14" ht="14.25" customHeight="1" x14ac:dyDescent="0.2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row>
    <row r="7101" spans="2:14" ht="14.25" customHeight="1" x14ac:dyDescent="0.2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row>
    <row r="7102" spans="2:14" ht="14.25" customHeight="1" x14ac:dyDescent="0.2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row>
    <row r="7103" spans="2:14" ht="14.25" customHeight="1" x14ac:dyDescent="0.2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row>
    <row r="7104" spans="2:14" ht="14.25" customHeight="1" x14ac:dyDescent="0.2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row>
    <row r="7105" spans="2:14" ht="14.25" customHeight="1" x14ac:dyDescent="0.2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row>
    <row r="7106" spans="2:14" ht="14.25" customHeight="1" x14ac:dyDescent="0.2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row>
    <row r="7107" spans="2:14" ht="14.25" customHeight="1" x14ac:dyDescent="0.2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row>
    <row r="7108" spans="2:14" ht="14.25" customHeight="1" x14ac:dyDescent="0.2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row>
    <row r="7109" spans="2:14" ht="14.25" customHeight="1" x14ac:dyDescent="0.2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row>
    <row r="7110" spans="2:14" ht="14.25" customHeight="1" x14ac:dyDescent="0.2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row>
    <row r="7111" spans="2:14" ht="14.25" customHeight="1" x14ac:dyDescent="0.2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row>
    <row r="7112" spans="2:14" ht="14.25" customHeight="1" x14ac:dyDescent="0.2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row>
    <row r="7113" spans="2:14" ht="14.25" customHeight="1" x14ac:dyDescent="0.2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row>
    <row r="7114" spans="2:14" ht="14.25" customHeight="1" x14ac:dyDescent="0.2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row>
    <row r="7115" spans="2:14" ht="14.25" customHeight="1" x14ac:dyDescent="0.2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row>
    <row r="7116" spans="2:14" ht="14.25" customHeight="1" x14ac:dyDescent="0.2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row>
    <row r="7117" spans="2:14" ht="14.25" customHeight="1" x14ac:dyDescent="0.2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row>
    <row r="7118" spans="2:14" ht="14.25" customHeight="1" x14ac:dyDescent="0.2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row>
    <row r="7119" spans="2:14" ht="14.25" customHeight="1" x14ac:dyDescent="0.2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row>
    <row r="7120" spans="2:14" ht="14.25" customHeight="1" x14ac:dyDescent="0.2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row>
    <row r="7121" spans="2:14" ht="14.25" customHeight="1" x14ac:dyDescent="0.2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row>
    <row r="7122" spans="2:14" ht="14.25" customHeight="1" x14ac:dyDescent="0.2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row>
    <row r="7123" spans="2:14" ht="14.25" customHeight="1" x14ac:dyDescent="0.2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row>
    <row r="7124" spans="2:14" ht="14.25" customHeight="1" x14ac:dyDescent="0.2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row>
    <row r="7125" spans="2:14" ht="14.25" customHeight="1" x14ac:dyDescent="0.2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row>
    <row r="7126" spans="2:14" ht="14.25" customHeight="1" x14ac:dyDescent="0.2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row>
    <row r="7127" spans="2:14" ht="14.25" customHeight="1" x14ac:dyDescent="0.2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row>
    <row r="7128" spans="2:14" ht="14.25" customHeight="1" x14ac:dyDescent="0.2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row>
    <row r="7129" spans="2:14" ht="14.25" customHeight="1" x14ac:dyDescent="0.2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row>
    <row r="7130" spans="2:14" ht="14.25" customHeight="1" x14ac:dyDescent="0.2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row>
    <row r="7131" spans="2:14" ht="14.25" customHeight="1" x14ac:dyDescent="0.2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row>
    <row r="7132" spans="2:14" ht="14.25" customHeight="1" x14ac:dyDescent="0.2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row>
    <row r="7133" spans="2:14" ht="14.25" customHeight="1" x14ac:dyDescent="0.2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row>
    <row r="7134" spans="2:14" ht="14.25" customHeight="1" x14ac:dyDescent="0.2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row>
    <row r="7135" spans="2:14" ht="14.25" customHeight="1" x14ac:dyDescent="0.2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row>
    <row r="7136" spans="2:14" ht="14.25" customHeight="1" x14ac:dyDescent="0.2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row>
    <row r="7137" spans="2:14" ht="14.25" customHeight="1" x14ac:dyDescent="0.2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row>
    <row r="7138" spans="2:14" ht="14.25" customHeight="1" x14ac:dyDescent="0.2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row>
    <row r="7139" spans="2:14" ht="14.25" customHeight="1" x14ac:dyDescent="0.2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row>
    <row r="7140" spans="2:14" ht="14.25" customHeight="1" x14ac:dyDescent="0.2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row>
    <row r="7141" spans="2:14" ht="14.25" customHeight="1" x14ac:dyDescent="0.2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row>
    <row r="7142" spans="2:14" ht="14.25" customHeight="1" x14ac:dyDescent="0.2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row>
    <row r="7143" spans="2:14" ht="14.25" customHeight="1" x14ac:dyDescent="0.2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row>
    <row r="7144" spans="2:14" ht="14.25" customHeight="1" x14ac:dyDescent="0.2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row>
    <row r="7145" spans="2:14" ht="14.25" customHeight="1" x14ac:dyDescent="0.2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row>
    <row r="7146" spans="2:14" ht="14.25" customHeight="1" x14ac:dyDescent="0.2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row>
    <row r="7147" spans="2:14" ht="14.25" customHeight="1" x14ac:dyDescent="0.2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row>
    <row r="7148" spans="2:14" ht="14.25" customHeight="1" x14ac:dyDescent="0.2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row>
    <row r="7149" spans="2:14" ht="14.25" customHeight="1" x14ac:dyDescent="0.2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row>
    <row r="7150" spans="2:14" ht="14.25" customHeight="1" x14ac:dyDescent="0.2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row>
    <row r="7151" spans="2:14" ht="14.25" customHeight="1" x14ac:dyDescent="0.2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row>
    <row r="7152" spans="2:14" ht="14.25" customHeight="1" x14ac:dyDescent="0.2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row>
    <row r="7153" spans="2:14" ht="14.25" customHeight="1" x14ac:dyDescent="0.2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row>
    <row r="7154" spans="2:14" ht="14.25" customHeight="1" x14ac:dyDescent="0.2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row>
    <row r="7155" spans="2:14" ht="14.25" customHeight="1" x14ac:dyDescent="0.2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row>
    <row r="7156" spans="2:14" ht="14.25" customHeight="1" x14ac:dyDescent="0.2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row>
    <row r="7157" spans="2:14" ht="14.25" customHeight="1" x14ac:dyDescent="0.2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row>
    <row r="7158" spans="2:14" ht="14.25" customHeight="1" x14ac:dyDescent="0.2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row>
    <row r="7159" spans="2:14" ht="14.25" customHeight="1" x14ac:dyDescent="0.2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row>
    <row r="7160" spans="2:14" ht="14.25" customHeight="1" x14ac:dyDescent="0.2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row>
    <row r="7161" spans="2:14" ht="14.25" customHeight="1" x14ac:dyDescent="0.2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row>
    <row r="7162" spans="2:14" ht="14.25" customHeight="1" x14ac:dyDescent="0.2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row>
    <row r="7163" spans="2:14" ht="14.25" customHeight="1" x14ac:dyDescent="0.2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row>
    <row r="7164" spans="2:14" ht="14.25" customHeight="1" x14ac:dyDescent="0.2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row>
    <row r="7165" spans="2:14" ht="14.25" customHeight="1" x14ac:dyDescent="0.2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row>
    <row r="7166" spans="2:14" ht="14.25" customHeight="1" x14ac:dyDescent="0.2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row>
    <row r="7167" spans="2:14" ht="14.25" customHeight="1" x14ac:dyDescent="0.2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row>
    <row r="7168" spans="2:14" ht="14.25" customHeight="1" x14ac:dyDescent="0.2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row>
    <row r="7169" spans="2:14" ht="14.25" customHeight="1" x14ac:dyDescent="0.2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row>
    <row r="7170" spans="2:14" ht="14.25" customHeight="1" x14ac:dyDescent="0.2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row>
    <row r="7171" spans="2:14" ht="14.25" customHeight="1" x14ac:dyDescent="0.2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row>
    <row r="7172" spans="2:14" ht="14.25" customHeight="1" x14ac:dyDescent="0.2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row>
    <row r="7173" spans="2:14" ht="14.25" customHeight="1" x14ac:dyDescent="0.2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row>
    <row r="7174" spans="2:14" ht="14.25" customHeight="1" x14ac:dyDescent="0.2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row>
    <row r="7175" spans="2:14" ht="14.25" customHeight="1" x14ac:dyDescent="0.2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row>
    <row r="7176" spans="2:14" ht="14.25" customHeight="1" x14ac:dyDescent="0.2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row>
    <row r="7177" spans="2:14" ht="14.25" customHeight="1" x14ac:dyDescent="0.2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row>
    <row r="7178" spans="2:14" ht="14.25" customHeight="1" x14ac:dyDescent="0.2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row>
    <row r="7179" spans="2:14" ht="14.25" customHeight="1" x14ac:dyDescent="0.2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row>
    <row r="7180" spans="2:14" ht="14.25" customHeight="1" x14ac:dyDescent="0.2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row>
    <row r="7181" spans="2:14" ht="14.25" customHeight="1" x14ac:dyDescent="0.2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row>
    <row r="7182" spans="2:14" ht="14.25" customHeight="1" x14ac:dyDescent="0.2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row>
    <row r="7183" spans="2:14" ht="14.25" customHeight="1" x14ac:dyDescent="0.2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row>
    <row r="7184" spans="2:14" ht="14.25" customHeight="1" x14ac:dyDescent="0.2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row>
    <row r="7185" spans="2:14" ht="14.25" customHeight="1" x14ac:dyDescent="0.2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row>
    <row r="7186" spans="2:14" ht="14.25" customHeight="1" x14ac:dyDescent="0.2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row>
    <row r="7187" spans="2:14" ht="14.25" customHeight="1" x14ac:dyDescent="0.2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row>
    <row r="7188" spans="2:14" ht="14.25" customHeight="1" x14ac:dyDescent="0.2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row>
    <row r="7189" spans="2:14" ht="14.25" customHeight="1" x14ac:dyDescent="0.2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row>
    <row r="7190" spans="2:14" ht="14.25" customHeight="1" x14ac:dyDescent="0.2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row>
    <row r="7191" spans="2:14" ht="14.25" customHeight="1" x14ac:dyDescent="0.2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row>
    <row r="7192" spans="2:14" ht="14.25" customHeight="1" x14ac:dyDescent="0.2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row>
    <row r="7193" spans="2:14" ht="14.25" customHeight="1" x14ac:dyDescent="0.2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row>
    <row r="7194" spans="2:14" ht="14.25" customHeight="1" x14ac:dyDescent="0.2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row>
    <row r="7195" spans="2:14" ht="14.25" customHeight="1" x14ac:dyDescent="0.2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row>
    <row r="7196" spans="2:14" ht="14.25" customHeight="1" x14ac:dyDescent="0.2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row>
    <row r="7197" spans="2:14" ht="14.25" customHeight="1" x14ac:dyDescent="0.2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row>
    <row r="7198" spans="2:14" ht="14.25" customHeight="1" x14ac:dyDescent="0.2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row>
    <row r="7199" spans="2:14" ht="14.25" customHeight="1" x14ac:dyDescent="0.2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row>
    <row r="7200" spans="2:14" ht="14.25" customHeight="1" x14ac:dyDescent="0.25">
      <c r="B7200" s="4" t="s">
        <v>14</v>
      </c>
      <c r="C7200" s="4">
        <v>1185732</v>
      </c>
      <c r="D7200" s="5">
        <v>44220</v>
      </c>
      <c r="E7200" s="4" t="s">
        <v>15</v>
      </c>
      <c r="F7200" s="4" t="s">
        <v>118</v>
      </c>
      <c r="G7200" s="4" t="s">
        <v>93</v>
      </c>
      <c r="H7200" s="6" t="s">
        <v>21</v>
      </c>
      <c r="I7200" s="7">
        <v>28</v>
      </c>
      <c r="J7200" s="8">
        <v>20</v>
      </c>
      <c r="K7200" s="9">
        <v>560</v>
      </c>
      <c r="L7200" s="9">
        <v>280</v>
      </c>
      <c r="M7200" s="10">
        <v>0.5</v>
      </c>
      <c r="N7200" s="4" t="s">
        <v>83</v>
      </c>
    </row>
    <row r="7201" spans="2:14" ht="14.25" customHeight="1" x14ac:dyDescent="0.2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row>
    <row r="7202" spans="2:14" ht="14.25" customHeight="1" x14ac:dyDescent="0.2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row>
    <row r="7203" spans="2:14" ht="14.25" customHeight="1" x14ac:dyDescent="0.2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row>
    <row r="7204" spans="2:14" ht="14.25" customHeight="1" x14ac:dyDescent="0.2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row>
    <row r="7205" spans="2:14" ht="14.25" customHeight="1" x14ac:dyDescent="0.2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row>
    <row r="7206" spans="2:14" ht="14.25" customHeight="1" x14ac:dyDescent="0.2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row>
    <row r="7207" spans="2:14" ht="14.25" customHeight="1" x14ac:dyDescent="0.2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row>
    <row r="7208" spans="2:14" ht="14.25" customHeight="1" x14ac:dyDescent="0.2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row>
    <row r="7209" spans="2:14" ht="14.25" customHeight="1" x14ac:dyDescent="0.2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row>
    <row r="7210" spans="2:14" ht="14.25" customHeight="1" x14ac:dyDescent="0.2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row>
    <row r="7211" spans="2:14" ht="14.25" customHeight="1" x14ac:dyDescent="0.2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row>
    <row r="7212" spans="2:14" ht="14.25" customHeight="1" x14ac:dyDescent="0.2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row>
    <row r="7213" spans="2:14" ht="14.25" customHeight="1" x14ac:dyDescent="0.2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row>
    <row r="7214" spans="2:14" ht="14.25" customHeight="1" x14ac:dyDescent="0.2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row>
    <row r="7215" spans="2:14" ht="14.25" customHeight="1" x14ac:dyDescent="0.2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row>
    <row r="7216" spans="2:14" ht="14.25" customHeight="1" x14ac:dyDescent="0.2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row>
    <row r="7217" spans="2:14" ht="14.25" customHeight="1" x14ac:dyDescent="0.2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row>
    <row r="7218" spans="2:14" ht="14.25" customHeight="1" x14ac:dyDescent="0.2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row>
    <row r="7219" spans="2:14" ht="14.25" customHeight="1" x14ac:dyDescent="0.2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row>
    <row r="7220" spans="2:14" ht="14.25" customHeight="1" x14ac:dyDescent="0.2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row>
    <row r="7221" spans="2:14" ht="14.25" customHeight="1" x14ac:dyDescent="0.2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row>
    <row r="7222" spans="2:14" ht="14.25" customHeight="1" x14ac:dyDescent="0.2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row>
    <row r="7223" spans="2:14" ht="14.25" customHeight="1" x14ac:dyDescent="0.2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row>
    <row r="7224" spans="2:14" ht="14.25" customHeight="1" x14ac:dyDescent="0.2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row>
    <row r="7225" spans="2:14" ht="14.25" customHeight="1" x14ac:dyDescent="0.2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row>
    <row r="7226" spans="2:14" ht="14.25" customHeight="1" x14ac:dyDescent="0.2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row>
    <row r="7227" spans="2:14" ht="14.25" customHeight="1" x14ac:dyDescent="0.2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row>
    <row r="7228" spans="2:14" ht="14.25" customHeight="1" x14ac:dyDescent="0.2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row>
    <row r="7229" spans="2:14" ht="14.25" customHeight="1" x14ac:dyDescent="0.2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row>
    <row r="7230" spans="2:14" ht="14.25" customHeight="1" x14ac:dyDescent="0.2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row>
    <row r="7231" spans="2:14" ht="14.25" customHeight="1" x14ac:dyDescent="0.2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row>
    <row r="7232" spans="2:14" ht="14.25" customHeight="1" x14ac:dyDescent="0.2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row>
    <row r="7233" spans="2:14" ht="14.25" customHeight="1" x14ac:dyDescent="0.2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row>
    <row r="7234" spans="2:14" ht="14.25" customHeight="1" x14ac:dyDescent="0.2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row>
    <row r="7235" spans="2:14" ht="14.25" customHeight="1" x14ac:dyDescent="0.2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row>
    <row r="7236" spans="2:14" ht="14.25" customHeight="1" x14ac:dyDescent="0.2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row>
    <row r="7237" spans="2:14" ht="14.25" customHeight="1" x14ac:dyDescent="0.2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row>
    <row r="7238" spans="2:14" ht="14.25" customHeight="1" x14ac:dyDescent="0.2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row>
    <row r="7239" spans="2:14" ht="14.25" customHeight="1" x14ac:dyDescent="0.2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row>
    <row r="7240" spans="2:14" ht="14.25" customHeight="1" x14ac:dyDescent="0.2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row>
    <row r="7241" spans="2:14" ht="14.25" customHeight="1" x14ac:dyDescent="0.2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row>
    <row r="7242" spans="2:14" ht="14.25" customHeight="1" x14ac:dyDescent="0.2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row>
    <row r="7243" spans="2:14" ht="14.25" customHeight="1" x14ac:dyDescent="0.2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row>
    <row r="7244" spans="2:14" ht="14.25" customHeight="1" x14ac:dyDescent="0.2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row>
    <row r="7245" spans="2:14" ht="14.25" customHeight="1" x14ac:dyDescent="0.2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row>
    <row r="7246" spans="2:14" ht="14.25" customHeight="1" x14ac:dyDescent="0.2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row>
    <row r="7247" spans="2:14" ht="14.25" customHeight="1" x14ac:dyDescent="0.2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row>
    <row r="7248" spans="2:14" ht="14.25" customHeight="1" x14ac:dyDescent="0.2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row>
    <row r="7249" spans="2:14" ht="14.25" customHeight="1" x14ac:dyDescent="0.2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row>
    <row r="7250" spans="2:14" ht="14.25" customHeight="1" x14ac:dyDescent="0.2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row>
    <row r="7251" spans="2:14" ht="14.25" customHeight="1" x14ac:dyDescent="0.2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row>
    <row r="7252" spans="2:14" ht="14.25" customHeight="1" x14ac:dyDescent="0.2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row>
    <row r="7253" spans="2:14" ht="14.25" customHeight="1" x14ac:dyDescent="0.2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row>
    <row r="7254" spans="2:14" ht="14.25" customHeight="1" x14ac:dyDescent="0.2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row>
    <row r="7255" spans="2:14" ht="14.25" customHeight="1" x14ac:dyDescent="0.2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row>
    <row r="7256" spans="2:14" ht="14.25" customHeight="1" x14ac:dyDescent="0.2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row>
    <row r="7257" spans="2:14" ht="14.25" customHeight="1" x14ac:dyDescent="0.2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row>
    <row r="7258" spans="2:14" ht="14.25" customHeight="1" x14ac:dyDescent="0.2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row>
    <row r="7259" spans="2:14" ht="14.25" customHeight="1" x14ac:dyDescent="0.2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row>
    <row r="7260" spans="2:14" ht="14.25" customHeight="1" x14ac:dyDescent="0.2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row>
    <row r="7261" spans="2:14" ht="14.25" customHeight="1" x14ac:dyDescent="0.2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row>
    <row r="7262" spans="2:14" ht="14.25" customHeight="1" x14ac:dyDescent="0.2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row>
    <row r="7263" spans="2:14" ht="14.25" customHeight="1" x14ac:dyDescent="0.2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row>
    <row r="7264" spans="2:14" ht="14.25" customHeight="1" x14ac:dyDescent="0.2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row>
    <row r="7265" spans="2:14" ht="14.25" customHeight="1" x14ac:dyDescent="0.2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row>
    <row r="7266" spans="2:14" ht="14.25" customHeight="1" x14ac:dyDescent="0.2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row>
    <row r="7267" spans="2:14" ht="14.25" customHeight="1" x14ac:dyDescent="0.2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row>
    <row r="7268" spans="2:14" ht="14.25" customHeight="1" x14ac:dyDescent="0.2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row>
    <row r="7269" spans="2:14" ht="14.25" customHeight="1" x14ac:dyDescent="0.2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row>
    <row r="7270" spans="2:14" ht="14.25" customHeight="1" x14ac:dyDescent="0.2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row>
    <row r="7271" spans="2:14" ht="14.25" customHeight="1" x14ac:dyDescent="0.2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row>
    <row r="7272" spans="2:14" ht="14.25" customHeight="1" x14ac:dyDescent="0.2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row>
    <row r="7273" spans="2:14" ht="14.25" customHeight="1" x14ac:dyDescent="0.2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row>
    <row r="7274" spans="2:14" ht="14.25" customHeight="1" x14ac:dyDescent="0.2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row>
    <row r="7275" spans="2:14" ht="14.25" customHeight="1" x14ac:dyDescent="0.2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row>
    <row r="7276" spans="2:14" ht="14.25" customHeight="1" x14ac:dyDescent="0.2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row>
    <row r="7277" spans="2:14" ht="14.25" customHeight="1" x14ac:dyDescent="0.2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row>
    <row r="7278" spans="2:14" ht="14.25" customHeight="1" x14ac:dyDescent="0.2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row>
    <row r="7279" spans="2:14" ht="14.25" customHeight="1" x14ac:dyDescent="0.2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row>
    <row r="7280" spans="2:14" ht="14.25" customHeight="1" x14ac:dyDescent="0.2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row>
    <row r="7281" spans="2:14" ht="14.25" customHeight="1" x14ac:dyDescent="0.2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row>
    <row r="7282" spans="2:14" ht="14.25" customHeight="1" x14ac:dyDescent="0.2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row>
    <row r="7283" spans="2:14" ht="14.25" customHeight="1" x14ac:dyDescent="0.2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row>
    <row r="7284" spans="2:14" ht="14.25" customHeight="1" x14ac:dyDescent="0.2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row>
    <row r="7285" spans="2:14" ht="14.25" customHeight="1" x14ac:dyDescent="0.2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row>
    <row r="7286" spans="2:14" ht="14.25" customHeight="1" x14ac:dyDescent="0.2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row>
    <row r="7287" spans="2:14" ht="14.25" customHeight="1" x14ac:dyDescent="0.2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row>
    <row r="7288" spans="2:14" ht="14.25" customHeight="1" x14ac:dyDescent="0.2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row>
    <row r="7289" spans="2:14" ht="14.25" customHeight="1" x14ac:dyDescent="0.2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row>
    <row r="7290" spans="2:14" ht="14.25" customHeight="1" x14ac:dyDescent="0.2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row>
    <row r="7291" spans="2:14" ht="14.25" customHeight="1" x14ac:dyDescent="0.2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row>
    <row r="7292" spans="2:14" ht="14.25" customHeight="1" x14ac:dyDescent="0.2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row>
    <row r="7293" spans="2:14" ht="14.25" customHeight="1" x14ac:dyDescent="0.2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row>
    <row r="7294" spans="2:14" ht="14.25" customHeight="1" x14ac:dyDescent="0.2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row>
    <row r="7295" spans="2:14" ht="14.25" customHeight="1" x14ac:dyDescent="0.2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row>
    <row r="7296" spans="2:14" ht="14.25" customHeight="1" x14ac:dyDescent="0.2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row>
    <row r="7297" spans="2:14" ht="14.25" customHeight="1" x14ac:dyDescent="0.2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row>
    <row r="7298" spans="2:14" ht="14.25" customHeight="1" x14ac:dyDescent="0.2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row>
    <row r="7299" spans="2:14" ht="14.25" customHeight="1" x14ac:dyDescent="0.2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row>
    <row r="7300" spans="2:14" ht="14.25" customHeight="1" x14ac:dyDescent="0.2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row>
    <row r="7301" spans="2:14" ht="14.25" customHeight="1" x14ac:dyDescent="0.2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row>
    <row r="7302" spans="2:14" ht="14.25" customHeight="1" x14ac:dyDescent="0.2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row>
    <row r="7303" spans="2:14" ht="14.25" customHeight="1" x14ac:dyDescent="0.2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row>
    <row r="7304" spans="2:14" ht="14.25" customHeight="1" x14ac:dyDescent="0.2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row>
    <row r="7305" spans="2:14" ht="14.25" customHeight="1" x14ac:dyDescent="0.2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row>
    <row r="7306" spans="2:14" ht="14.25" customHeight="1" x14ac:dyDescent="0.2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row>
    <row r="7307" spans="2:14" ht="14.25" customHeight="1" x14ac:dyDescent="0.2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row>
    <row r="7308" spans="2:14" ht="14.25" customHeight="1" x14ac:dyDescent="0.2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row>
    <row r="7309" spans="2:14" ht="14.25" customHeight="1" x14ac:dyDescent="0.2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row>
    <row r="7310" spans="2:14" ht="14.25" customHeight="1" x14ac:dyDescent="0.2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row>
    <row r="7311" spans="2:14" ht="14.25" customHeight="1" x14ac:dyDescent="0.2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row>
    <row r="7312" spans="2:14" ht="14.25" customHeight="1" x14ac:dyDescent="0.2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row>
    <row r="7313" spans="2:14" ht="14.25" customHeight="1" x14ac:dyDescent="0.2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row>
    <row r="7314" spans="2:14" ht="14.25" customHeight="1" x14ac:dyDescent="0.2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row>
    <row r="7315" spans="2:14" ht="14.25" customHeight="1" x14ac:dyDescent="0.2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row>
    <row r="7316" spans="2:14" ht="14.25" customHeight="1" x14ac:dyDescent="0.2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row>
    <row r="7317" spans="2:14" ht="14.25" customHeight="1" x14ac:dyDescent="0.2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row>
    <row r="7318" spans="2:14" ht="14.25" customHeight="1" x14ac:dyDescent="0.2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row>
    <row r="7319" spans="2:14" ht="14.25" customHeight="1" x14ac:dyDescent="0.2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row>
    <row r="7320" spans="2:14" ht="14.25" customHeight="1" x14ac:dyDescent="0.2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row>
    <row r="7321" spans="2:14" ht="14.25" customHeight="1" x14ac:dyDescent="0.2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row>
    <row r="7322" spans="2:14" ht="14.25" customHeight="1" x14ac:dyDescent="0.2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row>
    <row r="7323" spans="2:14" ht="14.25" customHeight="1" x14ac:dyDescent="0.2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row>
    <row r="7324" spans="2:14" ht="14.25" customHeight="1" x14ac:dyDescent="0.2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row>
    <row r="7325" spans="2:14" ht="14.25" customHeight="1" x14ac:dyDescent="0.2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row>
    <row r="7326" spans="2:14" ht="14.25" customHeight="1" x14ac:dyDescent="0.2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row>
    <row r="7327" spans="2:14" ht="14.25" customHeight="1" x14ac:dyDescent="0.2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row>
    <row r="7328" spans="2:14" ht="14.25" customHeight="1" x14ac:dyDescent="0.2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row>
    <row r="7329" spans="2:14" ht="14.25" customHeight="1" x14ac:dyDescent="0.2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row>
    <row r="7330" spans="2:14" ht="14.25" customHeight="1" x14ac:dyDescent="0.2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row>
    <row r="7331" spans="2:14" ht="14.25" customHeight="1" x14ac:dyDescent="0.2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row>
    <row r="7332" spans="2:14" ht="14.25" customHeight="1" x14ac:dyDescent="0.2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row>
    <row r="7333" spans="2:14" ht="14.25" customHeight="1" x14ac:dyDescent="0.2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row>
    <row r="7334" spans="2:14" ht="14.25" customHeight="1" x14ac:dyDescent="0.2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row>
    <row r="7335" spans="2:14" ht="14.25" customHeight="1" x14ac:dyDescent="0.2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row>
    <row r="7336" spans="2:14" ht="14.25" customHeight="1" x14ac:dyDescent="0.2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row>
    <row r="7337" spans="2:14" ht="14.25" customHeight="1" x14ac:dyDescent="0.2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row>
    <row r="7338" spans="2:14" ht="14.25" customHeight="1" x14ac:dyDescent="0.2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row>
    <row r="7339" spans="2:14" ht="14.25" customHeight="1" x14ac:dyDescent="0.2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row>
    <row r="7340" spans="2:14" ht="14.25" customHeight="1" x14ac:dyDescent="0.2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row>
    <row r="7341" spans="2:14" ht="14.25" customHeight="1" x14ac:dyDescent="0.2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row>
    <row r="7342" spans="2:14" ht="14.25" customHeight="1" x14ac:dyDescent="0.2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row>
    <row r="7343" spans="2:14" ht="14.25" customHeight="1" x14ac:dyDescent="0.2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row>
    <row r="7344" spans="2:14" ht="14.25" customHeight="1" x14ac:dyDescent="0.2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row>
    <row r="7345" spans="2:14" ht="14.25" customHeight="1" x14ac:dyDescent="0.2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row>
    <row r="7346" spans="2:14" ht="14.25" customHeight="1" x14ac:dyDescent="0.2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row>
    <row r="7347" spans="2:14" ht="14.25" customHeight="1" x14ac:dyDescent="0.2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row>
    <row r="7348" spans="2:14" ht="14.25" customHeight="1" x14ac:dyDescent="0.2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row>
    <row r="7349" spans="2:14" ht="14.25" customHeight="1" x14ac:dyDescent="0.2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row>
    <row r="7350" spans="2:14" ht="14.25" customHeight="1" x14ac:dyDescent="0.2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row>
    <row r="7351" spans="2:14" ht="14.25" customHeight="1" x14ac:dyDescent="0.2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row>
    <row r="7352" spans="2:14" ht="14.25" customHeight="1" x14ac:dyDescent="0.2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row>
    <row r="7353" spans="2:14" ht="14.25" customHeight="1" x14ac:dyDescent="0.2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row>
    <row r="7354" spans="2:14" ht="14.25" customHeight="1" x14ac:dyDescent="0.2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row>
    <row r="7355" spans="2:14" ht="14.25" customHeight="1" x14ac:dyDescent="0.2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row>
    <row r="7356" spans="2:14" ht="14.25" customHeight="1" x14ac:dyDescent="0.2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row>
    <row r="7357" spans="2:14" ht="14.25" customHeight="1" x14ac:dyDescent="0.2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row>
    <row r="7358" spans="2:14" ht="14.25" customHeight="1" x14ac:dyDescent="0.2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row>
    <row r="7359" spans="2:14" ht="14.25" customHeight="1" x14ac:dyDescent="0.2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row>
    <row r="7360" spans="2:14" ht="14.25" customHeight="1" x14ac:dyDescent="0.2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row>
    <row r="7361" spans="2:14" ht="14.25" customHeight="1" x14ac:dyDescent="0.2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row>
    <row r="7362" spans="2:14" ht="14.25" customHeight="1" x14ac:dyDescent="0.2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row>
    <row r="7363" spans="2:14" ht="14.25" customHeight="1" x14ac:dyDescent="0.2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row>
    <row r="7364" spans="2:14" ht="14.25" customHeight="1" x14ac:dyDescent="0.2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row>
    <row r="7365" spans="2:14" ht="14.25" customHeight="1" x14ac:dyDescent="0.2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row>
    <row r="7366" spans="2:14" ht="14.25" customHeight="1" x14ac:dyDescent="0.2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row>
    <row r="7367" spans="2:14" ht="14.25" customHeight="1" x14ac:dyDescent="0.2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row>
    <row r="7368" spans="2:14" ht="14.25" customHeight="1" x14ac:dyDescent="0.2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row>
    <row r="7369" spans="2:14" ht="14.25" customHeight="1" x14ac:dyDescent="0.2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row>
    <row r="7370" spans="2:14" ht="14.25" customHeight="1" x14ac:dyDescent="0.2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row>
    <row r="7371" spans="2:14" ht="14.25" customHeight="1" x14ac:dyDescent="0.2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row>
    <row r="7372" spans="2:14" ht="14.25" customHeight="1" x14ac:dyDescent="0.2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row>
    <row r="7373" spans="2:14" ht="14.25" customHeight="1" x14ac:dyDescent="0.2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row>
    <row r="7374" spans="2:14" ht="14.25" customHeight="1" x14ac:dyDescent="0.2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row>
    <row r="7375" spans="2:14" ht="14.25" customHeight="1" x14ac:dyDescent="0.2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row>
    <row r="7376" spans="2:14" ht="14.25" customHeight="1" x14ac:dyDescent="0.2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row>
    <row r="7377" spans="2:14" ht="14.25" customHeight="1" x14ac:dyDescent="0.2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row>
    <row r="7378" spans="2:14" ht="14.25" customHeight="1" x14ac:dyDescent="0.2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row>
    <row r="7379" spans="2:14" ht="14.25" customHeight="1" x14ac:dyDescent="0.2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row>
    <row r="7380" spans="2:14" ht="14.25" customHeight="1" x14ac:dyDescent="0.2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row>
    <row r="7381" spans="2:14" ht="14.25" customHeight="1" x14ac:dyDescent="0.2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row>
    <row r="7382" spans="2:14" ht="14.25" customHeight="1" x14ac:dyDescent="0.2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row>
    <row r="7383" spans="2:14" ht="14.25" customHeight="1" x14ac:dyDescent="0.2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row>
    <row r="7384" spans="2:14" ht="14.25" customHeight="1" x14ac:dyDescent="0.2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row>
    <row r="7385" spans="2:14" ht="14.25" customHeight="1" x14ac:dyDescent="0.2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row>
    <row r="7386" spans="2:14" ht="14.25" customHeight="1" x14ac:dyDescent="0.2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row>
    <row r="7387" spans="2:14" ht="14.25" customHeight="1" x14ac:dyDescent="0.2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row>
    <row r="7388" spans="2:14" ht="14.25" customHeight="1" x14ac:dyDescent="0.2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row>
    <row r="7389" spans="2:14" ht="14.25" customHeight="1" x14ac:dyDescent="0.2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row>
    <row r="7390" spans="2:14" ht="14.25" customHeight="1" x14ac:dyDescent="0.2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row>
    <row r="7391" spans="2:14" ht="14.25" customHeight="1" x14ac:dyDescent="0.2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row>
    <row r="7392" spans="2:14" ht="14.25" customHeight="1" x14ac:dyDescent="0.2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row>
    <row r="7393" spans="2:14" ht="14.25" customHeight="1" x14ac:dyDescent="0.2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row>
    <row r="7394" spans="2:14" ht="14.25" customHeight="1" x14ac:dyDescent="0.2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row>
    <row r="7395" spans="2:14" ht="14.25" customHeight="1" x14ac:dyDescent="0.2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row>
    <row r="7396" spans="2:14" ht="14.25" customHeight="1" x14ac:dyDescent="0.2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row>
    <row r="7397" spans="2:14" ht="14.25" customHeight="1" x14ac:dyDescent="0.2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row>
    <row r="7398" spans="2:14" ht="14.25" customHeight="1" x14ac:dyDescent="0.2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row>
    <row r="7399" spans="2:14" ht="14.25" customHeight="1" x14ac:dyDescent="0.2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row>
    <row r="7400" spans="2:14" ht="14.25" customHeight="1" x14ac:dyDescent="0.2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row>
    <row r="7401" spans="2:14" ht="14.25" customHeight="1" x14ac:dyDescent="0.2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row>
    <row r="7402" spans="2:14" ht="14.25" customHeight="1" x14ac:dyDescent="0.2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row>
    <row r="7403" spans="2:14" ht="14.25" customHeight="1" x14ac:dyDescent="0.2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row>
    <row r="7404" spans="2:14" ht="14.25" customHeight="1" x14ac:dyDescent="0.2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row>
    <row r="7405" spans="2:14" ht="14.25" customHeight="1" x14ac:dyDescent="0.2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row>
    <row r="7406" spans="2:14" ht="14.25" customHeight="1" x14ac:dyDescent="0.2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row>
    <row r="7407" spans="2:14" ht="14.25" customHeight="1" x14ac:dyDescent="0.2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row>
    <row r="7408" spans="2:14" ht="14.25" customHeight="1" x14ac:dyDescent="0.2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row>
    <row r="7409" spans="2:14" ht="14.25" customHeight="1" x14ac:dyDescent="0.2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row>
    <row r="7410" spans="2:14" ht="14.25" customHeight="1" x14ac:dyDescent="0.2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row>
    <row r="7411" spans="2:14" ht="14.25" customHeight="1" x14ac:dyDescent="0.2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row>
    <row r="7412" spans="2:14" ht="14.25" customHeight="1" x14ac:dyDescent="0.2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row>
    <row r="7413" spans="2:14" ht="14.25" customHeight="1" x14ac:dyDescent="0.2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row>
    <row r="7414" spans="2:14" ht="14.25" customHeight="1" x14ac:dyDescent="0.2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row>
    <row r="7415" spans="2:14" ht="14.25" customHeight="1" x14ac:dyDescent="0.2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row>
    <row r="7416" spans="2:14" ht="14.25" customHeight="1" x14ac:dyDescent="0.2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row>
    <row r="7417" spans="2:14" ht="14.25" customHeight="1" x14ac:dyDescent="0.2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row>
    <row r="7418" spans="2:14" ht="14.25" customHeight="1" x14ac:dyDescent="0.2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row>
    <row r="7419" spans="2:14" ht="14.25" customHeight="1" x14ac:dyDescent="0.2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row>
    <row r="7420" spans="2:14" ht="14.25" customHeight="1" x14ac:dyDescent="0.2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row>
    <row r="7421" spans="2:14" ht="14.25" customHeight="1" x14ac:dyDescent="0.2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row>
    <row r="7422" spans="2:14" ht="14.25" customHeight="1" x14ac:dyDescent="0.2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row>
    <row r="7423" spans="2:14" ht="14.25" customHeight="1" x14ac:dyDescent="0.2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row>
    <row r="7424" spans="2:14" ht="14.25" customHeight="1" x14ac:dyDescent="0.2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row>
    <row r="7425" spans="2:14" ht="14.25" customHeight="1" x14ac:dyDescent="0.2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row>
    <row r="7426" spans="2:14" ht="14.25" customHeight="1" x14ac:dyDescent="0.2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row>
    <row r="7427" spans="2:14" ht="14.25" customHeight="1" x14ac:dyDescent="0.2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row>
    <row r="7428" spans="2:14" ht="14.25" customHeight="1" x14ac:dyDescent="0.2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row>
    <row r="7429" spans="2:14" ht="14.25" customHeight="1" x14ac:dyDescent="0.2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row>
    <row r="7430" spans="2:14" ht="14.25" customHeight="1" x14ac:dyDescent="0.2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row>
    <row r="7431" spans="2:14" ht="14.25" customHeight="1" x14ac:dyDescent="0.2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row>
    <row r="7432" spans="2:14" ht="14.25" customHeight="1" x14ac:dyDescent="0.2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row>
    <row r="7433" spans="2:14" ht="14.25" customHeight="1" x14ac:dyDescent="0.2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row>
    <row r="7434" spans="2:14" ht="14.25" customHeight="1" x14ac:dyDescent="0.2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row>
    <row r="7435" spans="2:14" ht="14.25" customHeight="1" x14ac:dyDescent="0.2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row>
    <row r="7436" spans="2:14" ht="14.25" customHeight="1" x14ac:dyDescent="0.2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row>
    <row r="7437" spans="2:14" ht="14.25" customHeight="1" x14ac:dyDescent="0.2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row>
    <row r="7438" spans="2:14" ht="14.25" customHeight="1" x14ac:dyDescent="0.2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row>
    <row r="7439" spans="2:14" ht="14.25" customHeight="1" x14ac:dyDescent="0.2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row>
    <row r="7440" spans="2:14" ht="14.25" customHeight="1" x14ac:dyDescent="0.2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row>
    <row r="7441" spans="2:14" ht="14.25" customHeight="1" x14ac:dyDescent="0.2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row>
    <row r="7442" spans="2:14" ht="14.25" customHeight="1" x14ac:dyDescent="0.2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row>
    <row r="7443" spans="2:14" ht="14.25" customHeight="1" x14ac:dyDescent="0.2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row>
    <row r="7444" spans="2:14" ht="14.25" customHeight="1" x14ac:dyDescent="0.2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row>
    <row r="7445" spans="2:14" ht="14.25" customHeight="1" x14ac:dyDescent="0.2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row>
    <row r="7446" spans="2:14" ht="14.25" customHeight="1" x14ac:dyDescent="0.2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row>
    <row r="7447" spans="2:14" ht="14.25" customHeight="1" x14ac:dyDescent="0.2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row>
    <row r="7448" spans="2:14" ht="14.25" customHeight="1" x14ac:dyDescent="0.2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row>
    <row r="7449" spans="2:14" ht="14.25" customHeight="1" x14ac:dyDescent="0.2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row>
    <row r="7450" spans="2:14" ht="14.25" customHeight="1" x14ac:dyDescent="0.2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row>
    <row r="7451" spans="2:14" ht="14.25" customHeight="1" x14ac:dyDescent="0.2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row>
    <row r="7452" spans="2:14" ht="14.25" customHeight="1" x14ac:dyDescent="0.2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row>
    <row r="7453" spans="2:14" ht="14.25" customHeight="1" x14ac:dyDescent="0.2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row>
    <row r="7454" spans="2:14" ht="14.25" customHeight="1" x14ac:dyDescent="0.2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row>
    <row r="7455" spans="2:14" ht="14.25" customHeight="1" x14ac:dyDescent="0.2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row>
    <row r="7456" spans="2:14" ht="14.25" customHeight="1" x14ac:dyDescent="0.2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row>
    <row r="7457" spans="2:14" ht="14.25" customHeight="1" x14ac:dyDescent="0.2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row>
    <row r="7458" spans="2:14" ht="14.25" customHeight="1" x14ac:dyDescent="0.2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row>
    <row r="7459" spans="2:14" ht="14.25" customHeight="1" x14ac:dyDescent="0.2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row>
    <row r="7460" spans="2:14" ht="14.25" customHeight="1" x14ac:dyDescent="0.2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row>
    <row r="7461" spans="2:14" ht="14.25" customHeight="1" x14ac:dyDescent="0.2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row>
    <row r="7462" spans="2:14" ht="14.25" customHeight="1" x14ac:dyDescent="0.2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row>
    <row r="7463" spans="2:14" ht="14.25" customHeight="1" x14ac:dyDescent="0.2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row>
    <row r="7464" spans="2:14" ht="14.25" customHeight="1" x14ac:dyDescent="0.2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row>
    <row r="7465" spans="2:14" ht="14.25" customHeight="1" x14ac:dyDescent="0.2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row>
    <row r="7466" spans="2:14" ht="14.25" customHeight="1" x14ac:dyDescent="0.2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row>
    <row r="7467" spans="2:14" ht="14.25" customHeight="1" x14ac:dyDescent="0.2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row>
    <row r="7468" spans="2:14" ht="14.25" customHeight="1" x14ac:dyDescent="0.2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row>
    <row r="7469" spans="2:14" ht="14.25" customHeight="1" x14ac:dyDescent="0.2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row>
    <row r="7470" spans="2:14" ht="14.25" customHeight="1" x14ac:dyDescent="0.2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row>
    <row r="7471" spans="2:14" ht="14.25" customHeight="1" x14ac:dyDescent="0.2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row>
    <row r="7472" spans="2:14" ht="14.25" customHeight="1" x14ac:dyDescent="0.2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row>
    <row r="7473" spans="2:14" ht="14.25" customHeight="1" x14ac:dyDescent="0.2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row>
    <row r="7474" spans="2:14" ht="14.25" customHeight="1" x14ac:dyDescent="0.2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row>
    <row r="7475" spans="2:14" ht="14.25" customHeight="1" x14ac:dyDescent="0.2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row>
    <row r="7476" spans="2:14" ht="14.25" customHeight="1" x14ac:dyDescent="0.2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row>
    <row r="7477" spans="2:14" ht="14.25" customHeight="1" x14ac:dyDescent="0.2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row>
    <row r="7478" spans="2:14" ht="14.25" customHeight="1" x14ac:dyDescent="0.2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row>
    <row r="7479" spans="2:14" ht="14.25" customHeight="1" x14ac:dyDescent="0.2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row>
    <row r="7480" spans="2:14" ht="14.25" customHeight="1" x14ac:dyDescent="0.2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row>
    <row r="7481" spans="2:14" ht="14.25" customHeight="1" x14ac:dyDescent="0.2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row>
    <row r="7482" spans="2:14" ht="14.25" customHeight="1" x14ac:dyDescent="0.2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row>
    <row r="7483" spans="2:14" ht="14.25" customHeight="1" x14ac:dyDescent="0.2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row>
    <row r="7484" spans="2:14" ht="14.25" customHeight="1" x14ac:dyDescent="0.2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row>
    <row r="7485" spans="2:14" ht="14.25" customHeight="1" x14ac:dyDescent="0.2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row>
    <row r="7486" spans="2:14" ht="14.25" customHeight="1" x14ac:dyDescent="0.2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row>
    <row r="7487" spans="2:14" ht="14.25" customHeight="1" x14ac:dyDescent="0.2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row>
    <row r="7488" spans="2:14" ht="14.25" customHeight="1" x14ac:dyDescent="0.2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row>
    <row r="7489" spans="2:14" ht="14.25" customHeight="1" x14ac:dyDescent="0.2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row>
    <row r="7490" spans="2:14" ht="14.25" customHeight="1" x14ac:dyDescent="0.2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row>
    <row r="7491" spans="2:14" ht="14.25" customHeight="1" x14ac:dyDescent="0.2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row>
    <row r="7492" spans="2:14" ht="14.25" customHeight="1" x14ac:dyDescent="0.2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row>
    <row r="7493" spans="2:14" ht="14.25" customHeight="1" x14ac:dyDescent="0.2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row>
    <row r="7494" spans="2:14" ht="14.25" customHeight="1" x14ac:dyDescent="0.2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row>
    <row r="7495" spans="2:14" ht="14.25" customHeight="1" x14ac:dyDescent="0.2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row>
    <row r="7496" spans="2:14" ht="14.25" customHeight="1" x14ac:dyDescent="0.2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row>
    <row r="7497" spans="2:14" ht="14.25" customHeight="1" x14ac:dyDescent="0.2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row>
    <row r="7498" spans="2:14" ht="14.25" customHeight="1" x14ac:dyDescent="0.2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row>
    <row r="7499" spans="2:14" ht="14.25" customHeight="1" x14ac:dyDescent="0.2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row>
    <row r="7500" spans="2:14" ht="14.25" customHeight="1" x14ac:dyDescent="0.25">
      <c r="B7500" s="4" t="s">
        <v>14</v>
      </c>
      <c r="C7500" s="4">
        <v>1185732</v>
      </c>
      <c r="D7500" s="5">
        <v>44261</v>
      </c>
      <c r="E7500" s="4" t="s">
        <v>15</v>
      </c>
      <c r="F7500" s="4" t="s">
        <v>127</v>
      </c>
      <c r="G7500" s="4" t="s">
        <v>128</v>
      </c>
      <c r="H7500" s="6" t="s">
        <v>21</v>
      </c>
      <c r="I7500" s="7">
        <v>29</v>
      </c>
      <c r="J7500" s="8">
        <v>8</v>
      </c>
      <c r="K7500" s="9">
        <v>232</v>
      </c>
      <c r="L7500" s="9">
        <v>116</v>
      </c>
      <c r="M7500" s="10">
        <v>0.5</v>
      </c>
      <c r="N7500" s="4" t="s">
        <v>83</v>
      </c>
    </row>
    <row r="7501" spans="2:14" ht="14.25" customHeight="1" x14ac:dyDescent="0.2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row>
    <row r="7502" spans="2:14" ht="14.25" customHeight="1" x14ac:dyDescent="0.2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row>
    <row r="7503" spans="2:14" ht="14.25" customHeight="1" x14ac:dyDescent="0.2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row>
    <row r="7504" spans="2:14" ht="14.25" customHeight="1" x14ac:dyDescent="0.2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row>
    <row r="7505" spans="2:14" ht="14.25" customHeight="1" x14ac:dyDescent="0.2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row>
    <row r="7506" spans="2:14" ht="14.25" customHeight="1" x14ac:dyDescent="0.2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row>
    <row r="7507" spans="2:14" ht="14.25" customHeight="1" x14ac:dyDescent="0.2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row>
    <row r="7508" spans="2:14" ht="14.25" customHeight="1" x14ac:dyDescent="0.2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row>
    <row r="7509" spans="2:14" ht="14.25" customHeight="1" x14ac:dyDescent="0.2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row>
    <row r="7510" spans="2:14" ht="14.25" customHeight="1" x14ac:dyDescent="0.2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row>
    <row r="7511" spans="2:14" ht="14.25" customHeight="1" x14ac:dyDescent="0.2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row>
    <row r="7512" spans="2:14" ht="14.25" customHeight="1" x14ac:dyDescent="0.2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row>
    <row r="7513" spans="2:14" ht="14.25" customHeight="1" x14ac:dyDescent="0.2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row>
    <row r="7514" spans="2:14" ht="14.25" customHeight="1" x14ac:dyDescent="0.2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row>
    <row r="7515" spans="2:14" ht="14.25" customHeight="1" x14ac:dyDescent="0.2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row>
    <row r="7516" spans="2:14" ht="14.25" customHeight="1" x14ac:dyDescent="0.2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row>
    <row r="7517" spans="2:14" ht="14.25" customHeight="1" x14ac:dyDescent="0.2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row>
    <row r="7518" spans="2:14" ht="14.25" customHeight="1" x14ac:dyDescent="0.2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row>
    <row r="7519" spans="2:14" ht="14.25" customHeight="1" x14ac:dyDescent="0.2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row>
    <row r="7520" spans="2:14" ht="14.25" customHeight="1" x14ac:dyDescent="0.2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row>
    <row r="7521" spans="2:14" ht="14.25" customHeight="1" x14ac:dyDescent="0.2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row>
    <row r="7522" spans="2:14" ht="14.25" customHeight="1" x14ac:dyDescent="0.2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row>
    <row r="7523" spans="2:14" ht="14.25" customHeight="1" x14ac:dyDescent="0.2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row>
    <row r="7524" spans="2:14" ht="14.25" customHeight="1" x14ac:dyDescent="0.2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row>
    <row r="7525" spans="2:14" ht="14.25" customHeight="1" x14ac:dyDescent="0.2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row>
    <row r="7526" spans="2:14" ht="14.25" customHeight="1" x14ac:dyDescent="0.2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row>
    <row r="7527" spans="2:14" ht="14.25" customHeight="1" x14ac:dyDescent="0.2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row>
    <row r="7528" spans="2:14" ht="14.25" customHeight="1" x14ac:dyDescent="0.2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row>
    <row r="7529" spans="2:14" ht="14.25" customHeight="1" x14ac:dyDescent="0.2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row>
    <row r="7530" spans="2:14" ht="14.25" customHeight="1" x14ac:dyDescent="0.2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row>
    <row r="7531" spans="2:14" ht="14.25" customHeight="1" x14ac:dyDescent="0.2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row>
    <row r="7532" spans="2:14" ht="14.25" customHeight="1" x14ac:dyDescent="0.2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row>
    <row r="7533" spans="2:14" ht="14.25" customHeight="1" x14ac:dyDescent="0.2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row>
    <row r="7534" spans="2:14" ht="14.25" customHeight="1" x14ac:dyDescent="0.2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row>
    <row r="7535" spans="2:14" ht="14.25" customHeight="1" x14ac:dyDescent="0.2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row>
    <row r="7536" spans="2:14" ht="14.25" customHeight="1" x14ac:dyDescent="0.2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row>
    <row r="7537" spans="2:14" ht="14.25" customHeight="1" x14ac:dyDescent="0.2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row>
    <row r="7538" spans="2:14" ht="14.25" customHeight="1" x14ac:dyDescent="0.2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row>
    <row r="7539" spans="2:14" ht="14.25" customHeight="1" x14ac:dyDescent="0.2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row>
    <row r="7540" spans="2:14" ht="14.25" customHeight="1" x14ac:dyDescent="0.2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row>
    <row r="7541" spans="2:14" ht="14.25" customHeight="1" x14ac:dyDescent="0.2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row>
    <row r="7542" spans="2:14" ht="14.25" customHeight="1" x14ac:dyDescent="0.2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row>
    <row r="7543" spans="2:14" ht="14.25" customHeight="1" x14ac:dyDescent="0.2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row>
    <row r="7544" spans="2:14" ht="14.25" customHeight="1" x14ac:dyDescent="0.2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row>
    <row r="7545" spans="2:14" ht="14.25" customHeight="1" x14ac:dyDescent="0.2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row>
    <row r="7546" spans="2:14" ht="14.25" customHeight="1" x14ac:dyDescent="0.2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row>
    <row r="7547" spans="2:14" ht="14.25" customHeight="1" x14ac:dyDescent="0.2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row>
    <row r="7548" spans="2:14" ht="14.25" customHeight="1" x14ac:dyDescent="0.2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row>
    <row r="7549" spans="2:14" ht="14.25" customHeight="1" x14ac:dyDescent="0.2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row>
    <row r="7550" spans="2:14" ht="14.25" customHeight="1" x14ac:dyDescent="0.2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row>
    <row r="7551" spans="2:14" ht="14.25" customHeight="1" x14ac:dyDescent="0.2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row>
    <row r="7552" spans="2:14" ht="14.25" customHeight="1" x14ac:dyDescent="0.2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row>
    <row r="7553" spans="2:14" ht="14.25" customHeight="1" x14ac:dyDescent="0.2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row>
    <row r="7554" spans="2:14" ht="14.25" customHeight="1" x14ac:dyDescent="0.2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row>
    <row r="7555" spans="2:14" ht="14.25" customHeight="1" x14ac:dyDescent="0.2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row>
    <row r="7556" spans="2:14" ht="14.25" customHeight="1" x14ac:dyDescent="0.2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row>
    <row r="7557" spans="2:14" ht="14.25" customHeight="1" x14ac:dyDescent="0.2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row>
    <row r="7558" spans="2:14" ht="14.25" customHeight="1" x14ac:dyDescent="0.2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row>
    <row r="7559" spans="2:14" ht="14.25" customHeight="1" x14ac:dyDescent="0.2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row>
    <row r="7560" spans="2:14" ht="14.25" customHeight="1" x14ac:dyDescent="0.2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row>
    <row r="7561" spans="2:14" ht="14.25" customHeight="1" x14ac:dyDescent="0.2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row>
    <row r="7562" spans="2:14" ht="14.25" customHeight="1" x14ac:dyDescent="0.2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row>
    <row r="7563" spans="2:14" ht="14.25" customHeight="1" x14ac:dyDescent="0.2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row>
    <row r="7564" spans="2:14" ht="14.25" customHeight="1" x14ac:dyDescent="0.2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row>
    <row r="7565" spans="2:14" ht="14.25" customHeight="1" x14ac:dyDescent="0.2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row>
    <row r="7566" spans="2:14" ht="14.25" customHeight="1" x14ac:dyDescent="0.2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row>
    <row r="7567" spans="2:14" ht="14.25" customHeight="1" x14ac:dyDescent="0.2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row>
    <row r="7568" spans="2:14" ht="14.25" customHeight="1" x14ac:dyDescent="0.2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row>
    <row r="7569" spans="2:14" ht="14.25" customHeight="1" x14ac:dyDescent="0.2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row>
    <row r="7570" spans="2:14" ht="14.25" customHeight="1" x14ac:dyDescent="0.2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row>
    <row r="7571" spans="2:14" ht="14.25" customHeight="1" x14ac:dyDescent="0.2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row>
    <row r="7572" spans="2:14" ht="14.25" customHeight="1" x14ac:dyDescent="0.2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row>
    <row r="7573" spans="2:14" ht="14.25" customHeight="1" x14ac:dyDescent="0.2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row>
    <row r="7574" spans="2:14" ht="14.25" customHeight="1" x14ac:dyDescent="0.2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row>
    <row r="7575" spans="2:14" ht="14.25" customHeight="1" x14ac:dyDescent="0.2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row>
    <row r="7576" spans="2:14" ht="14.25" customHeight="1" x14ac:dyDescent="0.2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row>
    <row r="7577" spans="2:14" ht="14.25" customHeight="1" x14ac:dyDescent="0.2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row>
    <row r="7578" spans="2:14" ht="14.25" customHeight="1" x14ac:dyDescent="0.2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row>
    <row r="7579" spans="2:14" ht="14.25" customHeight="1" x14ac:dyDescent="0.2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row>
    <row r="7580" spans="2:14" ht="14.25" customHeight="1" x14ac:dyDescent="0.2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row>
    <row r="7581" spans="2:14" ht="14.25" customHeight="1" x14ac:dyDescent="0.2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row>
    <row r="7582" spans="2:14" ht="14.25" customHeight="1" x14ac:dyDescent="0.2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row>
    <row r="7583" spans="2:14" ht="14.25" customHeight="1" x14ac:dyDescent="0.2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row>
    <row r="7584" spans="2:14" ht="14.25" customHeight="1" x14ac:dyDescent="0.2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row>
    <row r="7585" spans="2:14" ht="14.25" customHeight="1" x14ac:dyDescent="0.2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row>
    <row r="7586" spans="2:14" ht="14.25" customHeight="1" x14ac:dyDescent="0.2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row>
    <row r="7587" spans="2:14" ht="14.25" customHeight="1" x14ac:dyDescent="0.2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row>
    <row r="7588" spans="2:14" ht="14.25" customHeight="1" x14ac:dyDescent="0.2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row>
    <row r="7589" spans="2:14" ht="14.25" customHeight="1" x14ac:dyDescent="0.2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row>
    <row r="7590" spans="2:14" ht="14.25" customHeight="1" x14ac:dyDescent="0.2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row>
    <row r="7591" spans="2:14" ht="14.25" customHeight="1" x14ac:dyDescent="0.2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row>
    <row r="7592" spans="2:14" ht="14.25" customHeight="1" x14ac:dyDescent="0.2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row>
    <row r="7593" spans="2:14" ht="14.25" customHeight="1" x14ac:dyDescent="0.2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row>
    <row r="7594" spans="2:14" ht="14.25" customHeight="1" x14ac:dyDescent="0.2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row>
    <row r="7595" spans="2:14" ht="14.25" customHeight="1" x14ac:dyDescent="0.2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row>
    <row r="7596" spans="2:14" ht="14.25" customHeight="1" x14ac:dyDescent="0.2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row>
    <row r="7597" spans="2:14" ht="14.25" customHeight="1" x14ac:dyDescent="0.2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row>
    <row r="7598" spans="2:14" ht="14.25" customHeight="1" x14ac:dyDescent="0.2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row>
    <row r="7599" spans="2:14" ht="14.25" customHeight="1" x14ac:dyDescent="0.2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row>
    <row r="7600" spans="2:14" ht="14.25" customHeight="1" x14ac:dyDescent="0.2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row>
    <row r="7601" spans="2:14" ht="14.25" customHeight="1" x14ac:dyDescent="0.2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row>
    <row r="7602" spans="2:14" ht="14.25" customHeight="1" x14ac:dyDescent="0.2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row>
    <row r="7603" spans="2:14" ht="14.25" customHeight="1" x14ac:dyDescent="0.2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row>
    <row r="7604" spans="2:14" ht="14.25" customHeight="1" x14ac:dyDescent="0.2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row>
    <row r="7605" spans="2:14" ht="14.25" customHeight="1" x14ac:dyDescent="0.2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row>
    <row r="7606" spans="2:14" ht="14.25" customHeight="1" x14ac:dyDescent="0.2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row>
    <row r="7607" spans="2:14" ht="14.25" customHeight="1" x14ac:dyDescent="0.2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row>
    <row r="7608" spans="2:14" ht="14.25" customHeight="1" x14ac:dyDescent="0.2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row>
    <row r="7609" spans="2:14" ht="14.25" customHeight="1" x14ac:dyDescent="0.2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row>
    <row r="7610" spans="2:14" ht="14.25" customHeight="1" x14ac:dyDescent="0.2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row>
    <row r="7611" spans="2:14" ht="14.25" customHeight="1" x14ac:dyDescent="0.2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row>
    <row r="7612" spans="2:14" ht="14.25" customHeight="1" x14ac:dyDescent="0.2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row>
    <row r="7613" spans="2:14" ht="14.25" customHeight="1" x14ac:dyDescent="0.2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row>
    <row r="7614" spans="2:14" ht="14.25" customHeight="1" x14ac:dyDescent="0.2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row>
    <row r="7615" spans="2:14" ht="14.25" customHeight="1" x14ac:dyDescent="0.2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row>
    <row r="7616" spans="2:14" ht="14.25" customHeight="1" x14ac:dyDescent="0.2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row>
    <row r="7617" spans="2:14" ht="14.25" customHeight="1" x14ac:dyDescent="0.2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row>
    <row r="7618" spans="2:14" ht="14.25" customHeight="1" x14ac:dyDescent="0.2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row>
    <row r="7619" spans="2:14" ht="14.25" customHeight="1" x14ac:dyDescent="0.2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row>
    <row r="7620" spans="2:14" ht="14.25" customHeight="1" x14ac:dyDescent="0.2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row>
    <row r="7621" spans="2:14" ht="14.25" customHeight="1" x14ac:dyDescent="0.2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row>
    <row r="7622" spans="2:14" ht="14.25" customHeight="1" x14ac:dyDescent="0.2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row>
    <row r="7623" spans="2:14" ht="14.25" customHeight="1" x14ac:dyDescent="0.2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row>
    <row r="7624" spans="2:14" ht="14.25" customHeight="1" x14ac:dyDescent="0.2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row>
    <row r="7625" spans="2:14" ht="14.25" customHeight="1" x14ac:dyDescent="0.2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row>
    <row r="7626" spans="2:14" ht="14.25" customHeight="1" x14ac:dyDescent="0.2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row>
    <row r="7627" spans="2:14" ht="14.25" customHeight="1" x14ac:dyDescent="0.2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row>
    <row r="7628" spans="2:14" ht="14.25" customHeight="1" x14ac:dyDescent="0.2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row>
    <row r="7629" spans="2:14" ht="14.25" customHeight="1" x14ac:dyDescent="0.2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row>
    <row r="7630" spans="2:14" ht="14.25" customHeight="1" x14ac:dyDescent="0.2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row>
    <row r="7631" spans="2:14" ht="14.25" customHeight="1" x14ac:dyDescent="0.2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row>
    <row r="7632" spans="2:14" ht="14.25" customHeight="1" x14ac:dyDescent="0.2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row>
    <row r="7633" spans="2:14" ht="14.25" customHeight="1" x14ac:dyDescent="0.2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row>
    <row r="7634" spans="2:14" ht="14.25" customHeight="1" x14ac:dyDescent="0.2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row>
    <row r="7635" spans="2:14" ht="14.25" customHeight="1" x14ac:dyDescent="0.2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row>
    <row r="7636" spans="2:14" ht="14.25" customHeight="1" x14ac:dyDescent="0.2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row>
    <row r="7637" spans="2:14" ht="14.25" customHeight="1" x14ac:dyDescent="0.2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row>
    <row r="7638" spans="2:14" ht="14.25" customHeight="1" x14ac:dyDescent="0.2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row>
    <row r="7639" spans="2:14" ht="14.25" customHeight="1" x14ac:dyDescent="0.2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row>
    <row r="7640" spans="2:14" ht="14.25" customHeight="1" x14ac:dyDescent="0.2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row>
    <row r="7641" spans="2:14" ht="14.25" customHeight="1" x14ac:dyDescent="0.2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row>
    <row r="7642" spans="2:14" ht="14.25" customHeight="1" x14ac:dyDescent="0.2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row>
    <row r="7643" spans="2:14" ht="14.25" customHeight="1" x14ac:dyDescent="0.2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row>
    <row r="7644" spans="2:14" ht="14.25" customHeight="1" x14ac:dyDescent="0.2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row>
    <row r="7645" spans="2:14" ht="14.25" customHeight="1" x14ac:dyDescent="0.2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row>
    <row r="7646" spans="2:14" ht="14.25" customHeight="1" x14ac:dyDescent="0.2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row>
    <row r="7647" spans="2:14" ht="14.25" customHeight="1" x14ac:dyDescent="0.2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row>
    <row r="7648" spans="2:14" ht="14.25" customHeight="1" x14ac:dyDescent="0.2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row>
    <row r="7649" spans="2:14" ht="14.25" customHeight="1" x14ac:dyDescent="0.2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row>
    <row r="7650" spans="2:14" ht="14.25" customHeight="1" x14ac:dyDescent="0.2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row>
    <row r="7651" spans="2:14" ht="14.25" customHeight="1" x14ac:dyDescent="0.2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row>
    <row r="7652" spans="2:14" ht="14.25" customHeight="1" x14ac:dyDescent="0.2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row>
    <row r="7653" spans="2:14" ht="14.25" customHeight="1" x14ac:dyDescent="0.2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row>
    <row r="7654" spans="2:14" ht="14.25" customHeight="1" x14ac:dyDescent="0.2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row>
    <row r="7655" spans="2:14" ht="14.25" customHeight="1" x14ac:dyDescent="0.2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row>
    <row r="7656" spans="2:14" ht="14.25" customHeight="1" x14ac:dyDescent="0.2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row>
    <row r="7657" spans="2:14" ht="14.25" customHeight="1" x14ac:dyDescent="0.2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row>
    <row r="7658" spans="2:14" ht="14.25" customHeight="1" x14ac:dyDescent="0.2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row>
    <row r="7659" spans="2:14" ht="14.25" customHeight="1" x14ac:dyDescent="0.2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row>
    <row r="7660" spans="2:14" ht="14.25" customHeight="1" x14ac:dyDescent="0.2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row>
    <row r="7661" spans="2:14" ht="14.25" customHeight="1" x14ac:dyDescent="0.2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row>
    <row r="7662" spans="2:14" ht="14.25" customHeight="1" x14ac:dyDescent="0.2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row>
    <row r="7663" spans="2:14" ht="14.25" customHeight="1" x14ac:dyDescent="0.2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row>
    <row r="7664" spans="2:14" ht="14.25" customHeight="1" x14ac:dyDescent="0.2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row>
    <row r="7665" spans="2:14" ht="14.25" customHeight="1" x14ac:dyDescent="0.2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row>
    <row r="7666" spans="2:14" ht="14.25" customHeight="1" x14ac:dyDescent="0.2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row>
    <row r="7667" spans="2:14" ht="14.25" customHeight="1" x14ac:dyDescent="0.2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row>
    <row r="7668" spans="2:14" ht="14.25" customHeight="1" x14ac:dyDescent="0.2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row>
    <row r="7669" spans="2:14" ht="14.25" customHeight="1" x14ac:dyDescent="0.2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row>
    <row r="7670" spans="2:14" ht="14.25" customHeight="1" x14ac:dyDescent="0.2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row>
    <row r="7671" spans="2:14" ht="14.25" customHeight="1" x14ac:dyDescent="0.2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row>
    <row r="7672" spans="2:14" ht="14.25" customHeight="1" x14ac:dyDescent="0.2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row>
    <row r="7673" spans="2:14" ht="14.25" customHeight="1" x14ac:dyDescent="0.2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row>
    <row r="7674" spans="2:14" ht="14.25" customHeight="1" x14ac:dyDescent="0.2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row>
    <row r="7675" spans="2:14" ht="14.25" customHeight="1" x14ac:dyDescent="0.2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row>
    <row r="7676" spans="2:14" ht="14.25" customHeight="1" x14ac:dyDescent="0.2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row>
    <row r="7677" spans="2:14" ht="14.25" customHeight="1" x14ac:dyDescent="0.2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row>
    <row r="7678" spans="2:14" ht="14.25" customHeight="1" x14ac:dyDescent="0.2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row>
    <row r="7679" spans="2:14" ht="14.25" customHeight="1" x14ac:dyDescent="0.2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row>
    <row r="7680" spans="2:14" ht="14.25" customHeight="1" x14ac:dyDescent="0.2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row>
    <row r="7681" spans="2:14" ht="14.25" customHeight="1" x14ac:dyDescent="0.2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row>
    <row r="7682" spans="2:14" ht="14.25" customHeight="1" x14ac:dyDescent="0.2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row>
    <row r="7683" spans="2:14" ht="14.25" customHeight="1" x14ac:dyDescent="0.2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row>
    <row r="7684" spans="2:14" ht="14.25" customHeight="1" x14ac:dyDescent="0.2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row>
    <row r="7685" spans="2:14" ht="14.25" customHeight="1" x14ac:dyDescent="0.2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row>
    <row r="7686" spans="2:14" ht="14.25" customHeight="1" x14ac:dyDescent="0.2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row>
    <row r="7687" spans="2:14" ht="14.25" customHeight="1" x14ac:dyDescent="0.2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row>
    <row r="7688" spans="2:14" ht="14.25" customHeight="1" x14ac:dyDescent="0.2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row>
    <row r="7689" spans="2:14" ht="14.25" customHeight="1" x14ac:dyDescent="0.2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row>
    <row r="7690" spans="2:14" ht="14.25" customHeight="1" x14ac:dyDescent="0.2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row>
    <row r="7691" spans="2:14" ht="14.25" customHeight="1" x14ac:dyDescent="0.2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row>
    <row r="7692" spans="2:14" ht="14.25" customHeight="1" x14ac:dyDescent="0.2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row>
    <row r="7693" spans="2:14" ht="14.25" customHeight="1" x14ac:dyDescent="0.2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row>
    <row r="7694" spans="2:14" ht="14.25" customHeight="1" x14ac:dyDescent="0.2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row>
    <row r="7695" spans="2:14" ht="14.25" customHeight="1" x14ac:dyDescent="0.2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row>
    <row r="7696" spans="2:14" ht="14.25" customHeight="1" x14ac:dyDescent="0.2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row>
    <row r="7697" spans="2:14" ht="14.25" customHeight="1" x14ac:dyDescent="0.2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row>
    <row r="7698" spans="2:14" ht="14.25" customHeight="1" x14ac:dyDescent="0.2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row>
    <row r="7699" spans="2:14" ht="14.25" customHeight="1" x14ac:dyDescent="0.2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row>
    <row r="7700" spans="2:14" ht="14.25" customHeight="1" x14ac:dyDescent="0.2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row>
    <row r="7701" spans="2:14" ht="14.25" customHeight="1" x14ac:dyDescent="0.2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row>
    <row r="7702" spans="2:14" ht="14.25" customHeight="1" x14ac:dyDescent="0.2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row>
    <row r="7703" spans="2:14" ht="14.25" customHeight="1" x14ac:dyDescent="0.2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row>
    <row r="7704" spans="2:14" ht="14.25" customHeight="1" x14ac:dyDescent="0.2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row>
    <row r="7705" spans="2:14" ht="14.25" customHeight="1" x14ac:dyDescent="0.2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row>
    <row r="7706" spans="2:14" ht="14.25" customHeight="1" x14ac:dyDescent="0.2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row>
    <row r="7707" spans="2:14" ht="14.25" customHeight="1" x14ac:dyDescent="0.2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row>
    <row r="7708" spans="2:14" ht="14.25" customHeight="1" x14ac:dyDescent="0.2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row>
    <row r="7709" spans="2:14" ht="14.25" customHeight="1" x14ac:dyDescent="0.2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row>
    <row r="7710" spans="2:14" ht="14.25" customHeight="1" x14ac:dyDescent="0.2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row>
    <row r="7711" spans="2:14" ht="14.25" customHeight="1" x14ac:dyDescent="0.2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row>
    <row r="7712" spans="2:14" ht="14.25" customHeight="1" x14ac:dyDescent="0.2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row>
    <row r="7713" spans="2:14" ht="14.25" customHeight="1" x14ac:dyDescent="0.2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row>
    <row r="7714" spans="2:14" ht="14.25" customHeight="1" x14ac:dyDescent="0.2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row>
    <row r="7715" spans="2:14" ht="14.25" customHeight="1" x14ac:dyDescent="0.2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row>
    <row r="7716" spans="2:14" ht="14.25" customHeight="1" x14ac:dyDescent="0.2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row>
    <row r="7717" spans="2:14" ht="14.25" customHeight="1" x14ac:dyDescent="0.2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row>
    <row r="7718" spans="2:14" ht="14.25" customHeight="1" x14ac:dyDescent="0.2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row>
    <row r="7719" spans="2:14" ht="14.25" customHeight="1" x14ac:dyDescent="0.2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row>
    <row r="7720" spans="2:14" ht="14.25" customHeight="1" x14ac:dyDescent="0.2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row>
    <row r="7721" spans="2:14" ht="14.25" customHeight="1" x14ac:dyDescent="0.2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row>
    <row r="7722" spans="2:14" ht="14.25" customHeight="1" x14ac:dyDescent="0.2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row>
    <row r="7723" spans="2:14" ht="14.25" customHeight="1" x14ac:dyDescent="0.2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row>
    <row r="7724" spans="2:14" ht="14.25" customHeight="1" x14ac:dyDescent="0.2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row>
    <row r="7725" spans="2:14" ht="14.25" customHeight="1" x14ac:dyDescent="0.2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row>
    <row r="7726" spans="2:14" ht="14.25" customHeight="1" x14ac:dyDescent="0.2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row>
    <row r="7727" spans="2:14" ht="14.25" customHeight="1" x14ac:dyDescent="0.2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row>
    <row r="7728" spans="2:14" ht="14.25" customHeight="1" x14ac:dyDescent="0.2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row>
    <row r="7729" spans="2:14" ht="14.25" customHeight="1" x14ac:dyDescent="0.2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row>
    <row r="7730" spans="2:14" ht="14.25" customHeight="1" x14ac:dyDescent="0.2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row>
    <row r="7731" spans="2:14" ht="14.25" customHeight="1" x14ac:dyDescent="0.2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row>
    <row r="7732" spans="2:14" ht="14.25" customHeight="1" x14ac:dyDescent="0.2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row>
    <row r="7733" spans="2:14" ht="14.25" customHeight="1" x14ac:dyDescent="0.2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row>
    <row r="7734" spans="2:14" ht="14.25" customHeight="1" x14ac:dyDescent="0.2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row>
    <row r="7735" spans="2:14" ht="14.25" customHeight="1" x14ac:dyDescent="0.2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row>
    <row r="7736" spans="2:14" ht="14.25" customHeight="1" x14ac:dyDescent="0.2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row>
    <row r="7737" spans="2:14" ht="14.25" customHeight="1" x14ac:dyDescent="0.2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row>
    <row r="7738" spans="2:14" ht="14.25" customHeight="1" x14ac:dyDescent="0.2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row>
    <row r="7739" spans="2:14" ht="14.25" customHeight="1" x14ac:dyDescent="0.2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row>
    <row r="7740" spans="2:14" ht="14.25" customHeight="1" x14ac:dyDescent="0.2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row>
    <row r="7741" spans="2:14" ht="14.25" customHeight="1" x14ac:dyDescent="0.2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row>
    <row r="7742" spans="2:14" ht="14.25" customHeight="1" x14ac:dyDescent="0.2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row>
    <row r="7743" spans="2:14" ht="14.25" customHeight="1" x14ac:dyDescent="0.2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row>
    <row r="7744" spans="2:14" ht="14.25" customHeight="1" x14ac:dyDescent="0.2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row>
    <row r="7745" spans="2:14" ht="14.25" customHeight="1" x14ac:dyDescent="0.2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row>
    <row r="7746" spans="2:14" ht="14.25" customHeight="1" x14ac:dyDescent="0.2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row>
    <row r="7747" spans="2:14" ht="14.25" customHeight="1" x14ac:dyDescent="0.2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row>
    <row r="7748" spans="2:14" ht="14.25" customHeight="1" x14ac:dyDescent="0.2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row>
    <row r="7749" spans="2:14" ht="14.25" customHeight="1" x14ac:dyDescent="0.2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row>
    <row r="7750" spans="2:14" ht="14.25" customHeight="1" x14ac:dyDescent="0.2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row>
    <row r="7751" spans="2:14" ht="14.25" customHeight="1" x14ac:dyDescent="0.2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row>
    <row r="7752" spans="2:14" ht="14.25" customHeight="1" x14ac:dyDescent="0.2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row>
    <row r="7753" spans="2:14" ht="14.25" customHeight="1" x14ac:dyDescent="0.2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row>
    <row r="7754" spans="2:14" ht="14.25" customHeight="1" x14ac:dyDescent="0.2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row>
    <row r="7755" spans="2:14" ht="14.25" customHeight="1" x14ac:dyDescent="0.2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row>
    <row r="7756" spans="2:14" ht="14.25" customHeight="1" x14ac:dyDescent="0.2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row>
    <row r="7757" spans="2:14" ht="14.25" customHeight="1" x14ac:dyDescent="0.2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row>
    <row r="7758" spans="2:14" ht="14.25" customHeight="1" x14ac:dyDescent="0.2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row>
    <row r="7759" spans="2:14" ht="14.25" customHeight="1" x14ac:dyDescent="0.2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row>
    <row r="7760" spans="2:14" ht="14.25" customHeight="1" x14ac:dyDescent="0.2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row>
    <row r="7761" spans="2:14" ht="14.25" customHeight="1" x14ac:dyDescent="0.2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row>
    <row r="7762" spans="2:14" ht="14.25" customHeight="1" x14ac:dyDescent="0.2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row>
    <row r="7763" spans="2:14" ht="14.25" customHeight="1" x14ac:dyDescent="0.2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row>
    <row r="7764" spans="2:14" ht="14.25" customHeight="1" x14ac:dyDescent="0.2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row>
    <row r="7765" spans="2:14" ht="14.25" customHeight="1" x14ac:dyDescent="0.2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row>
    <row r="7766" spans="2:14" ht="14.25" customHeight="1" x14ac:dyDescent="0.2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row>
    <row r="7767" spans="2:14" ht="14.25" customHeight="1" x14ac:dyDescent="0.2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row>
    <row r="7768" spans="2:14" ht="14.25" customHeight="1" x14ac:dyDescent="0.2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row>
    <row r="7769" spans="2:14" ht="14.25" customHeight="1" x14ac:dyDescent="0.2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row>
    <row r="7770" spans="2:14" ht="14.25" customHeight="1" x14ac:dyDescent="0.2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row>
    <row r="7771" spans="2:14" ht="14.25" customHeight="1" x14ac:dyDescent="0.2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row>
    <row r="7772" spans="2:14" ht="14.25" customHeight="1" x14ac:dyDescent="0.2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row>
    <row r="7773" spans="2:14" ht="14.25" customHeight="1" x14ac:dyDescent="0.2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row>
    <row r="7774" spans="2:14" ht="14.25" customHeight="1" x14ac:dyDescent="0.2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row>
    <row r="7775" spans="2:14" ht="14.25" customHeight="1" x14ac:dyDescent="0.2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row>
    <row r="7776" spans="2:14" ht="14.25" customHeight="1" x14ac:dyDescent="0.2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row>
    <row r="7777" spans="2:14" ht="14.25" customHeight="1" x14ac:dyDescent="0.2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row>
    <row r="7778" spans="2:14" ht="14.25" customHeight="1" x14ac:dyDescent="0.2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row>
    <row r="7779" spans="2:14" ht="14.25" customHeight="1" x14ac:dyDescent="0.2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row>
    <row r="7780" spans="2:14" ht="14.25" customHeight="1" x14ac:dyDescent="0.2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row>
    <row r="7781" spans="2:14" ht="14.25" customHeight="1" x14ac:dyDescent="0.2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row>
    <row r="7782" spans="2:14" ht="14.25" customHeight="1" x14ac:dyDescent="0.2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row>
    <row r="7783" spans="2:14" ht="14.25" customHeight="1" x14ac:dyDescent="0.2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row>
    <row r="7784" spans="2:14" ht="14.25" customHeight="1" x14ac:dyDescent="0.2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row>
    <row r="7785" spans="2:14" ht="14.25" customHeight="1" x14ac:dyDescent="0.2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row>
    <row r="7786" spans="2:14" ht="14.25" customHeight="1" x14ac:dyDescent="0.2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row>
    <row r="7787" spans="2:14" ht="14.25" customHeight="1" x14ac:dyDescent="0.2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row>
    <row r="7788" spans="2:14" ht="14.25" customHeight="1" x14ac:dyDescent="0.2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row>
    <row r="7789" spans="2:14" ht="14.25" customHeight="1" x14ac:dyDescent="0.2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row>
    <row r="7790" spans="2:14" ht="14.25" customHeight="1" x14ac:dyDescent="0.2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row>
    <row r="7791" spans="2:14" ht="14.25" customHeight="1" x14ac:dyDescent="0.2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row>
    <row r="7792" spans="2:14" ht="14.25" customHeight="1" x14ac:dyDescent="0.2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row>
    <row r="7793" spans="2:14" ht="14.25" customHeight="1" x14ac:dyDescent="0.2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row>
    <row r="7794" spans="2:14" ht="14.25" customHeight="1" x14ac:dyDescent="0.2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row>
    <row r="7795" spans="2:14" ht="14.25" customHeight="1" x14ac:dyDescent="0.2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row>
    <row r="7796" spans="2:14" ht="14.25" customHeight="1" x14ac:dyDescent="0.2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row>
    <row r="7797" spans="2:14" ht="14.25" customHeight="1" x14ac:dyDescent="0.2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row>
    <row r="7798" spans="2:14" ht="14.25" customHeight="1" x14ac:dyDescent="0.2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row>
    <row r="7799" spans="2:14" ht="14.25" customHeight="1" x14ac:dyDescent="0.2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row>
    <row r="7800" spans="2:14" ht="14.25" customHeight="1" x14ac:dyDescent="0.2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row>
    <row r="7801" spans="2:14" ht="14.25" customHeight="1" x14ac:dyDescent="0.2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row>
    <row r="7802" spans="2:14" ht="14.25" customHeight="1" x14ac:dyDescent="0.2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row>
    <row r="7803" spans="2:14" ht="14.25" customHeight="1" x14ac:dyDescent="0.2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row>
    <row r="7804" spans="2:14" ht="14.25" customHeight="1" x14ac:dyDescent="0.2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row>
    <row r="7805" spans="2:14" ht="14.25" customHeight="1" x14ac:dyDescent="0.2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row>
    <row r="7806" spans="2:14" ht="14.25" customHeight="1" x14ac:dyDescent="0.2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row>
    <row r="7807" spans="2:14" ht="14.25" customHeight="1" x14ac:dyDescent="0.2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row>
    <row r="7808" spans="2:14" ht="14.25" customHeight="1" x14ac:dyDescent="0.2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row>
    <row r="7809" spans="2:14" ht="14.25" customHeight="1" x14ac:dyDescent="0.2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row>
    <row r="7810" spans="2:14" ht="14.25" customHeight="1" x14ac:dyDescent="0.2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row>
    <row r="7811" spans="2:14" ht="14.25" customHeight="1" x14ac:dyDescent="0.2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row>
    <row r="7812" spans="2:14" ht="14.25" customHeight="1" x14ac:dyDescent="0.2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row>
    <row r="7813" spans="2:14" ht="14.25" customHeight="1" x14ac:dyDescent="0.2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row>
    <row r="7814" spans="2:14" ht="14.25" customHeight="1" x14ac:dyDescent="0.2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row>
    <row r="7815" spans="2:14" ht="14.25" customHeight="1" x14ac:dyDescent="0.2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row>
    <row r="7816" spans="2:14" ht="14.25" customHeight="1" x14ac:dyDescent="0.2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row>
    <row r="7817" spans="2:14" ht="14.25" customHeight="1" x14ac:dyDescent="0.2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row>
    <row r="7818" spans="2:14" ht="14.25" customHeight="1" x14ac:dyDescent="0.2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row>
    <row r="7819" spans="2:14" ht="14.25" customHeight="1" x14ac:dyDescent="0.2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row>
    <row r="7820" spans="2:14" ht="14.25" customHeight="1" x14ac:dyDescent="0.2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row>
    <row r="7821" spans="2:14" ht="14.25" customHeight="1" x14ac:dyDescent="0.2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row>
    <row r="7822" spans="2:14" ht="14.25" customHeight="1" x14ac:dyDescent="0.2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row>
    <row r="7823" spans="2:14" ht="14.25" customHeight="1" x14ac:dyDescent="0.2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row>
    <row r="7824" spans="2:14" ht="14.25" customHeight="1" x14ac:dyDescent="0.2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row>
    <row r="7825" spans="2:14" ht="14.25" customHeight="1" x14ac:dyDescent="0.2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row>
    <row r="7826" spans="2:14" ht="14.25" customHeight="1" x14ac:dyDescent="0.2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row>
    <row r="7827" spans="2:14" ht="14.25" customHeight="1" x14ac:dyDescent="0.2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row>
    <row r="7828" spans="2:14" ht="14.25" customHeight="1" x14ac:dyDescent="0.2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row>
    <row r="7829" spans="2:14" ht="14.25" customHeight="1" x14ac:dyDescent="0.2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row>
    <row r="7830" spans="2:14" ht="14.25" customHeight="1" x14ac:dyDescent="0.2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row>
    <row r="7831" spans="2:14" ht="14.25" customHeight="1" x14ac:dyDescent="0.2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row>
    <row r="7832" spans="2:14" ht="14.25" customHeight="1" x14ac:dyDescent="0.2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row>
    <row r="7833" spans="2:14" ht="14.25" customHeight="1" x14ac:dyDescent="0.2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row>
    <row r="7834" spans="2:14" ht="14.25" customHeight="1" x14ac:dyDescent="0.2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row>
    <row r="7835" spans="2:14" ht="14.25" customHeight="1" x14ac:dyDescent="0.2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row>
    <row r="7836" spans="2:14" ht="14.25" customHeight="1" x14ac:dyDescent="0.2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row>
    <row r="7837" spans="2:14" ht="14.25" customHeight="1" x14ac:dyDescent="0.2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row>
    <row r="7838" spans="2:14" ht="14.25" customHeight="1" x14ac:dyDescent="0.2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row>
    <row r="7839" spans="2:14" ht="14.25" customHeight="1" x14ac:dyDescent="0.2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row>
    <row r="7840" spans="2:14" ht="14.25" customHeight="1" x14ac:dyDescent="0.2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row>
    <row r="7841" spans="2:14" ht="14.25" customHeight="1" x14ac:dyDescent="0.2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row>
    <row r="7842" spans="2:14" ht="14.25" customHeight="1" x14ac:dyDescent="0.2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row>
    <row r="7843" spans="2:14" ht="14.25" customHeight="1" x14ac:dyDescent="0.2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row>
    <row r="7844" spans="2:14" ht="14.25" customHeight="1" x14ac:dyDescent="0.2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row>
    <row r="7845" spans="2:14" ht="14.25" customHeight="1" x14ac:dyDescent="0.2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row>
    <row r="7846" spans="2:14" ht="14.25" customHeight="1" x14ac:dyDescent="0.2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row>
    <row r="7847" spans="2:14" ht="14.25" customHeight="1" x14ac:dyDescent="0.2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row>
    <row r="7848" spans="2:14" ht="14.25" customHeight="1" x14ac:dyDescent="0.2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row>
    <row r="7849" spans="2:14" ht="14.25" customHeight="1" x14ac:dyDescent="0.2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row>
    <row r="7850" spans="2:14" ht="14.25" customHeight="1" x14ac:dyDescent="0.2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row>
    <row r="7851" spans="2:14" ht="14.25" customHeight="1" x14ac:dyDescent="0.2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row>
    <row r="7852" spans="2:14" ht="14.25" customHeight="1" x14ac:dyDescent="0.2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row>
    <row r="7853" spans="2:14" ht="14.25" customHeight="1" x14ac:dyDescent="0.2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row>
    <row r="7854" spans="2:14" ht="14.25" customHeight="1" x14ac:dyDescent="0.2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row>
    <row r="7855" spans="2:14" ht="14.25" customHeight="1" x14ac:dyDescent="0.2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row>
    <row r="7856" spans="2:14" ht="14.25" customHeight="1" x14ac:dyDescent="0.2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row>
    <row r="7857" spans="2:14" ht="14.25" customHeight="1" x14ac:dyDescent="0.2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row>
    <row r="7858" spans="2:14" ht="14.25" customHeight="1" x14ac:dyDescent="0.2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row>
    <row r="7859" spans="2:14" ht="14.25" customHeight="1" x14ac:dyDescent="0.2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row>
    <row r="7860" spans="2:14" ht="14.25" customHeight="1" x14ac:dyDescent="0.2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row>
    <row r="7861" spans="2:14" ht="14.25" customHeight="1" x14ac:dyDescent="0.2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row>
    <row r="7862" spans="2:14" ht="14.25" customHeight="1" x14ac:dyDescent="0.2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row>
    <row r="7863" spans="2:14" ht="14.25" customHeight="1" x14ac:dyDescent="0.2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row>
    <row r="7864" spans="2:14" ht="14.25" customHeight="1" x14ac:dyDescent="0.2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row>
    <row r="7865" spans="2:14" ht="14.25" customHeight="1" x14ac:dyDescent="0.2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row>
    <row r="7866" spans="2:14" ht="14.25" customHeight="1" x14ac:dyDescent="0.2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row>
    <row r="7867" spans="2:14" ht="14.25" customHeight="1" x14ac:dyDescent="0.2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row>
    <row r="7868" spans="2:14" ht="14.25" customHeight="1" x14ac:dyDescent="0.2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row>
    <row r="7869" spans="2:14" ht="14.25" customHeight="1" x14ac:dyDescent="0.2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row>
    <row r="7870" spans="2:14" ht="14.25" customHeight="1" x14ac:dyDescent="0.2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row>
    <row r="7871" spans="2:14" ht="14.25" customHeight="1" x14ac:dyDescent="0.2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row>
    <row r="7872" spans="2:14" ht="14.25" customHeight="1" x14ac:dyDescent="0.2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row>
    <row r="7873" spans="2:14" ht="14.25" customHeight="1" x14ac:dyDescent="0.2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row>
    <row r="7874" spans="2:14" ht="14.25" customHeight="1" x14ac:dyDescent="0.2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row>
    <row r="7875" spans="2:14" ht="14.25" customHeight="1" x14ac:dyDescent="0.2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row>
    <row r="7876" spans="2:14" ht="14.25" customHeight="1" x14ac:dyDescent="0.2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row>
    <row r="7877" spans="2:14" ht="14.25" customHeight="1" x14ac:dyDescent="0.2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row>
    <row r="7878" spans="2:14" ht="14.25" customHeight="1" x14ac:dyDescent="0.2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row>
    <row r="7879" spans="2:14" ht="14.25" customHeight="1" x14ac:dyDescent="0.2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row>
    <row r="7880" spans="2:14" ht="14.25" customHeight="1" x14ac:dyDescent="0.2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row>
    <row r="7881" spans="2:14" ht="14.25" customHeight="1" x14ac:dyDescent="0.2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row>
    <row r="7882" spans="2:14" ht="14.25" customHeight="1" x14ac:dyDescent="0.2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row>
    <row r="7883" spans="2:14" ht="14.25" customHeight="1" x14ac:dyDescent="0.2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row>
    <row r="7884" spans="2:14" ht="14.25" customHeight="1" x14ac:dyDescent="0.2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row>
    <row r="7885" spans="2:14" ht="14.25" customHeight="1" x14ac:dyDescent="0.2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row>
    <row r="7886" spans="2:14" ht="14.25" customHeight="1" x14ac:dyDescent="0.2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row>
    <row r="7887" spans="2:14" ht="14.25" customHeight="1" x14ac:dyDescent="0.2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row>
    <row r="7888" spans="2:14" ht="14.25" customHeight="1" x14ac:dyDescent="0.2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row>
    <row r="7889" spans="2:14" ht="14.25" customHeight="1" x14ac:dyDescent="0.2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row>
    <row r="7890" spans="2:14" ht="14.25" customHeight="1" x14ac:dyDescent="0.2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row>
    <row r="7891" spans="2:14" ht="14.25" customHeight="1" x14ac:dyDescent="0.2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row>
    <row r="7892" spans="2:14" ht="14.25" customHeight="1" x14ac:dyDescent="0.2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row>
    <row r="7893" spans="2:14" ht="14.25" customHeight="1" x14ac:dyDescent="0.2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row>
    <row r="7894" spans="2:14" ht="14.25" customHeight="1" x14ac:dyDescent="0.2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row>
    <row r="7895" spans="2:14" ht="14.25" customHeight="1" x14ac:dyDescent="0.2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row>
    <row r="7896" spans="2:14" ht="14.25" customHeight="1" x14ac:dyDescent="0.2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row>
    <row r="7897" spans="2:14" ht="14.25" customHeight="1" x14ac:dyDescent="0.2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row>
    <row r="7898" spans="2:14" ht="14.25" customHeight="1" x14ac:dyDescent="0.2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row>
    <row r="7899" spans="2:14" ht="14.25" customHeight="1" x14ac:dyDescent="0.2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row>
    <row r="7900" spans="2:14" ht="14.25" customHeight="1" x14ac:dyDescent="0.2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row>
    <row r="7901" spans="2:14" ht="14.25" customHeight="1" x14ac:dyDescent="0.2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row>
    <row r="7902" spans="2:14" ht="14.25" customHeight="1" x14ac:dyDescent="0.2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row>
    <row r="7903" spans="2:14" ht="14.25" customHeight="1" x14ac:dyDescent="0.2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row>
    <row r="7904" spans="2:14" ht="14.25" customHeight="1" x14ac:dyDescent="0.2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row>
    <row r="7905" spans="2:14" ht="14.25" customHeight="1" x14ac:dyDescent="0.2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row>
    <row r="7906" spans="2:14" ht="14.25" customHeight="1" x14ac:dyDescent="0.2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row>
    <row r="7907" spans="2:14" ht="14.25" customHeight="1" x14ac:dyDescent="0.2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row>
    <row r="7908" spans="2:14" ht="14.25" customHeight="1" x14ac:dyDescent="0.2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row>
    <row r="7909" spans="2:14" ht="14.25" customHeight="1" x14ac:dyDescent="0.2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row>
    <row r="7910" spans="2:14" ht="14.25" customHeight="1" x14ac:dyDescent="0.2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row>
    <row r="7911" spans="2:14" ht="14.25" customHeight="1" x14ac:dyDescent="0.2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row>
    <row r="7912" spans="2:14" ht="14.25" customHeight="1" x14ac:dyDescent="0.2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row>
    <row r="7913" spans="2:14" ht="14.25" customHeight="1" x14ac:dyDescent="0.2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row>
    <row r="7914" spans="2:14" ht="14.25" customHeight="1" x14ac:dyDescent="0.2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row>
    <row r="7915" spans="2:14" ht="14.25" customHeight="1" x14ac:dyDescent="0.2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row>
    <row r="7916" spans="2:14" ht="14.25" customHeight="1" x14ac:dyDescent="0.2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row>
    <row r="7917" spans="2:14" ht="14.25" customHeight="1" x14ac:dyDescent="0.2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row>
    <row r="7918" spans="2:14" ht="14.25" customHeight="1" x14ac:dyDescent="0.2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row>
    <row r="7919" spans="2:14" ht="14.25" customHeight="1" x14ac:dyDescent="0.2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row>
    <row r="7920" spans="2:14" ht="14.25" customHeight="1" x14ac:dyDescent="0.2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row>
    <row r="7921" spans="2:14" ht="14.25" customHeight="1" x14ac:dyDescent="0.2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row>
    <row r="7922" spans="2:14" ht="14.25" customHeight="1" x14ac:dyDescent="0.2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row>
    <row r="7923" spans="2:14" ht="14.25" customHeight="1" x14ac:dyDescent="0.2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row>
    <row r="7924" spans="2:14" ht="14.25" customHeight="1" x14ac:dyDescent="0.2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row>
    <row r="7925" spans="2:14" ht="14.25" customHeight="1" x14ac:dyDescent="0.2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row>
    <row r="7926" spans="2:14" ht="14.25" customHeight="1" x14ac:dyDescent="0.2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row>
    <row r="7927" spans="2:14" ht="14.25" customHeight="1" x14ac:dyDescent="0.2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row>
    <row r="7928" spans="2:14" ht="14.25" customHeight="1" x14ac:dyDescent="0.2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row>
    <row r="7929" spans="2:14" ht="14.25" customHeight="1" x14ac:dyDescent="0.2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row>
    <row r="7930" spans="2:14" ht="14.25" customHeight="1" x14ac:dyDescent="0.2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row>
    <row r="7931" spans="2:14" ht="14.25" customHeight="1" x14ac:dyDescent="0.2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row>
    <row r="7932" spans="2:14" ht="14.25" customHeight="1" x14ac:dyDescent="0.2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row>
    <row r="7933" spans="2:14" ht="14.25" customHeight="1" x14ac:dyDescent="0.2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row>
    <row r="7934" spans="2:14" ht="14.25" customHeight="1" x14ac:dyDescent="0.2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row>
    <row r="7935" spans="2:14" ht="14.25" customHeight="1" x14ac:dyDescent="0.2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row>
    <row r="7936" spans="2:14" ht="14.25" customHeight="1" x14ac:dyDescent="0.2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row>
    <row r="7937" spans="2:14" ht="14.25" customHeight="1" x14ac:dyDescent="0.2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row>
    <row r="7938" spans="2:14" ht="14.25" customHeight="1" x14ac:dyDescent="0.2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row>
    <row r="7939" spans="2:14" ht="14.25" customHeight="1" x14ac:dyDescent="0.2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row>
    <row r="7940" spans="2:14" ht="14.25" customHeight="1" x14ac:dyDescent="0.2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row>
    <row r="7941" spans="2:14" ht="14.25" customHeight="1" x14ac:dyDescent="0.2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row>
    <row r="7942" spans="2:14" ht="14.25" customHeight="1" x14ac:dyDescent="0.2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row>
    <row r="7943" spans="2:14" ht="14.25" customHeight="1" x14ac:dyDescent="0.2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row>
    <row r="7944" spans="2:14" ht="14.25" customHeight="1" x14ac:dyDescent="0.2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row>
    <row r="7945" spans="2:14" ht="14.25" customHeight="1" x14ac:dyDescent="0.2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row>
    <row r="7946" spans="2:14" ht="14.25" customHeight="1" x14ac:dyDescent="0.2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row>
    <row r="7947" spans="2:14" ht="14.25" customHeight="1" x14ac:dyDescent="0.2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row>
    <row r="7948" spans="2:14" ht="14.25" customHeight="1" x14ac:dyDescent="0.2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row>
    <row r="7949" spans="2:14" ht="14.25" customHeight="1" x14ac:dyDescent="0.2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row>
    <row r="7950" spans="2:14" ht="14.25" customHeight="1" x14ac:dyDescent="0.2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row>
    <row r="7951" spans="2:14" ht="14.25" customHeight="1" x14ac:dyDescent="0.2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row>
    <row r="7952" spans="2:14" ht="14.25" customHeight="1" x14ac:dyDescent="0.2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row>
    <row r="7953" spans="2:14" ht="14.25" customHeight="1" x14ac:dyDescent="0.2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row>
    <row r="7954" spans="2:14" ht="14.25" customHeight="1" x14ac:dyDescent="0.2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row>
    <row r="7955" spans="2:14" ht="14.25" customHeight="1" x14ac:dyDescent="0.2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row>
    <row r="7956" spans="2:14" ht="14.25" customHeight="1" x14ac:dyDescent="0.2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row>
    <row r="7957" spans="2:14" ht="14.25" customHeight="1" x14ac:dyDescent="0.2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row>
    <row r="7958" spans="2:14" ht="14.25" customHeight="1" x14ac:dyDescent="0.2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row>
    <row r="7959" spans="2:14" ht="14.25" customHeight="1" x14ac:dyDescent="0.2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row>
    <row r="7960" spans="2:14" ht="14.25" customHeight="1" x14ac:dyDescent="0.2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row>
    <row r="7961" spans="2:14" ht="14.25" customHeight="1" x14ac:dyDescent="0.2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row>
    <row r="7962" spans="2:14" ht="14.25" customHeight="1" x14ac:dyDescent="0.2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row>
    <row r="7963" spans="2:14" ht="14.25" customHeight="1" x14ac:dyDescent="0.2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row>
    <row r="7964" spans="2:14" ht="14.25" customHeight="1" x14ac:dyDescent="0.2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row>
    <row r="7965" spans="2:14" ht="14.25" customHeight="1" x14ac:dyDescent="0.2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row>
    <row r="7966" spans="2:14" ht="14.25" customHeight="1" x14ac:dyDescent="0.2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row>
    <row r="7967" spans="2:14" ht="14.25" customHeight="1" x14ac:dyDescent="0.2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row>
    <row r="7968" spans="2:14" ht="14.25" customHeight="1" x14ac:dyDescent="0.2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row>
    <row r="7969" spans="2:14" ht="14.25" customHeight="1" x14ac:dyDescent="0.2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row>
    <row r="7970" spans="2:14" ht="14.25" customHeight="1" x14ac:dyDescent="0.2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row>
    <row r="7971" spans="2:14" ht="14.25" customHeight="1" x14ac:dyDescent="0.2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row>
    <row r="7972" spans="2:14" ht="14.25" customHeight="1" x14ac:dyDescent="0.2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row>
    <row r="7973" spans="2:14" ht="14.25" customHeight="1" x14ac:dyDescent="0.2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row>
    <row r="7974" spans="2:14" ht="14.25" customHeight="1" x14ac:dyDescent="0.2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row>
    <row r="7975" spans="2:14" ht="14.25" customHeight="1" x14ac:dyDescent="0.2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row>
    <row r="7976" spans="2:14" ht="14.25" customHeight="1" x14ac:dyDescent="0.2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row>
    <row r="7977" spans="2:14" ht="14.25" customHeight="1" x14ac:dyDescent="0.2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row>
    <row r="7978" spans="2:14" ht="14.25" customHeight="1" x14ac:dyDescent="0.2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row>
    <row r="7979" spans="2:14" ht="14.25" customHeight="1" x14ac:dyDescent="0.2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row>
    <row r="7980" spans="2:14" ht="14.25" customHeight="1" x14ac:dyDescent="0.2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row>
    <row r="7981" spans="2:14" ht="14.25" customHeight="1" x14ac:dyDescent="0.2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row>
    <row r="7982" spans="2:14" ht="14.25" customHeight="1" x14ac:dyDescent="0.2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row>
    <row r="7983" spans="2:14" ht="14.25" customHeight="1" x14ac:dyDescent="0.2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row>
    <row r="7984" spans="2:14" ht="14.25" customHeight="1" x14ac:dyDescent="0.2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row>
    <row r="7985" spans="2:14" ht="14.25" customHeight="1" x14ac:dyDescent="0.2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row>
    <row r="7986" spans="2:14" ht="14.25" customHeight="1" x14ac:dyDescent="0.2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row>
    <row r="7987" spans="2:14" ht="14.25" customHeight="1" x14ac:dyDescent="0.2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row>
    <row r="7988" spans="2:14" ht="14.25" customHeight="1" x14ac:dyDescent="0.2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row>
    <row r="7989" spans="2:14" ht="14.25" customHeight="1" x14ac:dyDescent="0.2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row>
    <row r="7990" spans="2:14" ht="14.25" customHeight="1" x14ac:dyDescent="0.2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row>
    <row r="7991" spans="2:14" ht="14.25" customHeight="1" x14ac:dyDescent="0.2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row>
    <row r="7992" spans="2:14" ht="14.25" customHeight="1" x14ac:dyDescent="0.2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row>
    <row r="7993" spans="2:14" ht="14.25" customHeight="1" x14ac:dyDescent="0.2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row>
    <row r="7994" spans="2:14" ht="14.25" customHeight="1" x14ac:dyDescent="0.2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row>
    <row r="7995" spans="2:14" ht="14.25" customHeight="1" x14ac:dyDescent="0.2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row>
    <row r="7996" spans="2:14" ht="14.25" customHeight="1" x14ac:dyDescent="0.2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row>
    <row r="7997" spans="2:14" ht="14.25" customHeight="1" x14ac:dyDescent="0.2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row>
    <row r="7998" spans="2:14" ht="14.25" customHeight="1" x14ac:dyDescent="0.2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row>
    <row r="7999" spans="2:14" ht="14.25" customHeight="1" x14ac:dyDescent="0.2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row>
    <row r="8000" spans="2:14" ht="14.25" customHeight="1" x14ac:dyDescent="0.2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row>
    <row r="8001" spans="2:14" ht="14.25" customHeight="1" x14ac:dyDescent="0.2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row>
    <row r="8002" spans="2:14" ht="14.25" customHeight="1" x14ac:dyDescent="0.2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row>
    <row r="8003" spans="2:14" ht="14.25" customHeight="1" x14ac:dyDescent="0.2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row>
    <row r="8004" spans="2:14" ht="14.25" customHeight="1" x14ac:dyDescent="0.2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row>
    <row r="8005" spans="2:14" ht="14.25" customHeight="1" x14ac:dyDescent="0.2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row>
    <row r="8006" spans="2:14" ht="14.25" customHeight="1" x14ac:dyDescent="0.2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row>
    <row r="8007" spans="2:14" ht="14.25" customHeight="1" x14ac:dyDescent="0.2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row>
    <row r="8008" spans="2:14" ht="14.25" customHeight="1" x14ac:dyDescent="0.2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row>
    <row r="8009" spans="2:14" ht="14.25" customHeight="1" x14ac:dyDescent="0.2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row>
    <row r="8010" spans="2:14" ht="14.25" customHeight="1" x14ac:dyDescent="0.2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row>
    <row r="8011" spans="2:14" ht="14.25" customHeight="1" x14ac:dyDescent="0.2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row>
    <row r="8012" spans="2:14" ht="14.25" customHeight="1" x14ac:dyDescent="0.2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row>
    <row r="8013" spans="2:14" ht="14.25" customHeight="1" x14ac:dyDescent="0.2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row>
    <row r="8014" spans="2:14" ht="14.25" customHeight="1" x14ac:dyDescent="0.2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row>
    <row r="8015" spans="2:14" ht="14.25" customHeight="1" x14ac:dyDescent="0.2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row>
    <row r="8016" spans="2:14" ht="14.25" customHeight="1" x14ac:dyDescent="0.2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row>
    <row r="8017" spans="2:14" ht="14.25" customHeight="1" x14ac:dyDescent="0.2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row>
    <row r="8018" spans="2:14" ht="14.25" customHeight="1" x14ac:dyDescent="0.2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row>
    <row r="8019" spans="2:14" ht="14.25" customHeight="1" x14ac:dyDescent="0.2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row>
    <row r="8020" spans="2:14" ht="14.25" customHeight="1" x14ac:dyDescent="0.2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row>
    <row r="8021" spans="2:14" ht="14.25" customHeight="1" x14ac:dyDescent="0.2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row>
    <row r="8022" spans="2:14" ht="14.25" customHeight="1" x14ac:dyDescent="0.2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row>
    <row r="8023" spans="2:14" ht="14.25" customHeight="1" x14ac:dyDescent="0.2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row>
    <row r="8024" spans="2:14" ht="14.25" customHeight="1" x14ac:dyDescent="0.2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row>
    <row r="8025" spans="2:14" ht="14.25" customHeight="1" x14ac:dyDescent="0.2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row>
    <row r="8026" spans="2:14" ht="14.25" customHeight="1" x14ac:dyDescent="0.2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row>
    <row r="8027" spans="2:14" ht="14.25" customHeight="1" x14ac:dyDescent="0.2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row>
    <row r="8028" spans="2:14" ht="14.25" customHeight="1" x14ac:dyDescent="0.2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row>
    <row r="8029" spans="2:14" ht="14.25" customHeight="1" x14ac:dyDescent="0.2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row>
    <row r="8030" spans="2:14" ht="14.25" customHeight="1" x14ac:dyDescent="0.2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row>
    <row r="8031" spans="2:14" ht="14.25" customHeight="1" x14ac:dyDescent="0.2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row>
    <row r="8032" spans="2:14" ht="14.25" customHeight="1" x14ac:dyDescent="0.2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row>
    <row r="8033" spans="2:14" ht="14.25" customHeight="1" x14ac:dyDescent="0.2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row>
    <row r="8034" spans="2:14" ht="14.25" customHeight="1" x14ac:dyDescent="0.2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row>
    <row r="8035" spans="2:14" ht="14.25" customHeight="1" x14ac:dyDescent="0.2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row>
    <row r="8036" spans="2:14" ht="14.25" customHeight="1" x14ac:dyDescent="0.2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row>
    <row r="8037" spans="2:14" ht="14.25" customHeight="1" x14ac:dyDescent="0.2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row>
    <row r="8038" spans="2:14" ht="14.25" customHeight="1" x14ac:dyDescent="0.2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row>
    <row r="8039" spans="2:14" ht="14.25" customHeight="1" x14ac:dyDescent="0.2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row>
    <row r="8040" spans="2:14" ht="14.25" customHeight="1" x14ac:dyDescent="0.2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row>
    <row r="8041" spans="2:14" ht="14.25" customHeight="1" x14ac:dyDescent="0.2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row>
    <row r="8042" spans="2:14" ht="14.25" customHeight="1" x14ac:dyDescent="0.2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row>
    <row r="8043" spans="2:14" ht="14.25" customHeight="1" x14ac:dyDescent="0.2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row>
    <row r="8044" spans="2:14" ht="14.25" customHeight="1" x14ac:dyDescent="0.2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row>
    <row r="8045" spans="2:14" ht="14.25" customHeight="1" x14ac:dyDescent="0.2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row>
    <row r="8046" spans="2:14" ht="14.25" customHeight="1" x14ac:dyDescent="0.2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row>
    <row r="8047" spans="2:14" ht="14.25" customHeight="1" x14ac:dyDescent="0.2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row>
    <row r="8048" spans="2:14" ht="14.25" customHeight="1" x14ac:dyDescent="0.2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row>
    <row r="8049" spans="2:14" ht="14.25" customHeight="1" x14ac:dyDescent="0.2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row>
    <row r="8050" spans="2:14" ht="14.25" customHeight="1" x14ac:dyDescent="0.2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row>
    <row r="8051" spans="2:14" ht="14.25" customHeight="1" x14ac:dyDescent="0.2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row>
    <row r="8052" spans="2:14" ht="14.25" customHeight="1" x14ac:dyDescent="0.2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row>
    <row r="8053" spans="2:14" ht="14.25" customHeight="1" x14ac:dyDescent="0.2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row>
    <row r="8054" spans="2:14" ht="14.25" customHeight="1" x14ac:dyDescent="0.2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row>
    <row r="8055" spans="2:14" ht="14.25" customHeight="1" x14ac:dyDescent="0.2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row>
    <row r="8056" spans="2:14" ht="14.25" customHeight="1" x14ac:dyDescent="0.2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row>
    <row r="8057" spans="2:14" ht="14.25" customHeight="1" x14ac:dyDescent="0.2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row>
    <row r="8058" spans="2:14" ht="14.25" customHeight="1" x14ac:dyDescent="0.2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row>
    <row r="8059" spans="2:14" ht="14.25" customHeight="1" x14ac:dyDescent="0.2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row>
    <row r="8060" spans="2:14" ht="14.25" customHeight="1" x14ac:dyDescent="0.2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row>
    <row r="8061" spans="2:14" ht="14.25" customHeight="1" x14ac:dyDescent="0.2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row>
    <row r="8062" spans="2:14" ht="14.25" customHeight="1" x14ac:dyDescent="0.2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row>
    <row r="8063" spans="2:14" ht="14.25" customHeight="1" x14ac:dyDescent="0.2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row>
    <row r="8064" spans="2:14" ht="14.25" customHeight="1" x14ac:dyDescent="0.2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row>
    <row r="8065" spans="2:14" ht="14.25" customHeight="1" x14ac:dyDescent="0.2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row>
    <row r="8066" spans="2:14" ht="14.25" customHeight="1" x14ac:dyDescent="0.2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row>
    <row r="8067" spans="2:14" ht="14.25" customHeight="1" x14ac:dyDescent="0.2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row>
    <row r="8068" spans="2:14" ht="14.25" customHeight="1" x14ac:dyDescent="0.2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row>
    <row r="8069" spans="2:14" ht="14.25" customHeight="1" x14ac:dyDescent="0.2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row>
    <row r="8070" spans="2:14" ht="14.25" customHeight="1" x14ac:dyDescent="0.2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row>
    <row r="8071" spans="2:14" ht="14.25" customHeight="1" x14ac:dyDescent="0.2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row>
    <row r="8072" spans="2:14" ht="14.25" customHeight="1" x14ac:dyDescent="0.2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row>
    <row r="8073" spans="2:14" ht="14.25" customHeight="1" x14ac:dyDescent="0.2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row>
    <row r="8074" spans="2:14" ht="14.25" customHeight="1" x14ac:dyDescent="0.2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row>
    <row r="8075" spans="2:14" ht="14.25" customHeight="1" x14ac:dyDescent="0.2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row>
    <row r="8076" spans="2:14" ht="14.25" customHeight="1" x14ac:dyDescent="0.2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row>
    <row r="8077" spans="2:14" ht="14.25" customHeight="1" x14ac:dyDescent="0.2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row>
    <row r="8078" spans="2:14" ht="14.25" customHeight="1" x14ac:dyDescent="0.2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row>
    <row r="8079" spans="2:14" ht="14.25" customHeight="1" x14ac:dyDescent="0.2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row>
    <row r="8080" spans="2:14" ht="14.25" customHeight="1" x14ac:dyDescent="0.2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row>
    <row r="8081" spans="2:14" ht="14.25" customHeight="1" x14ac:dyDescent="0.2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row>
    <row r="8082" spans="2:14" ht="14.25" customHeight="1" x14ac:dyDescent="0.2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row>
    <row r="8083" spans="2:14" ht="14.25" customHeight="1" x14ac:dyDescent="0.2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row>
    <row r="8084" spans="2:14" ht="14.25" customHeight="1" x14ac:dyDescent="0.2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row>
    <row r="8085" spans="2:14" ht="14.25" customHeight="1" x14ac:dyDescent="0.2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row>
    <row r="8086" spans="2:14" ht="14.25" customHeight="1" x14ac:dyDescent="0.2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row>
    <row r="8087" spans="2:14" ht="14.25" customHeight="1" x14ac:dyDescent="0.2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row>
    <row r="8088" spans="2:14" ht="14.25" customHeight="1" x14ac:dyDescent="0.2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row>
    <row r="8089" spans="2:14" ht="14.25" customHeight="1" x14ac:dyDescent="0.2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row>
    <row r="8090" spans="2:14" ht="14.25" customHeight="1" x14ac:dyDescent="0.2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row>
    <row r="8091" spans="2:14" ht="14.25" customHeight="1" x14ac:dyDescent="0.2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row>
    <row r="8092" spans="2:14" ht="14.25" customHeight="1" x14ac:dyDescent="0.2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row>
    <row r="8093" spans="2:14" ht="14.25" customHeight="1" x14ac:dyDescent="0.2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row>
    <row r="8094" spans="2:14" ht="14.25" customHeight="1" x14ac:dyDescent="0.2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row>
    <row r="8095" spans="2:14" ht="14.25" customHeight="1" x14ac:dyDescent="0.2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row>
    <row r="8096" spans="2:14" ht="14.25" customHeight="1" x14ac:dyDescent="0.2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row>
    <row r="8097" spans="2:14" ht="14.25" customHeight="1" x14ac:dyDescent="0.2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row>
    <row r="8098" spans="2:14" ht="14.25" customHeight="1" x14ac:dyDescent="0.2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row>
    <row r="8099" spans="2:14" ht="14.25" customHeight="1" x14ac:dyDescent="0.2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row>
    <row r="8100" spans="2:14" ht="14.25" customHeight="1" x14ac:dyDescent="0.2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row>
    <row r="8101" spans="2:14" ht="14.25" customHeight="1" x14ac:dyDescent="0.2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row>
    <row r="8102" spans="2:14" ht="14.25" customHeight="1" x14ac:dyDescent="0.2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row>
    <row r="8103" spans="2:14" ht="14.25" customHeight="1" x14ac:dyDescent="0.2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row>
    <row r="8104" spans="2:14" ht="14.25" customHeight="1" x14ac:dyDescent="0.2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row>
    <row r="8105" spans="2:14" ht="14.25" customHeight="1" x14ac:dyDescent="0.2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row>
    <row r="8106" spans="2:14" ht="14.25" customHeight="1" x14ac:dyDescent="0.2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row>
    <row r="8107" spans="2:14" ht="14.25" customHeight="1" x14ac:dyDescent="0.2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row>
    <row r="8108" spans="2:14" ht="14.25" customHeight="1" x14ac:dyDescent="0.2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row>
    <row r="8109" spans="2:14" ht="14.25" customHeight="1" x14ac:dyDescent="0.2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row>
    <row r="8110" spans="2:14" ht="14.25" customHeight="1" x14ac:dyDescent="0.2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row>
    <row r="8111" spans="2:14" ht="14.25" customHeight="1" x14ac:dyDescent="0.2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row>
    <row r="8112" spans="2:14" ht="14.25" customHeight="1" x14ac:dyDescent="0.2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row>
    <row r="8113" spans="2:14" ht="14.25" customHeight="1" x14ac:dyDescent="0.2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row>
    <row r="8114" spans="2:14" ht="14.25" customHeight="1" x14ac:dyDescent="0.2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row>
    <row r="8115" spans="2:14" ht="14.25" customHeight="1" x14ac:dyDescent="0.2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row>
    <row r="8116" spans="2:14" ht="14.25" customHeight="1" x14ac:dyDescent="0.2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row>
    <row r="8117" spans="2:14" ht="14.25" customHeight="1" x14ac:dyDescent="0.2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row>
    <row r="8118" spans="2:14" ht="14.25" customHeight="1" x14ac:dyDescent="0.2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row>
    <row r="8119" spans="2:14" ht="14.25" customHeight="1" x14ac:dyDescent="0.2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row>
    <row r="8120" spans="2:14" ht="14.25" customHeight="1" x14ac:dyDescent="0.2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row>
    <row r="8121" spans="2:14" ht="14.25" customHeight="1" x14ac:dyDescent="0.2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row>
    <row r="8122" spans="2:14" ht="14.25" customHeight="1" x14ac:dyDescent="0.2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row>
    <row r="8123" spans="2:14" ht="14.25" customHeight="1" x14ac:dyDescent="0.2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row>
    <row r="8124" spans="2:14" ht="14.25" customHeight="1" x14ac:dyDescent="0.2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row>
    <row r="8125" spans="2:14" ht="14.25" customHeight="1" x14ac:dyDescent="0.2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row>
    <row r="8126" spans="2:14" ht="14.25" customHeight="1" x14ac:dyDescent="0.2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row>
    <row r="8127" spans="2:14" ht="14.25" customHeight="1" x14ac:dyDescent="0.2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row>
    <row r="8128" spans="2:14" ht="14.25" customHeight="1" x14ac:dyDescent="0.2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row>
    <row r="8129" spans="2:14" ht="14.25" customHeight="1" x14ac:dyDescent="0.2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row>
    <row r="8130" spans="2:14" ht="14.25" customHeight="1" x14ac:dyDescent="0.2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row>
    <row r="8131" spans="2:14" ht="14.25" customHeight="1" x14ac:dyDescent="0.2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row>
    <row r="8132" spans="2:14" ht="14.25" customHeight="1" x14ac:dyDescent="0.2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row>
    <row r="8133" spans="2:14" ht="14.25" customHeight="1" x14ac:dyDescent="0.2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row>
    <row r="8134" spans="2:14" ht="14.25" customHeight="1" x14ac:dyDescent="0.2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row>
    <row r="8135" spans="2:14" ht="14.25" customHeight="1" x14ac:dyDescent="0.2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row>
    <row r="8136" spans="2:14" ht="14.25" customHeight="1" x14ac:dyDescent="0.2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row>
    <row r="8137" spans="2:14" ht="14.25" customHeight="1" x14ac:dyDescent="0.2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row>
    <row r="8138" spans="2:14" ht="14.25" customHeight="1" x14ac:dyDescent="0.2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row>
    <row r="8139" spans="2:14" ht="14.25" customHeight="1" x14ac:dyDescent="0.2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row>
    <row r="8140" spans="2:14" ht="14.25" customHeight="1" x14ac:dyDescent="0.2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row>
    <row r="8141" spans="2:14" ht="14.25" customHeight="1" x14ac:dyDescent="0.2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row>
    <row r="8142" spans="2:14" ht="14.25" customHeight="1" x14ac:dyDescent="0.2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row>
    <row r="8143" spans="2:14" ht="14.25" customHeight="1" x14ac:dyDescent="0.2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row>
    <row r="8144" spans="2:14" ht="14.25" customHeight="1" x14ac:dyDescent="0.2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row>
    <row r="8145" spans="2:14" ht="14.25" customHeight="1" x14ac:dyDescent="0.2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row>
    <row r="8146" spans="2:14" ht="14.25" customHeight="1" x14ac:dyDescent="0.2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row>
    <row r="8147" spans="2:14" ht="14.25" customHeight="1" x14ac:dyDescent="0.2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row>
    <row r="8148" spans="2:14" ht="14.25" customHeight="1" x14ac:dyDescent="0.2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row>
    <row r="8149" spans="2:14" ht="14.25" customHeight="1" x14ac:dyDescent="0.2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row>
    <row r="8150" spans="2:14" ht="14.25" customHeight="1" x14ac:dyDescent="0.2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row>
    <row r="8151" spans="2:14" ht="14.25" customHeight="1" x14ac:dyDescent="0.2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row>
    <row r="8152" spans="2:14" ht="14.25" customHeight="1" x14ac:dyDescent="0.2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row>
    <row r="8153" spans="2:14" ht="14.25" customHeight="1" x14ac:dyDescent="0.2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row>
    <row r="8154" spans="2:14" ht="14.25" customHeight="1" x14ac:dyDescent="0.2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row>
    <row r="8155" spans="2:14" ht="14.25" customHeight="1" x14ac:dyDescent="0.2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row>
    <row r="8156" spans="2:14" ht="14.25" customHeight="1" x14ac:dyDescent="0.2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row>
    <row r="8157" spans="2:14" ht="14.25" customHeight="1" x14ac:dyDescent="0.2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row>
    <row r="8158" spans="2:14" ht="14.25" customHeight="1" x14ac:dyDescent="0.2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row>
    <row r="8159" spans="2:14" ht="14.25" customHeight="1" x14ac:dyDescent="0.2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row>
    <row r="8160" spans="2:14" ht="14.25" customHeight="1" x14ac:dyDescent="0.2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row>
    <row r="8161" spans="2:14" ht="14.25" customHeight="1" x14ac:dyDescent="0.2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row>
    <row r="8162" spans="2:14" ht="14.25" customHeight="1" x14ac:dyDescent="0.2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row>
    <row r="8163" spans="2:14" ht="14.25" customHeight="1" x14ac:dyDescent="0.2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row>
    <row r="8164" spans="2:14" ht="14.25" customHeight="1" x14ac:dyDescent="0.2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row>
    <row r="8165" spans="2:14" ht="14.25" customHeight="1" x14ac:dyDescent="0.2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row>
    <row r="8166" spans="2:14" ht="14.25" customHeight="1" x14ac:dyDescent="0.2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row>
    <row r="8167" spans="2:14" ht="14.25" customHeight="1" x14ac:dyDescent="0.2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row>
    <row r="8168" spans="2:14" ht="14.25" customHeight="1" x14ac:dyDescent="0.2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row>
    <row r="8169" spans="2:14" ht="14.25" customHeight="1" x14ac:dyDescent="0.2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row>
    <row r="8170" spans="2:14" ht="14.25" customHeight="1" x14ac:dyDescent="0.2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row>
    <row r="8171" spans="2:14" ht="14.25" customHeight="1" x14ac:dyDescent="0.2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row>
    <row r="8172" spans="2:14" ht="14.25" customHeight="1" x14ac:dyDescent="0.2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row>
    <row r="8173" spans="2:14" ht="14.25" customHeight="1" x14ac:dyDescent="0.2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row>
    <row r="8174" spans="2:14" ht="14.25" customHeight="1" x14ac:dyDescent="0.2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row>
    <row r="8175" spans="2:14" ht="14.25" customHeight="1" x14ac:dyDescent="0.2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row>
    <row r="8176" spans="2:14" ht="14.25" customHeight="1" x14ac:dyDescent="0.2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row>
    <row r="8177" spans="2:14" ht="14.25" customHeight="1" x14ac:dyDescent="0.2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row>
    <row r="8178" spans="2:14" ht="14.25" customHeight="1" x14ac:dyDescent="0.2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row>
    <row r="8179" spans="2:14" ht="14.25" customHeight="1" x14ac:dyDescent="0.2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row>
    <row r="8180" spans="2:14" ht="14.25" customHeight="1" x14ac:dyDescent="0.2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row>
    <row r="8181" spans="2:14" ht="14.25" customHeight="1" x14ac:dyDescent="0.2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row>
    <row r="8182" spans="2:14" ht="14.25" customHeight="1" x14ac:dyDescent="0.2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row>
    <row r="8183" spans="2:14" ht="14.25" customHeight="1" x14ac:dyDescent="0.2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row>
    <row r="8184" spans="2:14" ht="14.25" customHeight="1" x14ac:dyDescent="0.2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row>
    <row r="8185" spans="2:14" ht="14.25" customHeight="1" x14ac:dyDescent="0.2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row>
    <row r="8186" spans="2:14" ht="14.25" customHeight="1" x14ac:dyDescent="0.2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row>
    <row r="8187" spans="2:14" ht="14.25" customHeight="1" x14ac:dyDescent="0.2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row>
    <row r="8188" spans="2:14" ht="14.25" customHeight="1" x14ac:dyDescent="0.2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row>
    <row r="8189" spans="2:14" ht="14.25" customHeight="1" x14ac:dyDescent="0.2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row>
    <row r="8190" spans="2:14" ht="14.25" customHeight="1" x14ac:dyDescent="0.2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row>
    <row r="8191" spans="2:14" ht="14.25" customHeight="1" x14ac:dyDescent="0.2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row>
    <row r="8192" spans="2:14" ht="14.25" customHeight="1" x14ac:dyDescent="0.2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row>
    <row r="8193" spans="2:14" ht="14.25" customHeight="1" x14ac:dyDescent="0.2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row>
    <row r="8194" spans="2:14" ht="14.25" customHeight="1" x14ac:dyDescent="0.2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row>
    <row r="8195" spans="2:14" ht="14.25" customHeight="1" x14ac:dyDescent="0.2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row>
    <row r="8196" spans="2:14" ht="14.25" customHeight="1" x14ac:dyDescent="0.2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row>
    <row r="8197" spans="2:14" ht="14.25" customHeight="1" x14ac:dyDescent="0.2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row>
    <row r="8198" spans="2:14" ht="14.25" customHeight="1" x14ac:dyDescent="0.2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row>
    <row r="8199" spans="2:14" ht="14.25" customHeight="1" x14ac:dyDescent="0.2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row>
    <row r="8200" spans="2:14" ht="14.25" customHeight="1" x14ac:dyDescent="0.2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row>
    <row r="8201" spans="2:14" ht="14.25" customHeight="1" x14ac:dyDescent="0.2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row>
    <row r="8202" spans="2:14" ht="14.25" customHeight="1" x14ac:dyDescent="0.2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row>
    <row r="8203" spans="2:14" ht="14.25" customHeight="1" x14ac:dyDescent="0.2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row>
    <row r="8204" spans="2:14" ht="14.25" customHeight="1" x14ac:dyDescent="0.2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row>
    <row r="8205" spans="2:14" ht="14.25" customHeight="1" x14ac:dyDescent="0.2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row>
    <row r="8206" spans="2:14" ht="14.25" customHeight="1" x14ac:dyDescent="0.2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row>
    <row r="8207" spans="2:14" ht="14.25" customHeight="1" x14ac:dyDescent="0.2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row>
    <row r="8208" spans="2:14" ht="14.25" customHeight="1" x14ac:dyDescent="0.2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row>
    <row r="8209" spans="2:14" ht="14.25" customHeight="1" x14ac:dyDescent="0.2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row>
    <row r="8210" spans="2:14" ht="14.25" customHeight="1" x14ac:dyDescent="0.2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row>
    <row r="8211" spans="2:14" ht="14.25" customHeight="1" x14ac:dyDescent="0.2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row>
    <row r="8212" spans="2:14" ht="14.25" customHeight="1" x14ac:dyDescent="0.2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row>
    <row r="8213" spans="2:14" ht="14.25" customHeight="1" x14ac:dyDescent="0.2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row>
    <row r="8214" spans="2:14" ht="14.25" customHeight="1" x14ac:dyDescent="0.2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row>
    <row r="8215" spans="2:14" ht="14.25" customHeight="1" x14ac:dyDescent="0.2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row>
    <row r="8216" spans="2:14" ht="14.25" customHeight="1" x14ac:dyDescent="0.2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row>
    <row r="8217" spans="2:14" ht="14.25" customHeight="1" x14ac:dyDescent="0.2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row>
    <row r="8218" spans="2:14" ht="14.25" customHeight="1" x14ac:dyDescent="0.2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row>
    <row r="8219" spans="2:14" ht="14.25" customHeight="1" x14ac:dyDescent="0.2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row>
    <row r="8220" spans="2:14" ht="14.25" customHeight="1" x14ac:dyDescent="0.2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row>
    <row r="8221" spans="2:14" ht="14.25" customHeight="1" x14ac:dyDescent="0.2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row>
    <row r="8222" spans="2:14" ht="14.25" customHeight="1" x14ac:dyDescent="0.2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row>
    <row r="8223" spans="2:14" ht="14.25" customHeight="1" x14ac:dyDescent="0.2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row>
    <row r="8224" spans="2:14" ht="14.25" customHeight="1" x14ac:dyDescent="0.2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row>
    <row r="8225" spans="2:14" ht="14.25" customHeight="1" x14ac:dyDescent="0.2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row>
    <row r="8226" spans="2:14" ht="14.25" customHeight="1" x14ac:dyDescent="0.2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row>
    <row r="8227" spans="2:14" ht="14.25" customHeight="1" x14ac:dyDescent="0.2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row>
    <row r="8228" spans="2:14" ht="14.25" customHeight="1" x14ac:dyDescent="0.2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row>
    <row r="8229" spans="2:14" ht="14.25" customHeight="1" x14ac:dyDescent="0.2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row>
    <row r="8230" spans="2:14" ht="14.25" customHeight="1" x14ac:dyDescent="0.2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row>
    <row r="8231" spans="2:14" ht="14.25" customHeight="1" x14ac:dyDescent="0.2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row>
    <row r="8232" spans="2:14" ht="14.25" customHeight="1" x14ac:dyDescent="0.2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row>
    <row r="8233" spans="2:14" ht="14.25" customHeight="1" x14ac:dyDescent="0.2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row>
    <row r="8234" spans="2:14" ht="14.25" customHeight="1" x14ac:dyDescent="0.2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row>
    <row r="8235" spans="2:14" ht="14.25" customHeight="1" x14ac:dyDescent="0.2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row>
    <row r="8236" spans="2:14" ht="14.25" customHeight="1" x14ac:dyDescent="0.2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row>
    <row r="8237" spans="2:14" ht="14.25" customHeight="1" x14ac:dyDescent="0.2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row>
    <row r="8238" spans="2:14" ht="14.25" customHeight="1" x14ac:dyDescent="0.2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row>
    <row r="8239" spans="2:14" ht="14.25" customHeight="1" x14ac:dyDescent="0.2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row>
    <row r="8240" spans="2:14" ht="14.25" customHeight="1" x14ac:dyDescent="0.2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row>
    <row r="8241" spans="2:14" ht="14.25" customHeight="1" x14ac:dyDescent="0.2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row>
    <row r="8242" spans="2:14" ht="14.25" customHeight="1" x14ac:dyDescent="0.2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row>
    <row r="8243" spans="2:14" ht="14.25" customHeight="1" x14ac:dyDescent="0.2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row>
    <row r="8244" spans="2:14" ht="14.25" customHeight="1" x14ac:dyDescent="0.2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row>
    <row r="8245" spans="2:14" ht="14.25" customHeight="1" x14ac:dyDescent="0.2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row>
    <row r="8246" spans="2:14" ht="14.25" customHeight="1" x14ac:dyDescent="0.2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row>
    <row r="8247" spans="2:14" ht="14.25" customHeight="1" x14ac:dyDescent="0.2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row>
    <row r="8248" spans="2:14" ht="14.25" customHeight="1" x14ac:dyDescent="0.2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row>
    <row r="8249" spans="2:14" ht="14.25" customHeight="1" x14ac:dyDescent="0.2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row>
    <row r="8250" spans="2:14" ht="14.25" customHeight="1" x14ac:dyDescent="0.2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row>
    <row r="8251" spans="2:14" ht="14.25" customHeight="1" x14ac:dyDescent="0.2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row>
    <row r="8252" spans="2:14" ht="14.25" customHeight="1" x14ac:dyDescent="0.2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row>
    <row r="8253" spans="2:14" ht="14.25" customHeight="1" x14ac:dyDescent="0.2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row>
    <row r="8254" spans="2:14" ht="14.25" customHeight="1" x14ac:dyDescent="0.2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row>
    <row r="8255" spans="2:14" ht="14.25" customHeight="1" x14ac:dyDescent="0.2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row>
    <row r="8256" spans="2:14" ht="14.25" customHeight="1" x14ac:dyDescent="0.2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row>
    <row r="8257" spans="2:14" ht="14.25" customHeight="1" x14ac:dyDescent="0.2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row>
    <row r="8258" spans="2:14" ht="14.25" customHeight="1" x14ac:dyDescent="0.2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row>
    <row r="8259" spans="2:14" ht="14.25" customHeight="1" x14ac:dyDescent="0.2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row>
    <row r="8260" spans="2:14" ht="14.25" customHeight="1" x14ac:dyDescent="0.2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row>
    <row r="8261" spans="2:14" ht="14.25" customHeight="1" x14ac:dyDescent="0.2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row>
    <row r="8262" spans="2:14" ht="14.25" customHeight="1" x14ac:dyDescent="0.2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row>
    <row r="8263" spans="2:14" ht="14.25" customHeight="1" x14ac:dyDescent="0.2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row>
    <row r="8264" spans="2:14" ht="14.25" customHeight="1" x14ac:dyDescent="0.2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row>
    <row r="8265" spans="2:14" ht="14.25" customHeight="1" x14ac:dyDescent="0.2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row>
    <row r="8266" spans="2:14" ht="14.25" customHeight="1" x14ac:dyDescent="0.2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row>
    <row r="8267" spans="2:14" ht="14.25" customHeight="1" x14ac:dyDescent="0.2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row>
    <row r="8268" spans="2:14" ht="14.25" customHeight="1" x14ac:dyDescent="0.2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row>
    <row r="8269" spans="2:14" ht="14.25" customHeight="1" x14ac:dyDescent="0.2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row>
    <row r="8270" spans="2:14" ht="14.25" customHeight="1" x14ac:dyDescent="0.2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row>
    <row r="8271" spans="2:14" ht="14.25" customHeight="1" x14ac:dyDescent="0.2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row>
    <row r="8272" spans="2:14" ht="14.25" customHeight="1" x14ac:dyDescent="0.2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row>
    <row r="8273" spans="2:14" ht="14.25" customHeight="1" x14ac:dyDescent="0.2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row>
    <row r="8274" spans="2:14" ht="14.25" customHeight="1" x14ac:dyDescent="0.2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row>
    <row r="8275" spans="2:14" ht="14.25" customHeight="1" x14ac:dyDescent="0.2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row>
    <row r="8276" spans="2:14" ht="14.25" customHeight="1" x14ac:dyDescent="0.2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row>
    <row r="8277" spans="2:14" ht="14.25" customHeight="1" x14ac:dyDescent="0.2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row>
    <row r="8278" spans="2:14" ht="14.25" customHeight="1" x14ac:dyDescent="0.2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row>
    <row r="8279" spans="2:14" ht="14.25" customHeight="1" x14ac:dyDescent="0.2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row>
    <row r="8280" spans="2:14" ht="14.25" customHeight="1" x14ac:dyDescent="0.2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row>
    <row r="8281" spans="2:14" ht="14.25" customHeight="1" x14ac:dyDescent="0.2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row>
    <row r="8282" spans="2:14" ht="14.25" customHeight="1" x14ac:dyDescent="0.2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row>
    <row r="8283" spans="2:14" ht="14.25" customHeight="1" x14ac:dyDescent="0.2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row>
    <row r="8284" spans="2:14" ht="14.25" customHeight="1" x14ac:dyDescent="0.2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row>
    <row r="8285" spans="2:14" ht="14.25" customHeight="1" x14ac:dyDescent="0.2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row>
    <row r="8286" spans="2:14" ht="14.25" customHeight="1" x14ac:dyDescent="0.2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row>
    <row r="8287" spans="2:14" ht="14.25" customHeight="1" x14ac:dyDescent="0.2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row>
    <row r="8288" spans="2:14" ht="14.25" customHeight="1" x14ac:dyDescent="0.2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row>
    <row r="8289" spans="2:14" ht="14.25" customHeight="1" x14ac:dyDescent="0.2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row>
    <row r="8290" spans="2:14" ht="14.25" customHeight="1" x14ac:dyDescent="0.2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row>
    <row r="8291" spans="2:14" ht="14.25" customHeight="1" x14ac:dyDescent="0.2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row>
    <row r="8292" spans="2:14" ht="14.25" customHeight="1" x14ac:dyDescent="0.2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row>
    <row r="8293" spans="2:14" ht="14.25" customHeight="1" x14ac:dyDescent="0.2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row>
    <row r="8294" spans="2:14" ht="14.25" customHeight="1" x14ac:dyDescent="0.2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row>
    <row r="8295" spans="2:14" ht="14.25" customHeight="1" x14ac:dyDescent="0.2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row>
    <row r="8296" spans="2:14" ht="14.25" customHeight="1" x14ac:dyDescent="0.2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row>
    <row r="8297" spans="2:14" ht="14.25" customHeight="1" x14ac:dyDescent="0.2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row>
    <row r="8298" spans="2:14" ht="14.25" customHeight="1" x14ac:dyDescent="0.2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row>
    <row r="8299" spans="2:14" ht="14.25" customHeight="1" x14ac:dyDescent="0.2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row>
    <row r="8300" spans="2:14" ht="14.25" customHeight="1" x14ac:dyDescent="0.2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row>
    <row r="8301" spans="2:14" ht="14.25" customHeight="1" x14ac:dyDescent="0.2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row>
    <row r="8302" spans="2:14" ht="14.25" customHeight="1" x14ac:dyDescent="0.2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row>
    <row r="8303" spans="2:14" ht="14.25" customHeight="1" x14ac:dyDescent="0.2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row>
    <row r="8304" spans="2:14" ht="14.25" customHeight="1" x14ac:dyDescent="0.2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row>
    <row r="8305" spans="2:14" ht="14.25" customHeight="1" x14ac:dyDescent="0.2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row>
    <row r="8306" spans="2:14" ht="14.25" customHeight="1" x14ac:dyDescent="0.2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row>
    <row r="8307" spans="2:14" ht="14.25" customHeight="1" x14ac:dyDescent="0.2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row>
    <row r="8308" spans="2:14" ht="14.25" customHeight="1" x14ac:dyDescent="0.2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row>
    <row r="8309" spans="2:14" ht="14.25" customHeight="1" x14ac:dyDescent="0.2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row>
    <row r="8310" spans="2:14" ht="14.25" customHeight="1" x14ac:dyDescent="0.2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row>
    <row r="8311" spans="2:14" ht="14.25" customHeight="1" x14ac:dyDescent="0.2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row>
    <row r="8312" spans="2:14" ht="14.25" customHeight="1" x14ac:dyDescent="0.2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row>
    <row r="8313" spans="2:14" ht="14.25" customHeight="1" x14ac:dyDescent="0.2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row>
    <row r="8314" spans="2:14" ht="14.25" customHeight="1" x14ac:dyDescent="0.2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row>
    <row r="8315" spans="2:14" ht="14.25" customHeight="1" x14ac:dyDescent="0.2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row>
    <row r="8316" spans="2:14" ht="14.25" customHeight="1" x14ac:dyDescent="0.2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row>
    <row r="8317" spans="2:14" ht="14.25" customHeight="1" x14ac:dyDescent="0.2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row>
    <row r="8318" spans="2:14" ht="14.25" customHeight="1" x14ac:dyDescent="0.2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row>
    <row r="8319" spans="2:14" ht="14.25" customHeight="1" x14ac:dyDescent="0.2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row>
    <row r="8320" spans="2:14" ht="14.25" customHeight="1" x14ac:dyDescent="0.2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row>
    <row r="8321" spans="2:14" ht="14.25" customHeight="1" x14ac:dyDescent="0.2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row>
    <row r="8322" spans="2:14" ht="14.25" customHeight="1" x14ac:dyDescent="0.2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row>
    <row r="8323" spans="2:14" ht="14.25" customHeight="1" x14ac:dyDescent="0.2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row>
    <row r="8324" spans="2:14" ht="14.25" customHeight="1" x14ac:dyDescent="0.2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row>
    <row r="8325" spans="2:14" ht="14.25" customHeight="1" x14ac:dyDescent="0.2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row>
    <row r="8326" spans="2:14" ht="14.25" customHeight="1" x14ac:dyDescent="0.2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row>
    <row r="8327" spans="2:14" ht="14.25" customHeight="1" x14ac:dyDescent="0.2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row>
    <row r="8328" spans="2:14" ht="14.25" customHeight="1" x14ac:dyDescent="0.2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row>
    <row r="8329" spans="2:14" ht="14.25" customHeight="1" x14ac:dyDescent="0.2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row>
    <row r="8330" spans="2:14" ht="14.25" customHeight="1" x14ac:dyDescent="0.2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row>
    <row r="8331" spans="2:14" ht="14.25" customHeight="1" x14ac:dyDescent="0.2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row>
    <row r="8332" spans="2:14" ht="14.25" customHeight="1" x14ac:dyDescent="0.2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row>
    <row r="8333" spans="2:14" ht="14.25" customHeight="1" x14ac:dyDescent="0.2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row>
    <row r="8334" spans="2:14" ht="14.25" customHeight="1" x14ac:dyDescent="0.2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row>
    <row r="8335" spans="2:14" ht="14.25" customHeight="1" x14ac:dyDescent="0.2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row>
    <row r="8336" spans="2:14" ht="14.25" customHeight="1" x14ac:dyDescent="0.2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row>
    <row r="8337" spans="2:14" ht="14.25" customHeight="1" x14ac:dyDescent="0.2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row>
    <row r="8338" spans="2:14" ht="14.25" customHeight="1" x14ac:dyDescent="0.2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row>
    <row r="8339" spans="2:14" ht="14.25" customHeight="1" x14ac:dyDescent="0.2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row>
    <row r="8340" spans="2:14" ht="14.25" customHeight="1" x14ac:dyDescent="0.2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row>
    <row r="8341" spans="2:14" ht="14.25" customHeight="1" x14ac:dyDescent="0.2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row>
    <row r="8342" spans="2:14" ht="14.25" customHeight="1" x14ac:dyDescent="0.2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row>
    <row r="8343" spans="2:14" ht="14.25" customHeight="1" x14ac:dyDescent="0.2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row>
    <row r="8344" spans="2:14" ht="14.25" customHeight="1" x14ac:dyDescent="0.2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row>
    <row r="8345" spans="2:14" ht="14.25" customHeight="1" x14ac:dyDescent="0.2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row>
    <row r="8346" spans="2:14" ht="14.25" customHeight="1" x14ac:dyDescent="0.2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row>
    <row r="8347" spans="2:14" ht="14.25" customHeight="1" x14ac:dyDescent="0.2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row>
    <row r="8348" spans="2:14" ht="14.25" customHeight="1" x14ac:dyDescent="0.2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row>
    <row r="8349" spans="2:14" ht="14.25" customHeight="1" x14ac:dyDescent="0.2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row>
    <row r="8350" spans="2:14" ht="14.25" customHeight="1" x14ac:dyDescent="0.2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row>
    <row r="8351" spans="2:14" ht="14.25" customHeight="1" x14ac:dyDescent="0.2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row>
    <row r="8352" spans="2:14" ht="14.25" customHeight="1" x14ac:dyDescent="0.2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row>
    <row r="8353" spans="2:14" ht="14.25" customHeight="1" x14ac:dyDescent="0.2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row>
    <row r="8354" spans="2:14" ht="14.25" customHeight="1" x14ac:dyDescent="0.2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row>
    <row r="8355" spans="2:14" ht="14.25" customHeight="1" x14ac:dyDescent="0.2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row>
    <row r="8356" spans="2:14" ht="14.25" customHeight="1" x14ac:dyDescent="0.2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row>
    <row r="8357" spans="2:14" ht="14.25" customHeight="1" x14ac:dyDescent="0.2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row>
    <row r="8358" spans="2:14" ht="14.25" customHeight="1" x14ac:dyDescent="0.2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row>
    <row r="8359" spans="2:14" ht="14.25" customHeight="1" x14ac:dyDescent="0.2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row>
    <row r="8360" spans="2:14" ht="14.25" customHeight="1" x14ac:dyDescent="0.2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row>
    <row r="8361" spans="2:14" ht="14.25" customHeight="1" x14ac:dyDescent="0.2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row>
    <row r="8362" spans="2:14" ht="14.25" customHeight="1" x14ac:dyDescent="0.2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row>
    <row r="8363" spans="2:14" ht="14.25" customHeight="1" x14ac:dyDescent="0.2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row>
    <row r="8364" spans="2:14" ht="14.25" customHeight="1" x14ac:dyDescent="0.2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row>
    <row r="8365" spans="2:14" ht="14.25" customHeight="1" x14ac:dyDescent="0.2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row>
    <row r="8366" spans="2:14" ht="14.25" customHeight="1" x14ac:dyDescent="0.2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row>
    <row r="8367" spans="2:14" ht="14.25" customHeight="1" x14ac:dyDescent="0.2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row>
    <row r="8368" spans="2:14" ht="14.25" customHeight="1" x14ac:dyDescent="0.2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row>
    <row r="8369" spans="2:14" ht="14.25" customHeight="1" x14ac:dyDescent="0.2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row>
    <row r="8370" spans="2:14" ht="14.25" customHeight="1" x14ac:dyDescent="0.2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row>
    <row r="8371" spans="2:14" ht="14.25" customHeight="1" x14ac:dyDescent="0.2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row>
    <row r="8372" spans="2:14" ht="14.25" customHeight="1" x14ac:dyDescent="0.2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row>
    <row r="8373" spans="2:14" ht="14.25" customHeight="1" x14ac:dyDescent="0.2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row>
    <row r="8374" spans="2:14" ht="14.25" customHeight="1" x14ac:dyDescent="0.2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row>
    <row r="8375" spans="2:14" ht="14.25" customHeight="1" x14ac:dyDescent="0.2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row>
    <row r="8376" spans="2:14" ht="14.25" customHeight="1" x14ac:dyDescent="0.2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row>
    <row r="8377" spans="2:14" ht="14.25" customHeight="1" x14ac:dyDescent="0.2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row>
    <row r="8378" spans="2:14" ht="14.25" customHeight="1" x14ac:dyDescent="0.2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row>
    <row r="8379" spans="2:14" ht="14.25" customHeight="1" x14ac:dyDescent="0.2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row>
    <row r="8380" spans="2:14" ht="14.25" customHeight="1" x14ac:dyDescent="0.2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row>
    <row r="8381" spans="2:14" ht="14.25" customHeight="1" x14ac:dyDescent="0.2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row>
    <row r="8382" spans="2:14" ht="14.25" customHeight="1" x14ac:dyDescent="0.2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row>
    <row r="8383" spans="2:14" ht="14.25" customHeight="1" x14ac:dyDescent="0.2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row>
    <row r="8384" spans="2:14" ht="14.25" customHeight="1" x14ac:dyDescent="0.2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row>
    <row r="8385" spans="2:14" ht="14.25" customHeight="1" x14ac:dyDescent="0.2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row>
    <row r="8386" spans="2:14" ht="14.25" customHeight="1" x14ac:dyDescent="0.2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row>
    <row r="8387" spans="2:14" ht="14.25" customHeight="1" x14ac:dyDescent="0.2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row>
    <row r="8388" spans="2:14" ht="14.25" customHeight="1" x14ac:dyDescent="0.2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row>
    <row r="8389" spans="2:14" ht="14.25" customHeight="1" x14ac:dyDescent="0.2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row>
    <row r="8390" spans="2:14" ht="14.25" customHeight="1" x14ac:dyDescent="0.2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row>
    <row r="8391" spans="2:14" ht="14.25" customHeight="1" x14ac:dyDescent="0.2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row>
    <row r="8392" spans="2:14" ht="14.25" customHeight="1" x14ac:dyDescent="0.2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row>
    <row r="8393" spans="2:14" ht="14.25" customHeight="1" x14ac:dyDescent="0.2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row>
    <row r="8394" spans="2:14" ht="14.25" customHeight="1" x14ac:dyDescent="0.2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row>
    <row r="8395" spans="2:14" ht="14.25" customHeight="1" x14ac:dyDescent="0.2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row>
    <row r="8396" spans="2:14" ht="14.25" customHeight="1" x14ac:dyDescent="0.2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row>
    <row r="8397" spans="2:14" ht="14.25" customHeight="1" x14ac:dyDescent="0.2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row>
    <row r="8398" spans="2:14" ht="14.25" customHeight="1" x14ac:dyDescent="0.2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row>
    <row r="8399" spans="2:14" ht="14.25" customHeight="1" x14ac:dyDescent="0.2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row>
    <row r="8400" spans="2:14" ht="14.25" customHeight="1" x14ac:dyDescent="0.2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row>
    <row r="8401" spans="2:14" ht="14.25" customHeight="1" x14ac:dyDescent="0.2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row>
    <row r="8402" spans="2:14" ht="14.25" customHeight="1" x14ac:dyDescent="0.2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row>
    <row r="8403" spans="2:14" ht="14.25" customHeight="1" x14ac:dyDescent="0.2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row>
    <row r="8404" spans="2:14" ht="14.25" customHeight="1" x14ac:dyDescent="0.2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row>
    <row r="8405" spans="2:14" ht="14.25" customHeight="1" x14ac:dyDescent="0.2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row>
    <row r="8406" spans="2:14" ht="14.25" customHeight="1" x14ac:dyDescent="0.2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row>
    <row r="8407" spans="2:14" ht="14.25" customHeight="1" x14ac:dyDescent="0.2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row>
    <row r="8408" spans="2:14" ht="14.25" customHeight="1" x14ac:dyDescent="0.2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row>
    <row r="8409" spans="2:14" ht="14.25" customHeight="1" x14ac:dyDescent="0.2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row>
    <row r="8410" spans="2:14" ht="14.25" customHeight="1" x14ac:dyDescent="0.2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row>
    <row r="8411" spans="2:14" ht="14.25" customHeight="1" x14ac:dyDescent="0.2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row>
    <row r="8412" spans="2:14" ht="14.25" customHeight="1" x14ac:dyDescent="0.2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row>
    <row r="8413" spans="2:14" ht="14.25" customHeight="1" x14ac:dyDescent="0.2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row>
    <row r="8414" spans="2:14" ht="14.25" customHeight="1" x14ac:dyDescent="0.2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row>
    <row r="8415" spans="2:14" ht="14.25" customHeight="1" x14ac:dyDescent="0.2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row>
    <row r="8416" spans="2:14" ht="14.25" customHeight="1" x14ac:dyDescent="0.2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row>
    <row r="8417" spans="2:14" ht="14.25" customHeight="1" x14ac:dyDescent="0.2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row>
    <row r="8418" spans="2:14" ht="14.25" customHeight="1" x14ac:dyDescent="0.2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row>
    <row r="8419" spans="2:14" ht="14.25" customHeight="1" x14ac:dyDescent="0.2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row>
    <row r="8420" spans="2:14" ht="14.25" customHeight="1" x14ac:dyDescent="0.2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row>
    <row r="8421" spans="2:14" ht="14.25" customHeight="1" x14ac:dyDescent="0.2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row>
    <row r="8422" spans="2:14" ht="14.25" customHeight="1" x14ac:dyDescent="0.2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row>
    <row r="8423" spans="2:14" ht="14.25" customHeight="1" x14ac:dyDescent="0.2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row>
    <row r="8424" spans="2:14" ht="14.25" customHeight="1" x14ac:dyDescent="0.2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row>
    <row r="8425" spans="2:14" ht="14.25" customHeight="1" x14ac:dyDescent="0.2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row>
    <row r="8426" spans="2:14" ht="14.25" customHeight="1" x14ac:dyDescent="0.2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row>
    <row r="8427" spans="2:14" ht="14.25" customHeight="1" x14ac:dyDescent="0.2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row>
    <row r="8428" spans="2:14" ht="14.25" customHeight="1" x14ac:dyDescent="0.2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row>
    <row r="8429" spans="2:14" ht="14.25" customHeight="1" x14ac:dyDescent="0.2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row>
    <row r="8430" spans="2:14" ht="14.25" customHeight="1" x14ac:dyDescent="0.2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row>
    <row r="8431" spans="2:14" ht="14.25" customHeight="1" x14ac:dyDescent="0.2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row>
    <row r="8432" spans="2:14" ht="14.25" customHeight="1" x14ac:dyDescent="0.2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row>
    <row r="8433" spans="2:14" ht="14.25" customHeight="1" x14ac:dyDescent="0.2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row>
    <row r="8434" spans="2:14" ht="14.25" customHeight="1" x14ac:dyDescent="0.2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row>
    <row r="8435" spans="2:14" ht="14.25" customHeight="1" x14ac:dyDescent="0.2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row>
    <row r="8436" spans="2:14" ht="14.25" customHeight="1" x14ac:dyDescent="0.2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row>
    <row r="8437" spans="2:14" ht="14.25" customHeight="1" x14ac:dyDescent="0.2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row>
    <row r="8438" spans="2:14" ht="14.25" customHeight="1" x14ac:dyDescent="0.2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row>
    <row r="8439" spans="2:14" ht="14.25" customHeight="1" x14ac:dyDescent="0.2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row>
    <row r="8440" spans="2:14" ht="14.25" customHeight="1" x14ac:dyDescent="0.2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row>
    <row r="8441" spans="2:14" ht="14.25" customHeight="1" x14ac:dyDescent="0.2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row>
    <row r="8442" spans="2:14" ht="14.25" customHeight="1" x14ac:dyDescent="0.2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row>
    <row r="8443" spans="2:14" ht="14.25" customHeight="1" x14ac:dyDescent="0.2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row>
    <row r="8444" spans="2:14" ht="14.25" customHeight="1" x14ac:dyDescent="0.2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row>
    <row r="8445" spans="2:14" ht="14.25" customHeight="1" x14ac:dyDescent="0.2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row>
    <row r="8446" spans="2:14" ht="14.25" customHeight="1" x14ac:dyDescent="0.2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row>
    <row r="8447" spans="2:14" ht="14.25" customHeight="1" x14ac:dyDescent="0.2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row>
    <row r="8448" spans="2:14" ht="14.25" customHeight="1" x14ac:dyDescent="0.2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row>
    <row r="8449" spans="2:14" ht="14.25" customHeight="1" x14ac:dyDescent="0.2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row>
    <row r="8450" spans="2:14" ht="14.25" customHeight="1" x14ac:dyDescent="0.2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row>
    <row r="8451" spans="2:14" ht="14.25" customHeight="1" x14ac:dyDescent="0.2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row>
    <row r="8452" spans="2:14" ht="14.25" customHeight="1" x14ac:dyDescent="0.2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row>
    <row r="8453" spans="2:14" ht="14.25" customHeight="1" x14ac:dyDescent="0.2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row>
    <row r="8454" spans="2:14" ht="14.25" customHeight="1" x14ac:dyDescent="0.2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row>
    <row r="8455" spans="2:14" ht="14.25" customHeight="1" x14ac:dyDescent="0.2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row>
    <row r="8456" spans="2:14" ht="14.25" customHeight="1" x14ac:dyDescent="0.2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row>
    <row r="8457" spans="2:14" ht="14.25" customHeight="1" x14ac:dyDescent="0.2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row>
    <row r="8458" spans="2:14" ht="14.25" customHeight="1" x14ac:dyDescent="0.2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row>
    <row r="8459" spans="2:14" ht="14.25" customHeight="1" x14ac:dyDescent="0.2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row>
    <row r="8460" spans="2:14" ht="14.25" customHeight="1" x14ac:dyDescent="0.2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row>
    <row r="8461" spans="2:14" ht="14.25" customHeight="1" x14ac:dyDescent="0.2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row>
    <row r="8462" spans="2:14" ht="14.25" customHeight="1" x14ac:dyDescent="0.2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row>
    <row r="8463" spans="2:14" ht="14.25" customHeight="1" x14ac:dyDescent="0.2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row>
    <row r="8464" spans="2:14" ht="14.25" customHeight="1" x14ac:dyDescent="0.2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row>
    <row r="8465" spans="2:14" ht="14.25" customHeight="1" x14ac:dyDescent="0.2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row>
    <row r="8466" spans="2:14" ht="14.25" customHeight="1" x14ac:dyDescent="0.2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row>
    <row r="8467" spans="2:14" ht="14.25" customHeight="1" x14ac:dyDescent="0.2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row>
    <row r="8468" spans="2:14" ht="14.25" customHeight="1" x14ac:dyDescent="0.2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row>
    <row r="8469" spans="2:14" ht="14.25" customHeight="1" x14ac:dyDescent="0.2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row>
    <row r="8470" spans="2:14" ht="14.25" customHeight="1" x14ac:dyDescent="0.2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row>
    <row r="8471" spans="2:14" ht="14.25" customHeight="1" x14ac:dyDescent="0.2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row>
    <row r="8472" spans="2:14" ht="14.25" customHeight="1" x14ac:dyDescent="0.2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row>
    <row r="8473" spans="2:14" ht="14.25" customHeight="1" x14ac:dyDescent="0.2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row>
    <row r="8474" spans="2:14" ht="14.25" customHeight="1" x14ac:dyDescent="0.2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row>
    <row r="8475" spans="2:14" ht="14.25" customHeight="1" x14ac:dyDescent="0.2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row>
    <row r="8476" spans="2:14" ht="14.25" customHeight="1" x14ac:dyDescent="0.2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row>
    <row r="8477" spans="2:14" ht="14.25" customHeight="1" x14ac:dyDescent="0.2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row>
    <row r="8478" spans="2:14" ht="14.25" customHeight="1" x14ac:dyDescent="0.2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row>
    <row r="8479" spans="2:14" ht="14.25" customHeight="1" x14ac:dyDescent="0.2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row>
    <row r="8480" spans="2:14" ht="14.25" customHeight="1" x14ac:dyDescent="0.2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row>
    <row r="8481" spans="2:14" ht="14.25" customHeight="1" x14ac:dyDescent="0.2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row>
    <row r="8482" spans="2:14" ht="14.25" customHeight="1" x14ac:dyDescent="0.2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row>
    <row r="8483" spans="2:14" ht="14.25" customHeight="1" x14ac:dyDescent="0.2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row>
    <row r="8484" spans="2:14" ht="14.25" customHeight="1" x14ac:dyDescent="0.2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row>
    <row r="8485" spans="2:14" ht="14.25" customHeight="1" x14ac:dyDescent="0.2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row>
    <row r="8486" spans="2:14" ht="14.25" customHeight="1" x14ac:dyDescent="0.2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row>
    <row r="8487" spans="2:14" ht="14.25" customHeight="1" x14ac:dyDescent="0.2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row>
    <row r="8488" spans="2:14" ht="14.25" customHeight="1" x14ac:dyDescent="0.2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row>
    <row r="8489" spans="2:14" ht="14.25" customHeight="1" x14ac:dyDescent="0.2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row>
    <row r="8490" spans="2:14" ht="14.25" customHeight="1" x14ac:dyDescent="0.2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row>
    <row r="8491" spans="2:14" ht="14.25" customHeight="1" x14ac:dyDescent="0.2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row>
    <row r="8492" spans="2:14" ht="14.25" customHeight="1" x14ac:dyDescent="0.2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row>
    <row r="8493" spans="2:14" ht="14.25" customHeight="1" x14ac:dyDescent="0.2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row>
    <row r="8494" spans="2:14" ht="14.25" customHeight="1" x14ac:dyDescent="0.2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row>
    <row r="8495" spans="2:14" ht="14.25" customHeight="1" x14ac:dyDescent="0.2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row>
    <row r="8496" spans="2:14" ht="14.25" customHeight="1" x14ac:dyDescent="0.2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row>
    <row r="8497" spans="2:14" ht="14.25" customHeight="1" x14ac:dyDescent="0.2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row>
    <row r="8498" spans="2:14" ht="14.25" customHeight="1" x14ac:dyDescent="0.2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row>
    <row r="8499" spans="2:14" ht="14.25" customHeight="1" x14ac:dyDescent="0.2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row>
    <row r="8500" spans="2:14" ht="14.25" customHeight="1" x14ac:dyDescent="0.2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row>
    <row r="8501" spans="2:14" ht="14.25" customHeight="1" x14ac:dyDescent="0.2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row>
    <row r="8502" spans="2:14" ht="14.25" customHeight="1" x14ac:dyDescent="0.2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row>
    <row r="8503" spans="2:14" ht="14.25" customHeight="1" x14ac:dyDescent="0.2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row>
    <row r="8504" spans="2:14" ht="14.25" customHeight="1" x14ac:dyDescent="0.2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row>
    <row r="8505" spans="2:14" ht="14.25" customHeight="1" x14ac:dyDescent="0.2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row>
    <row r="8506" spans="2:14" ht="14.25" customHeight="1" x14ac:dyDescent="0.2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row>
    <row r="8507" spans="2:14" ht="14.25" customHeight="1" x14ac:dyDescent="0.2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row>
    <row r="8508" spans="2:14" ht="14.25" customHeight="1" x14ac:dyDescent="0.2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row>
    <row r="8509" spans="2:14" ht="14.25" customHeight="1" x14ac:dyDescent="0.2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row>
    <row r="8510" spans="2:14" ht="14.25" customHeight="1" x14ac:dyDescent="0.2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row>
    <row r="8511" spans="2:14" ht="14.25" customHeight="1" x14ac:dyDescent="0.2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row>
    <row r="8512" spans="2:14" ht="14.25" customHeight="1" x14ac:dyDescent="0.2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row>
    <row r="8513" spans="2:14" ht="14.25" customHeight="1" x14ac:dyDescent="0.2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row>
    <row r="8514" spans="2:14" ht="14.25" customHeight="1" x14ac:dyDescent="0.2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row>
    <row r="8515" spans="2:14" ht="14.25" customHeight="1" x14ac:dyDescent="0.2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row>
    <row r="8516" spans="2:14" ht="14.25" customHeight="1" x14ac:dyDescent="0.2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row>
    <row r="8517" spans="2:14" ht="14.25" customHeight="1" x14ac:dyDescent="0.2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row>
    <row r="8518" spans="2:14" ht="14.25" customHeight="1" x14ac:dyDescent="0.2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row>
    <row r="8519" spans="2:14" ht="14.25" customHeight="1" x14ac:dyDescent="0.2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row>
    <row r="8520" spans="2:14" ht="14.25" customHeight="1" x14ac:dyDescent="0.2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row>
    <row r="8521" spans="2:14" ht="14.25" customHeight="1" x14ac:dyDescent="0.2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row>
    <row r="8522" spans="2:14" ht="14.25" customHeight="1" x14ac:dyDescent="0.2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row>
    <row r="8523" spans="2:14" ht="14.25" customHeight="1" x14ac:dyDescent="0.2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row>
    <row r="8524" spans="2:14" ht="14.25" customHeight="1" x14ac:dyDescent="0.2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row>
    <row r="8525" spans="2:14" ht="14.25" customHeight="1" x14ac:dyDescent="0.2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row>
    <row r="8526" spans="2:14" ht="14.25" customHeight="1" x14ac:dyDescent="0.2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row>
    <row r="8527" spans="2:14" ht="14.25" customHeight="1" x14ac:dyDescent="0.2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row>
    <row r="8528" spans="2:14" ht="14.25" customHeight="1" x14ac:dyDescent="0.2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row>
    <row r="8529" spans="2:14" ht="14.25" customHeight="1" x14ac:dyDescent="0.2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row>
    <row r="8530" spans="2:14" ht="14.25" customHeight="1" x14ac:dyDescent="0.2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row>
    <row r="8531" spans="2:14" ht="14.25" customHeight="1" x14ac:dyDescent="0.2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row>
    <row r="8532" spans="2:14" ht="14.25" customHeight="1" x14ac:dyDescent="0.2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row>
    <row r="8533" spans="2:14" ht="14.25" customHeight="1" x14ac:dyDescent="0.2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row>
    <row r="8534" spans="2:14" ht="14.25" customHeight="1" x14ac:dyDescent="0.2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row>
    <row r="8535" spans="2:14" ht="14.25" customHeight="1" x14ac:dyDescent="0.2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row>
    <row r="8536" spans="2:14" ht="14.25" customHeight="1" x14ac:dyDescent="0.2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row>
    <row r="8537" spans="2:14" ht="14.25" customHeight="1" x14ac:dyDescent="0.2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row>
    <row r="8538" spans="2:14" ht="14.25" customHeight="1" x14ac:dyDescent="0.2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row>
    <row r="8539" spans="2:14" ht="14.25" customHeight="1" x14ac:dyDescent="0.2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row>
    <row r="8540" spans="2:14" ht="14.25" customHeight="1" x14ac:dyDescent="0.2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row>
    <row r="8541" spans="2:14" ht="14.25" customHeight="1" x14ac:dyDescent="0.2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row>
    <row r="8542" spans="2:14" ht="14.25" customHeight="1" x14ac:dyDescent="0.2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row>
    <row r="8543" spans="2:14" ht="14.25" customHeight="1" x14ac:dyDescent="0.2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row>
    <row r="8544" spans="2:14" ht="14.25" customHeight="1" x14ac:dyDescent="0.2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row>
    <row r="8545" spans="2:14" ht="14.25" customHeight="1" x14ac:dyDescent="0.2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row>
    <row r="8546" spans="2:14" ht="14.25" customHeight="1" x14ac:dyDescent="0.2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row>
    <row r="8547" spans="2:14" ht="14.25" customHeight="1" x14ac:dyDescent="0.2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row>
    <row r="8548" spans="2:14" ht="14.25" customHeight="1" x14ac:dyDescent="0.2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row>
    <row r="8549" spans="2:14" ht="14.25" customHeight="1" x14ac:dyDescent="0.2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row>
    <row r="8550" spans="2:14" ht="14.25" customHeight="1" x14ac:dyDescent="0.2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row>
    <row r="8551" spans="2:14" ht="14.25" customHeight="1" x14ac:dyDescent="0.2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row>
    <row r="8552" spans="2:14" ht="14.25" customHeight="1" x14ac:dyDescent="0.2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row>
    <row r="8553" spans="2:14" ht="14.25" customHeight="1" x14ac:dyDescent="0.2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row>
    <row r="8554" spans="2:14" ht="14.25" customHeight="1" x14ac:dyDescent="0.2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row>
    <row r="8555" spans="2:14" ht="14.25" customHeight="1" x14ac:dyDescent="0.2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row>
    <row r="8556" spans="2:14" ht="14.25" customHeight="1" x14ac:dyDescent="0.2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row>
    <row r="8557" spans="2:14" ht="14.25" customHeight="1" x14ac:dyDescent="0.2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row>
    <row r="8558" spans="2:14" ht="14.25" customHeight="1" x14ac:dyDescent="0.2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row>
    <row r="8559" spans="2:14" ht="14.25" customHeight="1" x14ac:dyDescent="0.2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row>
    <row r="8560" spans="2:14" ht="14.25" customHeight="1" x14ac:dyDescent="0.2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row>
    <row r="8561" spans="2:14" ht="14.25" customHeight="1" x14ac:dyDescent="0.2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row>
    <row r="8562" spans="2:14" ht="14.25" customHeight="1" x14ac:dyDescent="0.2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row>
    <row r="8563" spans="2:14" ht="14.25" customHeight="1" x14ac:dyDescent="0.2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row>
    <row r="8564" spans="2:14" ht="14.25" customHeight="1" x14ac:dyDescent="0.2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row>
    <row r="8565" spans="2:14" ht="14.25" customHeight="1" x14ac:dyDescent="0.2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row>
    <row r="8566" spans="2:14" ht="14.25" customHeight="1" x14ac:dyDescent="0.2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row>
    <row r="8567" spans="2:14" ht="14.25" customHeight="1" x14ac:dyDescent="0.2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row>
    <row r="8568" spans="2:14" ht="14.25" customHeight="1" x14ac:dyDescent="0.2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row>
    <row r="8569" spans="2:14" ht="14.25" customHeight="1" x14ac:dyDescent="0.2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row>
    <row r="8570" spans="2:14" ht="14.25" customHeight="1" x14ac:dyDescent="0.2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row>
    <row r="8571" spans="2:14" ht="14.25" customHeight="1" x14ac:dyDescent="0.2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row>
    <row r="8572" spans="2:14" ht="14.25" customHeight="1" x14ac:dyDescent="0.2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row>
    <row r="8573" spans="2:14" ht="14.25" customHeight="1" x14ac:dyDescent="0.2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row>
    <row r="8574" spans="2:14" ht="14.25" customHeight="1" x14ac:dyDescent="0.2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row>
    <row r="8575" spans="2:14" ht="14.25" customHeight="1" x14ac:dyDescent="0.2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row>
    <row r="8576" spans="2:14" ht="14.25" customHeight="1" x14ac:dyDescent="0.2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row>
    <row r="8577" spans="2:14" ht="14.25" customHeight="1" x14ac:dyDescent="0.2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row>
    <row r="8578" spans="2:14" ht="14.25" customHeight="1" x14ac:dyDescent="0.2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row>
    <row r="8579" spans="2:14" ht="14.25" customHeight="1" x14ac:dyDescent="0.2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row>
    <row r="8580" spans="2:14" ht="14.25" customHeight="1" x14ac:dyDescent="0.2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row>
    <row r="8581" spans="2:14" ht="14.25" customHeight="1" x14ac:dyDescent="0.2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row>
    <row r="8582" spans="2:14" ht="14.25" customHeight="1" x14ac:dyDescent="0.2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row>
    <row r="8583" spans="2:14" ht="14.25" customHeight="1" x14ac:dyDescent="0.2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row>
    <row r="8584" spans="2:14" ht="14.25" customHeight="1" x14ac:dyDescent="0.2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row>
    <row r="8585" spans="2:14" ht="14.25" customHeight="1" x14ac:dyDescent="0.2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row>
    <row r="8586" spans="2:14" ht="14.25" customHeight="1" x14ac:dyDescent="0.2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row>
    <row r="8587" spans="2:14" ht="14.25" customHeight="1" x14ac:dyDescent="0.2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row>
    <row r="8588" spans="2:14" ht="14.25" customHeight="1" x14ac:dyDescent="0.2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row>
    <row r="8589" spans="2:14" ht="14.25" customHeight="1" x14ac:dyDescent="0.2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row>
    <row r="8590" spans="2:14" ht="14.25" customHeight="1" x14ac:dyDescent="0.2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row>
    <row r="8591" spans="2:14" ht="14.25" customHeight="1" x14ac:dyDescent="0.2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row>
    <row r="8592" spans="2:14" ht="14.25" customHeight="1" x14ac:dyDescent="0.2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row>
    <row r="8593" spans="2:14" ht="14.25" customHeight="1" x14ac:dyDescent="0.2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row>
    <row r="8594" spans="2:14" ht="14.25" customHeight="1" x14ac:dyDescent="0.2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row>
    <row r="8595" spans="2:14" ht="14.25" customHeight="1" x14ac:dyDescent="0.2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row>
    <row r="8596" spans="2:14" ht="14.25" customHeight="1" x14ac:dyDescent="0.2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row>
    <row r="8597" spans="2:14" ht="14.25" customHeight="1" x14ac:dyDescent="0.2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row>
    <row r="8598" spans="2:14" ht="14.25" customHeight="1" x14ac:dyDescent="0.2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row>
    <row r="8599" spans="2:14" ht="14.25" customHeight="1" x14ac:dyDescent="0.2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row>
    <row r="8600" spans="2:14" ht="14.25" customHeight="1" x14ac:dyDescent="0.2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row>
    <row r="8601" spans="2:14" ht="14.25" customHeight="1" x14ac:dyDescent="0.2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row>
    <row r="8602" spans="2:14" ht="14.25" customHeight="1" x14ac:dyDescent="0.2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row>
    <row r="8603" spans="2:14" ht="14.25" customHeight="1" x14ac:dyDescent="0.2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row>
    <row r="8604" spans="2:14" ht="14.25" customHeight="1" x14ac:dyDescent="0.2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row>
    <row r="8605" spans="2:14" ht="14.25" customHeight="1" x14ac:dyDescent="0.2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row>
    <row r="8606" spans="2:14" ht="14.25" customHeight="1" x14ac:dyDescent="0.2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row>
    <row r="8607" spans="2:14" ht="14.25" customHeight="1" x14ac:dyDescent="0.2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row>
    <row r="8608" spans="2:14" ht="14.25" customHeight="1" x14ac:dyDescent="0.2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row>
    <row r="8609" spans="2:14" ht="14.25" customHeight="1" x14ac:dyDescent="0.2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row>
    <row r="8610" spans="2:14" ht="14.25" customHeight="1" x14ac:dyDescent="0.2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row>
    <row r="8611" spans="2:14" ht="14.25" customHeight="1" x14ac:dyDescent="0.2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row>
    <row r="8612" spans="2:14" ht="14.25" customHeight="1" x14ac:dyDescent="0.2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row>
    <row r="8613" spans="2:14" ht="14.25" customHeight="1" x14ac:dyDescent="0.2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row>
    <row r="8614" spans="2:14" ht="14.25" customHeight="1" x14ac:dyDescent="0.2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row>
    <row r="8615" spans="2:14" ht="14.25" customHeight="1" x14ac:dyDescent="0.2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row>
    <row r="8616" spans="2:14" ht="14.25" customHeight="1" x14ac:dyDescent="0.2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row>
    <row r="8617" spans="2:14" ht="14.25" customHeight="1" x14ac:dyDescent="0.2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row>
    <row r="8618" spans="2:14" ht="14.25" customHeight="1" x14ac:dyDescent="0.2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row>
    <row r="8619" spans="2:14" ht="14.25" customHeight="1" x14ac:dyDescent="0.2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row>
    <row r="8620" spans="2:14" ht="14.25" customHeight="1" x14ac:dyDescent="0.2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row>
    <row r="8621" spans="2:14" ht="14.25" customHeight="1" x14ac:dyDescent="0.2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row>
    <row r="8622" spans="2:14" ht="14.25" customHeight="1" x14ac:dyDescent="0.2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row>
    <row r="8623" spans="2:14" ht="14.25" customHeight="1" x14ac:dyDescent="0.2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row>
    <row r="8624" spans="2:14" ht="14.25" customHeight="1" x14ac:dyDescent="0.2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row>
    <row r="8625" spans="2:14" ht="14.25" customHeight="1" x14ac:dyDescent="0.2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row>
    <row r="8626" spans="2:14" ht="14.25" customHeight="1" x14ac:dyDescent="0.2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row>
    <row r="8627" spans="2:14" ht="14.25" customHeight="1" x14ac:dyDescent="0.2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row>
    <row r="8628" spans="2:14" ht="14.25" customHeight="1" x14ac:dyDescent="0.2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row>
    <row r="8629" spans="2:14" ht="14.25" customHeight="1" x14ac:dyDescent="0.2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row>
    <row r="8630" spans="2:14" ht="14.25" customHeight="1" x14ac:dyDescent="0.2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row>
    <row r="8631" spans="2:14" ht="14.25" customHeight="1" x14ac:dyDescent="0.2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row>
    <row r="8632" spans="2:14" ht="14.25" customHeight="1" x14ac:dyDescent="0.2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row>
    <row r="8633" spans="2:14" ht="14.25" customHeight="1" x14ac:dyDescent="0.2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row>
    <row r="8634" spans="2:14" ht="14.25" customHeight="1" x14ac:dyDescent="0.2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row>
    <row r="8635" spans="2:14" ht="14.25" customHeight="1" x14ac:dyDescent="0.2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row>
    <row r="8636" spans="2:14" ht="14.25" customHeight="1" x14ac:dyDescent="0.2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row>
    <row r="8637" spans="2:14" ht="14.25" customHeight="1" x14ac:dyDescent="0.2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row>
    <row r="8638" spans="2:14" ht="14.25" customHeight="1" x14ac:dyDescent="0.2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row>
    <row r="8639" spans="2:14" ht="14.25" customHeight="1" x14ac:dyDescent="0.2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row>
    <row r="8640" spans="2:14" ht="14.25" customHeight="1" x14ac:dyDescent="0.2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row>
    <row r="8641" spans="2:14" ht="14.25" customHeight="1" x14ac:dyDescent="0.2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row>
    <row r="8642" spans="2:14" ht="14.25" customHeight="1" x14ac:dyDescent="0.2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row>
    <row r="8643" spans="2:14" ht="14.25" customHeight="1" x14ac:dyDescent="0.2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row>
    <row r="8644" spans="2:14" ht="14.25" customHeight="1" x14ac:dyDescent="0.2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row>
    <row r="8645" spans="2:14" ht="14.25" customHeight="1" x14ac:dyDescent="0.2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row>
    <row r="8646" spans="2:14" ht="14.25" customHeight="1" x14ac:dyDescent="0.2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row>
    <row r="8647" spans="2:14" ht="14.25" customHeight="1" x14ac:dyDescent="0.2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row>
    <row r="8648" spans="2:14" ht="14.25" customHeight="1" x14ac:dyDescent="0.2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row>
    <row r="8649" spans="2:14" ht="14.25" customHeight="1" x14ac:dyDescent="0.2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row>
    <row r="8650" spans="2:14" ht="14.25" customHeight="1" x14ac:dyDescent="0.2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row>
    <row r="8651" spans="2:14" ht="14.25" customHeight="1" x14ac:dyDescent="0.2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row>
    <row r="8652" spans="2:14" ht="14.25" customHeight="1" x14ac:dyDescent="0.2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row>
    <row r="8653" spans="2:14" ht="14.25" customHeight="1" x14ac:dyDescent="0.2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row>
    <row r="8654" spans="2:14" ht="14.25" customHeight="1" x14ac:dyDescent="0.2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row>
    <row r="8655" spans="2:14" ht="14.25" customHeight="1" x14ac:dyDescent="0.2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row>
    <row r="8656" spans="2:14" ht="14.25" customHeight="1" x14ac:dyDescent="0.2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row>
    <row r="8657" spans="2:14" ht="14.25" customHeight="1" x14ac:dyDescent="0.2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row>
    <row r="8658" spans="2:14" ht="14.25" customHeight="1" x14ac:dyDescent="0.2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row>
    <row r="8659" spans="2:14" ht="14.25" customHeight="1" x14ac:dyDescent="0.2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row>
    <row r="8660" spans="2:14" ht="14.25" customHeight="1" x14ac:dyDescent="0.2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row>
    <row r="8661" spans="2:14" ht="14.25" customHeight="1" x14ac:dyDescent="0.2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row>
    <row r="8662" spans="2:14" ht="14.25" customHeight="1" x14ac:dyDescent="0.2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row>
    <row r="8663" spans="2:14" ht="14.25" customHeight="1" x14ac:dyDescent="0.2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row>
    <row r="8664" spans="2:14" ht="14.25" customHeight="1" x14ac:dyDescent="0.2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row>
    <row r="8665" spans="2:14" ht="14.25" customHeight="1" x14ac:dyDescent="0.2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row>
    <row r="8666" spans="2:14" ht="14.25" customHeight="1" x14ac:dyDescent="0.2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row>
    <row r="8667" spans="2:14" ht="14.25" customHeight="1" x14ac:dyDescent="0.2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row>
    <row r="8668" spans="2:14" ht="14.25" customHeight="1" x14ac:dyDescent="0.2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row>
    <row r="8669" spans="2:14" ht="14.25" customHeight="1" x14ac:dyDescent="0.2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row>
    <row r="8670" spans="2:14" ht="14.25" customHeight="1" x14ac:dyDescent="0.2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row>
    <row r="8671" spans="2:14" ht="14.25" customHeight="1" x14ac:dyDescent="0.2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row>
    <row r="8672" spans="2:14" ht="14.25" customHeight="1" x14ac:dyDescent="0.2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row>
    <row r="8673" spans="2:14" ht="14.25" customHeight="1" x14ac:dyDescent="0.2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row>
    <row r="8674" spans="2:14" ht="14.25" customHeight="1" x14ac:dyDescent="0.2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row>
    <row r="8675" spans="2:14" ht="14.25" customHeight="1" x14ac:dyDescent="0.2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row>
    <row r="8676" spans="2:14" ht="14.25" customHeight="1" x14ac:dyDescent="0.2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row>
    <row r="8677" spans="2:14" ht="14.25" customHeight="1" x14ac:dyDescent="0.2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row>
    <row r="8678" spans="2:14" ht="14.25" customHeight="1" x14ac:dyDescent="0.2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row>
    <row r="8679" spans="2:14" ht="14.25" customHeight="1" x14ac:dyDescent="0.2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row>
    <row r="8680" spans="2:14" ht="14.25" customHeight="1" x14ac:dyDescent="0.2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row>
    <row r="8681" spans="2:14" ht="14.25" customHeight="1" x14ac:dyDescent="0.2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row>
    <row r="8682" spans="2:14" ht="14.25" customHeight="1" x14ac:dyDescent="0.2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row>
    <row r="8683" spans="2:14" ht="14.25" customHeight="1" x14ac:dyDescent="0.2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row>
    <row r="8684" spans="2:14" ht="14.25" customHeight="1" x14ac:dyDescent="0.2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row>
    <row r="8685" spans="2:14" ht="14.25" customHeight="1" x14ac:dyDescent="0.2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row>
    <row r="8686" spans="2:14" ht="14.25" customHeight="1" x14ac:dyDescent="0.2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row>
    <row r="8687" spans="2:14" ht="14.25" customHeight="1" x14ac:dyDescent="0.2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row>
    <row r="8688" spans="2:14" ht="14.25" customHeight="1" x14ac:dyDescent="0.2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row>
    <row r="8689" spans="2:14" ht="14.25" customHeight="1" x14ac:dyDescent="0.2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row>
    <row r="8690" spans="2:14" ht="14.25" customHeight="1" x14ac:dyDescent="0.2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row>
    <row r="8691" spans="2:14" ht="14.25" customHeight="1" x14ac:dyDescent="0.2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row>
    <row r="8692" spans="2:14" ht="14.25" customHeight="1" x14ac:dyDescent="0.2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row>
    <row r="8693" spans="2:14" ht="14.25" customHeight="1" x14ac:dyDescent="0.2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row>
    <row r="8694" spans="2:14" ht="14.25" customHeight="1" x14ac:dyDescent="0.2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row>
    <row r="8695" spans="2:14" ht="14.25" customHeight="1" x14ac:dyDescent="0.2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row>
    <row r="8696" spans="2:14" ht="14.25" customHeight="1" x14ac:dyDescent="0.2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row>
    <row r="8697" spans="2:14" ht="14.25" customHeight="1" x14ac:dyDescent="0.2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row>
    <row r="8698" spans="2:14" ht="14.25" customHeight="1" x14ac:dyDescent="0.2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row>
    <row r="8699" spans="2:14" ht="14.25" customHeight="1" x14ac:dyDescent="0.2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row>
    <row r="8700" spans="2:14" ht="14.25" customHeight="1" x14ac:dyDescent="0.2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row>
    <row r="8701" spans="2:14" ht="14.25" customHeight="1" x14ac:dyDescent="0.2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row>
    <row r="8702" spans="2:14" ht="14.25" customHeight="1" x14ac:dyDescent="0.2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row>
    <row r="8703" spans="2:14" ht="14.25" customHeight="1" x14ac:dyDescent="0.2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row>
    <row r="8704" spans="2:14" ht="14.25" customHeight="1" x14ac:dyDescent="0.2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row>
    <row r="8705" spans="2:14" ht="14.25" customHeight="1" x14ac:dyDescent="0.2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row>
    <row r="8706" spans="2:14" ht="14.25" customHeight="1" x14ac:dyDescent="0.2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row>
    <row r="8707" spans="2:14" ht="14.25" customHeight="1" x14ac:dyDescent="0.2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row>
    <row r="8708" spans="2:14" ht="14.25" customHeight="1" x14ac:dyDescent="0.2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row>
    <row r="8709" spans="2:14" ht="14.25" customHeight="1" x14ac:dyDescent="0.2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row>
    <row r="8710" spans="2:14" ht="14.25" customHeight="1" x14ac:dyDescent="0.2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row>
    <row r="8711" spans="2:14" ht="14.25" customHeight="1" x14ac:dyDescent="0.2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row>
    <row r="8712" spans="2:14" ht="14.25" customHeight="1" x14ac:dyDescent="0.2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row>
    <row r="8713" spans="2:14" ht="14.25" customHeight="1" x14ac:dyDescent="0.2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row>
    <row r="8714" spans="2:14" ht="14.25" customHeight="1" x14ac:dyDescent="0.2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row>
    <row r="8715" spans="2:14" ht="14.25" customHeight="1" x14ac:dyDescent="0.2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row>
    <row r="8716" spans="2:14" ht="14.25" customHeight="1" x14ac:dyDescent="0.2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row>
    <row r="8717" spans="2:14" ht="14.25" customHeight="1" x14ac:dyDescent="0.2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row>
    <row r="8718" spans="2:14" ht="14.25" customHeight="1" x14ac:dyDescent="0.2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row>
    <row r="8719" spans="2:14" ht="14.25" customHeight="1" x14ac:dyDescent="0.2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row>
    <row r="8720" spans="2:14" ht="14.25" customHeight="1" x14ac:dyDescent="0.2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row>
    <row r="8721" spans="2:14" ht="14.25" customHeight="1" x14ac:dyDescent="0.2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row>
    <row r="8722" spans="2:14" ht="14.25" customHeight="1" x14ac:dyDescent="0.2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row>
    <row r="8723" spans="2:14" ht="14.25" customHeight="1" x14ac:dyDescent="0.2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row>
    <row r="8724" spans="2:14" ht="14.25" customHeight="1" x14ac:dyDescent="0.2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row>
    <row r="8725" spans="2:14" ht="14.25" customHeight="1" x14ac:dyDescent="0.2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row>
    <row r="8726" spans="2:14" ht="14.25" customHeight="1" x14ac:dyDescent="0.2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row>
    <row r="8727" spans="2:14" ht="14.25" customHeight="1" x14ac:dyDescent="0.2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row>
    <row r="8728" spans="2:14" ht="14.25" customHeight="1" x14ac:dyDescent="0.2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row>
    <row r="8729" spans="2:14" ht="14.25" customHeight="1" x14ac:dyDescent="0.2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row>
    <row r="8730" spans="2:14" ht="14.25" customHeight="1" x14ac:dyDescent="0.2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row>
    <row r="8731" spans="2:14" ht="14.25" customHeight="1" x14ac:dyDescent="0.2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row>
    <row r="8732" spans="2:14" ht="14.25" customHeight="1" x14ac:dyDescent="0.2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row>
    <row r="8733" spans="2:14" ht="14.25" customHeight="1" x14ac:dyDescent="0.2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row>
    <row r="8734" spans="2:14" ht="14.25" customHeight="1" x14ac:dyDescent="0.2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row>
    <row r="8735" spans="2:14" ht="14.25" customHeight="1" x14ac:dyDescent="0.2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row>
    <row r="8736" spans="2:14" ht="14.25" customHeight="1" x14ac:dyDescent="0.2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row>
    <row r="8737" spans="2:14" ht="14.25" customHeight="1" x14ac:dyDescent="0.2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row>
    <row r="8738" spans="2:14" ht="14.25" customHeight="1" x14ac:dyDescent="0.2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row>
    <row r="8739" spans="2:14" ht="14.25" customHeight="1" x14ac:dyDescent="0.2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row>
    <row r="8740" spans="2:14" ht="14.25" customHeight="1" x14ac:dyDescent="0.2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row>
    <row r="8741" spans="2:14" ht="14.25" customHeight="1" x14ac:dyDescent="0.2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row>
    <row r="8742" spans="2:14" ht="14.25" customHeight="1" x14ac:dyDescent="0.2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row>
    <row r="8743" spans="2:14" ht="14.25" customHeight="1" x14ac:dyDescent="0.2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row>
    <row r="8744" spans="2:14" ht="14.25" customHeight="1" x14ac:dyDescent="0.2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row>
    <row r="8745" spans="2:14" ht="14.25" customHeight="1" x14ac:dyDescent="0.2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row>
    <row r="8746" spans="2:14" ht="14.25" customHeight="1" x14ac:dyDescent="0.2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row>
    <row r="8747" spans="2:14" ht="14.25" customHeight="1" x14ac:dyDescent="0.2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row>
    <row r="8748" spans="2:14" ht="14.25" customHeight="1" x14ac:dyDescent="0.2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row>
    <row r="8749" spans="2:14" ht="14.25" customHeight="1" x14ac:dyDescent="0.2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row>
    <row r="8750" spans="2:14" ht="14.25" customHeight="1" x14ac:dyDescent="0.2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row>
    <row r="8751" spans="2:14" ht="14.25" customHeight="1" x14ac:dyDescent="0.2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row>
    <row r="8752" spans="2:14" ht="14.25" customHeight="1" x14ac:dyDescent="0.2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row>
    <row r="8753" spans="2:14" ht="14.25" customHeight="1" x14ac:dyDescent="0.2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row>
    <row r="8754" spans="2:14" ht="14.25" customHeight="1" x14ac:dyDescent="0.2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row>
    <row r="8755" spans="2:14" ht="14.25" customHeight="1" x14ac:dyDescent="0.2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row>
    <row r="8756" spans="2:14" ht="14.25" customHeight="1" x14ac:dyDescent="0.2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row>
    <row r="8757" spans="2:14" ht="14.25" customHeight="1" x14ac:dyDescent="0.2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row>
    <row r="8758" spans="2:14" ht="14.25" customHeight="1" x14ac:dyDescent="0.2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row>
    <row r="8759" spans="2:14" ht="14.25" customHeight="1" x14ac:dyDescent="0.2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row>
    <row r="8760" spans="2:14" ht="14.25" customHeight="1" x14ac:dyDescent="0.2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row>
    <row r="8761" spans="2:14" ht="14.25" customHeight="1" x14ac:dyDescent="0.2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row>
    <row r="8762" spans="2:14" ht="14.25" customHeight="1" x14ac:dyDescent="0.2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row>
    <row r="8763" spans="2:14" ht="14.25" customHeight="1" x14ac:dyDescent="0.2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row>
    <row r="8764" spans="2:14" ht="14.25" customHeight="1" x14ac:dyDescent="0.2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row>
    <row r="8765" spans="2:14" ht="14.25" customHeight="1" x14ac:dyDescent="0.2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row>
    <row r="8766" spans="2:14" ht="14.25" customHeight="1" x14ac:dyDescent="0.2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row>
    <row r="8767" spans="2:14" ht="14.25" customHeight="1" x14ac:dyDescent="0.2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row>
    <row r="8768" spans="2:14" ht="14.25" customHeight="1" x14ac:dyDescent="0.2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row>
    <row r="8769" spans="2:14" ht="14.25" customHeight="1" x14ac:dyDescent="0.2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row>
    <row r="8770" spans="2:14" ht="14.25" customHeight="1" x14ac:dyDescent="0.2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row>
    <row r="8771" spans="2:14" ht="14.25" customHeight="1" x14ac:dyDescent="0.2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row>
    <row r="8772" spans="2:14" ht="14.25" customHeight="1" x14ac:dyDescent="0.2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row>
    <row r="8773" spans="2:14" ht="14.25" customHeight="1" x14ac:dyDescent="0.2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row>
    <row r="8774" spans="2:14" ht="14.25" customHeight="1" x14ac:dyDescent="0.2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row>
    <row r="8775" spans="2:14" ht="14.25" customHeight="1" x14ac:dyDescent="0.2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row>
    <row r="8776" spans="2:14" ht="14.25" customHeight="1" x14ac:dyDescent="0.2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row>
    <row r="8777" spans="2:14" ht="14.25" customHeight="1" x14ac:dyDescent="0.2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row>
    <row r="8778" spans="2:14" ht="14.25" customHeight="1" x14ac:dyDescent="0.2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row>
    <row r="8779" spans="2:14" ht="14.25" customHeight="1" x14ac:dyDescent="0.2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row>
    <row r="8780" spans="2:14" ht="14.25" customHeight="1" x14ac:dyDescent="0.2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row>
    <row r="8781" spans="2:14" ht="14.25" customHeight="1" x14ac:dyDescent="0.2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row>
    <row r="8782" spans="2:14" ht="14.25" customHeight="1" x14ac:dyDescent="0.2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row>
    <row r="8783" spans="2:14" ht="14.25" customHeight="1" x14ac:dyDescent="0.2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row>
    <row r="8784" spans="2:14" ht="14.25" customHeight="1" x14ac:dyDescent="0.2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row>
    <row r="8785" spans="2:14" ht="14.25" customHeight="1" x14ac:dyDescent="0.2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row>
    <row r="8786" spans="2:14" ht="14.25" customHeight="1" x14ac:dyDescent="0.2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row>
    <row r="8787" spans="2:14" ht="14.25" customHeight="1" x14ac:dyDescent="0.2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row>
    <row r="8788" spans="2:14" ht="14.25" customHeight="1" x14ac:dyDescent="0.2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row>
    <row r="8789" spans="2:14" ht="14.25" customHeight="1" x14ac:dyDescent="0.2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row>
    <row r="8790" spans="2:14" ht="14.25" customHeight="1" x14ac:dyDescent="0.2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row>
    <row r="8791" spans="2:14" ht="14.25" customHeight="1" x14ac:dyDescent="0.2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row>
    <row r="8792" spans="2:14" ht="14.25" customHeight="1" x14ac:dyDescent="0.2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row>
    <row r="8793" spans="2:14" ht="14.25" customHeight="1" x14ac:dyDescent="0.2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row>
    <row r="8794" spans="2:14" ht="14.25" customHeight="1" x14ac:dyDescent="0.2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row>
    <row r="8795" spans="2:14" ht="14.25" customHeight="1" x14ac:dyDescent="0.2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row>
    <row r="8796" spans="2:14" ht="14.25" customHeight="1" x14ac:dyDescent="0.2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row>
    <row r="8797" spans="2:14" ht="14.25" customHeight="1" x14ac:dyDescent="0.2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row>
    <row r="8798" spans="2:14" ht="14.25" customHeight="1" x14ac:dyDescent="0.2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row>
    <row r="8799" spans="2:14" ht="14.25" customHeight="1" x14ac:dyDescent="0.2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row>
    <row r="8800" spans="2:14" ht="14.25" customHeight="1" x14ac:dyDescent="0.2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row>
    <row r="8801" spans="2:14" ht="14.25" customHeight="1" x14ac:dyDescent="0.2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row>
    <row r="8802" spans="2:14" ht="14.25" customHeight="1" x14ac:dyDescent="0.2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row>
    <row r="8803" spans="2:14" ht="14.25" customHeight="1" x14ac:dyDescent="0.2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row>
    <row r="8804" spans="2:14" ht="14.25" customHeight="1" x14ac:dyDescent="0.2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row>
    <row r="8805" spans="2:14" ht="14.25" customHeight="1" x14ac:dyDescent="0.2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row>
    <row r="8806" spans="2:14" ht="14.25" customHeight="1" x14ac:dyDescent="0.2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row>
    <row r="8807" spans="2:14" ht="14.25" customHeight="1" x14ac:dyDescent="0.2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row>
    <row r="8808" spans="2:14" ht="14.25" customHeight="1" x14ac:dyDescent="0.2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row>
    <row r="8809" spans="2:14" ht="14.25" customHeight="1" x14ac:dyDescent="0.2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row>
    <row r="8810" spans="2:14" ht="14.25" customHeight="1" x14ac:dyDescent="0.2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row>
    <row r="8811" spans="2:14" ht="14.25" customHeight="1" x14ac:dyDescent="0.2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row>
    <row r="8812" spans="2:14" ht="14.25" customHeight="1" x14ac:dyDescent="0.2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row>
    <row r="8813" spans="2:14" ht="14.25" customHeight="1" x14ac:dyDescent="0.2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row>
    <row r="8814" spans="2:14" ht="14.25" customHeight="1" x14ac:dyDescent="0.2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row>
    <row r="8815" spans="2:14" ht="14.25" customHeight="1" x14ac:dyDescent="0.2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row>
    <row r="8816" spans="2:14" ht="14.25" customHeight="1" x14ac:dyDescent="0.2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row>
    <row r="8817" spans="2:14" ht="14.25" customHeight="1" x14ac:dyDescent="0.2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row>
    <row r="8818" spans="2:14" ht="14.25" customHeight="1" x14ac:dyDescent="0.2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row>
    <row r="8819" spans="2:14" ht="14.25" customHeight="1" x14ac:dyDescent="0.2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row>
    <row r="8820" spans="2:14" ht="14.25" customHeight="1" x14ac:dyDescent="0.2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row>
    <row r="8821" spans="2:14" ht="14.25" customHeight="1" x14ac:dyDescent="0.2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row>
    <row r="8822" spans="2:14" ht="14.25" customHeight="1" x14ac:dyDescent="0.2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row>
    <row r="8823" spans="2:14" ht="14.25" customHeight="1" x14ac:dyDescent="0.2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row>
    <row r="8824" spans="2:14" ht="14.25" customHeight="1" x14ac:dyDescent="0.2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row>
    <row r="8825" spans="2:14" ht="14.25" customHeight="1" x14ac:dyDescent="0.2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row>
    <row r="8826" spans="2:14" ht="14.25" customHeight="1" x14ac:dyDescent="0.2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row>
    <row r="8827" spans="2:14" ht="14.25" customHeight="1" x14ac:dyDescent="0.2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row>
    <row r="8828" spans="2:14" ht="14.25" customHeight="1" x14ac:dyDescent="0.2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row>
    <row r="8829" spans="2:14" ht="14.25" customHeight="1" x14ac:dyDescent="0.2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row>
    <row r="8830" spans="2:14" ht="14.25" customHeight="1" x14ac:dyDescent="0.2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row>
    <row r="8831" spans="2:14" ht="14.25" customHeight="1" x14ac:dyDescent="0.2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row>
    <row r="8832" spans="2:14" ht="14.25" customHeight="1" x14ac:dyDescent="0.2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row>
    <row r="8833" spans="2:14" ht="14.25" customHeight="1" x14ac:dyDescent="0.2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row>
    <row r="8834" spans="2:14" ht="14.25" customHeight="1" x14ac:dyDescent="0.2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row>
    <row r="8835" spans="2:14" ht="14.25" customHeight="1" x14ac:dyDescent="0.2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row>
    <row r="8836" spans="2:14" ht="14.25" customHeight="1" x14ac:dyDescent="0.2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row>
    <row r="8837" spans="2:14" ht="14.25" customHeight="1" x14ac:dyDescent="0.2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row>
    <row r="8838" spans="2:14" ht="14.25" customHeight="1" x14ac:dyDescent="0.2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row>
    <row r="8839" spans="2:14" ht="14.25" customHeight="1" x14ac:dyDescent="0.2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row>
    <row r="8840" spans="2:14" ht="14.25" customHeight="1" x14ac:dyDescent="0.2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row>
    <row r="8841" spans="2:14" ht="14.25" customHeight="1" x14ac:dyDescent="0.2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row>
    <row r="8842" spans="2:14" ht="14.25" customHeight="1" x14ac:dyDescent="0.2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row>
    <row r="8843" spans="2:14" ht="14.25" customHeight="1" x14ac:dyDescent="0.2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row>
    <row r="8844" spans="2:14" ht="14.25" customHeight="1" x14ac:dyDescent="0.2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row>
    <row r="8845" spans="2:14" ht="14.25" customHeight="1" x14ac:dyDescent="0.2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row>
    <row r="8846" spans="2:14" ht="14.25" customHeight="1" x14ac:dyDescent="0.2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row>
    <row r="8847" spans="2:14" ht="14.25" customHeight="1" x14ac:dyDescent="0.2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row>
    <row r="8848" spans="2:14" ht="14.25" customHeight="1" x14ac:dyDescent="0.2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row>
    <row r="8849" spans="2:14" ht="14.25" customHeight="1" x14ac:dyDescent="0.2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row>
    <row r="8850" spans="2:14" ht="14.25" customHeight="1" x14ac:dyDescent="0.2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row>
    <row r="8851" spans="2:14" ht="14.25" customHeight="1" x14ac:dyDescent="0.2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row>
    <row r="8852" spans="2:14" ht="14.25" customHeight="1" x14ac:dyDescent="0.2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row>
    <row r="8853" spans="2:14" ht="14.25" customHeight="1" x14ac:dyDescent="0.2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row>
    <row r="8854" spans="2:14" ht="14.25" customHeight="1" x14ac:dyDescent="0.2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row>
    <row r="8855" spans="2:14" ht="14.25" customHeight="1" x14ac:dyDescent="0.2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row>
    <row r="8856" spans="2:14" ht="14.25" customHeight="1" x14ac:dyDescent="0.2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row>
    <row r="8857" spans="2:14" ht="14.25" customHeight="1" x14ac:dyDescent="0.2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row>
    <row r="8858" spans="2:14" ht="14.25" customHeight="1" x14ac:dyDescent="0.2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row>
    <row r="8859" spans="2:14" ht="14.25" customHeight="1" x14ac:dyDescent="0.2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row>
    <row r="8860" spans="2:14" ht="14.25" customHeight="1" x14ac:dyDescent="0.2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row>
    <row r="8861" spans="2:14" ht="14.25" customHeight="1" x14ac:dyDescent="0.2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row>
    <row r="8862" spans="2:14" ht="14.25" customHeight="1" x14ac:dyDescent="0.2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row>
    <row r="8863" spans="2:14" ht="14.25" customHeight="1" x14ac:dyDescent="0.2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row>
    <row r="8864" spans="2:14" ht="14.25" customHeight="1" x14ac:dyDescent="0.2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row>
    <row r="8865" spans="2:14" ht="14.25" customHeight="1" x14ac:dyDescent="0.2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row>
    <row r="8866" spans="2:14" ht="14.25" customHeight="1" x14ac:dyDescent="0.2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row>
    <row r="8867" spans="2:14" ht="14.25" customHeight="1" x14ac:dyDescent="0.2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row>
    <row r="8868" spans="2:14" ht="14.25" customHeight="1" x14ac:dyDescent="0.2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row>
    <row r="8869" spans="2:14" ht="14.25" customHeight="1" x14ac:dyDescent="0.2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row>
    <row r="8870" spans="2:14" ht="14.25" customHeight="1" x14ac:dyDescent="0.2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row>
    <row r="8871" spans="2:14" ht="14.25" customHeight="1" x14ac:dyDescent="0.2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row>
    <row r="8872" spans="2:14" ht="14.25" customHeight="1" x14ac:dyDescent="0.2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row>
    <row r="8873" spans="2:14" ht="14.25" customHeight="1" x14ac:dyDescent="0.2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row>
    <row r="8874" spans="2:14" ht="14.25" customHeight="1" x14ac:dyDescent="0.2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row>
    <row r="8875" spans="2:14" ht="14.25" customHeight="1" x14ac:dyDescent="0.2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row>
    <row r="8876" spans="2:14" ht="14.25" customHeight="1" x14ac:dyDescent="0.2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row>
    <row r="8877" spans="2:14" ht="14.25" customHeight="1" x14ac:dyDescent="0.2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row>
    <row r="8878" spans="2:14" ht="14.25" customHeight="1" x14ac:dyDescent="0.2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row>
    <row r="8879" spans="2:14" ht="14.25" customHeight="1" x14ac:dyDescent="0.2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row>
    <row r="8880" spans="2:14" ht="14.25" customHeight="1" x14ac:dyDescent="0.2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row>
    <row r="8881" spans="2:14" ht="14.25" customHeight="1" x14ac:dyDescent="0.2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row>
    <row r="8882" spans="2:14" ht="14.25" customHeight="1" x14ac:dyDescent="0.2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row>
    <row r="8883" spans="2:14" ht="14.25" customHeight="1" x14ac:dyDescent="0.2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row>
    <row r="8884" spans="2:14" ht="14.25" customHeight="1" x14ac:dyDescent="0.2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row>
    <row r="8885" spans="2:14" ht="14.25" customHeight="1" x14ac:dyDescent="0.2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row>
    <row r="8886" spans="2:14" ht="14.25" customHeight="1" x14ac:dyDescent="0.2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row>
    <row r="8887" spans="2:14" ht="14.25" customHeight="1" x14ac:dyDescent="0.2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row>
    <row r="8888" spans="2:14" ht="14.25" customHeight="1" x14ac:dyDescent="0.2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row>
    <row r="8889" spans="2:14" ht="14.25" customHeight="1" x14ac:dyDescent="0.2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row>
    <row r="8890" spans="2:14" ht="14.25" customHeight="1" x14ac:dyDescent="0.2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row>
    <row r="8891" spans="2:14" ht="14.25" customHeight="1" x14ac:dyDescent="0.2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row>
    <row r="8892" spans="2:14" ht="14.25" customHeight="1" x14ac:dyDescent="0.2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row>
    <row r="8893" spans="2:14" ht="14.25" customHeight="1" x14ac:dyDescent="0.2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row>
    <row r="8894" spans="2:14" ht="14.25" customHeight="1" x14ac:dyDescent="0.2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row>
    <row r="8895" spans="2:14" ht="14.25" customHeight="1" x14ac:dyDescent="0.2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row>
    <row r="8896" spans="2:14" ht="14.25" customHeight="1" x14ac:dyDescent="0.2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row>
    <row r="8897" spans="2:14" ht="14.25" customHeight="1" x14ac:dyDescent="0.2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row>
    <row r="8898" spans="2:14" ht="14.25" customHeight="1" x14ac:dyDescent="0.2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row>
    <row r="8899" spans="2:14" ht="14.25" customHeight="1" x14ac:dyDescent="0.2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row>
    <row r="8900" spans="2:14" ht="14.25" customHeight="1" x14ac:dyDescent="0.2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row>
    <row r="8901" spans="2:14" ht="14.25" customHeight="1" x14ac:dyDescent="0.2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row>
    <row r="8902" spans="2:14" ht="14.25" customHeight="1" x14ac:dyDescent="0.2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row>
    <row r="8903" spans="2:14" ht="14.25" customHeight="1" x14ac:dyDescent="0.2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row>
    <row r="8904" spans="2:14" ht="14.25" customHeight="1" x14ac:dyDescent="0.2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row>
    <row r="8905" spans="2:14" ht="14.25" customHeight="1" x14ac:dyDescent="0.2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row>
    <row r="8906" spans="2:14" ht="14.25" customHeight="1" x14ac:dyDescent="0.2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row>
    <row r="8907" spans="2:14" ht="14.25" customHeight="1" x14ac:dyDescent="0.2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row>
    <row r="8908" spans="2:14" ht="14.25" customHeight="1" x14ac:dyDescent="0.2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row>
    <row r="8909" spans="2:14" ht="14.25" customHeight="1" x14ac:dyDescent="0.2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row>
    <row r="8910" spans="2:14" ht="14.25" customHeight="1" x14ac:dyDescent="0.2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row>
    <row r="8911" spans="2:14" ht="14.25" customHeight="1" x14ac:dyDescent="0.2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row>
    <row r="8912" spans="2:14" ht="14.25" customHeight="1" x14ac:dyDescent="0.2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row>
    <row r="8913" spans="2:14" ht="14.25" customHeight="1" x14ac:dyDescent="0.2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row>
    <row r="8914" spans="2:14" ht="14.25" customHeight="1" x14ac:dyDescent="0.2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row>
    <row r="8915" spans="2:14" ht="14.25" customHeight="1" x14ac:dyDescent="0.2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row>
    <row r="8916" spans="2:14" ht="14.25" customHeight="1" x14ac:dyDescent="0.2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row>
    <row r="8917" spans="2:14" ht="14.25" customHeight="1" x14ac:dyDescent="0.2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row>
    <row r="8918" spans="2:14" ht="14.25" customHeight="1" x14ac:dyDescent="0.2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row>
    <row r="8919" spans="2:14" ht="14.25" customHeight="1" x14ac:dyDescent="0.2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row>
    <row r="8920" spans="2:14" ht="14.25" customHeight="1" x14ac:dyDescent="0.2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row>
    <row r="8921" spans="2:14" ht="14.25" customHeight="1" x14ac:dyDescent="0.2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row>
    <row r="8922" spans="2:14" ht="14.25" customHeight="1" x14ac:dyDescent="0.2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row>
    <row r="8923" spans="2:14" ht="14.25" customHeight="1" x14ac:dyDescent="0.2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row>
    <row r="8924" spans="2:14" ht="14.25" customHeight="1" x14ac:dyDescent="0.2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row>
    <row r="8925" spans="2:14" ht="14.25" customHeight="1" x14ac:dyDescent="0.2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row>
    <row r="8926" spans="2:14" ht="14.25" customHeight="1" x14ac:dyDescent="0.2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row>
    <row r="8927" spans="2:14" ht="14.25" customHeight="1" x14ac:dyDescent="0.2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row>
    <row r="8928" spans="2:14" ht="14.25" customHeight="1" x14ac:dyDescent="0.2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row>
    <row r="8929" spans="2:14" ht="14.25" customHeight="1" x14ac:dyDescent="0.2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row>
    <row r="8930" spans="2:14" ht="14.25" customHeight="1" x14ac:dyDescent="0.2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row>
    <row r="8931" spans="2:14" ht="14.25" customHeight="1" x14ac:dyDescent="0.2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row>
    <row r="8932" spans="2:14" ht="14.25" customHeight="1" x14ac:dyDescent="0.2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row>
    <row r="8933" spans="2:14" ht="14.25" customHeight="1" x14ac:dyDescent="0.2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row>
    <row r="8934" spans="2:14" ht="14.25" customHeight="1" x14ac:dyDescent="0.2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row>
    <row r="8935" spans="2:14" ht="14.25" customHeight="1" x14ac:dyDescent="0.2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row>
    <row r="8936" spans="2:14" ht="14.25" customHeight="1" x14ac:dyDescent="0.2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row>
    <row r="8937" spans="2:14" ht="14.25" customHeight="1" x14ac:dyDescent="0.2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row>
    <row r="8938" spans="2:14" ht="14.25" customHeight="1" x14ac:dyDescent="0.2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row>
    <row r="8939" spans="2:14" ht="14.25" customHeight="1" x14ac:dyDescent="0.2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row>
    <row r="8940" spans="2:14" ht="14.25" customHeight="1" x14ac:dyDescent="0.2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row>
    <row r="8941" spans="2:14" ht="14.25" customHeight="1" x14ac:dyDescent="0.2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row>
    <row r="8942" spans="2:14" ht="14.25" customHeight="1" x14ac:dyDescent="0.2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row>
    <row r="8943" spans="2:14" ht="14.25" customHeight="1" x14ac:dyDescent="0.2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row>
    <row r="8944" spans="2:14" ht="14.25" customHeight="1" x14ac:dyDescent="0.2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row>
    <row r="8945" spans="2:14" ht="14.25" customHeight="1" x14ac:dyDescent="0.2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row>
    <row r="8946" spans="2:14" ht="14.25" customHeight="1" x14ac:dyDescent="0.2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row>
    <row r="8947" spans="2:14" ht="14.25" customHeight="1" x14ac:dyDescent="0.2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row>
    <row r="8948" spans="2:14" ht="14.25" customHeight="1" x14ac:dyDescent="0.2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row>
    <row r="8949" spans="2:14" ht="14.25" customHeight="1" x14ac:dyDescent="0.2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row>
    <row r="8950" spans="2:14" ht="14.25" customHeight="1" x14ac:dyDescent="0.2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row>
    <row r="8951" spans="2:14" ht="14.25" customHeight="1" x14ac:dyDescent="0.2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row>
    <row r="8952" spans="2:14" ht="14.25" customHeight="1" x14ac:dyDescent="0.2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row>
    <row r="8953" spans="2:14" ht="14.25" customHeight="1" x14ac:dyDescent="0.2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row>
    <row r="8954" spans="2:14" ht="14.25" customHeight="1" x14ac:dyDescent="0.2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row>
    <row r="8955" spans="2:14" ht="14.25" customHeight="1" x14ac:dyDescent="0.2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row>
    <row r="8956" spans="2:14" ht="14.25" customHeight="1" x14ac:dyDescent="0.2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row>
    <row r="8957" spans="2:14" ht="14.25" customHeight="1" x14ac:dyDescent="0.2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row>
    <row r="8958" spans="2:14" ht="14.25" customHeight="1" x14ac:dyDescent="0.2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row>
    <row r="8959" spans="2:14" ht="14.25" customHeight="1" x14ac:dyDescent="0.2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row>
    <row r="8960" spans="2:14" ht="14.25" customHeight="1" x14ac:dyDescent="0.2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row>
    <row r="8961" spans="2:14" ht="14.25" customHeight="1" x14ac:dyDescent="0.2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row>
    <row r="8962" spans="2:14" ht="14.25" customHeight="1" x14ac:dyDescent="0.2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row>
    <row r="8963" spans="2:14" ht="14.25" customHeight="1" x14ac:dyDescent="0.2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row>
    <row r="8964" spans="2:14" ht="14.25" customHeight="1" x14ac:dyDescent="0.2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row>
    <row r="8965" spans="2:14" ht="14.25" customHeight="1" x14ac:dyDescent="0.2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row>
    <row r="8966" spans="2:14" ht="14.25" customHeight="1" x14ac:dyDescent="0.2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row>
    <row r="8967" spans="2:14" ht="14.25" customHeight="1" x14ac:dyDescent="0.2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row>
    <row r="8968" spans="2:14" ht="14.25" customHeight="1" x14ac:dyDescent="0.2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row>
    <row r="8969" spans="2:14" ht="14.25" customHeight="1" x14ac:dyDescent="0.2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row>
    <row r="8970" spans="2:14" ht="14.25" customHeight="1" x14ac:dyDescent="0.2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row>
    <row r="8971" spans="2:14" ht="14.25" customHeight="1" x14ac:dyDescent="0.2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row>
    <row r="8972" spans="2:14" ht="14.25" customHeight="1" x14ac:dyDescent="0.2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row>
    <row r="8973" spans="2:14" ht="14.25" customHeight="1" x14ac:dyDescent="0.2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row>
    <row r="8974" spans="2:14" ht="14.25" customHeight="1" x14ac:dyDescent="0.2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row>
    <row r="8975" spans="2:14" ht="14.25" customHeight="1" x14ac:dyDescent="0.2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row>
    <row r="8976" spans="2:14" ht="14.25" customHeight="1" x14ac:dyDescent="0.2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row>
    <row r="8977" spans="2:14" ht="14.25" customHeight="1" x14ac:dyDescent="0.2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row>
    <row r="8978" spans="2:14" ht="14.25" customHeight="1" x14ac:dyDescent="0.2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row>
    <row r="8979" spans="2:14" ht="14.25" customHeight="1" x14ac:dyDescent="0.2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row>
    <row r="8980" spans="2:14" ht="14.25" customHeight="1" x14ac:dyDescent="0.2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row>
    <row r="8981" spans="2:14" ht="14.25" customHeight="1" x14ac:dyDescent="0.2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row>
    <row r="8982" spans="2:14" ht="14.25" customHeight="1" x14ac:dyDescent="0.2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row>
    <row r="8983" spans="2:14" ht="14.25" customHeight="1" x14ac:dyDescent="0.2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row>
    <row r="8984" spans="2:14" ht="14.25" customHeight="1" x14ac:dyDescent="0.2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row>
    <row r="8985" spans="2:14" ht="14.25" customHeight="1" x14ac:dyDescent="0.2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row>
    <row r="8986" spans="2:14" ht="14.25" customHeight="1" x14ac:dyDescent="0.2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row>
    <row r="8987" spans="2:14" ht="14.25" customHeight="1" x14ac:dyDescent="0.2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row>
    <row r="8988" spans="2:14" ht="14.25" customHeight="1" x14ac:dyDescent="0.2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row>
    <row r="8989" spans="2:14" ht="14.25" customHeight="1" x14ac:dyDescent="0.2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row>
    <row r="8990" spans="2:14" ht="14.25" customHeight="1" x14ac:dyDescent="0.2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row>
    <row r="8991" spans="2:14" ht="14.25" customHeight="1" x14ac:dyDescent="0.2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row>
    <row r="8992" spans="2:14" ht="14.25" customHeight="1" x14ac:dyDescent="0.2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row>
    <row r="8993" spans="2:14" ht="14.25" customHeight="1" x14ac:dyDescent="0.2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row>
    <row r="8994" spans="2:14" ht="14.25" customHeight="1" x14ac:dyDescent="0.2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row>
    <row r="8995" spans="2:14" ht="14.25" customHeight="1" x14ac:dyDescent="0.2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row>
    <row r="8996" spans="2:14" ht="14.25" customHeight="1" x14ac:dyDescent="0.2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row>
    <row r="8997" spans="2:14" ht="14.25" customHeight="1" x14ac:dyDescent="0.2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row>
    <row r="8998" spans="2:14" ht="14.25" customHeight="1" x14ac:dyDescent="0.2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row>
    <row r="8999" spans="2:14" ht="14.25" customHeight="1" x14ac:dyDescent="0.2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row>
    <row r="9000" spans="2:14" ht="14.25" customHeight="1" x14ac:dyDescent="0.2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row>
    <row r="9001" spans="2:14" ht="14.25" customHeight="1" x14ac:dyDescent="0.2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row>
    <row r="9002" spans="2:14" ht="14.25" customHeight="1" x14ac:dyDescent="0.2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row>
    <row r="9003" spans="2:14" ht="14.25" customHeight="1" x14ac:dyDescent="0.2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row>
    <row r="9004" spans="2:14" ht="14.25" customHeight="1" x14ac:dyDescent="0.2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row>
    <row r="9005" spans="2:14" ht="14.25" customHeight="1" x14ac:dyDescent="0.2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row>
    <row r="9006" spans="2:14" ht="14.25" customHeight="1" x14ac:dyDescent="0.2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row>
    <row r="9007" spans="2:14" ht="14.25" customHeight="1" x14ac:dyDescent="0.2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row>
    <row r="9008" spans="2:14" ht="14.25" customHeight="1" x14ac:dyDescent="0.2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row>
    <row r="9009" spans="2:14" ht="14.25" customHeight="1" x14ac:dyDescent="0.2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row>
    <row r="9010" spans="2:14" ht="14.25" customHeight="1" x14ac:dyDescent="0.2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row>
    <row r="9011" spans="2:14" ht="14.25" customHeight="1" x14ac:dyDescent="0.2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row>
    <row r="9012" spans="2:14" ht="14.25" customHeight="1" x14ac:dyDescent="0.2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row>
    <row r="9013" spans="2:14" ht="14.25" customHeight="1" x14ac:dyDescent="0.2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row>
    <row r="9014" spans="2:14" ht="14.25" customHeight="1" x14ac:dyDescent="0.2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row>
    <row r="9015" spans="2:14" ht="14.25" customHeight="1" x14ac:dyDescent="0.2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row>
    <row r="9016" spans="2:14" ht="14.25" customHeight="1" x14ac:dyDescent="0.2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row>
    <row r="9017" spans="2:14" ht="14.25" customHeight="1" x14ac:dyDescent="0.2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row>
    <row r="9018" spans="2:14" ht="14.25" customHeight="1" x14ac:dyDescent="0.2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row>
    <row r="9019" spans="2:14" ht="14.25" customHeight="1" x14ac:dyDescent="0.2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row>
    <row r="9020" spans="2:14" ht="14.25" customHeight="1" x14ac:dyDescent="0.2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row>
    <row r="9021" spans="2:14" ht="14.25" customHeight="1" x14ac:dyDescent="0.2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row>
    <row r="9022" spans="2:14" ht="14.25" customHeight="1" x14ac:dyDescent="0.2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row>
    <row r="9023" spans="2:14" ht="14.25" customHeight="1" x14ac:dyDescent="0.2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row>
    <row r="9024" spans="2:14" ht="14.25" customHeight="1" x14ac:dyDescent="0.2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row>
    <row r="9025" spans="2:14" ht="14.25" customHeight="1" x14ac:dyDescent="0.2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row>
    <row r="9026" spans="2:14" ht="14.25" customHeight="1" x14ac:dyDescent="0.2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row>
    <row r="9027" spans="2:14" ht="14.25" customHeight="1" x14ac:dyDescent="0.2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row>
    <row r="9028" spans="2:14" ht="14.25" customHeight="1" x14ac:dyDescent="0.2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row>
    <row r="9029" spans="2:14" ht="14.25" customHeight="1" x14ac:dyDescent="0.2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row>
    <row r="9030" spans="2:14" ht="14.25" customHeight="1" x14ac:dyDescent="0.2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row>
    <row r="9031" spans="2:14" ht="14.25" customHeight="1" x14ac:dyDescent="0.2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row>
    <row r="9032" spans="2:14" ht="14.25" customHeight="1" x14ac:dyDescent="0.2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row>
    <row r="9033" spans="2:14" ht="14.25" customHeight="1" x14ac:dyDescent="0.2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row>
    <row r="9034" spans="2:14" ht="14.25" customHeight="1" x14ac:dyDescent="0.2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row>
    <row r="9035" spans="2:14" ht="14.25" customHeight="1" x14ac:dyDescent="0.2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row>
    <row r="9036" spans="2:14" ht="14.25" customHeight="1" x14ac:dyDescent="0.2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row>
    <row r="9037" spans="2:14" ht="14.25" customHeight="1" x14ac:dyDescent="0.2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row>
    <row r="9038" spans="2:14" ht="14.25" customHeight="1" x14ac:dyDescent="0.2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row>
    <row r="9039" spans="2:14" ht="14.25" customHeight="1" x14ac:dyDescent="0.2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row>
    <row r="9040" spans="2:14" ht="14.25" customHeight="1" x14ac:dyDescent="0.2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row>
    <row r="9041" spans="2:14" ht="14.25" customHeight="1" x14ac:dyDescent="0.2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row>
    <row r="9042" spans="2:14" ht="14.25" customHeight="1" x14ac:dyDescent="0.2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row>
    <row r="9043" spans="2:14" ht="14.25" customHeight="1" x14ac:dyDescent="0.2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row>
    <row r="9044" spans="2:14" ht="14.25" customHeight="1" x14ac:dyDescent="0.2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row>
    <row r="9045" spans="2:14" ht="14.25" customHeight="1" x14ac:dyDescent="0.2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row>
    <row r="9046" spans="2:14" ht="14.25" customHeight="1" x14ac:dyDescent="0.2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row>
    <row r="9047" spans="2:14" ht="14.25" customHeight="1" x14ac:dyDescent="0.2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row>
    <row r="9048" spans="2:14" ht="14.25" customHeight="1" x14ac:dyDescent="0.2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row>
    <row r="9049" spans="2:14" ht="14.25" customHeight="1" x14ac:dyDescent="0.2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row>
    <row r="9050" spans="2:14" ht="14.25" customHeight="1" x14ac:dyDescent="0.2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row>
    <row r="9051" spans="2:14" ht="14.25" customHeight="1" x14ac:dyDescent="0.2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row>
    <row r="9052" spans="2:14" ht="14.25" customHeight="1" x14ac:dyDescent="0.2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row>
    <row r="9053" spans="2:14" ht="14.25" customHeight="1" x14ac:dyDescent="0.2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row>
    <row r="9054" spans="2:14" ht="14.25" customHeight="1" x14ac:dyDescent="0.2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row>
    <row r="9055" spans="2:14" ht="14.25" customHeight="1" x14ac:dyDescent="0.2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row>
    <row r="9056" spans="2:14" ht="14.25" customHeight="1" x14ac:dyDescent="0.2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row>
    <row r="9057" spans="2:14" ht="14.25" customHeight="1" x14ac:dyDescent="0.2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row>
    <row r="9058" spans="2:14" ht="14.25" customHeight="1" x14ac:dyDescent="0.2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row>
    <row r="9059" spans="2:14" ht="14.25" customHeight="1" x14ac:dyDescent="0.2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row>
    <row r="9060" spans="2:14" ht="14.25" customHeight="1" x14ac:dyDescent="0.2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row>
    <row r="9061" spans="2:14" ht="14.25" customHeight="1" x14ac:dyDescent="0.2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row>
    <row r="9062" spans="2:14" ht="14.25" customHeight="1" x14ac:dyDescent="0.2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row>
    <row r="9063" spans="2:14" ht="14.25" customHeight="1" x14ac:dyDescent="0.2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row>
    <row r="9064" spans="2:14" ht="14.25" customHeight="1" x14ac:dyDescent="0.2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row>
    <row r="9065" spans="2:14" ht="14.25" customHeight="1" x14ac:dyDescent="0.2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row>
    <row r="9066" spans="2:14" ht="14.25" customHeight="1" x14ac:dyDescent="0.2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row>
    <row r="9067" spans="2:14" ht="14.25" customHeight="1" x14ac:dyDescent="0.2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row>
    <row r="9068" spans="2:14" ht="14.25" customHeight="1" x14ac:dyDescent="0.2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row>
    <row r="9069" spans="2:14" ht="14.25" customHeight="1" x14ac:dyDescent="0.2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row>
    <row r="9070" spans="2:14" ht="14.25" customHeight="1" x14ac:dyDescent="0.2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row>
    <row r="9071" spans="2:14" ht="14.25" customHeight="1" x14ac:dyDescent="0.2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row>
    <row r="9072" spans="2:14" ht="14.25" customHeight="1" x14ac:dyDescent="0.2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row>
    <row r="9073" spans="2:14" ht="14.25" customHeight="1" x14ac:dyDescent="0.2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row>
    <row r="9074" spans="2:14" ht="14.25" customHeight="1" x14ac:dyDescent="0.2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row>
    <row r="9075" spans="2:14" ht="14.25" customHeight="1" x14ac:dyDescent="0.2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row>
    <row r="9076" spans="2:14" ht="14.25" customHeight="1" x14ac:dyDescent="0.2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row>
    <row r="9077" spans="2:14" ht="14.25" customHeight="1" x14ac:dyDescent="0.2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row>
    <row r="9078" spans="2:14" ht="14.25" customHeight="1" x14ac:dyDescent="0.2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row>
    <row r="9079" spans="2:14" ht="14.25" customHeight="1" x14ac:dyDescent="0.2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row>
    <row r="9080" spans="2:14" ht="14.25" customHeight="1" x14ac:dyDescent="0.2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row>
    <row r="9081" spans="2:14" ht="14.25" customHeight="1" x14ac:dyDescent="0.2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row>
    <row r="9082" spans="2:14" ht="14.25" customHeight="1" x14ac:dyDescent="0.2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row>
    <row r="9083" spans="2:14" ht="14.25" customHeight="1" x14ac:dyDescent="0.2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row>
    <row r="9084" spans="2:14" ht="14.25" customHeight="1" x14ac:dyDescent="0.2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row>
    <row r="9085" spans="2:14" ht="14.25" customHeight="1" x14ac:dyDescent="0.2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row>
    <row r="9086" spans="2:14" ht="14.25" customHeight="1" x14ac:dyDescent="0.2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row>
    <row r="9087" spans="2:14" ht="14.25" customHeight="1" x14ac:dyDescent="0.2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row>
    <row r="9088" spans="2:14" ht="14.25" customHeight="1" x14ac:dyDescent="0.2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row>
    <row r="9089" spans="2:14" ht="14.25" customHeight="1" x14ac:dyDescent="0.2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row>
    <row r="9090" spans="2:14" ht="14.25" customHeight="1" x14ac:dyDescent="0.2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row>
    <row r="9091" spans="2:14" ht="14.25" customHeight="1" x14ac:dyDescent="0.2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row>
    <row r="9092" spans="2:14" ht="14.25" customHeight="1" x14ac:dyDescent="0.2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row>
    <row r="9093" spans="2:14" ht="14.25" customHeight="1" x14ac:dyDescent="0.2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row>
    <row r="9094" spans="2:14" ht="14.25" customHeight="1" x14ac:dyDescent="0.2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row>
    <row r="9095" spans="2:14" ht="14.25" customHeight="1" x14ac:dyDescent="0.2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row>
    <row r="9096" spans="2:14" ht="14.25" customHeight="1" x14ac:dyDescent="0.2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row>
    <row r="9097" spans="2:14" ht="14.25" customHeight="1" x14ac:dyDescent="0.2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row>
    <row r="9098" spans="2:14" ht="14.25" customHeight="1" x14ac:dyDescent="0.2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row>
    <row r="9099" spans="2:14" ht="14.25" customHeight="1" x14ac:dyDescent="0.2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row>
    <row r="9100" spans="2:14" ht="14.25" customHeight="1" x14ac:dyDescent="0.2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row>
    <row r="9101" spans="2:14" ht="14.25" customHeight="1" x14ac:dyDescent="0.2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row>
    <row r="9102" spans="2:14" ht="14.25" customHeight="1" x14ac:dyDescent="0.2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row>
    <row r="9103" spans="2:14" ht="14.25" customHeight="1" x14ac:dyDescent="0.2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row>
    <row r="9104" spans="2:14" ht="14.25" customHeight="1" x14ac:dyDescent="0.2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row>
    <row r="9105" spans="2:14" ht="14.25" customHeight="1" x14ac:dyDescent="0.2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row>
    <row r="9106" spans="2:14" ht="14.25" customHeight="1" x14ac:dyDescent="0.2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row>
    <row r="9107" spans="2:14" ht="14.25" customHeight="1" x14ac:dyDescent="0.2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row>
    <row r="9108" spans="2:14" ht="14.25" customHeight="1" x14ac:dyDescent="0.2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row>
    <row r="9109" spans="2:14" ht="14.25" customHeight="1" x14ac:dyDescent="0.2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row>
    <row r="9110" spans="2:14" ht="14.25" customHeight="1" x14ac:dyDescent="0.2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row>
    <row r="9111" spans="2:14" ht="14.25" customHeight="1" x14ac:dyDescent="0.2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row>
    <row r="9112" spans="2:14" ht="14.25" customHeight="1" x14ac:dyDescent="0.2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row>
    <row r="9113" spans="2:14" ht="14.25" customHeight="1" x14ac:dyDescent="0.2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row>
    <row r="9114" spans="2:14" ht="14.25" customHeight="1" x14ac:dyDescent="0.2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row>
    <row r="9115" spans="2:14" ht="14.25" customHeight="1" x14ac:dyDescent="0.2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row>
    <row r="9116" spans="2:14" ht="14.25" customHeight="1" x14ac:dyDescent="0.2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row>
    <row r="9117" spans="2:14" ht="14.25" customHeight="1" x14ac:dyDescent="0.2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row>
    <row r="9118" spans="2:14" ht="14.25" customHeight="1" x14ac:dyDescent="0.2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row>
    <row r="9119" spans="2:14" ht="14.25" customHeight="1" x14ac:dyDescent="0.2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row>
    <row r="9120" spans="2:14" ht="14.25" customHeight="1" x14ac:dyDescent="0.2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row>
    <row r="9121" spans="2:14" ht="14.25" customHeight="1" x14ac:dyDescent="0.2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row>
    <row r="9122" spans="2:14" ht="14.25" customHeight="1" x14ac:dyDescent="0.2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row>
    <row r="9123" spans="2:14" ht="14.25" customHeight="1" x14ac:dyDescent="0.2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row>
    <row r="9124" spans="2:14" ht="14.25" customHeight="1" x14ac:dyDescent="0.2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row>
    <row r="9125" spans="2:14" ht="14.25" customHeight="1" x14ac:dyDescent="0.2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row>
    <row r="9126" spans="2:14" ht="14.25" customHeight="1" x14ac:dyDescent="0.2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row>
    <row r="9127" spans="2:14" ht="14.25" customHeight="1" x14ac:dyDescent="0.2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row>
    <row r="9128" spans="2:14" ht="14.25" customHeight="1" x14ac:dyDescent="0.2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row>
    <row r="9129" spans="2:14" ht="14.25" customHeight="1" x14ac:dyDescent="0.2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row>
    <row r="9130" spans="2:14" ht="14.25" customHeight="1" x14ac:dyDescent="0.2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row>
    <row r="9131" spans="2:14" ht="14.25" customHeight="1" x14ac:dyDescent="0.2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row>
    <row r="9132" spans="2:14" ht="14.25" customHeight="1" x14ac:dyDescent="0.2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row>
    <row r="9133" spans="2:14" ht="14.25" customHeight="1" x14ac:dyDescent="0.2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row>
    <row r="9134" spans="2:14" ht="14.25" customHeight="1" x14ac:dyDescent="0.2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row>
    <row r="9135" spans="2:14" ht="14.25" customHeight="1" x14ac:dyDescent="0.2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row>
    <row r="9136" spans="2:14" ht="14.25" customHeight="1" x14ac:dyDescent="0.2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row>
    <row r="9137" spans="2:14" ht="14.25" customHeight="1" x14ac:dyDescent="0.2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row>
    <row r="9138" spans="2:14" ht="14.25" customHeight="1" x14ac:dyDescent="0.2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row>
    <row r="9139" spans="2:14" ht="14.25" customHeight="1" x14ac:dyDescent="0.2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row>
    <row r="9140" spans="2:14" ht="14.25" customHeight="1" x14ac:dyDescent="0.2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row>
    <row r="9141" spans="2:14" ht="14.25" customHeight="1" x14ac:dyDescent="0.2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row>
    <row r="9142" spans="2:14" ht="14.25" customHeight="1" x14ac:dyDescent="0.2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row>
    <row r="9143" spans="2:14" ht="14.25" customHeight="1" x14ac:dyDescent="0.2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row>
    <row r="9144" spans="2:14" ht="14.25" customHeight="1" x14ac:dyDescent="0.2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row>
    <row r="9145" spans="2:14" ht="14.25" customHeight="1" x14ac:dyDescent="0.2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row>
    <row r="9146" spans="2:14" ht="14.25" customHeight="1" x14ac:dyDescent="0.2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row>
    <row r="9147" spans="2:14" ht="14.25" customHeight="1" x14ac:dyDescent="0.2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row>
    <row r="9148" spans="2:14" ht="14.25" customHeight="1" x14ac:dyDescent="0.2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row>
    <row r="9149" spans="2:14" ht="14.25" customHeight="1" x14ac:dyDescent="0.2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row>
    <row r="9150" spans="2:14" ht="14.25" customHeight="1" x14ac:dyDescent="0.2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row>
    <row r="9151" spans="2:14" ht="14.25" customHeight="1" x14ac:dyDescent="0.2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row>
    <row r="9152" spans="2:14" ht="14.25" customHeight="1" x14ac:dyDescent="0.2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row>
    <row r="9153" spans="2:14" ht="14.25" customHeight="1" x14ac:dyDescent="0.2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row>
    <row r="9154" spans="2:14" ht="14.25" customHeight="1" x14ac:dyDescent="0.2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row>
    <row r="9155" spans="2:14" ht="14.25" customHeight="1" x14ac:dyDescent="0.2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row>
    <row r="9156" spans="2:14" ht="14.25" customHeight="1" x14ac:dyDescent="0.2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row>
    <row r="9157" spans="2:14" ht="14.25" customHeight="1" x14ac:dyDescent="0.2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row>
    <row r="9158" spans="2:14" ht="14.25" customHeight="1" x14ac:dyDescent="0.2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row>
    <row r="9159" spans="2:14" ht="14.25" customHeight="1" x14ac:dyDescent="0.2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row>
    <row r="9160" spans="2:14" ht="14.25" customHeight="1" x14ac:dyDescent="0.2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row>
    <row r="9161" spans="2:14" ht="14.25" customHeight="1" x14ac:dyDescent="0.2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row>
    <row r="9162" spans="2:14" ht="14.25" customHeight="1" x14ac:dyDescent="0.2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row>
    <row r="9163" spans="2:14" ht="14.25" customHeight="1" x14ac:dyDescent="0.2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row>
    <row r="9164" spans="2:14" ht="14.25" customHeight="1" x14ac:dyDescent="0.2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row>
    <row r="9165" spans="2:14" ht="14.25" customHeight="1" x14ac:dyDescent="0.2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row>
    <row r="9166" spans="2:14" ht="14.25" customHeight="1" x14ac:dyDescent="0.2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row>
    <row r="9167" spans="2:14" ht="14.25" customHeight="1" x14ac:dyDescent="0.2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row>
    <row r="9168" spans="2:14" ht="14.25" customHeight="1" x14ac:dyDescent="0.2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row>
    <row r="9169" spans="2:14" ht="14.25" customHeight="1" x14ac:dyDescent="0.2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row>
    <row r="9170" spans="2:14" ht="14.25" customHeight="1" x14ac:dyDescent="0.2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row>
    <row r="9171" spans="2:14" ht="14.25" customHeight="1" x14ac:dyDescent="0.2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row>
    <row r="9172" spans="2:14" ht="14.25" customHeight="1" x14ac:dyDescent="0.2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row>
    <row r="9173" spans="2:14" ht="14.25" customHeight="1" x14ac:dyDescent="0.2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row>
    <row r="9174" spans="2:14" ht="14.25" customHeight="1" x14ac:dyDescent="0.2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row>
    <row r="9175" spans="2:14" ht="14.25" customHeight="1" x14ac:dyDescent="0.2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row>
    <row r="9176" spans="2:14" ht="14.25" customHeight="1" x14ac:dyDescent="0.2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row>
    <row r="9177" spans="2:14" ht="14.25" customHeight="1" x14ac:dyDescent="0.2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row>
    <row r="9178" spans="2:14" ht="14.25" customHeight="1" x14ac:dyDescent="0.2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row>
    <row r="9179" spans="2:14" ht="14.25" customHeight="1" x14ac:dyDescent="0.2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row>
    <row r="9180" spans="2:14" ht="14.25" customHeight="1" x14ac:dyDescent="0.2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row>
    <row r="9181" spans="2:14" ht="14.25" customHeight="1" x14ac:dyDescent="0.2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row>
    <row r="9182" spans="2:14" ht="14.25" customHeight="1" x14ac:dyDescent="0.2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row>
    <row r="9183" spans="2:14" ht="14.25" customHeight="1" x14ac:dyDescent="0.2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row>
    <row r="9184" spans="2:14" ht="14.25" customHeight="1" x14ac:dyDescent="0.2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row>
    <row r="9185" spans="2:14" ht="14.25" customHeight="1" x14ac:dyDescent="0.2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row>
    <row r="9186" spans="2:14" ht="14.25" customHeight="1" x14ac:dyDescent="0.2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row>
    <row r="9187" spans="2:14" ht="14.25" customHeight="1" x14ac:dyDescent="0.2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row>
    <row r="9188" spans="2:14" ht="14.25" customHeight="1" x14ac:dyDescent="0.2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row>
    <row r="9189" spans="2:14" ht="14.25" customHeight="1" x14ac:dyDescent="0.2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row>
    <row r="9190" spans="2:14" ht="14.25" customHeight="1" x14ac:dyDescent="0.2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row>
    <row r="9191" spans="2:14" ht="14.25" customHeight="1" x14ac:dyDescent="0.2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row>
    <row r="9192" spans="2:14" ht="14.25" customHeight="1" x14ac:dyDescent="0.2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row>
    <row r="9193" spans="2:14" ht="14.25" customHeight="1" x14ac:dyDescent="0.2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row>
    <row r="9194" spans="2:14" ht="14.25" customHeight="1" x14ac:dyDescent="0.2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row>
    <row r="9195" spans="2:14" ht="14.25" customHeight="1" x14ac:dyDescent="0.2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row>
    <row r="9196" spans="2:14" ht="14.25" customHeight="1" x14ac:dyDescent="0.2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row>
    <row r="9197" spans="2:14" ht="14.25" customHeight="1" x14ac:dyDescent="0.2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row>
    <row r="9198" spans="2:14" ht="14.25" customHeight="1" x14ac:dyDescent="0.2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row>
    <row r="9199" spans="2:14" ht="14.25" customHeight="1" x14ac:dyDescent="0.2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row>
    <row r="9200" spans="2:14" ht="14.25" customHeight="1" x14ac:dyDescent="0.2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row>
    <row r="9201" spans="2:14" ht="14.25" customHeight="1" x14ac:dyDescent="0.2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row>
    <row r="9202" spans="2:14" ht="14.25" customHeight="1" x14ac:dyDescent="0.2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row>
    <row r="9203" spans="2:14" ht="14.25" customHeight="1" x14ac:dyDescent="0.2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row>
    <row r="9204" spans="2:14" ht="14.25" customHeight="1" x14ac:dyDescent="0.2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row>
    <row r="9205" spans="2:14" ht="14.25" customHeight="1" x14ac:dyDescent="0.2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row>
    <row r="9206" spans="2:14" ht="14.25" customHeight="1" x14ac:dyDescent="0.2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row>
    <row r="9207" spans="2:14" ht="14.25" customHeight="1" x14ac:dyDescent="0.2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row>
    <row r="9208" spans="2:14" ht="14.25" customHeight="1" x14ac:dyDescent="0.2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row>
    <row r="9209" spans="2:14" ht="14.25" customHeight="1" x14ac:dyDescent="0.2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row>
    <row r="9210" spans="2:14" ht="14.25" customHeight="1" x14ac:dyDescent="0.2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row>
    <row r="9211" spans="2:14" ht="14.25" customHeight="1" x14ac:dyDescent="0.2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row>
    <row r="9212" spans="2:14" ht="14.25" customHeight="1" x14ac:dyDescent="0.2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row>
    <row r="9213" spans="2:14" ht="14.25" customHeight="1" x14ac:dyDescent="0.2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row>
    <row r="9214" spans="2:14" ht="14.25" customHeight="1" x14ac:dyDescent="0.2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row>
    <row r="9215" spans="2:14" ht="14.25" customHeight="1" x14ac:dyDescent="0.2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row>
    <row r="9216" spans="2:14" ht="14.25" customHeight="1" x14ac:dyDescent="0.2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row>
    <row r="9217" spans="2:14" ht="14.25" customHeight="1" x14ac:dyDescent="0.2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row>
    <row r="9218" spans="2:14" ht="14.25" customHeight="1" x14ac:dyDescent="0.2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row>
    <row r="9219" spans="2:14" ht="14.25" customHeight="1" x14ac:dyDescent="0.2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row>
    <row r="9220" spans="2:14" ht="14.25" customHeight="1" x14ac:dyDescent="0.2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row>
    <row r="9221" spans="2:14" ht="14.25" customHeight="1" x14ac:dyDescent="0.2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row>
    <row r="9222" spans="2:14" ht="14.25" customHeight="1" x14ac:dyDescent="0.2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row>
    <row r="9223" spans="2:14" ht="14.25" customHeight="1" x14ac:dyDescent="0.2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row>
    <row r="9224" spans="2:14" ht="14.25" customHeight="1" x14ac:dyDescent="0.2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row>
    <row r="9225" spans="2:14" ht="14.25" customHeight="1" x14ac:dyDescent="0.2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row>
    <row r="9226" spans="2:14" ht="14.25" customHeight="1" x14ac:dyDescent="0.2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row>
    <row r="9227" spans="2:14" ht="14.25" customHeight="1" x14ac:dyDescent="0.2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row>
    <row r="9228" spans="2:14" ht="14.25" customHeight="1" x14ac:dyDescent="0.2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row>
    <row r="9229" spans="2:14" ht="14.25" customHeight="1" x14ac:dyDescent="0.2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row>
    <row r="9230" spans="2:14" ht="14.25" customHeight="1" x14ac:dyDescent="0.2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row>
    <row r="9231" spans="2:14" ht="14.25" customHeight="1" x14ac:dyDescent="0.2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row>
    <row r="9232" spans="2:14" ht="14.25" customHeight="1" x14ac:dyDescent="0.2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row>
    <row r="9233" spans="2:14" ht="14.25" customHeight="1" x14ac:dyDescent="0.2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row>
    <row r="9234" spans="2:14" ht="14.25" customHeight="1" x14ac:dyDescent="0.2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row>
    <row r="9235" spans="2:14" ht="14.25" customHeight="1" x14ac:dyDescent="0.2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row>
    <row r="9236" spans="2:14" ht="14.25" customHeight="1" x14ac:dyDescent="0.2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row>
    <row r="9237" spans="2:14" ht="14.25" customHeight="1" x14ac:dyDescent="0.2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row>
    <row r="9238" spans="2:14" ht="14.25" customHeight="1" x14ac:dyDescent="0.2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row>
    <row r="9239" spans="2:14" ht="14.25" customHeight="1" x14ac:dyDescent="0.2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row>
    <row r="9240" spans="2:14" ht="14.25" customHeight="1" x14ac:dyDescent="0.2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row>
    <row r="9241" spans="2:14" ht="14.25" customHeight="1" x14ac:dyDescent="0.2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row>
    <row r="9242" spans="2:14" ht="14.25" customHeight="1" x14ac:dyDescent="0.2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row>
    <row r="9243" spans="2:14" ht="14.25" customHeight="1" x14ac:dyDescent="0.2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row>
    <row r="9244" spans="2:14" ht="14.25" customHeight="1" x14ac:dyDescent="0.2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row>
    <row r="9245" spans="2:14" ht="14.25" customHeight="1" x14ac:dyDescent="0.2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row>
    <row r="9246" spans="2:14" ht="14.25" customHeight="1" x14ac:dyDescent="0.2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row>
    <row r="9247" spans="2:14" ht="14.25" customHeight="1" x14ac:dyDescent="0.2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row>
    <row r="9248" spans="2:14" ht="14.25" customHeight="1" x14ac:dyDescent="0.2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row>
    <row r="9249" spans="2:14" ht="14.25" customHeight="1" x14ac:dyDescent="0.2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row>
    <row r="9250" spans="2:14" ht="14.25" customHeight="1" x14ac:dyDescent="0.2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row>
    <row r="9251" spans="2:14" ht="14.25" customHeight="1" x14ac:dyDescent="0.2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row>
    <row r="9252" spans="2:14" ht="14.25" customHeight="1" x14ac:dyDescent="0.2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row>
    <row r="9253" spans="2:14" ht="14.25" customHeight="1" x14ac:dyDescent="0.2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row>
    <row r="9254" spans="2:14" ht="14.25" customHeight="1" x14ac:dyDescent="0.2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row>
    <row r="9255" spans="2:14" ht="14.25" customHeight="1" x14ac:dyDescent="0.2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row>
    <row r="9256" spans="2:14" ht="14.25" customHeight="1" x14ac:dyDescent="0.2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row>
    <row r="9257" spans="2:14" ht="14.25" customHeight="1" x14ac:dyDescent="0.2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row>
    <row r="9258" spans="2:14" ht="14.25" customHeight="1" x14ac:dyDescent="0.2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row>
    <row r="9259" spans="2:14" ht="14.25" customHeight="1" x14ac:dyDescent="0.2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row>
    <row r="9260" spans="2:14" ht="14.25" customHeight="1" x14ac:dyDescent="0.2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row>
    <row r="9261" spans="2:14" ht="14.25" customHeight="1" x14ac:dyDescent="0.2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row>
    <row r="9262" spans="2:14" ht="14.25" customHeight="1" x14ac:dyDescent="0.2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row>
    <row r="9263" spans="2:14" ht="14.25" customHeight="1" x14ac:dyDescent="0.2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row>
    <row r="9264" spans="2:14" ht="14.25" customHeight="1" x14ac:dyDescent="0.2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row>
    <row r="9265" spans="2:14" ht="14.25" customHeight="1" x14ac:dyDescent="0.2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row>
    <row r="9266" spans="2:14" ht="14.25" customHeight="1" x14ac:dyDescent="0.2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row>
    <row r="9267" spans="2:14" ht="14.25" customHeight="1" x14ac:dyDescent="0.2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row>
    <row r="9268" spans="2:14" ht="14.25" customHeight="1" x14ac:dyDescent="0.2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row>
    <row r="9269" spans="2:14" ht="14.25" customHeight="1" x14ac:dyDescent="0.2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row>
    <row r="9270" spans="2:14" ht="14.25" customHeight="1" x14ac:dyDescent="0.2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row>
    <row r="9271" spans="2:14" ht="14.25" customHeight="1" x14ac:dyDescent="0.2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row>
    <row r="9272" spans="2:14" ht="14.25" customHeight="1" x14ac:dyDescent="0.2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row>
    <row r="9273" spans="2:14" ht="14.25" customHeight="1" x14ac:dyDescent="0.2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row>
    <row r="9274" spans="2:14" ht="14.25" customHeight="1" x14ac:dyDescent="0.2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row>
    <row r="9275" spans="2:14" ht="14.25" customHeight="1" x14ac:dyDescent="0.2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row>
    <row r="9276" spans="2:14" ht="14.25" customHeight="1" x14ac:dyDescent="0.2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row>
    <row r="9277" spans="2:14" ht="14.25" customHeight="1" x14ac:dyDescent="0.2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row>
    <row r="9278" spans="2:14" ht="14.25" customHeight="1" x14ac:dyDescent="0.2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row>
    <row r="9279" spans="2:14" ht="14.25" customHeight="1" x14ac:dyDescent="0.2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row>
    <row r="9280" spans="2:14" ht="14.25" customHeight="1" x14ac:dyDescent="0.2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row>
    <row r="9281" spans="2:14" ht="14.25" customHeight="1" x14ac:dyDescent="0.2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row>
    <row r="9282" spans="2:14" ht="14.25" customHeight="1" x14ac:dyDescent="0.2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row>
    <row r="9283" spans="2:14" ht="14.25" customHeight="1" x14ac:dyDescent="0.2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row>
    <row r="9284" spans="2:14" ht="14.25" customHeight="1" x14ac:dyDescent="0.2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row>
    <row r="9285" spans="2:14" ht="14.25" customHeight="1" x14ac:dyDescent="0.2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row>
    <row r="9286" spans="2:14" ht="14.25" customHeight="1" x14ac:dyDescent="0.2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row>
    <row r="9287" spans="2:14" ht="14.25" customHeight="1" x14ac:dyDescent="0.2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row>
    <row r="9288" spans="2:14" ht="14.25" customHeight="1" x14ac:dyDescent="0.2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row>
    <row r="9289" spans="2:14" ht="14.25" customHeight="1" x14ac:dyDescent="0.2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row>
    <row r="9290" spans="2:14" ht="14.25" customHeight="1" x14ac:dyDescent="0.2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row>
    <row r="9291" spans="2:14" ht="14.25" customHeight="1" x14ac:dyDescent="0.2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row>
    <row r="9292" spans="2:14" ht="14.25" customHeight="1" x14ac:dyDescent="0.2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row>
    <row r="9293" spans="2:14" ht="14.25" customHeight="1" x14ac:dyDescent="0.2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row>
    <row r="9294" spans="2:14" ht="14.25" customHeight="1" x14ac:dyDescent="0.2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row>
    <row r="9295" spans="2:14" ht="14.25" customHeight="1" x14ac:dyDescent="0.2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row>
    <row r="9296" spans="2:14" ht="14.25" customHeight="1" x14ac:dyDescent="0.2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row>
    <row r="9297" spans="2:14" ht="14.25" customHeight="1" x14ac:dyDescent="0.2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row>
    <row r="9298" spans="2:14" ht="14.25" customHeight="1" x14ac:dyDescent="0.2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row>
    <row r="9299" spans="2:14" ht="14.25" customHeight="1" x14ac:dyDescent="0.2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row>
    <row r="9300" spans="2:14" ht="14.25" customHeight="1" x14ac:dyDescent="0.2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row>
    <row r="9301" spans="2:14" ht="14.25" customHeight="1" x14ac:dyDescent="0.2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row>
    <row r="9302" spans="2:14" ht="14.25" customHeight="1" x14ac:dyDescent="0.2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row>
    <row r="9303" spans="2:14" ht="14.25" customHeight="1" x14ac:dyDescent="0.2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row>
    <row r="9304" spans="2:14" ht="14.25" customHeight="1" x14ac:dyDescent="0.2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row>
    <row r="9305" spans="2:14" ht="14.25" customHeight="1" x14ac:dyDescent="0.2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row>
    <row r="9306" spans="2:14" ht="14.25" customHeight="1" x14ac:dyDescent="0.2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row>
    <row r="9307" spans="2:14" ht="14.25" customHeight="1" x14ac:dyDescent="0.2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row>
    <row r="9308" spans="2:14" ht="14.25" customHeight="1" x14ac:dyDescent="0.2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row>
    <row r="9309" spans="2:14" ht="14.25" customHeight="1" x14ac:dyDescent="0.2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row>
    <row r="9310" spans="2:14" ht="14.25" customHeight="1" x14ac:dyDescent="0.2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row>
    <row r="9311" spans="2:14" ht="14.25" customHeight="1" x14ac:dyDescent="0.2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row>
    <row r="9312" spans="2:14" ht="14.25" customHeight="1" x14ac:dyDescent="0.2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row>
    <row r="9313" spans="2:14" ht="14.25" customHeight="1" x14ac:dyDescent="0.2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row>
    <row r="9314" spans="2:14" ht="14.25" customHeight="1" x14ac:dyDescent="0.2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row>
    <row r="9315" spans="2:14" ht="14.25" customHeight="1" x14ac:dyDescent="0.2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row>
    <row r="9316" spans="2:14" ht="14.25" customHeight="1" x14ac:dyDescent="0.2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row>
    <row r="9317" spans="2:14" ht="14.25" customHeight="1" x14ac:dyDescent="0.2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row>
    <row r="9318" spans="2:14" ht="14.25" customHeight="1" x14ac:dyDescent="0.2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row>
    <row r="9319" spans="2:14" ht="14.25" customHeight="1" x14ac:dyDescent="0.2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row>
    <row r="9320" spans="2:14" ht="14.25" customHeight="1" x14ac:dyDescent="0.2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row>
    <row r="9321" spans="2:14" ht="14.25" customHeight="1" x14ac:dyDescent="0.2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row>
    <row r="9322" spans="2:14" ht="14.25" customHeight="1" x14ac:dyDescent="0.2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row>
    <row r="9323" spans="2:14" ht="14.25" customHeight="1" x14ac:dyDescent="0.2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row>
    <row r="9324" spans="2:14" ht="14.25" customHeight="1" x14ac:dyDescent="0.2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row>
    <row r="9325" spans="2:14" ht="14.25" customHeight="1" x14ac:dyDescent="0.2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row>
    <row r="9326" spans="2:14" ht="14.25" customHeight="1" x14ac:dyDescent="0.2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row>
    <row r="9327" spans="2:14" ht="14.25" customHeight="1" x14ac:dyDescent="0.2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row>
    <row r="9328" spans="2:14" ht="14.25" customHeight="1" x14ac:dyDescent="0.2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row>
    <row r="9329" spans="2:14" ht="14.25" customHeight="1" x14ac:dyDescent="0.2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row>
    <row r="9330" spans="2:14" ht="14.25" customHeight="1" x14ac:dyDescent="0.2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row>
    <row r="9331" spans="2:14" ht="14.25" customHeight="1" x14ac:dyDescent="0.2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row>
    <row r="9332" spans="2:14" ht="14.25" customHeight="1" x14ac:dyDescent="0.2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row>
    <row r="9333" spans="2:14" ht="14.25" customHeight="1" x14ac:dyDescent="0.2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row>
    <row r="9334" spans="2:14" ht="14.25" customHeight="1" x14ac:dyDescent="0.2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row>
    <row r="9335" spans="2:14" ht="14.25" customHeight="1" x14ac:dyDescent="0.2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row>
    <row r="9336" spans="2:14" ht="14.25" customHeight="1" x14ac:dyDescent="0.2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row>
    <row r="9337" spans="2:14" ht="14.25" customHeight="1" x14ac:dyDescent="0.2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row>
    <row r="9338" spans="2:14" ht="14.25" customHeight="1" x14ac:dyDescent="0.2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row>
    <row r="9339" spans="2:14" ht="14.25" customHeight="1" x14ac:dyDescent="0.2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row>
    <row r="9340" spans="2:14" ht="14.25" customHeight="1" x14ac:dyDescent="0.2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row>
    <row r="9341" spans="2:14" ht="14.25" customHeight="1" x14ac:dyDescent="0.2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row>
    <row r="9342" spans="2:14" ht="14.25" customHeight="1" x14ac:dyDescent="0.2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row>
    <row r="9343" spans="2:14" ht="14.25" customHeight="1" x14ac:dyDescent="0.2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row>
    <row r="9344" spans="2:14" ht="14.25" customHeight="1" x14ac:dyDescent="0.2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row>
    <row r="9345" spans="2:14" ht="14.25" customHeight="1" x14ac:dyDescent="0.2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row>
    <row r="9346" spans="2:14" ht="14.25" customHeight="1" x14ac:dyDescent="0.2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row>
    <row r="9347" spans="2:14" ht="14.25" customHeight="1" x14ac:dyDescent="0.2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row>
    <row r="9348" spans="2:14" ht="14.25" customHeight="1" x14ac:dyDescent="0.2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row>
    <row r="9349" spans="2:14" ht="14.25" customHeight="1" x14ac:dyDescent="0.2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row>
    <row r="9350" spans="2:14" ht="14.25" customHeight="1" x14ac:dyDescent="0.2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row>
    <row r="9351" spans="2:14" ht="14.25" customHeight="1" x14ac:dyDescent="0.2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row>
    <row r="9352" spans="2:14" ht="14.25" customHeight="1" x14ac:dyDescent="0.2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row>
    <row r="9353" spans="2:14" ht="14.25" customHeight="1" x14ac:dyDescent="0.2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row>
    <row r="9354" spans="2:14" ht="14.25" customHeight="1" x14ac:dyDescent="0.2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row>
    <row r="9355" spans="2:14" ht="14.25" customHeight="1" x14ac:dyDescent="0.2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row>
    <row r="9356" spans="2:14" ht="14.25" customHeight="1" x14ac:dyDescent="0.2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row>
    <row r="9357" spans="2:14" ht="14.25" customHeight="1" x14ac:dyDescent="0.2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row>
    <row r="9358" spans="2:14" ht="14.25" customHeight="1" x14ac:dyDescent="0.2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row>
    <row r="9359" spans="2:14" ht="14.25" customHeight="1" x14ac:dyDescent="0.2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row>
    <row r="9360" spans="2:14" ht="14.25" customHeight="1" x14ac:dyDescent="0.2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row>
    <row r="9361" spans="2:14" ht="14.25" customHeight="1" x14ac:dyDescent="0.2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row>
    <row r="9362" spans="2:14" ht="14.25" customHeight="1" x14ac:dyDescent="0.2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row>
    <row r="9363" spans="2:14" ht="14.25" customHeight="1" x14ac:dyDescent="0.2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row>
    <row r="9364" spans="2:14" ht="14.25" customHeight="1" x14ac:dyDescent="0.2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row>
    <row r="9365" spans="2:14" ht="14.25" customHeight="1" x14ac:dyDescent="0.2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row>
    <row r="9366" spans="2:14" ht="14.25" customHeight="1" x14ac:dyDescent="0.2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row>
    <row r="9367" spans="2:14" ht="14.25" customHeight="1" x14ac:dyDescent="0.2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row>
    <row r="9368" spans="2:14" ht="14.25" customHeight="1" x14ac:dyDescent="0.2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row>
    <row r="9369" spans="2:14" ht="14.25" customHeight="1" x14ac:dyDescent="0.2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row>
    <row r="9370" spans="2:14" ht="14.25" customHeight="1" x14ac:dyDescent="0.2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row>
    <row r="9371" spans="2:14" ht="14.25" customHeight="1" x14ac:dyDescent="0.2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row>
    <row r="9372" spans="2:14" ht="14.25" customHeight="1" x14ac:dyDescent="0.2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row>
    <row r="9373" spans="2:14" ht="14.25" customHeight="1" x14ac:dyDescent="0.2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row>
    <row r="9374" spans="2:14" ht="14.25" customHeight="1" x14ac:dyDescent="0.2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row>
    <row r="9375" spans="2:14" ht="14.25" customHeight="1" x14ac:dyDescent="0.2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row>
    <row r="9376" spans="2:14" ht="14.25" customHeight="1" x14ac:dyDescent="0.2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row>
    <row r="9377" spans="2:14" ht="14.25" customHeight="1" x14ac:dyDescent="0.2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row>
    <row r="9378" spans="2:14" ht="14.25" customHeight="1" x14ac:dyDescent="0.2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row>
    <row r="9379" spans="2:14" ht="14.25" customHeight="1" x14ac:dyDescent="0.2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row>
    <row r="9380" spans="2:14" ht="14.25" customHeight="1" x14ac:dyDescent="0.2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row>
    <row r="9381" spans="2:14" ht="14.25" customHeight="1" x14ac:dyDescent="0.2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row>
    <row r="9382" spans="2:14" ht="14.25" customHeight="1" x14ac:dyDescent="0.2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row>
    <row r="9383" spans="2:14" ht="14.25" customHeight="1" x14ac:dyDescent="0.2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row>
    <row r="9384" spans="2:14" ht="14.25" customHeight="1" x14ac:dyDescent="0.2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row>
    <row r="9385" spans="2:14" ht="14.25" customHeight="1" x14ac:dyDescent="0.2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row>
    <row r="9386" spans="2:14" ht="14.25" customHeight="1" x14ac:dyDescent="0.2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row>
    <row r="9387" spans="2:14" ht="14.25" customHeight="1" x14ac:dyDescent="0.2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row>
    <row r="9388" spans="2:14" ht="14.25" customHeight="1" x14ac:dyDescent="0.2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row>
    <row r="9389" spans="2:14" ht="14.25" customHeight="1" x14ac:dyDescent="0.2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row>
    <row r="9390" spans="2:14" ht="14.25" customHeight="1" x14ac:dyDescent="0.2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row>
    <row r="9391" spans="2:14" ht="14.25" customHeight="1" x14ac:dyDescent="0.2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row>
    <row r="9392" spans="2:14" ht="14.25" customHeight="1" x14ac:dyDescent="0.2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row>
    <row r="9393" spans="2:14" ht="14.25" customHeight="1" x14ac:dyDescent="0.2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row>
    <row r="9394" spans="2:14" ht="14.25" customHeight="1" x14ac:dyDescent="0.2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row>
    <row r="9395" spans="2:14" ht="14.25" customHeight="1" x14ac:dyDescent="0.2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row>
    <row r="9396" spans="2:14" ht="14.25" customHeight="1" x14ac:dyDescent="0.2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row>
    <row r="9397" spans="2:14" ht="14.25" customHeight="1" x14ac:dyDescent="0.2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row>
    <row r="9398" spans="2:14" ht="14.25" customHeight="1" x14ac:dyDescent="0.2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row>
    <row r="9399" spans="2:14" ht="14.25" customHeight="1" x14ac:dyDescent="0.2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row>
    <row r="9400" spans="2:14" ht="14.25" customHeight="1" x14ac:dyDescent="0.2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row>
    <row r="9401" spans="2:14" ht="14.25" customHeight="1" x14ac:dyDescent="0.2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row>
    <row r="9402" spans="2:14" ht="14.25" customHeight="1" x14ac:dyDescent="0.2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row>
    <row r="9403" spans="2:14" ht="14.25" customHeight="1" x14ac:dyDescent="0.2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row>
    <row r="9404" spans="2:14" ht="14.25" customHeight="1" x14ac:dyDescent="0.2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row>
    <row r="9405" spans="2:14" ht="14.25" customHeight="1" x14ac:dyDescent="0.2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row>
    <row r="9406" spans="2:14" ht="14.25" customHeight="1" x14ac:dyDescent="0.2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row>
    <row r="9407" spans="2:14" ht="14.25" customHeight="1" x14ac:dyDescent="0.2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row>
    <row r="9408" spans="2:14" ht="14.25" customHeight="1" x14ac:dyDescent="0.2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row>
    <row r="9409" spans="2:14" ht="14.25" customHeight="1" x14ac:dyDescent="0.2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row>
    <row r="9410" spans="2:14" ht="14.25" customHeight="1" x14ac:dyDescent="0.2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row>
    <row r="9411" spans="2:14" ht="14.25" customHeight="1" x14ac:dyDescent="0.2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row>
    <row r="9412" spans="2:14" ht="14.25" customHeight="1" x14ac:dyDescent="0.2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row>
    <row r="9413" spans="2:14" ht="14.25" customHeight="1" x14ac:dyDescent="0.2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row>
    <row r="9414" spans="2:14" ht="14.25" customHeight="1" x14ac:dyDescent="0.2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row>
    <row r="9415" spans="2:14" ht="14.25" customHeight="1" x14ac:dyDescent="0.2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row>
    <row r="9416" spans="2:14" ht="14.25" customHeight="1" x14ac:dyDescent="0.2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row>
    <row r="9417" spans="2:14" ht="14.25" customHeight="1" x14ac:dyDescent="0.2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row>
    <row r="9418" spans="2:14" ht="14.25" customHeight="1" x14ac:dyDescent="0.2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row>
    <row r="9419" spans="2:14" ht="14.25" customHeight="1" x14ac:dyDescent="0.2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row>
    <row r="9420" spans="2:14" ht="14.25" customHeight="1" x14ac:dyDescent="0.2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row>
    <row r="9421" spans="2:14" ht="14.25" customHeight="1" x14ac:dyDescent="0.2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row>
    <row r="9422" spans="2:14" ht="14.25" customHeight="1" x14ac:dyDescent="0.2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row>
    <row r="9423" spans="2:14" ht="14.25" customHeight="1" x14ac:dyDescent="0.2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row>
    <row r="9424" spans="2:14" ht="14.25" customHeight="1" x14ac:dyDescent="0.2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row>
    <row r="9425" spans="2:14" ht="14.25" customHeight="1" x14ac:dyDescent="0.2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row>
    <row r="9426" spans="2:14" ht="14.25" customHeight="1" x14ac:dyDescent="0.2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row>
    <row r="9427" spans="2:14" ht="14.25" customHeight="1" x14ac:dyDescent="0.2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row>
    <row r="9428" spans="2:14" ht="14.25" customHeight="1" x14ac:dyDescent="0.2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row>
    <row r="9429" spans="2:14" ht="14.25" customHeight="1" x14ac:dyDescent="0.2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row>
    <row r="9430" spans="2:14" ht="14.25" customHeight="1" x14ac:dyDescent="0.2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row>
    <row r="9431" spans="2:14" ht="14.25" customHeight="1" x14ac:dyDescent="0.2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row>
    <row r="9432" spans="2:14" ht="14.25" customHeight="1" x14ac:dyDescent="0.2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row>
    <row r="9433" spans="2:14" ht="14.25" customHeight="1" x14ac:dyDescent="0.2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row>
    <row r="9434" spans="2:14" ht="14.25" customHeight="1" x14ac:dyDescent="0.2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row>
    <row r="9435" spans="2:14" ht="14.25" customHeight="1" x14ac:dyDescent="0.2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row>
    <row r="9436" spans="2:14" ht="14.25" customHeight="1" x14ac:dyDescent="0.2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row>
    <row r="9437" spans="2:14" ht="14.25" customHeight="1" x14ac:dyDescent="0.2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row>
    <row r="9438" spans="2:14" ht="14.25" customHeight="1" x14ac:dyDescent="0.2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row>
    <row r="9439" spans="2:14" ht="14.25" customHeight="1" x14ac:dyDescent="0.2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row>
    <row r="9440" spans="2:14" ht="14.25" customHeight="1" x14ac:dyDescent="0.2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row>
    <row r="9441" spans="2:14" ht="14.25" customHeight="1" x14ac:dyDescent="0.2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row>
    <row r="9442" spans="2:14" ht="14.25" customHeight="1" x14ac:dyDescent="0.2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row>
    <row r="9443" spans="2:14" ht="14.25" customHeight="1" x14ac:dyDescent="0.2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row>
    <row r="9444" spans="2:14" ht="14.25" customHeight="1" x14ac:dyDescent="0.2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row>
    <row r="9445" spans="2:14" ht="14.25" customHeight="1" x14ac:dyDescent="0.2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row>
    <row r="9446" spans="2:14" ht="14.25" customHeight="1" x14ac:dyDescent="0.2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row>
    <row r="9447" spans="2:14" ht="14.25" customHeight="1" x14ac:dyDescent="0.2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row>
    <row r="9448" spans="2:14" ht="14.25" customHeight="1" x14ac:dyDescent="0.2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row>
    <row r="9449" spans="2:14" ht="14.25" customHeight="1" x14ac:dyDescent="0.2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row>
    <row r="9450" spans="2:14" ht="14.25" customHeight="1" x14ac:dyDescent="0.2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row>
    <row r="9451" spans="2:14" ht="14.25" customHeight="1" x14ac:dyDescent="0.2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row>
    <row r="9452" spans="2:14" ht="14.25" customHeight="1" x14ac:dyDescent="0.2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row>
    <row r="9453" spans="2:14" ht="14.25" customHeight="1" x14ac:dyDescent="0.2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row>
    <row r="9454" spans="2:14" ht="14.25" customHeight="1" x14ac:dyDescent="0.2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row>
    <row r="9455" spans="2:14" ht="14.25" customHeight="1" x14ac:dyDescent="0.2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row>
    <row r="9456" spans="2:14" ht="14.25" customHeight="1" x14ac:dyDescent="0.2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row>
    <row r="9457" spans="2:14" ht="14.25" customHeight="1" x14ac:dyDescent="0.2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row>
    <row r="9458" spans="2:14" ht="14.25" customHeight="1" x14ac:dyDescent="0.2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row>
    <row r="9459" spans="2:14" ht="14.25" customHeight="1" x14ac:dyDescent="0.2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row>
    <row r="9460" spans="2:14" ht="14.25" customHeight="1" x14ac:dyDescent="0.2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row>
    <row r="9461" spans="2:14" ht="14.25" customHeight="1" x14ac:dyDescent="0.2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row>
    <row r="9462" spans="2:14" ht="14.25" customHeight="1" x14ac:dyDescent="0.2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row>
    <row r="9463" spans="2:14" ht="14.25" customHeight="1" x14ac:dyDescent="0.2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row>
    <row r="9464" spans="2:14" ht="14.25" customHeight="1" x14ac:dyDescent="0.2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row>
    <row r="9465" spans="2:14" ht="14.25" customHeight="1" x14ac:dyDescent="0.2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row>
    <row r="9466" spans="2:14" ht="14.25" customHeight="1" x14ac:dyDescent="0.2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row>
    <row r="9467" spans="2:14" ht="14.25" customHeight="1" x14ac:dyDescent="0.2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row>
    <row r="9468" spans="2:14" ht="14.25" customHeight="1" x14ac:dyDescent="0.2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row>
    <row r="9469" spans="2:14" ht="14.25" customHeight="1" x14ac:dyDescent="0.2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row>
    <row r="9470" spans="2:14" ht="14.25" customHeight="1" x14ac:dyDescent="0.2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row>
    <row r="9471" spans="2:14" ht="14.25" customHeight="1" x14ac:dyDescent="0.2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row>
    <row r="9472" spans="2:14" ht="14.25" customHeight="1" x14ac:dyDescent="0.2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row>
    <row r="9473" spans="2:14" ht="14.25" customHeight="1" x14ac:dyDescent="0.2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row>
    <row r="9474" spans="2:14" ht="14.25" customHeight="1" x14ac:dyDescent="0.2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row>
    <row r="9475" spans="2:14" ht="14.25" customHeight="1" x14ac:dyDescent="0.2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row>
    <row r="9476" spans="2:14" ht="14.25" customHeight="1" x14ac:dyDescent="0.2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row>
    <row r="9477" spans="2:14" ht="14.25" customHeight="1" x14ac:dyDescent="0.2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row>
    <row r="9478" spans="2:14" ht="14.25" customHeight="1" x14ac:dyDescent="0.2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row>
    <row r="9479" spans="2:14" ht="14.25" customHeight="1" x14ac:dyDescent="0.2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row>
    <row r="9480" spans="2:14" ht="14.25" customHeight="1" x14ac:dyDescent="0.2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row>
    <row r="9481" spans="2:14" ht="14.25" customHeight="1" x14ac:dyDescent="0.2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row>
    <row r="9482" spans="2:14" ht="14.25" customHeight="1" x14ac:dyDescent="0.2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row>
    <row r="9483" spans="2:14" ht="14.25" customHeight="1" x14ac:dyDescent="0.2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row>
    <row r="9484" spans="2:14" ht="14.25" customHeight="1" x14ac:dyDescent="0.2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row>
    <row r="9485" spans="2:14" ht="14.25" customHeight="1" x14ac:dyDescent="0.2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row>
    <row r="9486" spans="2:14" ht="14.25" customHeight="1" x14ac:dyDescent="0.2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row>
    <row r="9487" spans="2:14" ht="14.25" customHeight="1" x14ac:dyDescent="0.2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row>
    <row r="9488" spans="2:14" ht="14.25" customHeight="1" x14ac:dyDescent="0.2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row>
    <row r="9489" spans="2:14" ht="14.25" customHeight="1" x14ac:dyDescent="0.2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row>
    <row r="9490" spans="2:14" ht="14.25" customHeight="1" x14ac:dyDescent="0.2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row>
    <row r="9491" spans="2:14" ht="14.25" customHeight="1" x14ac:dyDescent="0.2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row>
    <row r="9492" spans="2:14" ht="14.25" customHeight="1" x14ac:dyDescent="0.2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row>
    <row r="9493" spans="2:14" ht="14.25" customHeight="1" x14ac:dyDescent="0.2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row>
    <row r="9494" spans="2:14" ht="14.25" customHeight="1" x14ac:dyDescent="0.2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row>
    <row r="9495" spans="2:14" ht="14.25" customHeight="1" x14ac:dyDescent="0.2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row>
    <row r="9496" spans="2:14" ht="14.25" customHeight="1" x14ac:dyDescent="0.2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row>
    <row r="9497" spans="2:14" ht="14.25" customHeight="1" x14ac:dyDescent="0.2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row>
    <row r="9498" spans="2:14" ht="14.25" customHeight="1" x14ac:dyDescent="0.2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row>
    <row r="9499" spans="2:14" ht="14.25" customHeight="1" x14ac:dyDescent="0.2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row>
    <row r="9500" spans="2:14" ht="14.25" customHeight="1" x14ac:dyDescent="0.2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row>
    <row r="9501" spans="2:14" ht="14.25" customHeight="1" x14ac:dyDescent="0.2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row>
    <row r="9502" spans="2:14" ht="14.25" customHeight="1" x14ac:dyDescent="0.2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row>
    <row r="9503" spans="2:14" ht="14.25" customHeight="1" x14ac:dyDescent="0.2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row>
    <row r="9504" spans="2:14" ht="14.25" customHeight="1" x14ac:dyDescent="0.2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row>
    <row r="9505" spans="2:14" ht="14.25" customHeight="1" x14ac:dyDescent="0.2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row>
    <row r="9506" spans="2:14" ht="14.25" customHeight="1" x14ac:dyDescent="0.2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row>
    <row r="9507" spans="2:14" ht="14.25" customHeight="1" x14ac:dyDescent="0.2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row>
    <row r="9508" spans="2:14" ht="14.25" customHeight="1" x14ac:dyDescent="0.2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row>
    <row r="9509" spans="2:14" ht="14.25" customHeight="1" x14ac:dyDescent="0.2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row>
    <row r="9510" spans="2:14" ht="14.25" customHeight="1" x14ac:dyDescent="0.2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row>
    <row r="9511" spans="2:14" ht="14.25" customHeight="1" x14ac:dyDescent="0.2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row>
    <row r="9512" spans="2:14" ht="14.25" customHeight="1" x14ac:dyDescent="0.2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row>
    <row r="9513" spans="2:14" ht="14.25" customHeight="1" x14ac:dyDescent="0.2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row>
    <row r="9514" spans="2:14" ht="14.25" customHeight="1" x14ac:dyDescent="0.2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row>
    <row r="9515" spans="2:14" ht="14.25" customHeight="1" x14ac:dyDescent="0.2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row>
    <row r="9516" spans="2:14" ht="14.25" customHeight="1" x14ac:dyDescent="0.2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row>
    <row r="9517" spans="2:14" ht="14.25" customHeight="1" x14ac:dyDescent="0.2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row>
    <row r="9518" spans="2:14" ht="14.25" customHeight="1" x14ac:dyDescent="0.2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row>
    <row r="9519" spans="2:14" ht="14.25" customHeight="1" x14ac:dyDescent="0.2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row>
    <row r="9520" spans="2:14" ht="14.25" customHeight="1" x14ac:dyDescent="0.2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row>
    <row r="9521" spans="2:14" ht="14.25" customHeight="1" x14ac:dyDescent="0.2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row>
    <row r="9522" spans="2:14" ht="14.25" customHeight="1" x14ac:dyDescent="0.2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row>
    <row r="9523" spans="2:14" ht="14.25" customHeight="1" x14ac:dyDescent="0.2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row>
    <row r="9524" spans="2:14" ht="14.25" customHeight="1" x14ac:dyDescent="0.2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row>
    <row r="9525" spans="2:14" ht="14.25" customHeight="1" x14ac:dyDescent="0.2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row>
    <row r="9526" spans="2:14" ht="14.25" customHeight="1" x14ac:dyDescent="0.2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row>
    <row r="9527" spans="2:14" ht="14.25" customHeight="1" x14ac:dyDescent="0.2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row>
    <row r="9528" spans="2:14" ht="14.25" customHeight="1" x14ac:dyDescent="0.2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row>
    <row r="9529" spans="2:14" ht="14.25" customHeight="1" x14ac:dyDescent="0.2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row>
    <row r="9530" spans="2:14" ht="14.25" customHeight="1" x14ac:dyDescent="0.2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row>
    <row r="9531" spans="2:14" ht="14.25" customHeight="1" x14ac:dyDescent="0.2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row>
    <row r="9532" spans="2:14" ht="14.25" customHeight="1" x14ac:dyDescent="0.2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row>
    <row r="9533" spans="2:14" ht="14.25" customHeight="1" x14ac:dyDescent="0.2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row>
    <row r="9534" spans="2:14" ht="14.25" customHeight="1" x14ac:dyDescent="0.2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row>
    <row r="9535" spans="2:14" ht="14.25" customHeight="1" x14ac:dyDescent="0.2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row>
    <row r="9536" spans="2:14" ht="14.25" customHeight="1" x14ac:dyDescent="0.2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row>
    <row r="9537" spans="2:14" ht="14.25" customHeight="1" x14ac:dyDescent="0.2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row>
    <row r="9538" spans="2:14" ht="14.25" customHeight="1" x14ac:dyDescent="0.2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row>
    <row r="9539" spans="2:14" ht="14.25" customHeight="1" x14ac:dyDescent="0.2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row>
    <row r="9540" spans="2:14" ht="14.25" customHeight="1" x14ac:dyDescent="0.2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row>
    <row r="9541" spans="2:14" ht="14.25" customHeight="1" x14ac:dyDescent="0.2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row>
    <row r="9542" spans="2:14" ht="14.25" customHeight="1" x14ac:dyDescent="0.2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row>
    <row r="9543" spans="2:14" ht="14.25" customHeight="1" x14ac:dyDescent="0.2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row>
    <row r="9544" spans="2:14" ht="14.25" customHeight="1" x14ac:dyDescent="0.2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row>
    <row r="9545" spans="2:14" ht="14.25" customHeight="1" x14ac:dyDescent="0.2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row>
    <row r="9546" spans="2:14" ht="14.25" customHeight="1" x14ac:dyDescent="0.2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row>
    <row r="9547" spans="2:14" ht="14.25" customHeight="1" x14ac:dyDescent="0.2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row>
    <row r="9548" spans="2:14" ht="14.25" customHeight="1" x14ac:dyDescent="0.2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row>
    <row r="9549" spans="2:14" ht="14.25" customHeight="1" x14ac:dyDescent="0.2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row>
    <row r="9550" spans="2:14" ht="14.25" customHeight="1" x14ac:dyDescent="0.2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row>
    <row r="9551" spans="2:14" ht="14.25" customHeight="1" x14ac:dyDescent="0.2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row>
    <row r="9552" spans="2:14" ht="14.25" customHeight="1" x14ac:dyDescent="0.2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row>
    <row r="9553" spans="2:14" ht="14.25" customHeight="1" x14ac:dyDescent="0.2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row>
    <row r="9554" spans="2:14" ht="14.25" customHeight="1" x14ac:dyDescent="0.2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row>
    <row r="9555" spans="2:14" ht="14.25" customHeight="1" x14ac:dyDescent="0.2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row>
    <row r="9556" spans="2:14" ht="14.25" customHeight="1" x14ac:dyDescent="0.2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row>
    <row r="9557" spans="2:14" ht="14.25" customHeight="1" x14ac:dyDescent="0.2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row>
    <row r="9558" spans="2:14" ht="14.25" customHeight="1" x14ac:dyDescent="0.2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row>
    <row r="9559" spans="2:14" ht="14.25" customHeight="1" x14ac:dyDescent="0.2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row>
    <row r="9560" spans="2:14" ht="14.25" customHeight="1" x14ac:dyDescent="0.2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row>
    <row r="9561" spans="2:14" ht="14.25" customHeight="1" x14ac:dyDescent="0.2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row>
    <row r="9562" spans="2:14" ht="14.25" customHeight="1" x14ac:dyDescent="0.2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row>
    <row r="9563" spans="2:14" ht="14.25" customHeight="1" x14ac:dyDescent="0.2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row>
    <row r="9564" spans="2:14" ht="14.25" customHeight="1" x14ac:dyDescent="0.2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row>
    <row r="9565" spans="2:14" ht="14.25" customHeight="1" x14ac:dyDescent="0.2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row>
    <row r="9566" spans="2:14" ht="14.25" customHeight="1" x14ac:dyDescent="0.2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row>
    <row r="9567" spans="2:14" ht="14.25" customHeight="1" x14ac:dyDescent="0.2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row>
    <row r="9568" spans="2:14" ht="14.25" customHeight="1" x14ac:dyDescent="0.2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row>
    <row r="9569" spans="2:14" ht="14.25" customHeight="1" x14ac:dyDescent="0.2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row>
    <row r="9570" spans="2:14" ht="14.25" customHeight="1" x14ac:dyDescent="0.2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row>
    <row r="9571" spans="2:14" ht="14.25" customHeight="1" x14ac:dyDescent="0.2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row>
    <row r="9572" spans="2:14" ht="14.25" customHeight="1" x14ac:dyDescent="0.2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row>
    <row r="9573" spans="2:14" ht="14.25" customHeight="1" x14ac:dyDescent="0.2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row>
    <row r="9574" spans="2:14" ht="14.25" customHeight="1" x14ac:dyDescent="0.2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row>
    <row r="9575" spans="2:14" ht="14.25" customHeight="1" x14ac:dyDescent="0.2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row>
    <row r="9576" spans="2:14" ht="14.25" customHeight="1" x14ac:dyDescent="0.2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row>
    <row r="9577" spans="2:14" ht="14.25" customHeight="1" x14ac:dyDescent="0.2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row>
    <row r="9578" spans="2:14" ht="14.25" customHeight="1" x14ac:dyDescent="0.2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row>
    <row r="9579" spans="2:14" ht="14.25" customHeight="1" x14ac:dyDescent="0.2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row>
    <row r="9580" spans="2:14" ht="14.25" customHeight="1" x14ac:dyDescent="0.2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row>
    <row r="9581" spans="2:14" ht="14.25" customHeight="1" x14ac:dyDescent="0.2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row>
    <row r="9582" spans="2:14" ht="14.25" customHeight="1" x14ac:dyDescent="0.2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row>
    <row r="9583" spans="2:14" ht="14.25" customHeight="1" x14ac:dyDescent="0.2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row>
    <row r="9584" spans="2:14" ht="14.25" customHeight="1" x14ac:dyDescent="0.2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row>
    <row r="9585" spans="2:14" ht="14.25" customHeight="1" x14ac:dyDescent="0.2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row>
    <row r="9586" spans="2:14" ht="14.25" customHeight="1" x14ac:dyDescent="0.2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row>
    <row r="9587" spans="2:14" ht="14.25" customHeight="1" x14ac:dyDescent="0.2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row>
    <row r="9588" spans="2:14" ht="14.25" customHeight="1" x14ac:dyDescent="0.2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row>
    <row r="9589" spans="2:14" ht="14.25" customHeight="1" x14ac:dyDescent="0.2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row>
    <row r="9590" spans="2:14" ht="14.25" customHeight="1" x14ac:dyDescent="0.2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row>
    <row r="9591" spans="2:14" ht="14.25" customHeight="1" x14ac:dyDescent="0.2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row>
    <row r="9592" spans="2:14" ht="14.25" customHeight="1" x14ac:dyDescent="0.2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row>
    <row r="9593" spans="2:14" ht="14.25" customHeight="1" x14ac:dyDescent="0.2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row>
    <row r="9594" spans="2:14" ht="14.25" customHeight="1" x14ac:dyDescent="0.2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row>
    <row r="9595" spans="2:14" ht="14.25" customHeight="1" x14ac:dyDescent="0.2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row>
    <row r="9596" spans="2:14" ht="14.25" customHeight="1" x14ac:dyDescent="0.2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row>
    <row r="9597" spans="2:14" ht="14.25" customHeight="1" x14ac:dyDescent="0.2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row>
    <row r="9598" spans="2:14" ht="14.25" customHeight="1" x14ac:dyDescent="0.2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row>
    <row r="9599" spans="2:14" ht="14.25" customHeight="1" x14ac:dyDescent="0.2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row>
    <row r="9600" spans="2:14" ht="14.25" customHeight="1" x14ac:dyDescent="0.2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row>
    <row r="9601" spans="2:14" ht="14.25" customHeight="1" x14ac:dyDescent="0.2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row>
    <row r="9602" spans="2:14" ht="14.25" customHeight="1" x14ac:dyDescent="0.2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row>
    <row r="9603" spans="2:14" ht="14.25" customHeight="1" x14ac:dyDescent="0.2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row>
    <row r="9604" spans="2:14" ht="14.25" customHeight="1" x14ac:dyDescent="0.2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row>
    <row r="9605" spans="2:14" ht="14.25" customHeight="1" x14ac:dyDescent="0.2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row>
    <row r="9606" spans="2:14" ht="14.25" customHeight="1" x14ac:dyDescent="0.2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row>
    <row r="9607" spans="2:14" ht="14.25" customHeight="1" x14ac:dyDescent="0.2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row>
    <row r="9608" spans="2:14" ht="14.25" customHeight="1" x14ac:dyDescent="0.2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row>
    <row r="9609" spans="2:14" ht="14.25" customHeight="1" x14ac:dyDescent="0.2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row>
    <row r="9610" spans="2:14" ht="14.25" customHeight="1" x14ac:dyDescent="0.2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row>
    <row r="9611" spans="2:14" ht="14.25" customHeight="1" x14ac:dyDescent="0.2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row>
    <row r="9612" spans="2:14" ht="14.25" customHeight="1" x14ac:dyDescent="0.2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row>
    <row r="9613" spans="2:14" ht="14.25" customHeight="1" x14ac:dyDescent="0.2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row>
    <row r="9614" spans="2:14" ht="14.25" customHeight="1" x14ac:dyDescent="0.2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row>
    <row r="9615" spans="2:14" ht="14.25" customHeight="1" x14ac:dyDescent="0.2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row>
    <row r="9616" spans="2:14" ht="14.25" customHeight="1" x14ac:dyDescent="0.2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row>
    <row r="9617" spans="2:14" ht="14.25" customHeight="1" x14ac:dyDescent="0.2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row>
    <row r="9618" spans="2:14" ht="14.25" customHeight="1" x14ac:dyDescent="0.2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row>
    <row r="9619" spans="2:14" ht="14.25" customHeight="1" x14ac:dyDescent="0.2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row>
    <row r="9620" spans="2:14" ht="14.25" customHeight="1" x14ac:dyDescent="0.2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row>
    <row r="9621" spans="2:14" ht="14.25" customHeight="1" x14ac:dyDescent="0.2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row>
    <row r="9622" spans="2:14" ht="14.25" customHeight="1" x14ac:dyDescent="0.2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row>
    <row r="9623" spans="2:14" ht="14.25" customHeight="1" x14ac:dyDescent="0.2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row>
    <row r="9624" spans="2:14" ht="14.25" customHeight="1" x14ac:dyDescent="0.2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row>
    <row r="9625" spans="2:14" ht="14.25" customHeight="1" x14ac:dyDescent="0.2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row>
    <row r="9626" spans="2:14" ht="14.25" customHeight="1" x14ac:dyDescent="0.2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row>
    <row r="9627" spans="2:14" ht="14.25" customHeight="1" x14ac:dyDescent="0.2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row>
    <row r="9628" spans="2:14" ht="14.25" customHeight="1" x14ac:dyDescent="0.2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row>
    <row r="9629" spans="2:14" ht="14.25" customHeight="1" x14ac:dyDescent="0.2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row>
    <row r="9630" spans="2:14" ht="14.25" customHeight="1" x14ac:dyDescent="0.2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row>
    <row r="9631" spans="2:14" ht="14.25" customHeight="1" x14ac:dyDescent="0.2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row>
    <row r="9632" spans="2:14" ht="14.25" customHeight="1" x14ac:dyDescent="0.2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row>
    <row r="9633" spans="2:14" ht="14.25" customHeight="1" x14ac:dyDescent="0.2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row>
    <row r="9634" spans="2:14" ht="14.25" customHeight="1" x14ac:dyDescent="0.2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row>
    <row r="9635" spans="2:14" ht="14.25" customHeight="1" x14ac:dyDescent="0.2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row>
    <row r="9636" spans="2:14" ht="14.25" customHeight="1" x14ac:dyDescent="0.2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row>
    <row r="9637" spans="2:14" ht="14.25" customHeight="1" x14ac:dyDescent="0.2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row>
    <row r="9638" spans="2:14" ht="14.25" customHeight="1" x14ac:dyDescent="0.2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row>
    <row r="9639" spans="2:14" ht="14.25" customHeight="1" x14ac:dyDescent="0.2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row>
    <row r="9640" spans="2:14" ht="14.25" customHeight="1" x14ac:dyDescent="0.2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row>
    <row r="9641" spans="2:14" ht="14.25" customHeight="1" x14ac:dyDescent="0.2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row>
    <row r="9642" spans="2:14" ht="14.25" customHeight="1" x14ac:dyDescent="0.2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row>
    <row r="9643" spans="2:14" ht="14.25" customHeight="1" x14ac:dyDescent="0.2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row>
    <row r="9644" spans="2:14" ht="14.25" customHeight="1" x14ac:dyDescent="0.2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row>
    <row r="9645" spans="2:14" ht="14.25" customHeight="1" x14ac:dyDescent="0.2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row>
    <row r="9646" spans="2:14" ht="14.25" customHeight="1" x14ac:dyDescent="0.2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row>
    <row r="9647" spans="2:14" ht="14.25" customHeight="1" x14ac:dyDescent="0.2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row>
    <row r="9648" spans="2:14" ht="14.25" customHeight="1" x14ac:dyDescent="0.2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row>
    <row r="9649" spans="2:14" ht="14.25" customHeight="1" x14ac:dyDescent="0.2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row>
    <row r="9650" spans="2:14" ht="14.25" customHeight="1" x14ac:dyDescent="0.2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row>
    <row r="9651" spans="2:14" ht="14.25" customHeight="1" x14ac:dyDescent="0.2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row>
    <row r="9652" spans="2:14" ht="14.25" customHeight="1" x14ac:dyDescent="0.2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row>
    <row r="9653" spans="2:14" ht="14.25" customHeight="1" x14ac:dyDescent="0.2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row>
  </sheetData>
  <mergeCells count="1">
    <mergeCell ref="C2:G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2F70A-3FDA-4413-AB8D-A5286A597BDB}">
  <dimension ref="B2:AE116"/>
  <sheetViews>
    <sheetView topLeftCell="E1" zoomScale="70" zoomScaleNormal="70" workbookViewId="0">
      <selection activeCell="J29" sqref="H3:J29"/>
    </sheetView>
  </sheetViews>
  <sheetFormatPr defaultRowHeight="15" x14ac:dyDescent="0.25"/>
  <cols>
    <col min="3" max="3" width="12" bestFit="1" customWidth="1"/>
    <col min="4" max="4" width="15.7109375" bestFit="1" customWidth="1"/>
    <col min="5" max="5" width="15.28515625" bestFit="1" customWidth="1"/>
    <col min="6" max="6" width="18.85546875" bestFit="1" customWidth="1"/>
    <col min="7" max="7" width="16.42578125" bestFit="1" customWidth="1"/>
    <col min="8" max="8" width="17.85546875" bestFit="1" customWidth="1"/>
    <col min="9" max="9" width="18.28515625" bestFit="1" customWidth="1"/>
    <col min="10" max="10" width="18.7109375" bestFit="1" customWidth="1"/>
    <col min="13" max="13" width="17.85546875" bestFit="1" customWidth="1"/>
    <col min="14" max="14" width="10.140625" bestFit="1" customWidth="1"/>
    <col min="15" max="15" width="16" bestFit="1" customWidth="1"/>
    <col min="18" max="18" width="27.28515625" bestFit="1" customWidth="1"/>
    <col min="19" max="19" width="15.42578125" bestFit="1" customWidth="1"/>
    <col min="20" max="20" width="14.28515625" bestFit="1" customWidth="1"/>
    <col min="23" max="23" width="17.85546875" customWidth="1"/>
    <col min="24" max="24" width="15.42578125" bestFit="1" customWidth="1"/>
    <col min="27" max="27" width="19.140625" bestFit="1" customWidth="1"/>
    <col min="28" max="28" width="18.28515625" bestFit="1" customWidth="1"/>
    <col min="30" max="30" width="17.85546875" bestFit="1" customWidth="1"/>
    <col min="31" max="31" width="23.140625" bestFit="1" customWidth="1"/>
  </cols>
  <sheetData>
    <row r="2" spans="2:31" x14ac:dyDescent="0.25">
      <c r="B2" s="12" t="s">
        <v>135</v>
      </c>
      <c r="H2" s="11" t="s">
        <v>140</v>
      </c>
      <c r="M2" s="11" t="s">
        <v>156</v>
      </c>
      <c r="R2" s="11" t="s">
        <v>158</v>
      </c>
      <c r="W2" s="11" t="s">
        <v>159</v>
      </c>
      <c r="AA2" s="11" t="s">
        <v>160</v>
      </c>
      <c r="AD2" t="s">
        <v>162</v>
      </c>
    </row>
    <row r="3" spans="2:31" x14ac:dyDescent="0.25">
      <c r="C3" t="s">
        <v>136</v>
      </c>
      <c r="D3" t="s">
        <v>137</v>
      </c>
      <c r="E3" t="s">
        <v>138</v>
      </c>
      <c r="F3" t="s">
        <v>139</v>
      </c>
      <c r="H3" s="34" t="s">
        <v>141</v>
      </c>
      <c r="I3" s="26" t="s">
        <v>137</v>
      </c>
      <c r="J3" s="26" t="s">
        <v>138</v>
      </c>
      <c r="M3" s="15" t="s">
        <v>141</v>
      </c>
      <c r="N3" t="s">
        <v>136</v>
      </c>
      <c r="O3" t="s">
        <v>157</v>
      </c>
      <c r="R3" s="15" t="s">
        <v>141</v>
      </c>
      <c r="S3" t="s">
        <v>137</v>
      </c>
      <c r="T3" t="s">
        <v>138</v>
      </c>
      <c r="W3" s="15" t="s">
        <v>141</v>
      </c>
      <c r="X3" t="s">
        <v>137</v>
      </c>
      <c r="AA3" s="15" t="s">
        <v>141</v>
      </c>
      <c r="AB3" t="s">
        <v>137</v>
      </c>
      <c r="AD3" s="15" t="s">
        <v>141</v>
      </c>
      <c r="AE3" t="s">
        <v>161</v>
      </c>
    </row>
    <row r="4" spans="2:31" x14ac:dyDescent="0.25">
      <c r="C4" s="14">
        <v>2478861</v>
      </c>
      <c r="D4" s="22">
        <v>899902125</v>
      </c>
      <c r="E4" s="22">
        <v>332134761.44999886</v>
      </c>
      <c r="F4" s="22">
        <v>567767363.55000114</v>
      </c>
      <c r="H4" s="35" t="s">
        <v>142</v>
      </c>
      <c r="I4" s="26">
        <v>182080675</v>
      </c>
      <c r="J4" s="26">
        <v>63375662.580000013</v>
      </c>
      <c r="M4" s="16" t="s">
        <v>142</v>
      </c>
      <c r="O4" s="13"/>
      <c r="R4" s="16" t="s">
        <v>22</v>
      </c>
      <c r="S4" s="13">
        <v>123728632</v>
      </c>
      <c r="T4" s="13">
        <v>44763030.330000028</v>
      </c>
      <c r="W4" s="16" t="s">
        <v>61</v>
      </c>
      <c r="X4" s="13">
        <v>77698912</v>
      </c>
      <c r="AA4" s="16" t="s">
        <v>36</v>
      </c>
      <c r="AB4" s="13">
        <v>135800459</v>
      </c>
      <c r="AD4" s="16" t="s">
        <v>18</v>
      </c>
      <c r="AE4" s="22">
        <v>356643750</v>
      </c>
    </row>
    <row r="5" spans="2:31" x14ac:dyDescent="0.25">
      <c r="H5" s="36" t="s">
        <v>143</v>
      </c>
      <c r="I5" s="26">
        <v>16253746</v>
      </c>
      <c r="J5" s="26">
        <v>5830005.4100000001</v>
      </c>
      <c r="M5" s="18" t="s">
        <v>143</v>
      </c>
      <c r="N5" s="14">
        <v>48333</v>
      </c>
      <c r="O5" s="19">
        <v>0.35868687808951855</v>
      </c>
      <c r="R5" s="16" t="s">
        <v>19</v>
      </c>
      <c r="S5" s="13">
        <v>153673680</v>
      </c>
      <c r="T5" s="13">
        <v>51846888.190000139</v>
      </c>
      <c r="W5" s="16" t="s">
        <v>14</v>
      </c>
      <c r="X5" s="13">
        <v>220094720</v>
      </c>
      <c r="AA5" s="31" t="s">
        <v>37</v>
      </c>
      <c r="AB5" s="13">
        <v>9797488</v>
      </c>
      <c r="AD5" s="16" t="s">
        <v>83</v>
      </c>
      <c r="AE5" s="22">
        <v>247672882</v>
      </c>
    </row>
    <row r="6" spans="2:31" x14ac:dyDescent="0.25">
      <c r="H6" s="36" t="s">
        <v>144</v>
      </c>
      <c r="I6" s="26">
        <v>14997988</v>
      </c>
      <c r="J6" s="26">
        <v>5207354.4400000004</v>
      </c>
      <c r="M6" s="18" t="s">
        <v>144</v>
      </c>
      <c r="N6" s="14">
        <v>37846</v>
      </c>
      <c r="O6" s="19">
        <v>0.34720353423405864</v>
      </c>
      <c r="R6" s="16" t="s">
        <v>17</v>
      </c>
      <c r="S6" s="13">
        <v>208826244</v>
      </c>
      <c r="T6" s="13">
        <v>82802260.619999707</v>
      </c>
      <c r="W6" s="16" t="s">
        <v>34</v>
      </c>
      <c r="X6" s="13">
        <v>102114753</v>
      </c>
      <c r="AA6" s="31" t="s">
        <v>116</v>
      </c>
      <c r="AB6" s="13">
        <v>8836198</v>
      </c>
      <c r="AD6" s="16" t="s">
        <v>24</v>
      </c>
      <c r="AE6" s="22">
        <v>295585493</v>
      </c>
    </row>
    <row r="7" spans="2:31" x14ac:dyDescent="0.25">
      <c r="D7" s="24" t="s">
        <v>163</v>
      </c>
      <c r="E7" s="24" t="s">
        <v>138</v>
      </c>
      <c r="H7" s="36" t="s">
        <v>145</v>
      </c>
      <c r="I7" s="26">
        <v>17660577</v>
      </c>
      <c r="J7" s="26">
        <v>5862006.2600000007</v>
      </c>
      <c r="M7" s="18" t="s">
        <v>145</v>
      </c>
      <c r="N7" s="14">
        <v>46972</v>
      </c>
      <c r="O7" s="19">
        <v>0.33192608939107715</v>
      </c>
      <c r="R7" s="16" t="s">
        <v>23</v>
      </c>
      <c r="S7" s="13">
        <v>179038860</v>
      </c>
      <c r="T7" s="13">
        <v>68650970.560000017</v>
      </c>
      <c r="W7" s="16" t="s">
        <v>26</v>
      </c>
      <c r="X7" s="13">
        <v>182470997</v>
      </c>
      <c r="AA7" s="31" t="s">
        <v>112</v>
      </c>
      <c r="AB7" s="13">
        <v>7424011</v>
      </c>
    </row>
    <row r="8" spans="2:31" x14ac:dyDescent="0.25">
      <c r="D8" s="25">
        <f>GETPIVOTDATA("Operating Cost",$C$3)/GETPIVOTDATA("Revenue",$C$3)</f>
        <v>0.63092123885139306</v>
      </c>
      <c r="E8" s="25">
        <f>1-D8</f>
        <v>0.36907876114860694</v>
      </c>
      <c r="H8" s="36" t="s">
        <v>146</v>
      </c>
      <c r="I8" s="26">
        <v>24607006</v>
      </c>
      <c r="J8" s="26">
        <v>9301293.3400000017</v>
      </c>
      <c r="M8" s="18" t="s">
        <v>146</v>
      </c>
      <c r="N8" s="14">
        <v>54709</v>
      </c>
      <c r="O8" s="19">
        <v>0.37799370390692805</v>
      </c>
      <c r="R8" s="16" t="s">
        <v>21</v>
      </c>
      <c r="S8" s="13">
        <v>106631896</v>
      </c>
      <c r="T8" s="13">
        <v>38975784.93999999</v>
      </c>
      <c r="W8" s="16" t="s">
        <v>25</v>
      </c>
      <c r="X8" s="13">
        <v>74558410</v>
      </c>
      <c r="AA8" s="31" t="s">
        <v>106</v>
      </c>
      <c r="AB8" s="13">
        <v>9972864</v>
      </c>
    </row>
    <row r="9" spans="2:31" x14ac:dyDescent="0.25">
      <c r="H9" s="36" t="s">
        <v>147</v>
      </c>
      <c r="I9" s="26">
        <v>16918014</v>
      </c>
      <c r="J9" s="26">
        <v>5870841.9500000002</v>
      </c>
      <c r="M9" s="18" t="s">
        <v>147</v>
      </c>
      <c r="N9" s="14">
        <v>35705</v>
      </c>
      <c r="O9" s="19">
        <v>0.34701720603848657</v>
      </c>
      <c r="R9" s="16" t="s">
        <v>20</v>
      </c>
      <c r="S9" s="13">
        <v>128002813</v>
      </c>
      <c r="T9" s="13">
        <v>45095826.810000047</v>
      </c>
      <c r="W9" s="16" t="s">
        <v>30</v>
      </c>
      <c r="X9" s="13">
        <v>242964333</v>
      </c>
      <c r="AA9" s="31" t="s">
        <v>74</v>
      </c>
      <c r="AB9" s="13">
        <v>18625433</v>
      </c>
    </row>
    <row r="10" spans="2:31" x14ac:dyDescent="0.25">
      <c r="H10" s="36" t="s">
        <v>148</v>
      </c>
      <c r="I10" s="26">
        <v>8829819</v>
      </c>
      <c r="J10" s="26">
        <v>2292727.4100000006</v>
      </c>
      <c r="M10" s="18" t="s">
        <v>148</v>
      </c>
      <c r="N10" s="14">
        <v>16269</v>
      </c>
      <c r="O10" s="19">
        <v>0.25965735084716918</v>
      </c>
      <c r="AA10" s="31" t="s">
        <v>51</v>
      </c>
      <c r="AB10" s="13">
        <v>7378068</v>
      </c>
    </row>
    <row r="11" spans="2:31" x14ac:dyDescent="0.25">
      <c r="H11" s="36" t="s">
        <v>149</v>
      </c>
      <c r="I11" s="26">
        <v>17146013</v>
      </c>
      <c r="J11" s="26">
        <v>4917665.1099999966</v>
      </c>
      <c r="M11" s="18" t="s">
        <v>149</v>
      </c>
      <c r="N11" s="14">
        <v>38219</v>
      </c>
      <c r="O11" s="19">
        <v>0.28681099856858833</v>
      </c>
      <c r="W11" s="32" t="s">
        <v>1</v>
      </c>
      <c r="X11" s="33" t="s">
        <v>137</v>
      </c>
      <c r="AA11" s="31" t="s">
        <v>76</v>
      </c>
      <c r="AB11" s="13">
        <v>9683265</v>
      </c>
    </row>
    <row r="12" spans="2:31" x14ac:dyDescent="0.25">
      <c r="H12" s="36" t="s">
        <v>150</v>
      </c>
      <c r="I12" s="26">
        <v>19877980</v>
      </c>
      <c r="J12" s="26">
        <v>7338924.5400000028</v>
      </c>
      <c r="M12" s="18" t="s">
        <v>150</v>
      </c>
      <c r="N12" s="14">
        <v>62307</v>
      </c>
      <c r="O12" s="19">
        <v>0.36919870831945717</v>
      </c>
      <c r="W12" s="26" t="str">
        <f>W4</f>
        <v>Amazon</v>
      </c>
      <c r="X12" s="26">
        <f>GETPIVOTDATA("Total Sales",W$3,"Retailer","Amazon")</f>
        <v>77698912</v>
      </c>
      <c r="AA12" s="31" t="s">
        <v>53</v>
      </c>
      <c r="AB12" s="13">
        <v>15710886</v>
      </c>
    </row>
    <row r="13" spans="2:31" x14ac:dyDescent="0.25">
      <c r="H13" s="36" t="s">
        <v>151</v>
      </c>
      <c r="I13" s="26">
        <v>18304436</v>
      </c>
      <c r="J13" s="26">
        <v>7119702.4399999995</v>
      </c>
      <c r="M13" s="18" t="s">
        <v>151</v>
      </c>
      <c r="N13" s="14">
        <v>46125</v>
      </c>
      <c r="O13" s="19">
        <v>0.38896049241834052</v>
      </c>
      <c r="W13" s="26" t="str">
        <f t="shared" ref="W13:W16" si="0">W5</f>
        <v>Foot Locker</v>
      </c>
      <c r="X13" s="26">
        <f>GETPIVOTDATA("Total Sales",$W$3,"Retailer","Foot Locker")</f>
        <v>220094720</v>
      </c>
      <c r="AA13" s="31" t="s">
        <v>57</v>
      </c>
      <c r="AB13" s="13">
        <v>5929038</v>
      </c>
    </row>
    <row r="14" spans="2:31" x14ac:dyDescent="0.25">
      <c r="H14" s="36" t="s">
        <v>152</v>
      </c>
      <c r="I14" s="26">
        <v>10836269</v>
      </c>
      <c r="J14" s="26">
        <v>4139469.2099999995</v>
      </c>
      <c r="M14" s="18" t="s">
        <v>152</v>
      </c>
      <c r="N14" s="14">
        <v>30167</v>
      </c>
      <c r="O14" s="19">
        <v>0.38200133366936528</v>
      </c>
      <c r="W14" s="26" t="str">
        <f t="shared" si="0"/>
        <v>Kohl's</v>
      </c>
      <c r="X14" s="26">
        <f>GETPIVOTDATA("Total Sales",$W$3,"Retailer","Kohl's")</f>
        <v>102114753</v>
      </c>
      <c r="AA14" s="31" t="s">
        <v>110</v>
      </c>
      <c r="AB14" s="13">
        <v>7735580</v>
      </c>
    </row>
    <row r="15" spans="2:31" x14ac:dyDescent="0.25">
      <c r="H15" s="36" t="s">
        <v>153</v>
      </c>
      <c r="I15" s="26">
        <v>8622300</v>
      </c>
      <c r="J15" s="26">
        <v>2783476.2399999988</v>
      </c>
      <c r="M15" s="18" t="s">
        <v>153</v>
      </c>
      <c r="N15" s="14">
        <v>25152</v>
      </c>
      <c r="O15" s="19">
        <v>0.32282294051471172</v>
      </c>
      <c r="W15" s="26" t="str">
        <f t="shared" si="0"/>
        <v>Sports Direct</v>
      </c>
      <c r="X15" s="26">
        <f>GETPIVOTDATA("Total Sales",$W$3,"Retailer","Sports Direct")</f>
        <v>182470997</v>
      </c>
      <c r="AA15" s="31" t="s">
        <v>96</v>
      </c>
      <c r="AB15" s="13">
        <v>18484583</v>
      </c>
    </row>
    <row r="16" spans="2:31" x14ac:dyDescent="0.25">
      <c r="H16" s="36" t="s">
        <v>154</v>
      </c>
      <c r="I16" s="26">
        <v>8026527</v>
      </c>
      <c r="J16" s="26">
        <v>2712196.2300000014</v>
      </c>
      <c r="M16" s="18" t="s">
        <v>154</v>
      </c>
      <c r="N16" s="14">
        <v>20545</v>
      </c>
      <c r="O16" s="19">
        <v>0.33790408105523118</v>
      </c>
      <c r="W16" s="26" t="str">
        <f t="shared" si="0"/>
        <v>Walmart</v>
      </c>
      <c r="X16" s="26">
        <f>GETPIVOTDATA("Total Sales",$W$3,"Retailer","Walmart")</f>
        <v>74558410</v>
      </c>
      <c r="AA16" s="31" t="s">
        <v>108</v>
      </c>
      <c r="AB16" s="13">
        <v>8495576</v>
      </c>
    </row>
    <row r="17" spans="8:28" x14ac:dyDescent="0.25">
      <c r="H17" s="35" t="s">
        <v>155</v>
      </c>
      <c r="I17" s="26">
        <v>717821450</v>
      </c>
      <c r="J17" s="26">
        <v>268759098.87</v>
      </c>
      <c r="M17" s="16" t="s">
        <v>155</v>
      </c>
      <c r="N17" s="14"/>
      <c r="O17" s="19"/>
      <c r="W17" s="26" t="str">
        <f>W9</f>
        <v>West Gear</v>
      </c>
      <c r="X17" s="26">
        <f>GETPIVOTDATA("Total Sales",$W$3,"Retailer","West Gear")</f>
        <v>242964333</v>
      </c>
      <c r="AA17" s="31" t="s">
        <v>114</v>
      </c>
      <c r="AB17" s="13">
        <v>7727469</v>
      </c>
    </row>
    <row r="18" spans="8:28" x14ac:dyDescent="0.25">
      <c r="H18" s="36" t="s">
        <v>143</v>
      </c>
      <c r="I18" s="26">
        <v>55225396</v>
      </c>
      <c r="J18" s="26">
        <v>19311929.099999994</v>
      </c>
      <c r="M18" s="18" t="s">
        <v>143</v>
      </c>
      <c r="N18" s="14">
        <v>179299</v>
      </c>
      <c r="O18" s="19">
        <v>0.34969290396758757</v>
      </c>
      <c r="AA18" s="16" t="s">
        <v>15</v>
      </c>
      <c r="AB18" s="13">
        <v>186324067</v>
      </c>
    </row>
    <row r="19" spans="8:28" x14ac:dyDescent="0.25">
      <c r="H19" s="36" t="s">
        <v>144</v>
      </c>
      <c r="I19" s="26">
        <v>46102165</v>
      </c>
      <c r="J19" s="26">
        <v>16185382.25999999</v>
      </c>
      <c r="M19" s="18" t="s">
        <v>144</v>
      </c>
      <c r="N19" s="14">
        <v>156113</v>
      </c>
      <c r="O19" s="19">
        <v>0.35107640302792703</v>
      </c>
      <c r="AA19" s="31" t="s">
        <v>125</v>
      </c>
      <c r="AB19" s="13">
        <v>11573448</v>
      </c>
    </row>
    <row r="20" spans="8:28" x14ac:dyDescent="0.25">
      <c r="H20" s="36" t="s">
        <v>145</v>
      </c>
      <c r="I20" s="26">
        <v>39148532</v>
      </c>
      <c r="J20" s="26">
        <v>14577781.740000006</v>
      </c>
      <c r="M20" s="18" t="s">
        <v>145</v>
      </c>
      <c r="N20" s="14">
        <v>143988</v>
      </c>
      <c r="O20" s="19">
        <v>0.37237109529419915</v>
      </c>
      <c r="AA20" s="31" t="s">
        <v>121</v>
      </c>
      <c r="AB20" s="13">
        <v>12298412</v>
      </c>
    </row>
    <row r="21" spans="8:28" x14ac:dyDescent="0.25">
      <c r="H21" s="36" t="s">
        <v>146</v>
      </c>
      <c r="I21" s="26">
        <v>47732964</v>
      </c>
      <c r="J21" s="26">
        <v>18257943.970000006</v>
      </c>
      <c r="M21" s="18" t="s">
        <v>146</v>
      </c>
      <c r="N21" s="14">
        <v>161717</v>
      </c>
      <c r="O21" s="19">
        <v>0.38250178576800731</v>
      </c>
      <c r="AA21" s="31" t="s">
        <v>62</v>
      </c>
      <c r="AB21" s="13">
        <v>9195978</v>
      </c>
    </row>
    <row r="22" spans="8:28" x14ac:dyDescent="0.25">
      <c r="H22" s="36" t="s">
        <v>147</v>
      </c>
      <c r="I22" s="26">
        <v>63589681</v>
      </c>
      <c r="J22" s="26">
        <v>24075413.379999977</v>
      </c>
      <c r="M22" s="18" t="s">
        <v>147</v>
      </c>
      <c r="N22" s="14">
        <v>178900</v>
      </c>
      <c r="O22" s="19">
        <v>0.37860566370823556</v>
      </c>
      <c r="AA22" s="31" t="s">
        <v>119</v>
      </c>
      <c r="AB22" s="13">
        <v>7758059</v>
      </c>
    </row>
    <row r="23" spans="8:28" x14ac:dyDescent="0.25">
      <c r="H23" s="36" t="s">
        <v>148</v>
      </c>
      <c r="I23" s="26">
        <v>65917553</v>
      </c>
      <c r="J23" s="26">
        <v>24421988.509999976</v>
      </c>
      <c r="M23" s="18" t="s">
        <v>148</v>
      </c>
      <c r="N23" s="14">
        <v>164745</v>
      </c>
      <c r="O23" s="19">
        <v>0.37049294760683815</v>
      </c>
      <c r="AA23" s="31" t="s">
        <v>129</v>
      </c>
      <c r="AB23" s="13">
        <v>11076810</v>
      </c>
    </row>
    <row r="24" spans="8:28" x14ac:dyDescent="0.25">
      <c r="H24" s="36" t="s">
        <v>149</v>
      </c>
      <c r="I24" s="26">
        <v>78334681</v>
      </c>
      <c r="J24" s="26">
        <v>29137233.48000003</v>
      </c>
      <c r="M24" s="18" t="s">
        <v>149</v>
      </c>
      <c r="N24" s="14">
        <v>180481</v>
      </c>
      <c r="O24" s="19">
        <v>0.37195828345812798</v>
      </c>
      <c r="AA24" s="31" t="s">
        <v>133</v>
      </c>
      <c r="AB24" s="13">
        <v>16411667</v>
      </c>
    </row>
    <row r="25" spans="8:28" x14ac:dyDescent="0.25">
      <c r="H25" s="36" t="s">
        <v>150</v>
      </c>
      <c r="I25" s="26">
        <v>72288221</v>
      </c>
      <c r="J25" s="26">
        <v>27112515.760000009</v>
      </c>
      <c r="M25" s="18" t="s">
        <v>150</v>
      </c>
      <c r="N25" s="14">
        <v>195414</v>
      </c>
      <c r="O25" s="19">
        <v>0.37506132236951867</v>
      </c>
      <c r="AA25" s="31" t="s">
        <v>123</v>
      </c>
      <c r="AB25" s="13">
        <v>9934246</v>
      </c>
    </row>
    <row r="26" spans="8:28" x14ac:dyDescent="0.25">
      <c r="H26" s="36" t="s">
        <v>151</v>
      </c>
      <c r="I26" s="26">
        <v>59357023</v>
      </c>
      <c r="J26" s="26">
        <v>23889884.29000001</v>
      </c>
      <c r="M26" s="18" t="s">
        <v>151</v>
      </c>
      <c r="N26" s="14">
        <v>182425</v>
      </c>
      <c r="O26" s="19">
        <v>0.40247780435349684</v>
      </c>
      <c r="AA26" s="31" t="s">
        <v>16</v>
      </c>
      <c r="AB26" s="13">
        <v>64229039</v>
      </c>
    </row>
    <row r="27" spans="8:28" x14ac:dyDescent="0.25">
      <c r="H27" s="36" t="s">
        <v>152</v>
      </c>
      <c r="I27" s="26">
        <v>53074764</v>
      </c>
      <c r="J27" s="26">
        <v>20938975.390000004</v>
      </c>
      <c r="M27" s="18" t="s">
        <v>152</v>
      </c>
      <c r="N27" s="14">
        <v>152834</v>
      </c>
      <c r="O27" s="19">
        <v>0.3945184832098359</v>
      </c>
      <c r="AA27" s="31" t="s">
        <v>40</v>
      </c>
      <c r="AB27" s="13">
        <v>10357519</v>
      </c>
    </row>
    <row r="28" spans="8:28" x14ac:dyDescent="0.25">
      <c r="H28" s="36" t="s">
        <v>153</v>
      </c>
      <c r="I28" s="26">
        <v>59235040</v>
      </c>
      <c r="J28" s="26">
        <v>21972045.189999979</v>
      </c>
      <c r="M28" s="18" t="s">
        <v>153</v>
      </c>
      <c r="N28" s="14">
        <v>149350</v>
      </c>
      <c r="O28" s="19">
        <v>0.37092986161569197</v>
      </c>
      <c r="AA28" s="31" t="s">
        <v>127</v>
      </c>
      <c r="AB28" s="13">
        <v>8446806</v>
      </c>
    </row>
    <row r="29" spans="8:28" x14ac:dyDescent="0.25">
      <c r="H29" s="36" t="s">
        <v>154</v>
      </c>
      <c r="I29" s="26">
        <v>77815430</v>
      </c>
      <c r="J29" s="26">
        <v>28878005.799999986</v>
      </c>
      <c r="M29" s="18" t="s">
        <v>154</v>
      </c>
      <c r="N29" s="14">
        <v>171246</v>
      </c>
      <c r="O29" s="19">
        <v>0.37110899213690635</v>
      </c>
      <c r="AA29" s="31" t="s">
        <v>131</v>
      </c>
      <c r="AB29" s="13">
        <v>14352923</v>
      </c>
    </row>
    <row r="30" spans="8:28" x14ac:dyDescent="0.25">
      <c r="AA30" s="31" t="s">
        <v>118</v>
      </c>
      <c r="AB30" s="13">
        <v>10689160</v>
      </c>
    </row>
    <row r="31" spans="8:28" x14ac:dyDescent="0.25">
      <c r="AA31" s="16" t="s">
        <v>27</v>
      </c>
      <c r="AB31" s="13">
        <v>144663181</v>
      </c>
    </row>
    <row r="32" spans="8:28" x14ac:dyDescent="0.25">
      <c r="AA32" s="31" t="s">
        <v>59</v>
      </c>
      <c r="AB32" s="13">
        <v>17633424</v>
      </c>
    </row>
    <row r="33" spans="27:28" x14ac:dyDescent="0.25">
      <c r="AA33" s="31" t="s">
        <v>102</v>
      </c>
      <c r="AB33" s="13">
        <v>12639347</v>
      </c>
    </row>
    <row r="34" spans="27:28" x14ac:dyDescent="0.25">
      <c r="AA34" s="31" t="s">
        <v>81</v>
      </c>
      <c r="AB34" s="13">
        <v>23750781</v>
      </c>
    </row>
    <row r="35" spans="27:28" x14ac:dyDescent="0.25">
      <c r="AA35" s="31" t="s">
        <v>100</v>
      </c>
      <c r="AB35" s="13">
        <v>15591709</v>
      </c>
    </row>
    <row r="36" spans="27:28" x14ac:dyDescent="0.25">
      <c r="AA36" s="31" t="s">
        <v>104</v>
      </c>
      <c r="AB36" s="13">
        <v>10620734</v>
      </c>
    </row>
    <row r="37" spans="27:28" x14ac:dyDescent="0.25">
      <c r="AA37" s="31" t="s">
        <v>55</v>
      </c>
      <c r="AB37" s="13">
        <v>18067440</v>
      </c>
    </row>
    <row r="38" spans="27:28" x14ac:dyDescent="0.25">
      <c r="AA38" s="31" t="s">
        <v>28</v>
      </c>
      <c r="AB38" s="13">
        <v>46359746</v>
      </c>
    </row>
    <row r="39" spans="27:28" x14ac:dyDescent="0.25">
      <c r="AA39" s="16" t="s">
        <v>48</v>
      </c>
      <c r="AB39" s="13">
        <v>163171236</v>
      </c>
    </row>
    <row r="40" spans="27:28" x14ac:dyDescent="0.25">
      <c r="AA40" s="31" t="s">
        <v>49</v>
      </c>
      <c r="AB40" s="13">
        <v>59283714</v>
      </c>
    </row>
    <row r="41" spans="27:28" x14ac:dyDescent="0.25">
      <c r="AA41" s="31" t="s">
        <v>90</v>
      </c>
      <c r="AB41" s="13">
        <v>18997466</v>
      </c>
    </row>
    <row r="42" spans="27:28" x14ac:dyDescent="0.25">
      <c r="AA42" s="31" t="s">
        <v>98</v>
      </c>
      <c r="AB42" s="13">
        <v>10072848</v>
      </c>
    </row>
    <row r="43" spans="27:28" x14ac:dyDescent="0.25">
      <c r="AA43" s="31" t="s">
        <v>94</v>
      </c>
      <c r="AB43" s="13">
        <v>23956531</v>
      </c>
    </row>
    <row r="44" spans="27:28" x14ac:dyDescent="0.25">
      <c r="AA44" s="31" t="s">
        <v>92</v>
      </c>
      <c r="AB44" s="13">
        <v>29285637</v>
      </c>
    </row>
    <row r="45" spans="27:28" x14ac:dyDescent="0.25">
      <c r="AA45" s="31" t="s">
        <v>72</v>
      </c>
      <c r="AB45" s="13">
        <v>21575040</v>
      </c>
    </row>
    <row r="46" spans="27:28" x14ac:dyDescent="0.25">
      <c r="AA46" s="16" t="s">
        <v>31</v>
      </c>
      <c r="AB46" s="13">
        <v>269943182</v>
      </c>
    </row>
    <row r="47" spans="27:28" x14ac:dyDescent="0.25">
      <c r="AA47" s="31" t="s">
        <v>64</v>
      </c>
      <c r="AB47" s="13">
        <v>14753103</v>
      </c>
    </row>
    <row r="48" spans="27:28" x14ac:dyDescent="0.25">
      <c r="AA48" s="31" t="s">
        <v>86</v>
      </c>
      <c r="AB48" s="13">
        <v>15782221</v>
      </c>
    </row>
    <row r="49" spans="27:28" x14ac:dyDescent="0.25">
      <c r="AA49" s="31" t="s">
        <v>32</v>
      </c>
      <c r="AB49" s="13">
        <v>60174133</v>
      </c>
    </row>
    <row r="50" spans="27:28" x14ac:dyDescent="0.25">
      <c r="AA50" s="31" t="s">
        <v>44</v>
      </c>
      <c r="AB50" s="13">
        <v>20996536</v>
      </c>
    </row>
    <row r="51" spans="27:28" x14ac:dyDescent="0.25">
      <c r="AA51" s="31" t="s">
        <v>66</v>
      </c>
      <c r="AB51" s="13">
        <v>22282457</v>
      </c>
    </row>
    <row r="52" spans="27:28" x14ac:dyDescent="0.25">
      <c r="AA52" s="31" t="s">
        <v>84</v>
      </c>
      <c r="AB52" s="13">
        <v>19276878</v>
      </c>
    </row>
    <row r="53" spans="27:28" x14ac:dyDescent="0.25">
      <c r="AA53" s="31" t="s">
        <v>42</v>
      </c>
      <c r="AB53" s="13">
        <v>20858509</v>
      </c>
    </row>
    <row r="54" spans="27:28" x14ac:dyDescent="0.25">
      <c r="AA54" s="31" t="s">
        <v>88</v>
      </c>
      <c r="AB54" s="13">
        <v>19865016</v>
      </c>
    </row>
    <row r="55" spans="27:28" x14ac:dyDescent="0.25">
      <c r="AA55" s="31" t="s">
        <v>80</v>
      </c>
      <c r="AB55" s="13">
        <v>21349674</v>
      </c>
    </row>
    <row r="56" spans="27:28" x14ac:dyDescent="0.25">
      <c r="AA56" s="31" t="s">
        <v>78</v>
      </c>
      <c r="AB56" s="13">
        <v>9696420</v>
      </c>
    </row>
    <row r="57" spans="27:28" x14ac:dyDescent="0.25">
      <c r="AA57" s="31" t="s">
        <v>46</v>
      </c>
      <c r="AB57" s="13">
        <v>26330718</v>
      </c>
    </row>
    <row r="58" spans="27:28" x14ac:dyDescent="0.25">
      <c r="AA58" s="31" t="s">
        <v>70</v>
      </c>
      <c r="AB58" s="13">
        <v>18577517</v>
      </c>
    </row>
    <row r="61" spans="27:28" x14ac:dyDescent="0.25">
      <c r="AA61" s="23" t="s">
        <v>5</v>
      </c>
      <c r="AB61" s="24" t="s">
        <v>137</v>
      </c>
    </row>
    <row r="62" spans="27:28" x14ac:dyDescent="0.25">
      <c r="AA62" t="str">
        <f>AA4</f>
        <v>Midwest</v>
      </c>
      <c r="AB62" s="26">
        <f>AB4</f>
        <v>135800459</v>
      </c>
    </row>
    <row r="63" spans="27:28" x14ac:dyDescent="0.25">
      <c r="AA63" t="str">
        <f t="shared" ref="AA63:AB116" si="1">AA5</f>
        <v>Illinois</v>
      </c>
      <c r="AB63" s="26">
        <f t="shared" si="1"/>
        <v>9797488</v>
      </c>
    </row>
    <row r="64" spans="27:28" x14ac:dyDescent="0.25">
      <c r="AA64" t="str">
        <f t="shared" si="1"/>
        <v>Indiana</v>
      </c>
      <c r="AB64" s="26">
        <f t="shared" si="1"/>
        <v>8836198</v>
      </c>
    </row>
    <row r="65" spans="27:28" x14ac:dyDescent="0.25">
      <c r="AA65" t="str">
        <f t="shared" si="1"/>
        <v>Iowa</v>
      </c>
      <c r="AB65" s="26">
        <f t="shared" si="1"/>
        <v>7424011</v>
      </c>
    </row>
    <row r="66" spans="27:28" x14ac:dyDescent="0.25">
      <c r="AA66" t="str">
        <f t="shared" si="1"/>
        <v>Kansas</v>
      </c>
      <c r="AB66" s="26">
        <f t="shared" si="1"/>
        <v>9972864</v>
      </c>
    </row>
    <row r="67" spans="27:28" x14ac:dyDescent="0.25">
      <c r="AA67" t="str">
        <f t="shared" si="1"/>
        <v>Michigan</v>
      </c>
      <c r="AB67" s="26">
        <f t="shared" si="1"/>
        <v>18625433</v>
      </c>
    </row>
    <row r="68" spans="27:28" x14ac:dyDescent="0.25">
      <c r="AA68" t="str">
        <f t="shared" si="1"/>
        <v>Minnesota</v>
      </c>
      <c r="AB68" s="26">
        <f t="shared" ref="AB68" si="2">AB10</f>
        <v>7378068</v>
      </c>
    </row>
    <row r="69" spans="27:28" x14ac:dyDescent="0.25">
      <c r="AA69" t="str">
        <f t="shared" si="1"/>
        <v>Missouri</v>
      </c>
      <c r="AB69" s="26">
        <f t="shared" ref="AB69" si="3">AB11</f>
        <v>9683265</v>
      </c>
    </row>
    <row r="70" spans="27:28" x14ac:dyDescent="0.25">
      <c r="AA70" t="str">
        <f t="shared" si="1"/>
        <v>Montana</v>
      </c>
      <c r="AB70" s="26">
        <f t="shared" ref="AB70" si="4">AB12</f>
        <v>15710886</v>
      </c>
    </row>
    <row r="71" spans="27:28" x14ac:dyDescent="0.25">
      <c r="AA71" t="str">
        <f t="shared" si="1"/>
        <v>Nebraska</v>
      </c>
      <c r="AB71" s="26">
        <f t="shared" ref="AB71:AB72" si="5">AB13</f>
        <v>5929038</v>
      </c>
    </row>
    <row r="72" spans="27:28" x14ac:dyDescent="0.25">
      <c r="AA72" t="str">
        <f t="shared" si="1"/>
        <v>North Dakota</v>
      </c>
      <c r="AB72" s="26">
        <f t="shared" si="5"/>
        <v>7735580</v>
      </c>
    </row>
    <row r="73" spans="27:28" x14ac:dyDescent="0.25">
      <c r="AA73" t="str">
        <f t="shared" si="1"/>
        <v>Ohio</v>
      </c>
      <c r="AB73" s="26">
        <f t="shared" ref="AB73" si="6">AB15</f>
        <v>18484583</v>
      </c>
    </row>
    <row r="74" spans="27:28" x14ac:dyDescent="0.25">
      <c r="AA74" t="str">
        <f t="shared" si="1"/>
        <v>South Dakota</v>
      </c>
      <c r="AB74" s="26">
        <f t="shared" ref="AB74" si="7">AB16</f>
        <v>8495576</v>
      </c>
    </row>
    <row r="75" spans="27:28" x14ac:dyDescent="0.25">
      <c r="AA75" t="str">
        <f t="shared" si="1"/>
        <v>Wisconsin</v>
      </c>
      <c r="AB75" s="26">
        <f t="shared" ref="AB75" si="8">AB17</f>
        <v>7727469</v>
      </c>
    </row>
    <row r="76" spans="27:28" x14ac:dyDescent="0.25">
      <c r="AA76" t="str">
        <f t="shared" si="1"/>
        <v>Northeast</v>
      </c>
      <c r="AB76" s="26">
        <f t="shared" ref="AB76:AB77" si="9">AB18</f>
        <v>186324067</v>
      </c>
    </row>
    <row r="77" spans="27:28" x14ac:dyDescent="0.25">
      <c r="AA77" t="str">
        <f t="shared" si="1"/>
        <v>Connecticut</v>
      </c>
      <c r="AB77" s="26">
        <f t="shared" si="9"/>
        <v>11573448</v>
      </c>
    </row>
    <row r="78" spans="27:28" x14ac:dyDescent="0.25">
      <c r="AA78" t="str">
        <f t="shared" si="1"/>
        <v>Delaware</v>
      </c>
      <c r="AB78" s="26">
        <f t="shared" ref="AB78" si="10">AB20</f>
        <v>12298412</v>
      </c>
    </row>
    <row r="79" spans="27:28" x14ac:dyDescent="0.25">
      <c r="AA79" t="str">
        <f t="shared" si="1"/>
        <v>Maine</v>
      </c>
      <c r="AB79" s="26">
        <f t="shared" ref="AB79" si="11">AB21</f>
        <v>9195978</v>
      </c>
    </row>
    <row r="80" spans="27:28" x14ac:dyDescent="0.25">
      <c r="AA80" t="str">
        <f t="shared" si="1"/>
        <v>Maryland</v>
      </c>
      <c r="AB80" s="26">
        <f t="shared" ref="AB80" si="12">AB22</f>
        <v>7758059</v>
      </c>
    </row>
    <row r="81" spans="27:28" x14ac:dyDescent="0.25">
      <c r="AA81" t="str">
        <f t="shared" si="1"/>
        <v>Massachusetts</v>
      </c>
      <c r="AB81" s="26">
        <f t="shared" ref="AB81:AB82" si="13">AB23</f>
        <v>11076810</v>
      </c>
    </row>
    <row r="82" spans="27:28" x14ac:dyDescent="0.25">
      <c r="AA82" t="str">
        <f t="shared" si="1"/>
        <v>New Hampshire</v>
      </c>
      <c r="AB82" s="26">
        <f t="shared" si="13"/>
        <v>16411667</v>
      </c>
    </row>
    <row r="83" spans="27:28" x14ac:dyDescent="0.25">
      <c r="AA83" t="str">
        <f t="shared" si="1"/>
        <v>New Jersey</v>
      </c>
      <c r="AB83" s="26">
        <f t="shared" ref="AB83" si="14">AB25</f>
        <v>9934246</v>
      </c>
    </row>
    <row r="84" spans="27:28" x14ac:dyDescent="0.25">
      <c r="AA84" t="str">
        <f t="shared" si="1"/>
        <v>New York</v>
      </c>
      <c r="AB84" s="26">
        <f t="shared" ref="AB84" si="15">AB26</f>
        <v>64229039</v>
      </c>
    </row>
    <row r="85" spans="27:28" x14ac:dyDescent="0.25">
      <c r="AA85" t="str">
        <f t="shared" si="1"/>
        <v>Pennsylvania</v>
      </c>
      <c r="AB85" s="26">
        <f t="shared" ref="AB85" si="16">AB27</f>
        <v>10357519</v>
      </c>
    </row>
    <row r="86" spans="27:28" x14ac:dyDescent="0.25">
      <c r="AA86" t="str">
        <f t="shared" si="1"/>
        <v>Rhode Island</v>
      </c>
      <c r="AB86" s="26">
        <f t="shared" ref="AB86:AB87" si="17">AB28</f>
        <v>8446806</v>
      </c>
    </row>
    <row r="87" spans="27:28" x14ac:dyDescent="0.25">
      <c r="AA87" t="str">
        <f t="shared" si="1"/>
        <v>Vermont</v>
      </c>
      <c r="AB87" s="26">
        <f t="shared" si="17"/>
        <v>14352923</v>
      </c>
    </row>
    <row r="88" spans="27:28" x14ac:dyDescent="0.25">
      <c r="AA88" t="str">
        <f t="shared" si="1"/>
        <v>West Virginia</v>
      </c>
      <c r="AB88" s="26">
        <f t="shared" ref="AB88" si="18">AB30</f>
        <v>10689160</v>
      </c>
    </row>
    <row r="89" spans="27:28" x14ac:dyDescent="0.25">
      <c r="AA89" t="str">
        <f t="shared" si="1"/>
        <v>South</v>
      </c>
      <c r="AB89" s="26">
        <f t="shared" ref="AB89" si="19">AB31</f>
        <v>144663181</v>
      </c>
    </row>
    <row r="90" spans="27:28" x14ac:dyDescent="0.25">
      <c r="AA90" t="str">
        <f t="shared" si="1"/>
        <v>Alabama</v>
      </c>
      <c r="AB90" s="26">
        <f t="shared" ref="AB90" si="20">AB32</f>
        <v>17633424</v>
      </c>
    </row>
    <row r="91" spans="27:28" x14ac:dyDescent="0.25">
      <c r="AA91" t="str">
        <f t="shared" si="1"/>
        <v>Arkansas</v>
      </c>
      <c r="AB91" s="26">
        <f t="shared" ref="AB91:AB92" si="21">AB33</f>
        <v>12639347</v>
      </c>
    </row>
    <row r="92" spans="27:28" x14ac:dyDescent="0.25">
      <c r="AA92" t="str">
        <f t="shared" si="1"/>
        <v>Louisiana</v>
      </c>
      <c r="AB92" s="26">
        <f t="shared" si="21"/>
        <v>23750781</v>
      </c>
    </row>
    <row r="93" spans="27:28" x14ac:dyDescent="0.25">
      <c r="AA93" t="str">
        <f>AA35</f>
        <v>Mississippi</v>
      </c>
      <c r="AB93" s="26">
        <f t="shared" ref="AB93" si="22">AB35</f>
        <v>15591709</v>
      </c>
    </row>
    <row r="94" spans="27:28" x14ac:dyDescent="0.25">
      <c r="AA94" t="str">
        <f t="shared" si="1"/>
        <v>Oklahoma</v>
      </c>
      <c r="AB94" s="26">
        <f t="shared" ref="AB94" si="23">AB36</f>
        <v>10620734</v>
      </c>
    </row>
    <row r="95" spans="27:28" x14ac:dyDescent="0.25">
      <c r="AA95" t="str">
        <f t="shared" si="1"/>
        <v>Tennessee</v>
      </c>
      <c r="AB95" s="26">
        <f t="shared" ref="AB95" si="24">AB37</f>
        <v>18067440</v>
      </c>
    </row>
    <row r="96" spans="27:28" x14ac:dyDescent="0.25">
      <c r="AA96" t="str">
        <f t="shared" si="1"/>
        <v>Texas</v>
      </c>
      <c r="AB96" s="26">
        <f t="shared" ref="AB96:AB97" si="25">AB38</f>
        <v>46359746</v>
      </c>
    </row>
    <row r="97" spans="27:28" x14ac:dyDescent="0.25">
      <c r="AA97" t="str">
        <f t="shared" si="1"/>
        <v>Southeast</v>
      </c>
      <c r="AB97" s="26">
        <f t="shared" si="25"/>
        <v>163171236</v>
      </c>
    </row>
    <row r="98" spans="27:28" x14ac:dyDescent="0.25">
      <c r="AA98" t="str">
        <f t="shared" si="1"/>
        <v>Florida</v>
      </c>
      <c r="AB98" s="26">
        <f t="shared" ref="AB98" si="26">AB40</f>
        <v>59283714</v>
      </c>
    </row>
    <row r="99" spans="27:28" x14ac:dyDescent="0.25">
      <c r="AA99" t="str">
        <f t="shared" si="1"/>
        <v>Georgia</v>
      </c>
      <c r="AB99" s="26">
        <f t="shared" ref="AB99" si="27">AB41</f>
        <v>18997466</v>
      </c>
    </row>
    <row r="100" spans="27:28" x14ac:dyDescent="0.25">
      <c r="AA100" t="str">
        <f t="shared" si="1"/>
        <v>Kentucky</v>
      </c>
      <c r="AB100" s="26">
        <f t="shared" ref="AB100" si="28">AB42</f>
        <v>10072848</v>
      </c>
    </row>
    <row r="101" spans="27:28" x14ac:dyDescent="0.25">
      <c r="AA101" t="str">
        <f t="shared" si="1"/>
        <v>North Carolina</v>
      </c>
      <c r="AB101" s="26">
        <f t="shared" ref="AB101:AB102" si="29">AB43</f>
        <v>23956531</v>
      </c>
    </row>
    <row r="102" spans="27:28" x14ac:dyDescent="0.25">
      <c r="AA102" t="str">
        <f t="shared" si="1"/>
        <v>South Carolina</v>
      </c>
      <c r="AB102" s="26">
        <f t="shared" si="29"/>
        <v>29285637</v>
      </c>
    </row>
    <row r="103" spans="27:28" x14ac:dyDescent="0.25">
      <c r="AA103" t="str">
        <f t="shared" si="1"/>
        <v>Virginia</v>
      </c>
      <c r="AB103" s="26">
        <f t="shared" ref="AB103" si="30">AB45</f>
        <v>21575040</v>
      </c>
    </row>
    <row r="104" spans="27:28" x14ac:dyDescent="0.25">
      <c r="AA104" t="str">
        <f t="shared" si="1"/>
        <v>West</v>
      </c>
      <c r="AB104" s="26">
        <f t="shared" ref="AB104" si="31">AB46</f>
        <v>269943182</v>
      </c>
    </row>
    <row r="105" spans="27:28" x14ac:dyDescent="0.25">
      <c r="AA105" t="str">
        <f t="shared" si="1"/>
        <v>Alaska</v>
      </c>
      <c r="AB105" s="26">
        <f t="shared" ref="AB105" si="32">AB47</f>
        <v>14753103</v>
      </c>
    </row>
    <row r="106" spans="27:28" x14ac:dyDescent="0.25">
      <c r="AA106" t="str">
        <f t="shared" si="1"/>
        <v>Arizona</v>
      </c>
      <c r="AB106" s="26">
        <f t="shared" ref="AB106:AB107" si="33">AB48</f>
        <v>15782221</v>
      </c>
    </row>
    <row r="107" spans="27:28" x14ac:dyDescent="0.25">
      <c r="AA107" t="str">
        <f t="shared" si="1"/>
        <v>California</v>
      </c>
      <c r="AB107" s="26">
        <f t="shared" si="33"/>
        <v>60174133</v>
      </c>
    </row>
    <row r="108" spans="27:28" x14ac:dyDescent="0.25">
      <c r="AA108" t="str">
        <f t="shared" si="1"/>
        <v>Colorado</v>
      </c>
      <c r="AB108" s="26">
        <f t="shared" ref="AB108" si="34">AB50</f>
        <v>20996536</v>
      </c>
    </row>
    <row r="109" spans="27:28" x14ac:dyDescent="0.25">
      <c r="AA109" t="str">
        <f>AA51</f>
        <v>Hawaii</v>
      </c>
      <c r="AB109" s="26">
        <f t="shared" ref="AB109" si="35">AB51</f>
        <v>22282457</v>
      </c>
    </row>
    <row r="110" spans="27:28" x14ac:dyDescent="0.25">
      <c r="AA110" t="str">
        <f t="shared" si="1"/>
        <v>Idaho</v>
      </c>
      <c r="AB110" s="26">
        <f t="shared" ref="AB110" si="36">AB52</f>
        <v>19276878</v>
      </c>
    </row>
    <row r="111" spans="27:28" x14ac:dyDescent="0.25">
      <c r="AA111" t="str">
        <f t="shared" si="1"/>
        <v>Nevada</v>
      </c>
      <c r="AB111" s="26">
        <f t="shared" ref="AB111:AB112" si="37">AB53</f>
        <v>20858509</v>
      </c>
    </row>
    <row r="112" spans="27:28" x14ac:dyDescent="0.25">
      <c r="AA112" t="str">
        <f t="shared" si="1"/>
        <v>New Mexico</v>
      </c>
      <c r="AB112" s="26">
        <f t="shared" si="37"/>
        <v>19865016</v>
      </c>
    </row>
    <row r="113" spans="27:28" x14ac:dyDescent="0.25">
      <c r="AA113" t="str">
        <f t="shared" si="1"/>
        <v>Oregon</v>
      </c>
      <c r="AB113" s="26">
        <f t="shared" ref="AB113" si="38">AB55</f>
        <v>21349674</v>
      </c>
    </row>
    <row r="114" spans="27:28" x14ac:dyDescent="0.25">
      <c r="AA114" t="str">
        <f t="shared" si="1"/>
        <v>Utah</v>
      </c>
      <c r="AB114" s="26">
        <f t="shared" ref="AB114" si="39">AB56</f>
        <v>9696420</v>
      </c>
    </row>
    <row r="115" spans="27:28" x14ac:dyDescent="0.25">
      <c r="AA115" t="str">
        <f>AA57</f>
        <v>Washington</v>
      </c>
      <c r="AB115" s="26">
        <f t="shared" ref="AB115" si="40">AB57</f>
        <v>26330718</v>
      </c>
    </row>
    <row r="116" spans="27:28" x14ac:dyDescent="0.25">
      <c r="AA116" t="str">
        <f t="shared" si="1"/>
        <v>Wyoming</v>
      </c>
      <c r="AB116" s="26">
        <f t="shared" ref="AB116" si="41">AB58</f>
        <v>18577517</v>
      </c>
    </row>
  </sheetData>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A72BA-B7DB-4468-8FFB-A433AD17E880}">
  <dimension ref="A1:W32"/>
  <sheetViews>
    <sheetView zoomScale="85" zoomScaleNormal="85" workbookViewId="0">
      <selection activeCell="AB7" sqref="AB7"/>
    </sheetView>
  </sheetViews>
  <sheetFormatPr defaultRowHeight="15" x14ac:dyDescent="0.25"/>
  <cols>
    <col min="1" max="1" width="4" customWidth="1"/>
    <col min="18" max="18" width="4.5703125" customWidth="1"/>
  </cols>
  <sheetData>
    <row r="1" spans="1:23" x14ac:dyDescent="0.25">
      <c r="A1" s="20"/>
      <c r="B1" s="20"/>
      <c r="C1" s="20"/>
      <c r="D1" s="20"/>
      <c r="E1" s="20"/>
      <c r="F1" s="20"/>
      <c r="G1" s="20"/>
      <c r="H1" s="20"/>
      <c r="I1" s="20"/>
      <c r="J1" s="20"/>
      <c r="K1" s="20"/>
      <c r="L1" s="20"/>
      <c r="M1" s="20"/>
      <c r="N1" s="20"/>
      <c r="O1" s="20"/>
      <c r="P1" s="20"/>
      <c r="Q1" s="20"/>
      <c r="R1" s="20"/>
      <c r="S1" s="20"/>
      <c r="T1" s="20"/>
      <c r="U1" s="20"/>
      <c r="V1" s="20"/>
      <c r="W1" s="20"/>
    </row>
    <row r="2" spans="1:23" x14ac:dyDescent="0.25">
      <c r="A2" s="20"/>
      <c r="B2" s="20"/>
      <c r="C2" s="20"/>
      <c r="D2" s="20"/>
      <c r="E2" s="20"/>
      <c r="F2" s="20"/>
      <c r="G2" s="20"/>
      <c r="H2" s="20"/>
      <c r="I2" s="20"/>
      <c r="J2" s="20"/>
      <c r="K2" s="20"/>
      <c r="L2" s="20"/>
      <c r="M2" s="20"/>
      <c r="N2" s="20"/>
      <c r="O2" s="20"/>
      <c r="P2" s="20"/>
      <c r="Q2" s="20"/>
      <c r="R2" s="20"/>
      <c r="S2" s="20"/>
      <c r="T2" s="20"/>
      <c r="U2" s="20"/>
      <c r="V2" s="20"/>
      <c r="W2" s="20"/>
    </row>
    <row r="3" spans="1:23" x14ac:dyDescent="0.25">
      <c r="A3" s="20"/>
      <c r="B3" s="20"/>
      <c r="C3" s="20"/>
      <c r="D3" s="20"/>
      <c r="E3" s="20"/>
      <c r="F3" s="20"/>
      <c r="G3" s="20"/>
      <c r="H3" s="20"/>
      <c r="I3" s="20"/>
      <c r="J3" s="20"/>
      <c r="K3" s="20"/>
      <c r="L3" s="20"/>
      <c r="M3" s="20"/>
      <c r="N3" s="20"/>
      <c r="O3" s="20"/>
      <c r="P3" s="20"/>
      <c r="Q3" s="20"/>
      <c r="R3" s="20"/>
      <c r="S3" s="20"/>
      <c r="T3" s="20"/>
      <c r="U3" s="20"/>
      <c r="V3" s="20"/>
      <c r="W3" s="20"/>
    </row>
    <row r="4" spans="1:23" x14ac:dyDescent="0.25">
      <c r="A4" s="20"/>
      <c r="B4" s="20"/>
      <c r="C4" s="20"/>
      <c r="D4" s="20"/>
      <c r="E4" s="20"/>
      <c r="F4" s="20"/>
      <c r="G4" s="20"/>
      <c r="H4" s="20"/>
      <c r="I4" s="20"/>
      <c r="J4" s="20"/>
      <c r="K4" s="20"/>
      <c r="L4" s="20"/>
      <c r="M4" s="20"/>
      <c r="N4" s="20"/>
      <c r="O4" s="20"/>
      <c r="P4" s="20"/>
      <c r="Q4" s="20"/>
      <c r="R4" s="20"/>
      <c r="S4" s="20"/>
      <c r="T4" s="20"/>
      <c r="U4" s="20"/>
      <c r="V4" s="20"/>
      <c r="W4" s="20"/>
    </row>
    <row r="5" spans="1:23" x14ac:dyDescent="0.25">
      <c r="A5" s="20"/>
      <c r="B5" s="20"/>
      <c r="C5" s="20"/>
      <c r="D5" s="20"/>
      <c r="E5" s="20"/>
      <c r="F5" s="20"/>
      <c r="G5" s="20"/>
      <c r="H5" s="20"/>
      <c r="I5" s="20"/>
      <c r="J5" s="20"/>
      <c r="K5" s="20"/>
      <c r="L5" s="20"/>
      <c r="M5" s="20"/>
      <c r="N5" s="20"/>
      <c r="O5" s="20"/>
      <c r="P5" s="20"/>
      <c r="Q5" s="20"/>
      <c r="R5" s="20"/>
      <c r="S5" s="20"/>
      <c r="T5" s="20"/>
      <c r="U5" s="20"/>
      <c r="V5" s="20"/>
      <c r="W5" s="20"/>
    </row>
    <row r="6" spans="1:23" x14ac:dyDescent="0.25">
      <c r="A6" s="20"/>
      <c r="B6" s="20"/>
      <c r="C6" s="20"/>
      <c r="D6" s="20"/>
      <c r="E6" s="20"/>
      <c r="F6" s="20"/>
      <c r="G6" s="20"/>
      <c r="H6" s="20"/>
      <c r="I6" s="20"/>
      <c r="J6" s="20"/>
      <c r="K6" s="20"/>
      <c r="L6" s="20"/>
      <c r="M6" s="20"/>
      <c r="N6" s="20"/>
      <c r="O6" s="20"/>
      <c r="P6" s="20"/>
      <c r="Q6" s="20"/>
      <c r="R6" s="20"/>
      <c r="S6" s="20"/>
      <c r="T6" s="20"/>
      <c r="U6" s="20"/>
      <c r="V6" s="20"/>
      <c r="W6" s="20"/>
    </row>
    <row r="7" spans="1:23" x14ac:dyDescent="0.25">
      <c r="A7" s="20"/>
      <c r="B7" s="20"/>
      <c r="C7" s="20"/>
      <c r="D7" s="20"/>
      <c r="E7" s="20"/>
      <c r="F7" s="20"/>
      <c r="G7" s="20"/>
      <c r="H7" s="20"/>
      <c r="I7" s="20"/>
      <c r="J7" s="20"/>
      <c r="K7" s="20"/>
      <c r="L7" s="20"/>
      <c r="M7" s="20"/>
      <c r="N7" s="20"/>
      <c r="O7" s="20"/>
      <c r="P7" s="20"/>
      <c r="Q7" s="20"/>
      <c r="R7" s="20"/>
      <c r="S7" s="20"/>
      <c r="T7" s="20"/>
      <c r="U7" s="20"/>
      <c r="V7" s="20"/>
      <c r="W7" s="20"/>
    </row>
    <row r="8" spans="1:23" x14ac:dyDescent="0.25">
      <c r="A8" s="20"/>
      <c r="B8" s="20"/>
      <c r="C8" s="20"/>
      <c r="D8" s="20"/>
      <c r="E8" s="20"/>
      <c r="F8" s="20"/>
      <c r="G8" s="20"/>
      <c r="H8" s="20"/>
      <c r="I8" s="20"/>
      <c r="J8" s="20"/>
      <c r="K8" s="20"/>
      <c r="L8" s="20"/>
      <c r="M8" s="20"/>
      <c r="N8" s="20"/>
      <c r="O8" s="20"/>
      <c r="P8" s="20"/>
      <c r="Q8" s="20"/>
      <c r="R8" s="20"/>
      <c r="S8" s="20"/>
      <c r="T8" s="20"/>
      <c r="U8" s="20"/>
      <c r="V8" s="20"/>
      <c r="W8" s="20"/>
    </row>
    <row r="9" spans="1:23" x14ac:dyDescent="0.25">
      <c r="A9" s="20"/>
      <c r="B9" s="20"/>
      <c r="C9" s="20"/>
      <c r="D9" s="20"/>
      <c r="E9" s="20"/>
      <c r="F9" s="20"/>
      <c r="G9" s="20"/>
      <c r="H9" s="20"/>
      <c r="I9" s="20"/>
      <c r="J9" s="20"/>
      <c r="K9" s="20"/>
      <c r="L9" s="20"/>
      <c r="M9" s="20"/>
      <c r="N9" s="20"/>
      <c r="O9" s="20"/>
      <c r="P9" s="20"/>
      <c r="Q9" s="20"/>
      <c r="R9" s="20"/>
      <c r="S9" s="20"/>
      <c r="T9" s="20"/>
      <c r="U9" s="20"/>
      <c r="V9" s="20"/>
      <c r="W9" s="20"/>
    </row>
    <row r="10" spans="1:23" x14ac:dyDescent="0.25">
      <c r="A10" s="20"/>
      <c r="B10" s="20"/>
      <c r="C10" s="20"/>
      <c r="D10" s="20"/>
      <c r="E10" s="20"/>
      <c r="F10" s="20"/>
      <c r="G10" s="20"/>
      <c r="H10" s="20"/>
      <c r="I10" s="20"/>
      <c r="J10" s="20"/>
      <c r="K10" s="20"/>
      <c r="L10" s="20"/>
      <c r="M10" s="20"/>
      <c r="N10" s="20"/>
      <c r="O10" s="20"/>
      <c r="P10" s="20"/>
      <c r="Q10" s="20"/>
      <c r="R10" s="20"/>
      <c r="S10" s="20"/>
      <c r="T10" s="20"/>
      <c r="U10" s="20"/>
      <c r="V10" s="20"/>
      <c r="W10" s="20"/>
    </row>
    <row r="11" spans="1:23" x14ac:dyDescent="0.25">
      <c r="A11" s="20"/>
      <c r="B11" s="20"/>
      <c r="C11" s="20"/>
      <c r="D11" s="20"/>
      <c r="E11" s="20"/>
      <c r="F11" s="20"/>
      <c r="G11" s="20"/>
      <c r="H11" s="20"/>
      <c r="I11" s="20"/>
      <c r="J11" s="20"/>
      <c r="K11" s="20"/>
      <c r="L11" s="20"/>
      <c r="M11" s="20"/>
      <c r="N11" s="20"/>
      <c r="O11" s="20"/>
      <c r="P11" s="20"/>
      <c r="Q11" s="20"/>
      <c r="R11" s="20"/>
      <c r="S11" s="20"/>
      <c r="T11" s="20"/>
      <c r="U11" s="20"/>
      <c r="V11" s="20"/>
      <c r="W11" s="20"/>
    </row>
    <row r="12" spans="1:23" x14ac:dyDescent="0.25">
      <c r="A12" s="20"/>
      <c r="B12" s="20"/>
      <c r="C12" s="20"/>
      <c r="D12" s="20"/>
      <c r="E12" s="20"/>
      <c r="F12" s="20"/>
      <c r="G12" s="20"/>
      <c r="H12" s="20"/>
      <c r="I12" s="20"/>
      <c r="J12" s="20"/>
      <c r="K12" s="20"/>
      <c r="L12" s="20"/>
      <c r="M12" s="20"/>
      <c r="N12" s="20"/>
      <c r="O12" s="20"/>
      <c r="P12" s="20"/>
      <c r="Q12" s="20"/>
      <c r="R12" s="20"/>
      <c r="S12" s="20"/>
      <c r="T12" s="20"/>
      <c r="U12" s="20"/>
      <c r="V12" s="20"/>
      <c r="W12" s="20"/>
    </row>
    <row r="13" spans="1:23" x14ac:dyDescent="0.25">
      <c r="A13" s="20"/>
      <c r="B13" s="20"/>
      <c r="C13" s="20"/>
      <c r="D13" s="20"/>
      <c r="E13" s="21"/>
      <c r="F13" s="20"/>
      <c r="G13" s="20"/>
      <c r="H13" s="20"/>
      <c r="I13" s="20"/>
      <c r="J13" s="20"/>
      <c r="K13" s="20"/>
      <c r="L13" s="20"/>
      <c r="M13" s="20"/>
      <c r="N13" s="20"/>
      <c r="O13" s="20"/>
      <c r="P13" s="20"/>
      <c r="Q13" s="20"/>
      <c r="R13" s="20"/>
      <c r="S13" s="20"/>
      <c r="T13" s="20"/>
      <c r="U13" s="20"/>
      <c r="V13" s="20"/>
      <c r="W13" s="20"/>
    </row>
    <row r="14" spans="1:23" x14ac:dyDescent="0.25">
      <c r="A14" s="20"/>
      <c r="B14" s="20"/>
      <c r="C14" s="20"/>
      <c r="D14" s="20"/>
      <c r="E14" s="20"/>
      <c r="F14" s="20"/>
      <c r="G14" s="20"/>
      <c r="H14" s="20"/>
      <c r="I14" s="20"/>
      <c r="J14" s="20"/>
      <c r="K14" s="20"/>
      <c r="L14" s="20"/>
      <c r="M14" s="20"/>
      <c r="N14" s="20"/>
      <c r="O14" s="20"/>
      <c r="P14" s="20"/>
      <c r="Q14" s="20"/>
      <c r="R14" s="20"/>
      <c r="S14" s="20"/>
      <c r="T14" s="20"/>
      <c r="U14" s="20"/>
      <c r="V14" s="20"/>
      <c r="W14" s="20"/>
    </row>
    <row r="15" spans="1:23" x14ac:dyDescent="0.25">
      <c r="A15" s="20"/>
      <c r="B15" s="20"/>
      <c r="C15" s="20"/>
      <c r="D15" s="20"/>
      <c r="E15" s="20"/>
      <c r="F15" s="20"/>
      <c r="G15" s="20"/>
      <c r="H15" s="20"/>
      <c r="I15" s="20"/>
      <c r="J15" s="20"/>
      <c r="K15" s="20"/>
      <c r="L15" s="20"/>
      <c r="M15" s="20"/>
      <c r="N15" s="20"/>
      <c r="O15" s="20"/>
      <c r="P15" s="20"/>
      <c r="Q15" s="20"/>
      <c r="R15" s="20"/>
      <c r="S15" s="20"/>
      <c r="T15" s="20"/>
      <c r="U15" s="20"/>
      <c r="V15" s="20"/>
      <c r="W15" s="20"/>
    </row>
    <row r="16" spans="1:23" x14ac:dyDescent="0.25">
      <c r="A16" s="20"/>
      <c r="B16" s="20"/>
      <c r="C16" s="20"/>
      <c r="D16" s="20"/>
      <c r="E16" s="20"/>
      <c r="F16" s="20"/>
      <c r="G16" s="20"/>
      <c r="H16" s="20"/>
      <c r="I16" s="20"/>
      <c r="J16" s="20"/>
      <c r="K16" s="20"/>
      <c r="L16" s="20"/>
      <c r="M16" s="20"/>
      <c r="N16" s="20"/>
      <c r="O16" s="20"/>
      <c r="P16" s="20"/>
      <c r="Q16" s="20"/>
      <c r="R16" s="20"/>
      <c r="S16" s="20"/>
      <c r="T16" s="20"/>
      <c r="U16" s="20"/>
      <c r="V16" s="20"/>
      <c r="W16" s="20"/>
    </row>
    <row r="17" spans="1:23" x14ac:dyDescent="0.25">
      <c r="A17" s="20"/>
      <c r="B17" s="20"/>
      <c r="C17" s="20"/>
      <c r="D17" s="20"/>
      <c r="E17" s="20"/>
      <c r="F17" s="20"/>
      <c r="G17" s="20"/>
      <c r="H17" s="20"/>
      <c r="I17" s="20"/>
      <c r="J17" s="20"/>
      <c r="K17" s="20"/>
      <c r="L17" s="20"/>
      <c r="M17" s="20"/>
      <c r="N17" s="20"/>
      <c r="O17" s="20"/>
      <c r="P17" s="20"/>
      <c r="Q17" s="20"/>
      <c r="R17" s="20"/>
      <c r="S17" s="20"/>
      <c r="T17" s="20"/>
      <c r="U17" s="20"/>
      <c r="V17" s="20"/>
      <c r="W17" s="20"/>
    </row>
    <row r="18" spans="1:23" x14ac:dyDescent="0.25">
      <c r="A18" s="20"/>
      <c r="B18" s="20"/>
      <c r="C18" s="20"/>
      <c r="D18" s="20"/>
      <c r="E18" s="20"/>
      <c r="F18" s="20"/>
      <c r="G18" s="20"/>
      <c r="H18" s="20"/>
      <c r="I18" s="20"/>
      <c r="J18" s="20"/>
      <c r="K18" s="20"/>
      <c r="L18" s="20"/>
      <c r="M18" s="20"/>
      <c r="N18" s="20"/>
      <c r="O18" s="20"/>
      <c r="P18" s="20"/>
      <c r="Q18" s="20"/>
      <c r="R18" s="20"/>
      <c r="S18" s="20"/>
      <c r="T18" s="20"/>
      <c r="U18" s="20"/>
      <c r="V18" s="20"/>
      <c r="W18" s="20"/>
    </row>
    <row r="19" spans="1:23" x14ac:dyDescent="0.25">
      <c r="A19" s="20"/>
      <c r="B19" s="20"/>
      <c r="C19" s="20"/>
      <c r="D19" s="20"/>
      <c r="E19" s="20"/>
      <c r="F19" s="20"/>
      <c r="G19" s="20"/>
      <c r="H19" s="20"/>
      <c r="I19" s="20"/>
      <c r="J19" s="20"/>
      <c r="K19" s="20"/>
      <c r="L19" s="20"/>
      <c r="M19" s="20"/>
      <c r="N19" s="20"/>
      <c r="O19" s="20"/>
      <c r="P19" s="20"/>
      <c r="Q19" s="20"/>
      <c r="R19" s="20"/>
      <c r="S19" s="20"/>
      <c r="T19" s="20"/>
      <c r="U19" s="20"/>
      <c r="V19" s="20"/>
      <c r="W19" s="20"/>
    </row>
    <row r="20" spans="1:23" x14ac:dyDescent="0.25">
      <c r="A20" s="20"/>
      <c r="B20" s="20"/>
      <c r="C20" s="20"/>
      <c r="D20" s="20"/>
      <c r="E20" s="20"/>
      <c r="F20" s="20"/>
      <c r="G20" s="20"/>
      <c r="H20" s="20"/>
      <c r="I20" s="20"/>
      <c r="J20" s="20"/>
      <c r="K20" s="20"/>
      <c r="L20" s="20"/>
      <c r="M20" s="20"/>
      <c r="N20" s="20"/>
      <c r="O20" s="20"/>
      <c r="P20" s="20"/>
      <c r="Q20" s="20"/>
      <c r="R20" s="20"/>
      <c r="S20" s="20"/>
      <c r="T20" s="20"/>
      <c r="U20" s="20"/>
      <c r="V20" s="20"/>
      <c r="W20" s="20"/>
    </row>
    <row r="21" spans="1:23" x14ac:dyDescent="0.25">
      <c r="A21" s="20"/>
      <c r="B21" s="20"/>
      <c r="C21" s="20"/>
      <c r="D21" s="20"/>
      <c r="E21" s="20"/>
      <c r="F21" s="20"/>
      <c r="G21" s="20"/>
      <c r="H21" s="20"/>
      <c r="I21" s="20"/>
      <c r="J21" s="20"/>
      <c r="K21" s="20"/>
      <c r="L21" s="20"/>
      <c r="M21" s="20"/>
      <c r="N21" s="20"/>
      <c r="O21" s="20"/>
      <c r="P21" s="20"/>
      <c r="Q21" s="20"/>
      <c r="R21" s="20"/>
      <c r="S21" s="20"/>
      <c r="T21" s="20"/>
      <c r="U21" s="20"/>
      <c r="V21" s="20"/>
      <c r="W21" s="20"/>
    </row>
    <row r="22" spans="1:23" x14ac:dyDescent="0.25">
      <c r="A22" s="20"/>
      <c r="B22" s="20"/>
      <c r="C22" s="20"/>
      <c r="D22" s="20"/>
      <c r="E22" s="20"/>
      <c r="F22" s="20"/>
      <c r="G22" s="20"/>
      <c r="H22" s="20"/>
      <c r="I22" s="20"/>
      <c r="J22" s="20"/>
      <c r="K22" s="20"/>
      <c r="L22" s="20"/>
      <c r="M22" s="20"/>
      <c r="N22" s="20"/>
      <c r="O22" s="20"/>
      <c r="P22" s="20"/>
      <c r="Q22" s="20"/>
      <c r="R22" s="20"/>
      <c r="S22" s="20"/>
      <c r="T22" s="20"/>
      <c r="U22" s="20"/>
      <c r="V22" s="20"/>
      <c r="W22" s="20"/>
    </row>
    <row r="23" spans="1:23" x14ac:dyDescent="0.25">
      <c r="A23" s="20"/>
      <c r="B23" s="20"/>
      <c r="C23" s="20"/>
      <c r="D23" s="20"/>
      <c r="E23" s="20"/>
      <c r="F23" s="20"/>
      <c r="G23" s="20"/>
      <c r="H23" s="20"/>
      <c r="I23" s="20"/>
      <c r="J23" s="20"/>
      <c r="K23" s="20"/>
      <c r="L23" s="20"/>
      <c r="M23" s="20"/>
      <c r="N23" s="20"/>
      <c r="O23" s="20"/>
      <c r="P23" s="20"/>
      <c r="Q23" s="20"/>
      <c r="R23" s="20"/>
      <c r="S23" s="20"/>
      <c r="T23" s="20"/>
      <c r="U23" s="20"/>
      <c r="V23" s="20"/>
      <c r="W23" s="20"/>
    </row>
    <row r="24" spans="1:23" x14ac:dyDescent="0.25">
      <c r="A24" s="20"/>
      <c r="B24" s="20"/>
      <c r="C24" s="20"/>
      <c r="D24" s="20"/>
      <c r="E24" s="20"/>
      <c r="F24" s="20"/>
      <c r="G24" s="20"/>
      <c r="H24" s="20"/>
      <c r="I24" s="20"/>
      <c r="J24" s="20"/>
      <c r="K24" s="20"/>
      <c r="L24" s="20"/>
      <c r="M24" s="20"/>
      <c r="N24" s="20"/>
      <c r="O24" s="20"/>
      <c r="P24" s="20"/>
      <c r="Q24" s="20"/>
      <c r="R24" s="20"/>
      <c r="S24" s="20"/>
      <c r="T24" s="20"/>
      <c r="U24" s="20"/>
      <c r="V24" s="20"/>
      <c r="W24" s="20"/>
    </row>
    <row r="25" spans="1:23" x14ac:dyDescent="0.25">
      <c r="R25" s="20"/>
      <c r="S25" s="20"/>
      <c r="T25" s="20"/>
      <c r="U25" s="20"/>
      <c r="V25" s="20"/>
      <c r="W25" s="20"/>
    </row>
    <row r="26" spans="1:23" x14ac:dyDescent="0.25">
      <c r="R26" s="20"/>
      <c r="S26" s="20"/>
      <c r="T26" s="20"/>
      <c r="U26" s="20"/>
      <c r="V26" s="20"/>
      <c r="W26" s="20"/>
    </row>
    <row r="27" spans="1:23" x14ac:dyDescent="0.25">
      <c r="R27" s="20"/>
      <c r="S27" s="20"/>
      <c r="T27" s="20"/>
      <c r="U27" s="20"/>
      <c r="V27" s="20"/>
      <c r="W27" s="20"/>
    </row>
    <row r="28" spans="1:23" x14ac:dyDescent="0.25">
      <c r="R28" s="20"/>
      <c r="S28" s="20"/>
      <c r="T28" s="20"/>
      <c r="U28" s="20"/>
      <c r="V28" s="20"/>
      <c r="W28" s="20"/>
    </row>
    <row r="29" spans="1:23" x14ac:dyDescent="0.25">
      <c r="R29" s="20"/>
      <c r="S29" s="20"/>
      <c r="T29" s="20"/>
      <c r="U29" s="20"/>
      <c r="V29" s="20"/>
      <c r="W29" s="20"/>
    </row>
    <row r="30" spans="1:23" x14ac:dyDescent="0.25">
      <c r="A30" s="20"/>
      <c r="B30" s="20"/>
      <c r="C30" s="20"/>
      <c r="D30" s="20"/>
      <c r="E30" s="20"/>
      <c r="F30" s="20"/>
      <c r="G30" s="20"/>
      <c r="H30" s="20"/>
      <c r="I30" s="20"/>
      <c r="J30" s="20"/>
      <c r="K30" s="20"/>
      <c r="L30" s="20"/>
      <c r="M30" s="20"/>
      <c r="N30" s="20"/>
      <c r="O30" s="20"/>
      <c r="P30" s="20"/>
      <c r="Q30" s="20"/>
      <c r="R30" s="20"/>
      <c r="S30" s="20"/>
      <c r="T30" s="20"/>
      <c r="U30" s="20"/>
      <c r="V30" s="20"/>
      <c r="W30" s="20"/>
    </row>
    <row r="31" spans="1:23" x14ac:dyDescent="0.25">
      <c r="A31" s="20"/>
      <c r="B31" s="20"/>
      <c r="C31" s="20"/>
      <c r="D31" s="20"/>
      <c r="E31" s="20"/>
      <c r="F31" s="20"/>
      <c r="G31" s="20"/>
      <c r="H31" s="20"/>
      <c r="I31" s="20"/>
      <c r="J31" s="20"/>
      <c r="K31" s="20"/>
      <c r="L31" s="20"/>
      <c r="M31" s="20"/>
      <c r="N31" s="20"/>
      <c r="O31" s="20"/>
      <c r="P31" s="20"/>
      <c r="Q31" s="20"/>
    </row>
    <row r="32" spans="1:23" x14ac:dyDescent="0.25">
      <c r="A32" s="20"/>
      <c r="B32" s="20"/>
      <c r="C32" s="20"/>
      <c r="D32" s="20"/>
      <c r="E32" s="20"/>
      <c r="F32" s="20"/>
      <c r="G32" s="20"/>
      <c r="H32" s="20"/>
      <c r="I32" s="20"/>
      <c r="J32" s="20"/>
      <c r="K32" s="20"/>
      <c r="L32" s="20"/>
      <c r="M32" s="20"/>
      <c r="N32" s="20"/>
      <c r="O32" s="20"/>
      <c r="P32" s="20"/>
      <c r="Q32"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C2AF-5E00-498C-85F9-92A6B02D0AE4}">
  <dimension ref="B2:BT57"/>
  <sheetViews>
    <sheetView topLeftCell="BA1" zoomScale="85" zoomScaleNormal="85" workbookViewId="0">
      <selection activeCell="AA27" sqref="AA27"/>
    </sheetView>
  </sheetViews>
  <sheetFormatPr defaultRowHeight="15" x14ac:dyDescent="0.25"/>
  <cols>
    <col min="2" max="2" width="27" bestFit="1" customWidth="1"/>
    <col min="3" max="3" width="9" bestFit="1" customWidth="1"/>
    <col min="4" max="4" width="8.85546875" bestFit="1" customWidth="1"/>
    <col min="5" max="5" width="6" bestFit="1" customWidth="1"/>
    <col min="6" max="6" width="8.42578125" bestFit="1" customWidth="1"/>
    <col min="7" max="7" width="8" bestFit="1" customWidth="1"/>
    <col min="9" max="9" width="17.28515625" bestFit="1" customWidth="1"/>
    <col min="10" max="10" width="16.28515625" bestFit="1" customWidth="1"/>
    <col min="11" max="11" width="23.28515625" bestFit="1" customWidth="1"/>
    <col min="12" max="12" width="21.7109375" bestFit="1" customWidth="1"/>
    <col min="13" max="13" width="17.28515625" bestFit="1" customWidth="1"/>
    <col min="14" max="14" width="26.42578125" bestFit="1" customWidth="1"/>
    <col min="15" max="15" width="24.7109375" bestFit="1" customWidth="1"/>
    <col min="16" max="16" width="11.28515625" bestFit="1" customWidth="1"/>
    <col min="17" max="17" width="27.140625" bestFit="1" customWidth="1"/>
    <col min="18" max="18" width="16.28515625" bestFit="1" customWidth="1"/>
    <col min="19" max="19" width="23.28515625" bestFit="1" customWidth="1"/>
    <col min="20" max="20" width="21.7109375" bestFit="1" customWidth="1"/>
    <col min="21" max="21" width="17.28515625" bestFit="1" customWidth="1"/>
    <col min="22" max="22" width="26.42578125" bestFit="1" customWidth="1"/>
    <col min="23" max="23" width="24.7109375" bestFit="1" customWidth="1"/>
    <col min="24" max="24" width="11.28515625" bestFit="1" customWidth="1"/>
    <col min="25" max="25" width="13.28515625" bestFit="1" customWidth="1"/>
    <col min="26" max="26" width="17.28515625" bestFit="1" customWidth="1"/>
    <col min="28" max="28" width="13.28515625" bestFit="1" customWidth="1"/>
    <col min="29" max="29" width="17.28515625" bestFit="1" customWidth="1"/>
    <col min="30" max="30" width="7.140625" bestFit="1" customWidth="1"/>
    <col min="31" max="31" width="13.28515625" bestFit="1" customWidth="1"/>
    <col min="32" max="32" width="17.28515625" bestFit="1" customWidth="1"/>
    <col min="34" max="34" width="17.28515625" bestFit="1" customWidth="1"/>
    <col min="35" max="35" width="16.28515625" bestFit="1" customWidth="1"/>
    <col min="36" max="37" width="7.140625" bestFit="1" customWidth="1"/>
    <col min="38" max="38" width="11.28515625" bestFit="1" customWidth="1"/>
    <col min="39" max="39" width="17.28515625" bestFit="1" customWidth="1"/>
    <col min="40" max="40" width="16.28515625" bestFit="1" customWidth="1"/>
    <col min="41" max="41" width="11.140625" bestFit="1" customWidth="1"/>
    <col min="42" max="42" width="7.140625" bestFit="1" customWidth="1"/>
    <col min="43" max="43" width="12.28515625" bestFit="1" customWidth="1"/>
    <col min="44" max="44" width="8.7109375" bestFit="1" customWidth="1"/>
    <col min="45" max="45" width="10.42578125" bestFit="1" customWidth="1"/>
    <col min="46" max="46" width="11.28515625" bestFit="1" customWidth="1"/>
    <col min="47" max="47" width="17.28515625" bestFit="1" customWidth="1"/>
    <col min="48" max="48" width="16.28515625" bestFit="1" customWidth="1"/>
    <col min="49" max="49" width="9.85546875" bestFit="1" customWidth="1"/>
    <col min="50" max="50" width="7.140625" bestFit="1" customWidth="1"/>
    <col min="51" max="51" width="9.85546875" bestFit="1" customWidth="1"/>
    <col min="52" max="52" width="8.140625" bestFit="1" customWidth="1"/>
    <col min="53" max="53" width="11.28515625" bestFit="1" customWidth="1"/>
    <col min="54" max="54" width="25" bestFit="1" customWidth="1"/>
    <col min="55" max="55" width="16.28515625" bestFit="1" customWidth="1"/>
    <col min="56" max="56" width="7" bestFit="1" customWidth="1"/>
    <col min="57" max="57" width="6.7109375" bestFit="1" customWidth="1"/>
    <col min="58" max="58" width="11.28515625" bestFit="1" customWidth="1"/>
    <col min="59" max="59" width="21.5703125" bestFit="1" customWidth="1"/>
    <col min="60" max="60" width="16.28515625" bestFit="1" customWidth="1"/>
    <col min="61" max="61" width="11.140625" bestFit="1" customWidth="1"/>
    <col min="62" max="62" width="6.42578125" bestFit="1" customWidth="1"/>
    <col min="63" max="63" width="12.28515625" bestFit="1" customWidth="1"/>
    <col min="64" max="64" width="8.7109375" bestFit="1" customWidth="1"/>
    <col min="65" max="65" width="10.42578125" bestFit="1" customWidth="1"/>
    <col min="66" max="66" width="11.28515625" bestFit="1" customWidth="1"/>
    <col min="67" max="67" width="21.5703125" bestFit="1" customWidth="1"/>
    <col min="68" max="68" width="16.28515625" bestFit="1" customWidth="1"/>
    <col min="69" max="69" width="9.85546875" bestFit="1" customWidth="1"/>
    <col min="70" max="70" width="6.140625" bestFit="1" customWidth="1"/>
    <col min="71" max="71" width="9.85546875" bestFit="1" customWidth="1"/>
    <col min="72" max="72" width="5.7109375" bestFit="1" customWidth="1"/>
    <col min="73" max="73" width="11.28515625" bestFit="1" customWidth="1"/>
  </cols>
  <sheetData>
    <row r="2" spans="2:72" x14ac:dyDescent="0.25">
      <c r="B2" s="11" t="s">
        <v>165</v>
      </c>
      <c r="I2" s="11" t="s">
        <v>168</v>
      </c>
      <c r="Q2" s="11" t="s">
        <v>170</v>
      </c>
      <c r="Y2" s="11" t="s">
        <v>171</v>
      </c>
      <c r="AB2" s="11" t="s">
        <v>172</v>
      </c>
      <c r="AE2" s="11" t="s">
        <v>173</v>
      </c>
      <c r="AH2" s="11" t="s">
        <v>174</v>
      </c>
      <c r="AM2" s="11" t="s">
        <v>175</v>
      </c>
      <c r="AU2" s="11" t="s">
        <v>176</v>
      </c>
      <c r="BB2" s="11" t="s">
        <v>178</v>
      </c>
      <c r="BG2" s="11" t="s">
        <v>179</v>
      </c>
      <c r="BO2" s="11" t="s">
        <v>182</v>
      </c>
    </row>
    <row r="3" spans="2:72" x14ac:dyDescent="0.25">
      <c r="B3" s="15" t="s">
        <v>141</v>
      </c>
      <c r="C3" t="s">
        <v>136</v>
      </c>
      <c r="D3" t="s">
        <v>137</v>
      </c>
      <c r="E3" t="s">
        <v>138</v>
      </c>
      <c r="F3" t="s">
        <v>166</v>
      </c>
      <c r="G3" t="s">
        <v>167</v>
      </c>
      <c r="I3" s="15" t="s">
        <v>161</v>
      </c>
      <c r="J3" s="15" t="s">
        <v>169</v>
      </c>
      <c r="Q3" s="28" t="s">
        <v>164</v>
      </c>
      <c r="R3" s="28" t="s">
        <v>169</v>
      </c>
      <c r="S3" s="19"/>
      <c r="T3" s="19"/>
      <c r="U3" s="19"/>
      <c r="V3" s="19"/>
      <c r="W3" s="19"/>
      <c r="Y3" s="15" t="s">
        <v>141</v>
      </c>
      <c r="Z3" t="s">
        <v>161</v>
      </c>
      <c r="AB3" s="15" t="s">
        <v>141</v>
      </c>
      <c r="AC3" t="s">
        <v>161</v>
      </c>
      <c r="AE3" s="15" t="s">
        <v>141</v>
      </c>
      <c r="AF3" t="s">
        <v>161</v>
      </c>
      <c r="AH3" s="15" t="s">
        <v>161</v>
      </c>
      <c r="AI3" s="15" t="s">
        <v>169</v>
      </c>
      <c r="AM3" s="15" t="s">
        <v>161</v>
      </c>
      <c r="AN3" s="15" t="s">
        <v>169</v>
      </c>
      <c r="AU3" s="15" t="s">
        <v>161</v>
      </c>
      <c r="AV3" s="15" t="s">
        <v>169</v>
      </c>
      <c r="BB3" s="28" t="s">
        <v>181</v>
      </c>
      <c r="BC3" s="28" t="s">
        <v>169</v>
      </c>
      <c r="BD3" s="19"/>
      <c r="BE3" s="19"/>
      <c r="BG3" s="28" t="s">
        <v>180</v>
      </c>
      <c r="BH3" s="28" t="s">
        <v>169</v>
      </c>
      <c r="BI3" s="19"/>
      <c r="BJ3" s="19"/>
      <c r="BK3" s="19"/>
      <c r="BL3" s="19"/>
      <c r="BM3" s="19"/>
      <c r="BO3" s="28" t="s">
        <v>180</v>
      </c>
      <c r="BP3" s="28" t="s">
        <v>169</v>
      </c>
      <c r="BQ3" s="19"/>
      <c r="BR3" s="19"/>
      <c r="BS3" s="19"/>
      <c r="BT3" s="19"/>
    </row>
    <row r="4" spans="2:72" x14ac:dyDescent="0.25">
      <c r="B4" s="16" t="s">
        <v>17</v>
      </c>
      <c r="C4" s="14">
        <v>593320</v>
      </c>
      <c r="D4" s="26">
        <v>208826244</v>
      </c>
      <c r="E4" s="26">
        <v>82802260.619999707</v>
      </c>
      <c r="F4" s="26">
        <v>126023983.38000029</v>
      </c>
      <c r="G4" s="19">
        <v>0.44613043478260883</v>
      </c>
      <c r="I4" s="15" t="s">
        <v>141</v>
      </c>
      <c r="J4" t="s">
        <v>22</v>
      </c>
      <c r="K4" t="s">
        <v>19</v>
      </c>
      <c r="L4" t="s">
        <v>17</v>
      </c>
      <c r="M4" t="s">
        <v>23</v>
      </c>
      <c r="N4" t="s">
        <v>21</v>
      </c>
      <c r="O4" t="s">
        <v>20</v>
      </c>
      <c r="Q4" s="28" t="s">
        <v>141</v>
      </c>
      <c r="R4" s="19" t="s">
        <v>22</v>
      </c>
      <c r="S4" s="19" t="s">
        <v>19</v>
      </c>
      <c r="T4" s="19" t="s">
        <v>17</v>
      </c>
      <c r="U4" s="19" t="s">
        <v>23</v>
      </c>
      <c r="V4" s="19" t="s">
        <v>21</v>
      </c>
      <c r="W4" s="19" t="s">
        <v>20</v>
      </c>
      <c r="Y4" s="16" t="s">
        <v>18</v>
      </c>
      <c r="Z4" s="26">
        <v>356643750</v>
      </c>
      <c r="AB4" s="16" t="s">
        <v>61</v>
      </c>
      <c r="AC4" s="26">
        <v>77698912</v>
      </c>
      <c r="AE4" s="16" t="s">
        <v>36</v>
      </c>
      <c r="AF4" s="26">
        <v>135800459</v>
      </c>
      <c r="AH4" s="15" t="s">
        <v>141</v>
      </c>
      <c r="AI4" t="s">
        <v>18</v>
      </c>
      <c r="AJ4" t="s">
        <v>83</v>
      </c>
      <c r="AK4" t="s">
        <v>24</v>
      </c>
      <c r="AM4" s="15" t="s">
        <v>141</v>
      </c>
      <c r="AN4" t="s">
        <v>61</v>
      </c>
      <c r="AO4" t="s">
        <v>14</v>
      </c>
      <c r="AP4" t="s">
        <v>34</v>
      </c>
      <c r="AQ4" t="s">
        <v>26</v>
      </c>
      <c r="AR4" t="s">
        <v>25</v>
      </c>
      <c r="AS4" t="s">
        <v>30</v>
      </c>
      <c r="AU4" s="15" t="s">
        <v>141</v>
      </c>
      <c r="AV4" t="s">
        <v>36</v>
      </c>
      <c r="AW4" t="s">
        <v>15</v>
      </c>
      <c r="AX4" t="s">
        <v>27</v>
      </c>
      <c r="AY4" t="s">
        <v>48</v>
      </c>
      <c r="AZ4" t="s">
        <v>31</v>
      </c>
      <c r="BB4" s="28" t="s">
        <v>141</v>
      </c>
      <c r="BC4" s="19" t="s">
        <v>18</v>
      </c>
      <c r="BD4" s="19" t="s">
        <v>83</v>
      </c>
      <c r="BE4" s="19" t="s">
        <v>24</v>
      </c>
      <c r="BG4" s="28" t="s">
        <v>141</v>
      </c>
      <c r="BH4" s="19" t="s">
        <v>61</v>
      </c>
      <c r="BI4" s="19" t="s">
        <v>14</v>
      </c>
      <c r="BJ4" s="19" t="s">
        <v>34</v>
      </c>
      <c r="BK4" s="19" t="s">
        <v>26</v>
      </c>
      <c r="BL4" s="19" t="s">
        <v>25</v>
      </c>
      <c r="BM4" s="19" t="s">
        <v>30</v>
      </c>
      <c r="BO4" s="28" t="s">
        <v>141</v>
      </c>
      <c r="BP4" s="19" t="s">
        <v>36</v>
      </c>
      <c r="BQ4" s="19" t="s">
        <v>15</v>
      </c>
      <c r="BR4" s="19" t="s">
        <v>27</v>
      </c>
      <c r="BS4" s="19" t="s">
        <v>48</v>
      </c>
      <c r="BT4" s="19" t="s">
        <v>31</v>
      </c>
    </row>
    <row r="5" spans="2:72" x14ac:dyDescent="0.25">
      <c r="B5" s="16" t="s">
        <v>19</v>
      </c>
      <c r="C5" s="14">
        <v>435526</v>
      </c>
      <c r="D5" s="26">
        <v>153673680</v>
      </c>
      <c r="E5" s="26">
        <v>51846888.190000139</v>
      </c>
      <c r="F5" s="26">
        <v>101826791.80999985</v>
      </c>
      <c r="G5" s="19">
        <v>0.40270186335403607</v>
      </c>
      <c r="I5" s="16" t="s">
        <v>142</v>
      </c>
      <c r="Q5" s="29" t="s">
        <v>142</v>
      </c>
      <c r="R5" s="19"/>
      <c r="S5" s="19"/>
      <c r="T5" s="19"/>
      <c r="U5" s="19"/>
      <c r="V5" s="19"/>
      <c r="W5" s="19"/>
      <c r="Y5" s="16" t="s">
        <v>83</v>
      </c>
      <c r="Z5" s="26">
        <v>247672882</v>
      </c>
      <c r="AB5" s="16" t="s">
        <v>14</v>
      </c>
      <c r="AC5" s="26">
        <v>220094720</v>
      </c>
      <c r="AE5" s="16" t="s">
        <v>15</v>
      </c>
      <c r="AF5" s="26">
        <v>186324067</v>
      </c>
      <c r="AH5" s="16" t="s">
        <v>142</v>
      </c>
      <c r="AI5" s="27"/>
      <c r="AJ5" s="27"/>
      <c r="AK5" s="27"/>
      <c r="AM5" s="16" t="s">
        <v>142</v>
      </c>
      <c r="AN5" s="27"/>
      <c r="AO5" s="27"/>
      <c r="AP5" s="27"/>
      <c r="AQ5" s="27"/>
      <c r="AR5" s="27"/>
      <c r="AS5" s="27"/>
      <c r="AU5" s="16" t="s">
        <v>142</v>
      </c>
      <c r="AV5" s="27"/>
      <c r="AW5" s="27"/>
      <c r="AX5" s="27"/>
      <c r="AY5" s="27"/>
      <c r="AZ5" s="27"/>
      <c r="BB5" s="29" t="s">
        <v>142</v>
      </c>
      <c r="BC5" s="19"/>
      <c r="BD5" s="19"/>
      <c r="BE5" s="19"/>
      <c r="BG5" s="29" t="s">
        <v>142</v>
      </c>
      <c r="BH5" s="19"/>
      <c r="BI5" s="19"/>
      <c r="BJ5" s="19"/>
      <c r="BK5" s="19"/>
      <c r="BL5" s="19"/>
      <c r="BM5" s="19"/>
      <c r="BO5" s="29" t="s">
        <v>142</v>
      </c>
      <c r="BP5" s="19"/>
      <c r="BQ5" s="19"/>
      <c r="BR5" s="19"/>
      <c r="BS5" s="19"/>
      <c r="BT5" s="19"/>
    </row>
    <row r="6" spans="2:72" x14ac:dyDescent="0.25">
      <c r="B6" s="16" t="s">
        <v>23</v>
      </c>
      <c r="C6" s="14">
        <v>433827</v>
      </c>
      <c r="D6" s="26">
        <v>179038860</v>
      </c>
      <c r="E6" s="26">
        <v>68650970.560000017</v>
      </c>
      <c r="F6" s="26">
        <v>110387889.43999998</v>
      </c>
      <c r="G6" s="19">
        <v>0.44131840796019872</v>
      </c>
      <c r="I6" s="18" t="s">
        <v>143</v>
      </c>
      <c r="J6" s="26">
        <v>2288362</v>
      </c>
      <c r="K6" s="26">
        <v>2639958</v>
      </c>
      <c r="L6" s="26">
        <v>3859495</v>
      </c>
      <c r="M6" s="26">
        <v>3066713</v>
      </c>
      <c r="N6" s="26">
        <v>1990181</v>
      </c>
      <c r="O6" s="26">
        <v>2409037</v>
      </c>
      <c r="Q6" s="30" t="s">
        <v>143</v>
      </c>
      <c r="R6" s="19">
        <v>0.51958333333333329</v>
      </c>
      <c r="S6" s="19">
        <v>0.33708333333333335</v>
      </c>
      <c r="T6" s="19">
        <v>0.49925925925925912</v>
      </c>
      <c r="U6" s="19">
        <v>0.28962962962962963</v>
      </c>
      <c r="V6" s="19">
        <v>0.41416666666666674</v>
      </c>
      <c r="W6" s="19">
        <v>0.44458333333333339</v>
      </c>
      <c r="Y6" s="16" t="s">
        <v>24</v>
      </c>
      <c r="Z6" s="26">
        <v>295585493</v>
      </c>
      <c r="AB6" s="16" t="s">
        <v>34</v>
      </c>
      <c r="AC6" s="26">
        <v>102114753</v>
      </c>
      <c r="AE6" s="16" t="s">
        <v>27</v>
      </c>
      <c r="AF6" s="26">
        <v>144663181</v>
      </c>
      <c r="AH6" s="18" t="s">
        <v>143</v>
      </c>
      <c r="AI6" s="27">
        <v>0.21825737894513672</v>
      </c>
      <c r="AJ6" s="27">
        <v>2.4429506896440981E-2</v>
      </c>
      <c r="AK6" s="27">
        <v>0.75731311415842228</v>
      </c>
      <c r="AM6" s="18" t="s">
        <v>143</v>
      </c>
      <c r="AN6" s="27">
        <v>0</v>
      </c>
      <c r="AO6" s="27">
        <v>0.60619441204507563</v>
      </c>
      <c r="AP6" s="27">
        <v>0</v>
      </c>
      <c r="AQ6" s="27">
        <v>0</v>
      </c>
      <c r="AR6" s="27">
        <v>0</v>
      </c>
      <c r="AS6" s="27">
        <v>0.39380558795492437</v>
      </c>
      <c r="AU6" s="18" t="s">
        <v>143</v>
      </c>
      <c r="AV6" s="27">
        <v>0</v>
      </c>
      <c r="AW6" s="27">
        <v>0.65124132000094004</v>
      </c>
      <c r="AX6" s="27">
        <v>0</v>
      </c>
      <c r="AY6" s="27">
        <v>0</v>
      </c>
      <c r="AZ6" s="27">
        <v>0.34875867999905991</v>
      </c>
      <c r="BB6" s="30" t="s">
        <v>143</v>
      </c>
      <c r="BC6" s="19">
        <v>0.37304439746300211</v>
      </c>
      <c r="BD6" s="19">
        <v>0.47766137542152404</v>
      </c>
      <c r="BE6" s="19">
        <v>0.35071115082854859</v>
      </c>
      <c r="BG6" s="30" t="s">
        <v>143</v>
      </c>
      <c r="BH6" s="19">
        <v>0</v>
      </c>
      <c r="BI6" s="19">
        <v>0.35978120213987103</v>
      </c>
      <c r="BJ6" s="19">
        <v>0</v>
      </c>
      <c r="BK6" s="19">
        <v>0</v>
      </c>
      <c r="BL6" s="19">
        <v>0</v>
      </c>
      <c r="BM6" s="19">
        <v>0.3570023587617579</v>
      </c>
      <c r="BO6" s="30" t="s">
        <v>143</v>
      </c>
      <c r="BP6" s="19">
        <v>0</v>
      </c>
      <c r="BQ6" s="19">
        <v>0.35918475961187363</v>
      </c>
      <c r="BR6" s="19">
        <v>0</v>
      </c>
      <c r="BS6" s="19">
        <v>0</v>
      </c>
      <c r="BT6" s="19">
        <v>0.35775717787439132</v>
      </c>
    </row>
    <row r="7" spans="2:72" x14ac:dyDescent="0.25">
      <c r="B7" s="16" t="s">
        <v>20</v>
      </c>
      <c r="C7" s="14">
        <v>392269</v>
      </c>
      <c r="D7" s="26">
        <v>128002813</v>
      </c>
      <c r="E7" s="26">
        <v>45095826.810000047</v>
      </c>
      <c r="F7" s="26">
        <v>82906986.189999953</v>
      </c>
      <c r="G7" s="19">
        <v>0.41019900497512451</v>
      </c>
      <c r="I7" s="18" t="s">
        <v>144</v>
      </c>
      <c r="J7" s="26">
        <v>2284641</v>
      </c>
      <c r="K7" s="26">
        <v>3055928</v>
      </c>
      <c r="L7" s="26">
        <v>2882776</v>
      </c>
      <c r="M7" s="26">
        <v>2113861</v>
      </c>
      <c r="N7" s="26">
        <v>2181938</v>
      </c>
      <c r="O7" s="26">
        <v>2478844</v>
      </c>
      <c r="Q7" s="30" t="s">
        <v>144</v>
      </c>
      <c r="R7" s="19">
        <v>0.5261111111111112</v>
      </c>
      <c r="S7" s="19">
        <v>0.31333333333333335</v>
      </c>
      <c r="T7" s="19">
        <v>0.46611111111111114</v>
      </c>
      <c r="U7" s="19">
        <v>0.26999999999999996</v>
      </c>
      <c r="V7" s="19">
        <v>0.40190476190476199</v>
      </c>
      <c r="W7" s="19">
        <v>0.43761904761904769</v>
      </c>
      <c r="AB7" s="16" t="s">
        <v>26</v>
      </c>
      <c r="AC7" s="26">
        <v>182470997</v>
      </c>
      <c r="AE7" s="16" t="s">
        <v>48</v>
      </c>
      <c r="AF7" s="26">
        <v>163171236</v>
      </c>
      <c r="AH7" s="18" t="s">
        <v>144</v>
      </c>
      <c r="AI7" s="27">
        <v>0.4393089259706035</v>
      </c>
      <c r="AJ7" s="27">
        <v>2.4781257325982659E-2</v>
      </c>
      <c r="AK7" s="27">
        <v>0.53590981670341387</v>
      </c>
      <c r="AM7" s="18" t="s">
        <v>144</v>
      </c>
      <c r="AN7" s="27">
        <v>0</v>
      </c>
      <c r="AO7" s="27">
        <v>0.33522576494927186</v>
      </c>
      <c r="AP7" s="27">
        <v>0</v>
      </c>
      <c r="AQ7" s="27">
        <v>0</v>
      </c>
      <c r="AR7" s="27">
        <v>0</v>
      </c>
      <c r="AS7" s="27">
        <v>0.66477423505072819</v>
      </c>
      <c r="AU7" s="18" t="s">
        <v>144</v>
      </c>
      <c r="AV7" s="27">
        <v>0</v>
      </c>
      <c r="AW7" s="27">
        <v>0.33522576494927186</v>
      </c>
      <c r="AX7" s="27">
        <v>0</v>
      </c>
      <c r="AY7" s="27">
        <v>0</v>
      </c>
      <c r="AZ7" s="27">
        <v>0.66477423505072819</v>
      </c>
      <c r="BB7" s="30" t="s">
        <v>144</v>
      </c>
      <c r="BC7" s="19">
        <v>0.33183456649592108</v>
      </c>
      <c r="BD7" s="19">
        <v>0.47165857254707827</v>
      </c>
      <c r="BE7" s="19">
        <v>0.35404717147684828</v>
      </c>
      <c r="BG7" s="30" t="s">
        <v>144</v>
      </c>
      <c r="BH7" s="19">
        <v>0</v>
      </c>
      <c r="BI7" s="19">
        <v>0.34623408620064161</v>
      </c>
      <c r="BJ7" s="19">
        <v>0</v>
      </c>
      <c r="BK7" s="19">
        <v>0</v>
      </c>
      <c r="BL7" s="19">
        <v>0</v>
      </c>
      <c r="BM7" s="19">
        <v>0.34769239788346878</v>
      </c>
      <c r="BO7" s="30" t="s">
        <v>144</v>
      </c>
      <c r="BP7" s="19">
        <v>0</v>
      </c>
      <c r="BQ7" s="19">
        <v>0.34623408620064161</v>
      </c>
      <c r="BR7" s="19">
        <v>0</v>
      </c>
      <c r="BS7" s="19">
        <v>0</v>
      </c>
      <c r="BT7" s="19">
        <v>0.34769239788346878</v>
      </c>
    </row>
    <row r="8" spans="2:72" x14ac:dyDescent="0.25">
      <c r="B8" s="16" t="s">
        <v>21</v>
      </c>
      <c r="C8" s="14">
        <v>317236</v>
      </c>
      <c r="D8" s="26">
        <v>106631896</v>
      </c>
      <c r="E8" s="26">
        <v>38975784.93999999</v>
      </c>
      <c r="F8" s="26">
        <v>67656111.060000002</v>
      </c>
      <c r="G8" s="19">
        <v>0.42435865504358627</v>
      </c>
      <c r="I8" s="18" t="s">
        <v>145</v>
      </c>
      <c r="J8" s="26">
        <v>2224467</v>
      </c>
      <c r="K8" s="26">
        <v>3176299.0000000005</v>
      </c>
      <c r="L8" s="26">
        <v>3683790</v>
      </c>
      <c r="M8" s="26">
        <v>3570368</v>
      </c>
      <c r="N8" s="26">
        <v>2379327</v>
      </c>
      <c r="O8" s="26">
        <v>2626326</v>
      </c>
      <c r="Q8" s="30" t="s">
        <v>145</v>
      </c>
      <c r="R8" s="19">
        <v>0.49952380952380959</v>
      </c>
      <c r="S8" s="19">
        <v>0.2995454545454545</v>
      </c>
      <c r="T8" s="19">
        <v>0.46500000000000002</v>
      </c>
      <c r="U8" s="19">
        <v>0.24772727272727268</v>
      </c>
      <c r="V8" s="19">
        <v>0.37772727272727274</v>
      </c>
      <c r="W8" s="19">
        <v>0.41045454545454552</v>
      </c>
      <c r="AB8" s="16" t="s">
        <v>25</v>
      </c>
      <c r="AC8" s="26">
        <v>74558410</v>
      </c>
      <c r="AE8" s="16" t="s">
        <v>31</v>
      </c>
      <c r="AF8" s="26">
        <v>269943182</v>
      </c>
      <c r="AH8" s="18" t="s">
        <v>145</v>
      </c>
      <c r="AI8" s="27">
        <v>0.39714161094510109</v>
      </c>
      <c r="AJ8" s="27">
        <v>2.4524170416402591E-2</v>
      </c>
      <c r="AK8" s="27">
        <v>0.57833421863849632</v>
      </c>
      <c r="AM8" s="18" t="s">
        <v>145</v>
      </c>
      <c r="AN8" s="27">
        <v>0</v>
      </c>
      <c r="AO8" s="27">
        <v>0.58572372805259987</v>
      </c>
      <c r="AP8" s="27">
        <v>0</v>
      </c>
      <c r="AQ8" s="27">
        <v>0</v>
      </c>
      <c r="AR8" s="27">
        <v>0</v>
      </c>
      <c r="AS8" s="27">
        <v>0.41427627194740019</v>
      </c>
      <c r="AU8" s="18" t="s">
        <v>145</v>
      </c>
      <c r="AV8" s="27">
        <v>0</v>
      </c>
      <c r="AW8" s="27">
        <v>0.58572372805259987</v>
      </c>
      <c r="AX8" s="27">
        <v>0</v>
      </c>
      <c r="AY8" s="27">
        <v>0</v>
      </c>
      <c r="AZ8" s="27">
        <v>0.41427627194740019</v>
      </c>
      <c r="BB8" s="30" t="s">
        <v>145</v>
      </c>
      <c r="BC8" s="19">
        <v>0.29784352165389411</v>
      </c>
      <c r="BD8" s="19">
        <v>0.44679957331954162</v>
      </c>
      <c r="BE8" s="19">
        <v>0.35045936757983093</v>
      </c>
      <c r="BG8" s="30" t="s">
        <v>145</v>
      </c>
      <c r="BH8" s="19">
        <v>0</v>
      </c>
      <c r="BI8" s="19">
        <v>0.35332534142983629</v>
      </c>
      <c r="BJ8" s="19">
        <v>0</v>
      </c>
      <c r="BK8" s="19">
        <v>0</v>
      </c>
      <c r="BL8" s="19">
        <v>0</v>
      </c>
      <c r="BM8" s="19">
        <v>0.30167079713704542</v>
      </c>
      <c r="BO8" s="30" t="s">
        <v>145</v>
      </c>
      <c r="BP8" s="19">
        <v>0</v>
      </c>
      <c r="BQ8" s="19">
        <v>0.35332534142983629</v>
      </c>
      <c r="BR8" s="19">
        <v>0</v>
      </c>
      <c r="BS8" s="19">
        <v>0</v>
      </c>
      <c r="BT8" s="19">
        <v>0.30167079713704542</v>
      </c>
    </row>
    <row r="9" spans="2:72" x14ac:dyDescent="0.25">
      <c r="B9" s="16" t="s">
        <v>22</v>
      </c>
      <c r="C9" s="14">
        <v>306683</v>
      </c>
      <c r="D9" s="26">
        <v>123728632</v>
      </c>
      <c r="E9" s="26">
        <v>44763030.330000028</v>
      </c>
      <c r="F9" s="26">
        <v>78965601.669999972</v>
      </c>
      <c r="G9" s="19">
        <v>0.413225404732256</v>
      </c>
      <c r="I9" s="18" t="s">
        <v>146</v>
      </c>
      <c r="J9" s="26">
        <v>3789599</v>
      </c>
      <c r="K9" s="26">
        <v>4197444</v>
      </c>
      <c r="L9" s="26">
        <v>5403244</v>
      </c>
      <c r="M9" s="26">
        <v>4931081</v>
      </c>
      <c r="N9" s="26">
        <v>2931669</v>
      </c>
      <c r="O9" s="26">
        <v>3353969</v>
      </c>
      <c r="Q9" s="30" t="s">
        <v>146</v>
      </c>
      <c r="R9" s="19">
        <v>0.4947826086956521</v>
      </c>
      <c r="S9" s="19">
        <v>0.37863636363636366</v>
      </c>
      <c r="T9" s="19">
        <v>0.52590909090909099</v>
      </c>
      <c r="U9" s="19">
        <v>0.34652173913043477</v>
      </c>
      <c r="V9" s="19">
        <v>0.42849999999999994</v>
      </c>
      <c r="W9" s="19">
        <v>0.442</v>
      </c>
      <c r="AB9" s="16" t="s">
        <v>30</v>
      </c>
      <c r="AC9" s="26">
        <v>242964333</v>
      </c>
      <c r="AH9" s="18" t="s">
        <v>146</v>
      </c>
      <c r="AI9" s="27">
        <v>0.63512399679993581</v>
      </c>
      <c r="AJ9" s="27">
        <v>2.5051158194540204E-2</v>
      </c>
      <c r="AK9" s="27">
        <v>0.33982484500552401</v>
      </c>
      <c r="AM9" s="18" t="s">
        <v>146</v>
      </c>
      <c r="AN9" s="27">
        <v>0</v>
      </c>
      <c r="AO9" s="27">
        <v>3.2789929827302028E-2</v>
      </c>
      <c r="AP9" s="27">
        <v>0</v>
      </c>
      <c r="AQ9" s="27">
        <v>0</v>
      </c>
      <c r="AR9" s="27">
        <v>0.34856402278277981</v>
      </c>
      <c r="AS9" s="27">
        <v>0.61864604738991813</v>
      </c>
      <c r="AU9" s="18" t="s">
        <v>146</v>
      </c>
      <c r="AV9" s="27">
        <v>0</v>
      </c>
      <c r="AW9" s="27">
        <v>0.34856402278277981</v>
      </c>
      <c r="AX9" s="27">
        <v>0</v>
      </c>
      <c r="AY9" s="27">
        <v>0.24352556341068068</v>
      </c>
      <c r="AZ9" s="27">
        <v>0.40791041380653947</v>
      </c>
      <c r="BB9" s="30" t="s">
        <v>146</v>
      </c>
      <c r="BC9" s="19">
        <v>0.39552420257862236</v>
      </c>
      <c r="BD9" s="19">
        <v>0.50117655742545042</v>
      </c>
      <c r="BE9" s="19">
        <v>0.33614887195422377</v>
      </c>
      <c r="BG9" s="30" t="s">
        <v>146</v>
      </c>
      <c r="BH9" s="19">
        <v>0</v>
      </c>
      <c r="BI9" s="19">
        <v>0.41183146560378353</v>
      </c>
      <c r="BJ9" s="19">
        <v>0</v>
      </c>
      <c r="BK9" s="19">
        <v>0</v>
      </c>
      <c r="BL9" s="19">
        <v>0.33925306836784441</v>
      </c>
      <c r="BM9" s="19">
        <v>0.39802786397212592</v>
      </c>
      <c r="BO9" s="30" t="s">
        <v>146</v>
      </c>
      <c r="BP9" s="19">
        <v>0</v>
      </c>
      <c r="BQ9" s="19">
        <v>0.33925306836784441</v>
      </c>
      <c r="BR9" s="19">
        <v>0</v>
      </c>
      <c r="BS9" s="19">
        <v>0.38933537535242346</v>
      </c>
      <c r="BT9" s="19">
        <v>0.40432694884579301</v>
      </c>
    </row>
    <row r="10" spans="2:72" x14ac:dyDescent="0.25">
      <c r="I10" s="18" t="s">
        <v>147</v>
      </c>
      <c r="J10" s="26">
        <v>2992951</v>
      </c>
      <c r="K10" s="26">
        <v>2913820.0000000005</v>
      </c>
      <c r="L10" s="26">
        <v>3209137</v>
      </c>
      <c r="M10" s="26">
        <v>3322570</v>
      </c>
      <c r="N10" s="26">
        <v>2160044</v>
      </c>
      <c r="O10" s="26">
        <v>2319492.0000000005</v>
      </c>
      <c r="Q10" s="30" t="s">
        <v>147</v>
      </c>
      <c r="R10" s="19">
        <v>0.47611111111111115</v>
      </c>
      <c r="S10" s="19">
        <v>0.33333333333333326</v>
      </c>
      <c r="T10" s="19">
        <v>0.47466666666666674</v>
      </c>
      <c r="U10" s="19">
        <v>0.30529411764705883</v>
      </c>
      <c r="V10" s="19">
        <v>0.39466666666666667</v>
      </c>
      <c r="W10" s="19">
        <v>0.40800000000000003</v>
      </c>
      <c r="AH10" s="18" t="s">
        <v>147</v>
      </c>
      <c r="AI10" s="27">
        <v>0.721642031978458</v>
      </c>
      <c r="AJ10" s="27">
        <v>2.4936378466172211E-2</v>
      </c>
      <c r="AK10" s="27">
        <v>0.25342158955536981</v>
      </c>
      <c r="AM10" s="18" t="s">
        <v>147</v>
      </c>
      <c r="AN10" s="27">
        <v>0</v>
      </c>
      <c r="AO10" s="27">
        <v>6.7524828859935923E-2</v>
      </c>
      <c r="AP10" s="27">
        <v>0</v>
      </c>
      <c r="AQ10" s="27">
        <v>0.1251615585611881</v>
      </c>
      <c r="AR10" s="27">
        <v>0.26000971508830767</v>
      </c>
      <c r="AS10" s="27">
        <v>0.54730389749056829</v>
      </c>
      <c r="AU10" s="18" t="s">
        <v>147</v>
      </c>
      <c r="AV10" s="27">
        <v>0</v>
      </c>
      <c r="AW10" s="27">
        <v>0.26000971508830767</v>
      </c>
      <c r="AX10" s="27">
        <v>0</v>
      </c>
      <c r="AY10" s="27">
        <v>0.19268638742112401</v>
      </c>
      <c r="AZ10" s="27">
        <v>0.54730389749056829</v>
      </c>
      <c r="BB10" s="30" t="s">
        <v>147</v>
      </c>
      <c r="BC10" s="19">
        <v>0.3444814170164841</v>
      </c>
      <c r="BD10" s="19">
        <v>0.46516360335076345</v>
      </c>
      <c r="BE10" s="19">
        <v>0.3426126431232055</v>
      </c>
      <c r="BG10" s="30" t="s">
        <v>147</v>
      </c>
      <c r="BH10" s="19">
        <v>0</v>
      </c>
      <c r="BI10" s="19">
        <v>0.43534442824054215</v>
      </c>
      <c r="BJ10" s="19">
        <v>0</v>
      </c>
      <c r="BK10" s="19">
        <v>0.35480573416104483</v>
      </c>
      <c r="BL10" s="19">
        <v>0.34566465129051971</v>
      </c>
      <c r="BM10" s="19">
        <v>0.33498106389309346</v>
      </c>
      <c r="BO10" s="30" t="s">
        <v>147</v>
      </c>
      <c r="BP10" s="19">
        <v>0</v>
      </c>
      <c r="BQ10" s="19">
        <v>0.34566465129051971</v>
      </c>
      <c r="BR10" s="19">
        <v>0</v>
      </c>
      <c r="BS10" s="19">
        <v>0.38302963522176181</v>
      </c>
      <c r="BT10" s="19">
        <v>0.33498106389309346</v>
      </c>
    </row>
    <row r="11" spans="2:72" x14ac:dyDescent="0.25">
      <c r="I11" s="18" t="s">
        <v>148</v>
      </c>
      <c r="J11" s="26">
        <v>846588</v>
      </c>
      <c r="K11" s="26">
        <v>1541967</v>
      </c>
      <c r="L11" s="26">
        <v>1831450</v>
      </c>
      <c r="M11" s="26">
        <v>1857493</v>
      </c>
      <c r="N11" s="26">
        <v>1150501</v>
      </c>
      <c r="O11" s="26">
        <v>1601820</v>
      </c>
      <c r="Q11" s="30" t="s">
        <v>148</v>
      </c>
      <c r="R11" s="19">
        <v>0.31999999999999995</v>
      </c>
      <c r="S11" s="19">
        <v>0.314</v>
      </c>
      <c r="T11" s="19">
        <v>0.36499999999999999</v>
      </c>
      <c r="U11" s="19">
        <v>0.26400000000000001</v>
      </c>
      <c r="V11" s="19">
        <v>0.36</v>
      </c>
      <c r="W11" s="19">
        <v>0.31900000000000001</v>
      </c>
      <c r="AH11" s="18" t="s">
        <v>148</v>
      </c>
      <c r="AI11" s="27">
        <v>0.9746802284395637</v>
      </c>
      <c r="AJ11" s="27">
        <v>2.5319771560436289E-2</v>
      </c>
      <c r="AK11" s="27">
        <v>0</v>
      </c>
      <c r="AM11" s="18" t="s">
        <v>148</v>
      </c>
      <c r="AN11" s="27">
        <v>0</v>
      </c>
      <c r="AO11" s="27">
        <v>0</v>
      </c>
      <c r="AP11" s="27">
        <v>0</v>
      </c>
      <c r="AQ11" s="27">
        <v>0</v>
      </c>
      <c r="AR11" s="27">
        <v>0</v>
      </c>
      <c r="AS11" s="27">
        <v>1</v>
      </c>
      <c r="AU11" s="18" t="s">
        <v>148</v>
      </c>
      <c r="AV11" s="27">
        <v>0</v>
      </c>
      <c r="AW11" s="27">
        <v>0</v>
      </c>
      <c r="AX11" s="27">
        <v>0</v>
      </c>
      <c r="AY11" s="27">
        <v>0</v>
      </c>
      <c r="AZ11" s="27">
        <v>1</v>
      </c>
      <c r="BB11" s="30" t="s">
        <v>148</v>
      </c>
      <c r="BC11" s="19">
        <v>0.25636165577342046</v>
      </c>
      <c r="BD11" s="19">
        <v>0.38652456288662557</v>
      </c>
      <c r="BE11" s="19">
        <v>0</v>
      </c>
      <c r="BG11" s="30" t="s">
        <v>148</v>
      </c>
      <c r="BH11" s="19">
        <v>0</v>
      </c>
      <c r="BI11" s="19">
        <v>0</v>
      </c>
      <c r="BJ11" s="19">
        <v>0</v>
      </c>
      <c r="BK11" s="19">
        <v>0</v>
      </c>
      <c r="BL11" s="19">
        <v>0</v>
      </c>
      <c r="BM11" s="19">
        <v>0.25965735084716918</v>
      </c>
      <c r="BO11" s="30" t="s">
        <v>148</v>
      </c>
      <c r="BP11" s="19">
        <v>0</v>
      </c>
      <c r="BQ11" s="19">
        <v>0</v>
      </c>
      <c r="BR11" s="19">
        <v>0</v>
      </c>
      <c r="BS11" s="19">
        <v>0</v>
      </c>
      <c r="BT11" s="19">
        <v>0.25965735084716918</v>
      </c>
    </row>
    <row r="12" spans="2:72" x14ac:dyDescent="0.25">
      <c r="I12" s="18" t="s">
        <v>149</v>
      </c>
      <c r="J12" s="26">
        <v>2355696</v>
      </c>
      <c r="K12" s="26">
        <v>3093292</v>
      </c>
      <c r="L12" s="26">
        <v>3840096</v>
      </c>
      <c r="M12" s="26">
        <v>3291716</v>
      </c>
      <c r="N12" s="26">
        <v>2186525</v>
      </c>
      <c r="O12" s="26">
        <v>2378688.0000000005</v>
      </c>
      <c r="Q12" s="30" t="s">
        <v>149</v>
      </c>
      <c r="R12" s="19">
        <v>0.33062500000000006</v>
      </c>
      <c r="S12" s="19">
        <v>0.34499999999999997</v>
      </c>
      <c r="T12" s="19">
        <v>0.38047619047619052</v>
      </c>
      <c r="U12" s="19">
        <v>0.3668421052631578</v>
      </c>
      <c r="V12" s="19">
        <v>0.41812500000000008</v>
      </c>
      <c r="W12" s="19">
        <v>0.34125000000000005</v>
      </c>
      <c r="AH12" s="18" t="s">
        <v>149</v>
      </c>
      <c r="AI12" s="27">
        <v>0.74412342974427936</v>
      </c>
      <c r="AJ12" s="27">
        <v>2.4990532784502147E-2</v>
      </c>
      <c r="AK12" s="27">
        <v>0.23088603747121852</v>
      </c>
      <c r="AM12" s="18" t="s">
        <v>149</v>
      </c>
      <c r="AN12" s="27">
        <v>0</v>
      </c>
      <c r="AO12" s="27">
        <v>0</v>
      </c>
      <c r="AP12" s="27">
        <v>0</v>
      </c>
      <c r="AQ12" s="27">
        <v>0.19390647843320777</v>
      </c>
      <c r="AR12" s="27">
        <v>4.2927764023041388E-2</v>
      </c>
      <c r="AS12" s="27">
        <v>0.76316575754375082</v>
      </c>
      <c r="AU12" s="18" t="s">
        <v>149</v>
      </c>
      <c r="AV12" s="27">
        <v>0</v>
      </c>
      <c r="AW12" s="27">
        <v>0.10595477794167076</v>
      </c>
      <c r="AX12" s="27">
        <v>0.13087946451457841</v>
      </c>
      <c r="AY12" s="27">
        <v>0</v>
      </c>
      <c r="AZ12" s="27">
        <v>0.76316575754375082</v>
      </c>
      <c r="BB12" s="30" t="s">
        <v>149</v>
      </c>
      <c r="BC12" s="19">
        <v>0.26055648084647792</v>
      </c>
      <c r="BD12" s="19">
        <v>0.40474405350908316</v>
      </c>
      <c r="BE12" s="19">
        <v>0.35866199518790526</v>
      </c>
      <c r="BG12" s="30" t="s">
        <v>149</v>
      </c>
      <c r="BH12" s="19">
        <v>0</v>
      </c>
      <c r="BI12" s="19">
        <v>0</v>
      </c>
      <c r="BJ12" s="19">
        <v>0</v>
      </c>
      <c r="BK12" s="19">
        <v>0.38547777664485122</v>
      </c>
      <c r="BL12" s="19">
        <v>0.25378783761752077</v>
      </c>
      <c r="BM12" s="19">
        <v>0.26359911197722624</v>
      </c>
      <c r="BO12" s="30" t="s">
        <v>149</v>
      </c>
      <c r="BP12" s="19">
        <v>0</v>
      </c>
      <c r="BQ12" s="19">
        <v>0.32740882103944408</v>
      </c>
      <c r="BR12" s="19">
        <v>0.38929448441909559</v>
      </c>
      <c r="BS12" s="19">
        <v>0</v>
      </c>
      <c r="BT12" s="19">
        <v>0.26359911197722624</v>
      </c>
    </row>
    <row r="13" spans="2:72" x14ac:dyDescent="0.25">
      <c r="I13" s="18" t="s">
        <v>150</v>
      </c>
      <c r="J13" s="26">
        <v>3069057</v>
      </c>
      <c r="K13" s="26">
        <v>4201586</v>
      </c>
      <c r="L13" s="26">
        <v>3244959</v>
      </c>
      <c r="M13" s="26">
        <v>3748758</v>
      </c>
      <c r="N13" s="26">
        <v>2687600</v>
      </c>
      <c r="O13" s="26">
        <v>2926020</v>
      </c>
      <c r="Q13" s="30" t="s">
        <v>150</v>
      </c>
      <c r="R13" s="19">
        <v>0.36434782608695648</v>
      </c>
      <c r="S13" s="19">
        <v>0.40000000000000008</v>
      </c>
      <c r="T13" s="19">
        <v>0.43476190476190474</v>
      </c>
      <c r="U13" s="19">
        <v>0.53565217391304354</v>
      </c>
      <c r="V13" s="19">
        <v>0.45695652173913043</v>
      </c>
      <c r="W13" s="19">
        <v>0.37391304347826088</v>
      </c>
      <c r="AH13" s="18" t="s">
        <v>150</v>
      </c>
      <c r="AI13" s="27">
        <v>0.45057395167919484</v>
      </c>
      <c r="AJ13" s="27">
        <v>2.4432160611893159E-2</v>
      </c>
      <c r="AK13" s="27">
        <v>0.52499388770891209</v>
      </c>
      <c r="AM13" s="18" t="s">
        <v>150</v>
      </c>
      <c r="AN13" s="27">
        <v>0</v>
      </c>
      <c r="AO13" s="27">
        <v>0.31964238821047208</v>
      </c>
      <c r="AP13" s="27">
        <v>0</v>
      </c>
      <c r="AQ13" s="27">
        <v>0.1294896664550422</v>
      </c>
      <c r="AR13" s="27">
        <v>0.40864750844904763</v>
      </c>
      <c r="AS13" s="27">
        <v>0.14222043688543809</v>
      </c>
      <c r="AU13" s="18" t="s">
        <v>150</v>
      </c>
      <c r="AV13" s="27">
        <v>0</v>
      </c>
      <c r="AW13" s="27">
        <v>0</v>
      </c>
      <c r="AX13" s="27">
        <v>0.53813717490408985</v>
      </c>
      <c r="AY13" s="27">
        <v>0.25969560287312898</v>
      </c>
      <c r="AZ13" s="27">
        <v>0.20216722222278122</v>
      </c>
      <c r="BB13" s="30" t="s">
        <v>150</v>
      </c>
      <c r="BC13" s="19">
        <v>0.34248032155417846</v>
      </c>
      <c r="BD13" s="19">
        <v>0.49103796467502081</v>
      </c>
      <c r="BE13" s="19">
        <v>0.38645950513893601</v>
      </c>
      <c r="BG13" s="30" t="s">
        <v>150</v>
      </c>
      <c r="BH13" s="19">
        <v>0</v>
      </c>
      <c r="BI13" s="19">
        <v>0.38554303732621736</v>
      </c>
      <c r="BJ13" s="19">
        <v>0</v>
      </c>
      <c r="BK13" s="19">
        <v>0.38500427157338812</v>
      </c>
      <c r="BL13" s="19">
        <v>0.39076833474761513</v>
      </c>
      <c r="BM13" s="19">
        <v>0.25609701969010151</v>
      </c>
      <c r="BO13" s="30" t="s">
        <v>150</v>
      </c>
      <c r="BP13" s="19">
        <v>0</v>
      </c>
      <c r="BQ13" s="19">
        <v>0</v>
      </c>
      <c r="BR13" s="19">
        <v>0.38938135266820484</v>
      </c>
      <c r="BS13" s="19">
        <v>0.38973029647686719</v>
      </c>
      <c r="BT13" s="19">
        <v>0.2891016767711555</v>
      </c>
    </row>
    <row r="14" spans="2:72" x14ac:dyDescent="0.25">
      <c r="I14" s="18" t="s">
        <v>151</v>
      </c>
      <c r="J14" s="26">
        <v>2759599</v>
      </c>
      <c r="K14" s="26">
        <v>2741893</v>
      </c>
      <c r="L14" s="26">
        <v>3504026</v>
      </c>
      <c r="M14" s="26">
        <v>3835693</v>
      </c>
      <c r="N14" s="26">
        <v>2447313</v>
      </c>
      <c r="O14" s="26">
        <v>3015912</v>
      </c>
      <c r="Q14" s="30" t="s">
        <v>151</v>
      </c>
      <c r="R14" s="19">
        <v>0.38470588235294123</v>
      </c>
      <c r="S14" s="19">
        <v>0.4</v>
      </c>
      <c r="T14" s="19">
        <v>0.47214285714285709</v>
      </c>
      <c r="U14" s="19">
        <v>0.56470588235294128</v>
      </c>
      <c r="V14" s="19">
        <v>0.4341176470588235</v>
      </c>
      <c r="W14" s="19">
        <v>0.35823529411764704</v>
      </c>
      <c r="AH14" s="18" t="s">
        <v>151</v>
      </c>
      <c r="AI14" s="27">
        <v>0.65134484340298715</v>
      </c>
      <c r="AJ14" s="27">
        <v>2.4923685165716115E-2</v>
      </c>
      <c r="AK14" s="27">
        <v>0.32373147143129677</v>
      </c>
      <c r="AM14" s="18" t="s">
        <v>151</v>
      </c>
      <c r="AN14" s="27">
        <v>0</v>
      </c>
      <c r="AO14" s="27">
        <v>0.1301898621733005</v>
      </c>
      <c r="AP14" s="27">
        <v>0</v>
      </c>
      <c r="AQ14" s="27">
        <v>0.14401071958731751</v>
      </c>
      <c r="AR14" s="27">
        <v>0.33178853475736703</v>
      </c>
      <c r="AS14" s="27">
        <v>0.39401088348201496</v>
      </c>
      <c r="AU14" s="18" t="s">
        <v>151</v>
      </c>
      <c r="AV14" s="27">
        <v>0</v>
      </c>
      <c r="AW14" s="27">
        <v>0</v>
      </c>
      <c r="AX14" s="27">
        <v>0.33178853475736703</v>
      </c>
      <c r="AY14" s="27">
        <v>0.66821146524263297</v>
      </c>
      <c r="AZ14" s="27">
        <v>0</v>
      </c>
      <c r="BB14" s="30" t="s">
        <v>151</v>
      </c>
      <c r="BC14" s="19">
        <v>0.38218179911931222</v>
      </c>
      <c r="BD14" s="19">
        <v>0.50812471778595136</v>
      </c>
      <c r="BE14" s="19">
        <v>0.39342485692038881</v>
      </c>
      <c r="BG14" s="30" t="s">
        <v>151</v>
      </c>
      <c r="BH14" s="19">
        <v>0</v>
      </c>
      <c r="BI14" s="19">
        <v>0.40601060320966559</v>
      </c>
      <c r="BJ14" s="19">
        <v>0</v>
      </c>
      <c r="BK14" s="19">
        <v>0.38599242802163097</v>
      </c>
      <c r="BL14" s="19">
        <v>0.39643486582530929</v>
      </c>
      <c r="BM14" s="19">
        <v>0.37811756887373488</v>
      </c>
      <c r="BO14" s="30" t="s">
        <v>151</v>
      </c>
      <c r="BP14" s="19">
        <v>0</v>
      </c>
      <c r="BQ14" s="19">
        <v>0</v>
      </c>
      <c r="BR14" s="19">
        <v>0.39643486582530929</v>
      </c>
      <c r="BS14" s="19">
        <v>0.38524922505774967</v>
      </c>
      <c r="BT14" s="19">
        <v>0</v>
      </c>
    </row>
    <row r="15" spans="2:72" x14ac:dyDescent="0.25">
      <c r="I15" s="18" t="s">
        <v>152</v>
      </c>
      <c r="J15" s="26">
        <v>1681612</v>
      </c>
      <c r="K15" s="26">
        <v>1482040</v>
      </c>
      <c r="L15" s="26">
        <v>1994487</v>
      </c>
      <c r="M15" s="26">
        <v>2342771</v>
      </c>
      <c r="N15" s="26">
        <v>1531020.0000000002</v>
      </c>
      <c r="O15" s="26">
        <v>1804339</v>
      </c>
      <c r="Q15" s="30" t="s">
        <v>152</v>
      </c>
      <c r="R15" s="19">
        <v>0.38142857142857151</v>
      </c>
      <c r="S15" s="19">
        <v>0.39071428571428574</v>
      </c>
      <c r="T15" s="19">
        <v>0.4235714285714286</v>
      </c>
      <c r="U15" s="19">
        <v>0.54428571428571437</v>
      </c>
      <c r="V15" s="19">
        <v>0.43928571428571433</v>
      </c>
      <c r="W15" s="19">
        <v>0.36937500000000001</v>
      </c>
      <c r="AH15" s="18" t="s">
        <v>152</v>
      </c>
      <c r="AI15" s="27">
        <v>0.52744168680197956</v>
      </c>
      <c r="AJ15" s="27">
        <v>2.4782976502336736E-2</v>
      </c>
      <c r="AK15" s="27">
        <v>0.4477753366956837</v>
      </c>
      <c r="AM15" s="18" t="s">
        <v>152</v>
      </c>
      <c r="AN15" s="27">
        <v>0</v>
      </c>
      <c r="AO15" s="27">
        <v>0.11541776971391168</v>
      </c>
      <c r="AP15" s="27">
        <v>0</v>
      </c>
      <c r="AQ15" s="27">
        <v>0.42531843755447563</v>
      </c>
      <c r="AR15" s="27">
        <v>0.45926379273161272</v>
      </c>
      <c r="AS15" s="27">
        <v>0</v>
      </c>
      <c r="AU15" s="18" t="s">
        <v>152</v>
      </c>
      <c r="AV15" s="27">
        <v>8.3466366514157231E-2</v>
      </c>
      <c r="AW15" s="27">
        <v>0</v>
      </c>
      <c r="AX15" s="27">
        <v>0.45926379273161272</v>
      </c>
      <c r="AY15" s="27">
        <v>0.45726984075423005</v>
      </c>
      <c r="AZ15" s="27">
        <v>0</v>
      </c>
      <c r="BB15" s="30" t="s">
        <v>152</v>
      </c>
      <c r="BC15" s="19">
        <v>0.36923497506779807</v>
      </c>
      <c r="BD15" s="19">
        <v>0.50804889128856279</v>
      </c>
      <c r="BE15" s="19">
        <v>0.39006268890860951</v>
      </c>
      <c r="BG15" s="30" t="s">
        <v>152</v>
      </c>
      <c r="BH15" s="19">
        <v>0</v>
      </c>
      <c r="BI15" s="19">
        <v>0.34652479655360452</v>
      </c>
      <c r="BJ15" s="19">
        <v>0</v>
      </c>
      <c r="BK15" s="19">
        <v>0.37938701610917225</v>
      </c>
      <c r="BL15" s="19">
        <v>0.39333804327601424</v>
      </c>
      <c r="BM15" s="19">
        <v>0</v>
      </c>
      <c r="BO15" s="30" t="s">
        <v>152</v>
      </c>
      <c r="BP15" s="19">
        <v>0.35265631357356408</v>
      </c>
      <c r="BQ15" s="19">
        <v>0</v>
      </c>
      <c r="BR15" s="19">
        <v>0.39333804327601424</v>
      </c>
      <c r="BS15" s="19">
        <v>0.37597159410942149</v>
      </c>
      <c r="BT15" s="19">
        <v>0</v>
      </c>
    </row>
    <row r="16" spans="2:72" x14ac:dyDescent="0.25">
      <c r="I16" s="18" t="s">
        <v>153</v>
      </c>
      <c r="J16" s="26">
        <v>906313.00000000012</v>
      </c>
      <c r="K16" s="26">
        <v>1684996</v>
      </c>
      <c r="L16" s="26">
        <v>2258139</v>
      </c>
      <c r="M16" s="26">
        <v>1418844</v>
      </c>
      <c r="N16" s="26">
        <v>794819</v>
      </c>
      <c r="O16" s="26">
        <v>1559189</v>
      </c>
      <c r="Q16" s="30" t="s">
        <v>153</v>
      </c>
      <c r="R16" s="19">
        <v>0.43187500000000006</v>
      </c>
      <c r="S16" s="19">
        <v>0.30684210526315797</v>
      </c>
      <c r="T16" s="19">
        <v>0.40894736842105256</v>
      </c>
      <c r="U16" s="19">
        <v>0.39749999999999991</v>
      </c>
      <c r="V16" s="19">
        <v>0.39437500000000003</v>
      </c>
      <c r="W16" s="19">
        <v>0.38736842105263164</v>
      </c>
      <c r="AH16" s="18" t="s">
        <v>153</v>
      </c>
      <c r="AI16" s="27">
        <v>0.11090428307992067</v>
      </c>
      <c r="AJ16" s="27">
        <v>2.5005972884265218E-2</v>
      </c>
      <c r="AK16" s="27">
        <v>0.86408974403581407</v>
      </c>
      <c r="AM16" s="18" t="s">
        <v>153</v>
      </c>
      <c r="AN16" s="27">
        <v>0</v>
      </c>
      <c r="AO16" s="27">
        <v>0.35094557136726862</v>
      </c>
      <c r="AP16" s="27">
        <v>0</v>
      </c>
      <c r="AQ16" s="27">
        <v>0</v>
      </c>
      <c r="AR16" s="27">
        <v>0</v>
      </c>
      <c r="AS16" s="27">
        <v>0.64905442863273144</v>
      </c>
      <c r="AU16" s="18" t="s">
        <v>153</v>
      </c>
      <c r="AV16" s="27">
        <v>0.35094557136726862</v>
      </c>
      <c r="AW16" s="27">
        <v>0</v>
      </c>
      <c r="AX16" s="27">
        <v>0.17000487109008036</v>
      </c>
      <c r="AY16" s="27">
        <v>0</v>
      </c>
      <c r="AZ16" s="27">
        <v>0.47904955754265105</v>
      </c>
      <c r="BB16" s="30" t="s">
        <v>153</v>
      </c>
      <c r="BC16" s="19">
        <v>0.36039215686274512</v>
      </c>
      <c r="BD16" s="19">
        <v>0.43532426753985237</v>
      </c>
      <c r="BE16" s="19">
        <v>0.31474531641818237</v>
      </c>
      <c r="BG16" s="30" t="s">
        <v>153</v>
      </c>
      <c r="BH16" s="19">
        <v>0</v>
      </c>
      <c r="BI16" s="19">
        <v>0.35667414088364757</v>
      </c>
      <c r="BJ16" s="19">
        <v>0</v>
      </c>
      <c r="BK16" s="19">
        <v>0</v>
      </c>
      <c r="BL16" s="19">
        <v>0</v>
      </c>
      <c r="BM16" s="19">
        <v>0.30451950041652204</v>
      </c>
      <c r="BO16" s="30" t="s">
        <v>153</v>
      </c>
      <c r="BP16" s="19">
        <v>0.35667414088364757</v>
      </c>
      <c r="BQ16" s="19">
        <v>0</v>
      </c>
      <c r="BR16" s="19">
        <v>0.3009484641156257</v>
      </c>
      <c r="BS16" s="19">
        <v>0</v>
      </c>
      <c r="BT16" s="19">
        <v>0.3057867880205562</v>
      </c>
    </row>
    <row r="17" spans="9:72" x14ac:dyDescent="0.25">
      <c r="I17" s="18" t="s">
        <v>154</v>
      </c>
      <c r="J17" s="26">
        <v>1018079</v>
      </c>
      <c r="K17" s="26">
        <v>1065239</v>
      </c>
      <c r="L17" s="26">
        <v>2111421</v>
      </c>
      <c r="M17" s="26">
        <v>1690464</v>
      </c>
      <c r="N17" s="26">
        <v>1188955</v>
      </c>
      <c r="O17" s="26">
        <v>952369</v>
      </c>
      <c r="Q17" s="30" t="s">
        <v>154</v>
      </c>
      <c r="R17" s="19">
        <v>0.43625000000000003</v>
      </c>
      <c r="S17" s="19">
        <v>0.33846153846153848</v>
      </c>
      <c r="T17" s="19">
        <v>0.43062500000000004</v>
      </c>
      <c r="U17" s="19">
        <v>0.39937500000000004</v>
      </c>
      <c r="V17" s="19">
        <v>0.39777777777777779</v>
      </c>
      <c r="W17" s="19">
        <v>0.39307692307692305</v>
      </c>
      <c r="AH17" s="18" t="s">
        <v>154</v>
      </c>
      <c r="AI17" s="27">
        <v>0</v>
      </c>
      <c r="AJ17" s="27">
        <v>2.5130420666372891E-2</v>
      </c>
      <c r="AK17" s="27">
        <v>0.97486957933362706</v>
      </c>
      <c r="AM17" s="18" t="s">
        <v>154</v>
      </c>
      <c r="AN17" s="27">
        <v>0</v>
      </c>
      <c r="AO17" s="27">
        <v>0.33503195092971094</v>
      </c>
      <c r="AP17" s="27">
        <v>9.4499526382954918E-2</v>
      </c>
      <c r="AQ17" s="27">
        <v>0</v>
      </c>
      <c r="AR17" s="27">
        <v>0</v>
      </c>
      <c r="AS17" s="27">
        <v>0.57046852268733417</v>
      </c>
      <c r="AU17" s="18" t="s">
        <v>154</v>
      </c>
      <c r="AV17" s="27">
        <v>0.42953147731266589</v>
      </c>
      <c r="AW17" s="27">
        <v>0</v>
      </c>
      <c r="AX17" s="27">
        <v>0</v>
      </c>
      <c r="AY17" s="27">
        <v>0</v>
      </c>
      <c r="AZ17" s="27">
        <v>0.57046852268733417</v>
      </c>
      <c r="BB17" s="30" t="s">
        <v>154</v>
      </c>
      <c r="BC17" s="19">
        <v>0</v>
      </c>
      <c r="BD17" s="19">
        <v>0.45803138168657959</v>
      </c>
      <c r="BE17" s="19">
        <v>0.33480741083146098</v>
      </c>
      <c r="BG17" s="30" t="s">
        <v>154</v>
      </c>
      <c r="BH17" s="19">
        <v>0</v>
      </c>
      <c r="BI17" s="19">
        <v>0.36023286229107188</v>
      </c>
      <c r="BJ17" s="19">
        <v>0.39982197829145039</v>
      </c>
      <c r="BK17" s="19">
        <v>0</v>
      </c>
      <c r="BL17" s="19">
        <v>0</v>
      </c>
      <c r="BM17" s="19">
        <v>0.31453369939074638</v>
      </c>
      <c r="BO17" s="30" t="s">
        <v>154</v>
      </c>
      <c r="BP17" s="19">
        <v>0.36894270757496556</v>
      </c>
      <c r="BQ17" s="19">
        <v>0</v>
      </c>
      <c r="BR17" s="19">
        <v>0</v>
      </c>
      <c r="BS17" s="19">
        <v>0</v>
      </c>
      <c r="BT17" s="19">
        <v>0.31453369939074638</v>
      </c>
    </row>
    <row r="18" spans="9:72" x14ac:dyDescent="0.25">
      <c r="I18" s="16" t="s">
        <v>155</v>
      </c>
      <c r="J18" s="26"/>
      <c r="K18" s="26"/>
      <c r="L18" s="26"/>
      <c r="M18" s="26"/>
      <c r="N18" s="26"/>
      <c r="O18" s="26"/>
      <c r="Q18" s="29" t="s">
        <v>155</v>
      </c>
      <c r="R18" s="19"/>
      <c r="S18" s="19"/>
      <c r="T18" s="19"/>
      <c r="U18" s="19"/>
      <c r="V18" s="19"/>
      <c r="W18" s="19"/>
      <c r="AH18" s="16" t="s">
        <v>155</v>
      </c>
      <c r="AI18" s="27"/>
      <c r="AJ18" s="27"/>
      <c r="AK18" s="27"/>
      <c r="AM18" s="16" t="s">
        <v>155</v>
      </c>
      <c r="AN18" s="27"/>
      <c r="AO18" s="27"/>
      <c r="AP18" s="27"/>
      <c r="AQ18" s="27"/>
      <c r="AR18" s="27"/>
      <c r="AS18" s="27"/>
      <c r="AU18" s="16" t="s">
        <v>155</v>
      </c>
      <c r="AV18" s="27"/>
      <c r="AW18" s="27"/>
      <c r="AX18" s="27"/>
      <c r="AY18" s="27"/>
      <c r="AZ18" s="27"/>
      <c r="BB18" s="29" t="s">
        <v>155</v>
      </c>
      <c r="BC18" s="19"/>
      <c r="BD18" s="19"/>
      <c r="BE18" s="19"/>
      <c r="BG18" s="29" t="s">
        <v>155</v>
      </c>
      <c r="BH18" s="19"/>
      <c r="BI18" s="19"/>
      <c r="BJ18" s="19"/>
      <c r="BK18" s="19"/>
      <c r="BL18" s="19"/>
      <c r="BM18" s="19"/>
      <c r="BO18" s="29" t="s">
        <v>155</v>
      </c>
      <c r="BP18" s="19"/>
      <c r="BQ18" s="19"/>
      <c r="BR18" s="19"/>
      <c r="BS18" s="19"/>
      <c r="BT18" s="19"/>
    </row>
    <row r="19" spans="9:72" x14ac:dyDescent="0.25">
      <c r="I19" s="18" t="s">
        <v>143</v>
      </c>
      <c r="J19" s="26">
        <v>7965056</v>
      </c>
      <c r="K19" s="26">
        <v>10451678</v>
      </c>
      <c r="L19" s="26">
        <v>11734700</v>
      </c>
      <c r="M19" s="26">
        <v>10286615</v>
      </c>
      <c r="N19" s="26">
        <v>6357156</v>
      </c>
      <c r="O19" s="26">
        <v>8430191</v>
      </c>
      <c r="Q19" s="30" t="s">
        <v>143</v>
      </c>
      <c r="R19" s="19">
        <v>0.4444067796610166</v>
      </c>
      <c r="S19" s="19">
        <v>0.38297520661157014</v>
      </c>
      <c r="T19" s="19">
        <v>0.43483050847457649</v>
      </c>
      <c r="U19" s="19">
        <v>0.4054237288135592</v>
      </c>
      <c r="V19" s="19">
        <v>0.40703389830508502</v>
      </c>
      <c r="W19" s="19">
        <v>0.4058474576271186</v>
      </c>
      <c r="AH19" s="18" t="s">
        <v>143</v>
      </c>
      <c r="AI19" s="27">
        <v>0.27351546741285476</v>
      </c>
      <c r="AJ19" s="27">
        <v>0.25571997709169891</v>
      </c>
      <c r="AK19" s="27">
        <v>0.47076455549544632</v>
      </c>
      <c r="AM19" s="18" t="s">
        <v>143</v>
      </c>
      <c r="AN19" s="27">
        <v>7.0866236975466873E-2</v>
      </c>
      <c r="AO19" s="27">
        <v>0.19387087781136056</v>
      </c>
      <c r="AP19" s="27">
        <v>0.1693430138554371</v>
      </c>
      <c r="AQ19" s="27">
        <v>0.13145372465957511</v>
      </c>
      <c r="AR19" s="27">
        <v>0</v>
      </c>
      <c r="AS19" s="27">
        <v>0.43446614669816042</v>
      </c>
      <c r="AU19" s="18" t="s">
        <v>143</v>
      </c>
      <c r="AV19" s="27">
        <v>0.20143064252540624</v>
      </c>
      <c r="AW19" s="27">
        <v>0.15180349272642607</v>
      </c>
      <c r="AX19" s="27">
        <v>4.941865876344282E-2</v>
      </c>
      <c r="AY19" s="27">
        <v>0.15524937114077009</v>
      </c>
      <c r="AZ19" s="27">
        <v>0.44209783484395476</v>
      </c>
      <c r="BB19" s="30" t="s">
        <v>143</v>
      </c>
      <c r="BC19" s="19">
        <v>0.37106504468718965</v>
      </c>
      <c r="BD19" s="19">
        <v>0.37856430181705625</v>
      </c>
      <c r="BE19" s="19">
        <v>0.32159264854099845</v>
      </c>
      <c r="BG19" s="30" t="s">
        <v>143</v>
      </c>
      <c r="BH19" s="19">
        <v>0.38596129512961919</v>
      </c>
      <c r="BI19" s="19">
        <v>0.3513517078630779</v>
      </c>
      <c r="BJ19" s="19">
        <v>0.38128000269460066</v>
      </c>
      <c r="BK19" s="19">
        <v>0.36863388177614592</v>
      </c>
      <c r="BL19" s="19">
        <v>0</v>
      </c>
      <c r="BM19" s="19">
        <v>0.32499428284208703</v>
      </c>
      <c r="BO19" s="30" t="s">
        <v>143</v>
      </c>
      <c r="BP19" s="19">
        <v>0.38898026687493553</v>
      </c>
      <c r="BQ19" s="19">
        <v>0.34478014072558544</v>
      </c>
      <c r="BR19" s="19">
        <v>0.363802763849016</v>
      </c>
      <c r="BS19" s="19">
        <v>0.39825341264246455</v>
      </c>
      <c r="BT19" s="19">
        <v>0.31484952382606313</v>
      </c>
    </row>
    <row r="20" spans="9:72" x14ac:dyDescent="0.25">
      <c r="I20" s="18" t="s">
        <v>144</v>
      </c>
      <c r="J20" s="26">
        <v>6946917</v>
      </c>
      <c r="K20" s="26">
        <v>7839214</v>
      </c>
      <c r="L20" s="26">
        <v>11316559</v>
      </c>
      <c r="M20" s="26">
        <v>8295794</v>
      </c>
      <c r="N20" s="26">
        <v>5029660</v>
      </c>
      <c r="O20" s="26">
        <v>6674021</v>
      </c>
      <c r="Q20" s="30" t="s">
        <v>144</v>
      </c>
      <c r="R20" s="19">
        <v>0.4219444444444444</v>
      </c>
      <c r="S20" s="19">
        <v>0.39500000000000007</v>
      </c>
      <c r="T20" s="19">
        <v>0.43812499999999982</v>
      </c>
      <c r="U20" s="19">
        <v>0.40972727272727272</v>
      </c>
      <c r="V20" s="19">
        <v>0.4089814814814815</v>
      </c>
      <c r="W20" s="19">
        <v>0.40044642857142854</v>
      </c>
      <c r="AH20" s="18" t="s">
        <v>144</v>
      </c>
      <c r="AI20" s="27">
        <v>0.31484421610134794</v>
      </c>
      <c r="AJ20" s="27">
        <v>0.277298126888401</v>
      </c>
      <c r="AK20" s="27">
        <v>0.40785765701025106</v>
      </c>
      <c r="AM20" s="18" t="s">
        <v>144</v>
      </c>
      <c r="AN20" s="27">
        <v>0.10076817433628117</v>
      </c>
      <c r="AO20" s="27">
        <v>0.20747949689564471</v>
      </c>
      <c r="AP20" s="27">
        <v>0.23762267997609224</v>
      </c>
      <c r="AQ20" s="27">
        <v>0.14262087257724229</v>
      </c>
      <c r="AR20" s="27">
        <v>5.6737031764126479E-3</v>
      </c>
      <c r="AS20" s="27">
        <v>0.30583507303832697</v>
      </c>
      <c r="AU20" s="18" t="s">
        <v>144</v>
      </c>
      <c r="AV20" s="27">
        <v>0.2672935858869101</v>
      </c>
      <c r="AW20" s="27">
        <v>0.16510873187842698</v>
      </c>
      <c r="AX20" s="27">
        <v>5.795144327820613E-2</v>
      </c>
      <c r="AY20" s="27">
        <v>0.15626320369119323</v>
      </c>
      <c r="AZ20" s="27">
        <v>0.35338303526526355</v>
      </c>
      <c r="BB20" s="30" t="s">
        <v>144</v>
      </c>
      <c r="BC20" s="19">
        <v>0.37183517051326215</v>
      </c>
      <c r="BD20" s="19">
        <v>0.37858225222003311</v>
      </c>
      <c r="BE20" s="19">
        <v>0.31635081165515022</v>
      </c>
      <c r="BG20" s="30" t="s">
        <v>144</v>
      </c>
      <c r="BH20" s="19">
        <v>0.36989865746978184</v>
      </c>
      <c r="BI20" s="19">
        <v>0.35609284081740022</v>
      </c>
      <c r="BJ20" s="19">
        <v>0.37725418350841444</v>
      </c>
      <c r="BK20" s="19">
        <v>0.36739435761812222</v>
      </c>
      <c r="BL20" s="19">
        <v>0.38074209580609386</v>
      </c>
      <c r="BM20" s="19">
        <v>0.3129724612488855</v>
      </c>
      <c r="BO20" s="30" t="s">
        <v>144</v>
      </c>
      <c r="BP20" s="19">
        <v>0.38951535010715493</v>
      </c>
      <c r="BQ20" s="19">
        <v>0.36772762934732217</v>
      </c>
      <c r="BR20" s="19">
        <v>0.37172029507947613</v>
      </c>
      <c r="BS20" s="19">
        <v>0.38342041695307894</v>
      </c>
      <c r="BT20" s="19">
        <v>0.29653425607592288</v>
      </c>
    </row>
    <row r="21" spans="9:72" x14ac:dyDescent="0.25">
      <c r="I21" s="18" t="s">
        <v>145</v>
      </c>
      <c r="J21" s="26">
        <v>5349925</v>
      </c>
      <c r="K21" s="26">
        <v>6743397</v>
      </c>
      <c r="L21" s="26">
        <v>9590963</v>
      </c>
      <c r="M21" s="26">
        <v>6714950</v>
      </c>
      <c r="N21" s="26">
        <v>4741774</v>
      </c>
      <c r="O21" s="26">
        <v>6007523</v>
      </c>
      <c r="Q21" s="30" t="s">
        <v>145</v>
      </c>
      <c r="R21" s="19">
        <v>0.41946902654867246</v>
      </c>
      <c r="S21" s="19">
        <v>0.40981818181818186</v>
      </c>
      <c r="T21" s="19">
        <v>0.43745454545454537</v>
      </c>
      <c r="U21" s="19">
        <v>0.44281818181818189</v>
      </c>
      <c r="V21" s="19">
        <v>0.42452173913043501</v>
      </c>
      <c r="W21" s="19">
        <v>0.41168141592920382</v>
      </c>
      <c r="AH21" s="18" t="s">
        <v>145</v>
      </c>
      <c r="AI21" s="27">
        <v>0.35815519212827701</v>
      </c>
      <c r="AJ21" s="27">
        <v>0.29729893831012616</v>
      </c>
      <c r="AK21" s="27">
        <v>0.34454586956159683</v>
      </c>
      <c r="AM21" s="18" t="s">
        <v>145</v>
      </c>
      <c r="AN21" s="27">
        <v>0.10545774743226642</v>
      </c>
      <c r="AO21" s="27">
        <v>0.214437798076311</v>
      </c>
      <c r="AP21" s="27">
        <v>0.25279566038389384</v>
      </c>
      <c r="AQ21" s="27">
        <v>0.24818841227558675</v>
      </c>
      <c r="AR21" s="27">
        <v>1.192003827882997E-2</v>
      </c>
      <c r="AS21" s="27">
        <v>0.16720034355311203</v>
      </c>
      <c r="AU21" s="18" t="s">
        <v>145</v>
      </c>
      <c r="AV21" s="27">
        <v>0.19815790283017509</v>
      </c>
      <c r="AW21" s="27">
        <v>0.17563228169066467</v>
      </c>
      <c r="AX21" s="27">
        <v>0.14103984793095178</v>
      </c>
      <c r="AY21" s="27">
        <v>0.16997316783168268</v>
      </c>
      <c r="AZ21" s="27">
        <v>0.31519679971652576</v>
      </c>
      <c r="BB21" s="30" t="s">
        <v>145</v>
      </c>
      <c r="BC21" s="19">
        <v>0.37281447802442719</v>
      </c>
      <c r="BD21" s="19">
        <v>0.38169598594083948</v>
      </c>
      <c r="BE21" s="19">
        <v>0.36386401343666613</v>
      </c>
      <c r="BG21" s="30" t="s">
        <v>145</v>
      </c>
      <c r="BH21" s="19">
        <v>0.37267522034551875</v>
      </c>
      <c r="BI21" s="19">
        <v>0.35621781850344131</v>
      </c>
      <c r="BJ21" s="19">
        <v>0.37023385656801205</v>
      </c>
      <c r="BK21" s="19">
        <v>0.37923561877818207</v>
      </c>
      <c r="BL21" s="19">
        <v>0.38708819420038909</v>
      </c>
      <c r="BM21" s="19">
        <v>0.3848887841203803</v>
      </c>
      <c r="BO21" s="30" t="s">
        <v>145</v>
      </c>
      <c r="BP21" s="19">
        <v>0.39090155693951911</v>
      </c>
      <c r="BQ21" s="19">
        <v>0.37027968456077326</v>
      </c>
      <c r="BR21" s="19">
        <v>0.40648501141808646</v>
      </c>
      <c r="BS21" s="19">
        <v>0.3645723482913048</v>
      </c>
      <c r="BT21" s="19">
        <v>0.35082746923455188</v>
      </c>
    </row>
    <row r="22" spans="9:72" x14ac:dyDescent="0.25">
      <c r="I22" s="18" t="s">
        <v>146</v>
      </c>
      <c r="J22" s="26">
        <v>6114878</v>
      </c>
      <c r="K22" s="26">
        <v>7744805</v>
      </c>
      <c r="L22" s="26">
        <v>11399753</v>
      </c>
      <c r="M22" s="26">
        <v>10199898</v>
      </c>
      <c r="N22" s="26">
        <v>5188747</v>
      </c>
      <c r="O22" s="26">
        <v>7084883</v>
      </c>
      <c r="Q22" s="30" t="s">
        <v>146</v>
      </c>
      <c r="R22" s="19">
        <v>0.41957627118644097</v>
      </c>
      <c r="S22" s="19">
        <v>0.41211864406779636</v>
      </c>
      <c r="T22" s="19">
        <v>0.4458474576271188</v>
      </c>
      <c r="U22" s="19">
        <v>0.44487603305785112</v>
      </c>
      <c r="V22" s="19">
        <v>0.43313559322033923</v>
      </c>
      <c r="W22" s="19">
        <v>0.42093220338983056</v>
      </c>
      <c r="AH22" s="18" t="s">
        <v>146</v>
      </c>
      <c r="AI22" s="27">
        <v>0.29877151563435284</v>
      </c>
      <c r="AJ22" s="27">
        <v>0.25828861161858713</v>
      </c>
      <c r="AK22" s="27">
        <v>0.44293987274706009</v>
      </c>
      <c r="AM22" s="18" t="s">
        <v>146</v>
      </c>
      <c r="AN22" s="27">
        <v>8.2605115408295196E-2</v>
      </c>
      <c r="AO22" s="27">
        <v>0.16816265589541013</v>
      </c>
      <c r="AP22" s="27">
        <v>0.2599947281715001</v>
      </c>
      <c r="AQ22" s="27">
        <v>0.29168947061406036</v>
      </c>
      <c r="AR22" s="27">
        <v>4.3628675562657288E-2</v>
      </c>
      <c r="AS22" s="27">
        <v>0.15391935434807694</v>
      </c>
      <c r="AU22" s="18" t="s">
        <v>146</v>
      </c>
      <c r="AV22" s="27">
        <v>0.1066950085060714</v>
      </c>
      <c r="AW22" s="27">
        <v>0.13979291124682725</v>
      </c>
      <c r="AX22" s="27">
        <v>0.24508547175071718</v>
      </c>
      <c r="AY22" s="27">
        <v>0.14832496050318603</v>
      </c>
      <c r="AZ22" s="27">
        <v>0.36010164799319816</v>
      </c>
      <c r="BB22" s="30" t="s">
        <v>146</v>
      </c>
      <c r="BC22" s="19">
        <v>0.37409939521430452</v>
      </c>
      <c r="BD22" s="19">
        <v>0.38418734271179983</v>
      </c>
      <c r="BE22" s="19">
        <v>0.38718647307104026</v>
      </c>
      <c r="BG22" s="30" t="s">
        <v>146</v>
      </c>
      <c r="BH22" s="19">
        <v>0.37483608239134453</v>
      </c>
      <c r="BI22" s="19">
        <v>0.35568603802562915</v>
      </c>
      <c r="BJ22" s="19">
        <v>0.34489908841182887</v>
      </c>
      <c r="BK22" s="19">
        <v>0.43975899582876149</v>
      </c>
      <c r="BL22" s="19">
        <v>0.33583957655270558</v>
      </c>
      <c r="BM22" s="19">
        <v>0.38414954375422883</v>
      </c>
      <c r="BO22" s="30" t="s">
        <v>146</v>
      </c>
      <c r="BP22" s="19">
        <v>0.39299397058907265</v>
      </c>
      <c r="BQ22" s="19">
        <v>0.37252245033142384</v>
      </c>
      <c r="BR22" s="19">
        <v>0.45509775054501972</v>
      </c>
      <c r="BS22" s="19">
        <v>0.36512014000019749</v>
      </c>
      <c r="BT22" s="19">
        <v>0.34101764418860975</v>
      </c>
    </row>
    <row r="23" spans="9:72" x14ac:dyDescent="0.25">
      <c r="I23" s="18" t="s">
        <v>147</v>
      </c>
      <c r="J23" s="26">
        <v>8473896</v>
      </c>
      <c r="K23" s="26">
        <v>9947688</v>
      </c>
      <c r="L23" s="26">
        <v>15435431</v>
      </c>
      <c r="M23" s="26">
        <v>13658307</v>
      </c>
      <c r="N23" s="26">
        <v>7269641</v>
      </c>
      <c r="O23" s="26">
        <v>8804718</v>
      </c>
      <c r="Q23" s="30" t="s">
        <v>147</v>
      </c>
      <c r="R23" s="19">
        <v>0.42877049180327859</v>
      </c>
      <c r="S23" s="19">
        <v>0.4073333333333331</v>
      </c>
      <c r="T23" s="19">
        <v>0.44536585365853648</v>
      </c>
      <c r="U23" s="19">
        <v>0.44716666666666671</v>
      </c>
      <c r="V23" s="19">
        <v>0.43091666666666667</v>
      </c>
      <c r="W23" s="19">
        <v>0.41566666666666674</v>
      </c>
      <c r="AH23" s="18" t="s">
        <v>147</v>
      </c>
      <c r="AI23" s="27">
        <v>0.34202090115847572</v>
      </c>
      <c r="AJ23" s="27">
        <v>0.28463320959260668</v>
      </c>
      <c r="AK23" s="27">
        <v>0.3733458892489176</v>
      </c>
      <c r="AM23" s="18" t="s">
        <v>147</v>
      </c>
      <c r="AN23" s="27">
        <v>9.8869359008106991E-2</v>
      </c>
      <c r="AO23" s="27">
        <v>0.20103110754715062</v>
      </c>
      <c r="AP23" s="27">
        <v>0.27340849531860367</v>
      </c>
      <c r="AQ23" s="27">
        <v>0.21410840227363304</v>
      </c>
      <c r="AR23" s="27">
        <v>4.2939671296668404E-2</v>
      </c>
      <c r="AS23" s="27">
        <v>0.1696429645558373</v>
      </c>
      <c r="AU23" s="18" t="s">
        <v>147</v>
      </c>
      <c r="AV23" s="27">
        <v>0.14300258873762867</v>
      </c>
      <c r="AW23" s="27">
        <v>0.17432366109840997</v>
      </c>
      <c r="AX23" s="27">
        <v>0.16822550187034277</v>
      </c>
      <c r="AY23" s="27">
        <v>0.14785949311492849</v>
      </c>
      <c r="AZ23" s="27">
        <v>0.36658875517869005</v>
      </c>
      <c r="BB23" s="30" t="s">
        <v>147</v>
      </c>
      <c r="BC23" s="19">
        <v>0.37036645363005194</v>
      </c>
      <c r="BD23" s="19">
        <v>0.38682417947003106</v>
      </c>
      <c r="BE23" s="19">
        <v>0.37988790505652159</v>
      </c>
      <c r="BG23" s="30" t="s">
        <v>147</v>
      </c>
      <c r="BH23" s="19">
        <v>0.37186355935856308</v>
      </c>
      <c r="BI23" s="19">
        <v>0.36224586623511074</v>
      </c>
      <c r="BJ23" s="19">
        <v>0.3537522296009093</v>
      </c>
      <c r="BK23" s="19">
        <v>0.43088102204282991</v>
      </c>
      <c r="BL23" s="19">
        <v>0.34968017813456775</v>
      </c>
      <c r="BM23" s="19">
        <v>0.38332152774005418</v>
      </c>
      <c r="BO23" s="30" t="s">
        <v>147</v>
      </c>
      <c r="BP23" s="19">
        <v>0.38711157730547652</v>
      </c>
      <c r="BQ23" s="19">
        <v>0.369264533766055</v>
      </c>
      <c r="BR23" s="19">
        <v>0.45188472139881414</v>
      </c>
      <c r="BS23" s="19">
        <v>0.37014847796367251</v>
      </c>
      <c r="BT23" s="19">
        <v>0.34951333994701778</v>
      </c>
    </row>
    <row r="24" spans="9:72" x14ac:dyDescent="0.25">
      <c r="I24" s="18" t="s">
        <v>148</v>
      </c>
      <c r="J24" s="26">
        <v>8631182</v>
      </c>
      <c r="K24" s="26">
        <v>9725886</v>
      </c>
      <c r="L24" s="26">
        <v>15402319</v>
      </c>
      <c r="M24" s="26">
        <v>15519917</v>
      </c>
      <c r="N24" s="26">
        <v>7593562</v>
      </c>
      <c r="O24" s="26">
        <v>9044687</v>
      </c>
      <c r="Q24" s="30" t="s">
        <v>148</v>
      </c>
      <c r="R24" s="19">
        <v>0.39765765765765765</v>
      </c>
      <c r="S24" s="19">
        <v>0.41196428571428551</v>
      </c>
      <c r="T24" s="19">
        <v>0.44126126126126131</v>
      </c>
      <c r="U24" s="19">
        <v>0.46594594594594613</v>
      </c>
      <c r="V24" s="19">
        <v>0.42223214285714306</v>
      </c>
      <c r="W24" s="19">
        <v>0.40321428571428569</v>
      </c>
      <c r="AH24" s="18" t="s">
        <v>148</v>
      </c>
      <c r="AI24" s="27">
        <v>0.44123300511473779</v>
      </c>
      <c r="AJ24" s="27">
        <v>0.39080687658414748</v>
      </c>
      <c r="AK24" s="27">
        <v>0.16796011830111474</v>
      </c>
      <c r="AM24" s="18" t="s">
        <v>148</v>
      </c>
      <c r="AN24" s="27">
        <v>0.11342233835652243</v>
      </c>
      <c r="AO24" s="27">
        <v>0.3432393644830839</v>
      </c>
      <c r="AP24" s="27">
        <v>8.824021425673978E-2</v>
      </c>
      <c r="AQ24" s="27">
        <v>0.14114534864484427</v>
      </c>
      <c r="AR24" s="27">
        <v>7.3731863195831915E-2</v>
      </c>
      <c r="AS24" s="27">
        <v>0.24022087106297771</v>
      </c>
      <c r="AU24" s="18" t="s">
        <v>148</v>
      </c>
      <c r="AV24" s="27">
        <v>0.22439469195708767</v>
      </c>
      <c r="AW24" s="27">
        <v>0.19688795183279936</v>
      </c>
      <c r="AX24" s="27">
        <v>0.11593091145237142</v>
      </c>
      <c r="AY24" s="27">
        <v>0.22040951671855902</v>
      </c>
      <c r="AZ24" s="27">
        <v>0.24237692803918251</v>
      </c>
      <c r="BB24" s="30" t="s">
        <v>148</v>
      </c>
      <c r="BC24" s="19">
        <v>0.36323921265257003</v>
      </c>
      <c r="BD24" s="19">
        <v>0.38747545876751122</v>
      </c>
      <c r="BE24" s="19">
        <v>0.35003395468734183</v>
      </c>
      <c r="BG24" s="30" t="s">
        <v>148</v>
      </c>
      <c r="BH24" s="19">
        <v>0.3751762550586682</v>
      </c>
      <c r="BI24" s="19">
        <v>0.36609966834322638</v>
      </c>
      <c r="BJ24" s="19">
        <v>0.34967488105981193</v>
      </c>
      <c r="BK24" s="19">
        <v>0.38129321656293302</v>
      </c>
      <c r="BL24" s="19">
        <v>0.33949108106951448</v>
      </c>
      <c r="BM24" s="19">
        <v>0.38537576354114866</v>
      </c>
      <c r="BO24" s="30" t="s">
        <v>148</v>
      </c>
      <c r="BP24" s="19">
        <v>0.39822499726026006</v>
      </c>
      <c r="BQ24" s="19">
        <v>0.36971349488210098</v>
      </c>
      <c r="BR24" s="19">
        <v>0.39938523389918867</v>
      </c>
      <c r="BS24" s="19">
        <v>0.36303152292238294</v>
      </c>
      <c r="BT24" s="19">
        <v>0.33841728749029681</v>
      </c>
    </row>
    <row r="25" spans="9:72" x14ac:dyDescent="0.25">
      <c r="I25" s="18" t="s">
        <v>149</v>
      </c>
      <c r="J25" s="26">
        <v>10765350</v>
      </c>
      <c r="K25" s="26">
        <v>12968988.000000002</v>
      </c>
      <c r="L25" s="26">
        <v>19244657</v>
      </c>
      <c r="M25" s="26">
        <v>16233109</v>
      </c>
      <c r="N25" s="26">
        <v>8633584</v>
      </c>
      <c r="O25" s="26">
        <v>10488993</v>
      </c>
      <c r="Q25" s="30" t="s">
        <v>149</v>
      </c>
      <c r="R25" s="19">
        <v>0.39792792792792792</v>
      </c>
      <c r="S25" s="19">
        <v>0.41504424778761062</v>
      </c>
      <c r="T25" s="19">
        <v>0.44207207207207233</v>
      </c>
      <c r="U25" s="19">
        <v>0.47115044247787607</v>
      </c>
      <c r="V25" s="19">
        <v>0.42423423423423445</v>
      </c>
      <c r="W25" s="19">
        <v>0.40369369369369362</v>
      </c>
      <c r="AH25" s="18" t="s">
        <v>149</v>
      </c>
      <c r="AI25" s="27">
        <v>0.42859369019451293</v>
      </c>
      <c r="AJ25" s="27">
        <v>0.39771354912391871</v>
      </c>
      <c r="AK25" s="27">
        <v>0.17369276068156836</v>
      </c>
      <c r="AM25" s="18" t="s">
        <v>149</v>
      </c>
      <c r="AN25" s="27">
        <v>0.10918876404181693</v>
      </c>
      <c r="AO25" s="27">
        <v>0.32838183128619619</v>
      </c>
      <c r="AP25" s="27">
        <v>8.306392413853067E-2</v>
      </c>
      <c r="AQ25" s="27">
        <v>0.14330942382978493</v>
      </c>
      <c r="AR25" s="27">
        <v>9.8427655561653463E-2</v>
      </c>
      <c r="AS25" s="27">
        <v>0.2376284011420178</v>
      </c>
      <c r="AU25" s="18" t="s">
        <v>149</v>
      </c>
      <c r="AV25" s="27">
        <v>0.2416298982566866</v>
      </c>
      <c r="AW25" s="27">
        <v>0.18282497378140852</v>
      </c>
      <c r="AX25" s="27">
        <v>0.12503232125244756</v>
      </c>
      <c r="AY25" s="27">
        <v>0.22292681577397372</v>
      </c>
      <c r="AZ25" s="27">
        <v>0.2275859909354836</v>
      </c>
      <c r="BB25" s="30" t="s">
        <v>149</v>
      </c>
      <c r="BC25" s="19">
        <v>0.3614821847425444</v>
      </c>
      <c r="BD25" s="19">
        <v>0.39201139703706323</v>
      </c>
      <c r="BE25" s="19">
        <v>0.35189178701099272</v>
      </c>
      <c r="BG25" s="30" t="s">
        <v>149</v>
      </c>
      <c r="BH25" s="19">
        <v>0.37584460534202896</v>
      </c>
      <c r="BI25" s="19">
        <v>0.36877310040248484</v>
      </c>
      <c r="BJ25" s="19">
        <v>0.35064208812153963</v>
      </c>
      <c r="BK25" s="19">
        <v>0.37949885525674193</v>
      </c>
      <c r="BL25" s="19">
        <v>0.34801292141848206</v>
      </c>
      <c r="BM25" s="19">
        <v>0.38739613189578359</v>
      </c>
      <c r="BO25" s="30" t="s">
        <v>149</v>
      </c>
      <c r="BP25" s="19">
        <v>0.39583696503397264</v>
      </c>
      <c r="BQ25" s="19">
        <v>0.37016222003003019</v>
      </c>
      <c r="BR25" s="19">
        <v>0.39983862356801625</v>
      </c>
      <c r="BS25" s="19">
        <v>0.36082003843462218</v>
      </c>
      <c r="BT25" s="19">
        <v>0.34364209286625047</v>
      </c>
    </row>
    <row r="26" spans="9:72" x14ac:dyDescent="0.25">
      <c r="I26" s="18" t="s">
        <v>150</v>
      </c>
      <c r="J26" s="26">
        <v>8708527</v>
      </c>
      <c r="K26" s="26">
        <v>13974791</v>
      </c>
      <c r="L26" s="26">
        <v>18607030</v>
      </c>
      <c r="M26" s="26">
        <v>12228186</v>
      </c>
      <c r="N26" s="26">
        <v>8139077</v>
      </c>
      <c r="O26" s="26">
        <v>10630610</v>
      </c>
      <c r="Q26" s="30" t="s">
        <v>150</v>
      </c>
      <c r="R26" s="19">
        <v>0.39563025210084046</v>
      </c>
      <c r="S26" s="19">
        <v>0.42016949152542366</v>
      </c>
      <c r="T26" s="19">
        <v>0.44206611570247922</v>
      </c>
      <c r="U26" s="19">
        <v>0.48361344537815126</v>
      </c>
      <c r="V26" s="19">
        <v>0.43957264957264963</v>
      </c>
      <c r="W26" s="19">
        <v>0.41216666666666663</v>
      </c>
      <c r="AH26" s="18" t="s">
        <v>150</v>
      </c>
      <c r="AI26" s="27">
        <v>0.38279057939467065</v>
      </c>
      <c r="AJ26" s="27">
        <v>0.39379751785564071</v>
      </c>
      <c r="AK26" s="27">
        <v>0.22341190274968864</v>
      </c>
      <c r="AM26" s="18" t="s">
        <v>150</v>
      </c>
      <c r="AN26" s="27">
        <v>0.10671774589666552</v>
      </c>
      <c r="AO26" s="27">
        <v>0.24169495055079582</v>
      </c>
      <c r="AP26" s="27">
        <v>8.7556671231402969E-2</v>
      </c>
      <c r="AQ26" s="27">
        <v>0.27503908278500866</v>
      </c>
      <c r="AR26" s="27">
        <v>0.10393700240596597</v>
      </c>
      <c r="AS26" s="27">
        <v>0.18505454713016109</v>
      </c>
      <c r="AU26" s="18" t="s">
        <v>150</v>
      </c>
      <c r="AV26" s="27">
        <v>0.18996407450668901</v>
      </c>
      <c r="AW26" s="27">
        <v>0.17205385369768611</v>
      </c>
      <c r="AX26" s="27">
        <v>0.21311743167673194</v>
      </c>
      <c r="AY26" s="27">
        <v>0.20477929592429728</v>
      </c>
      <c r="AZ26" s="27">
        <v>0.22008534419459569</v>
      </c>
      <c r="BB26" s="30" t="s">
        <v>150</v>
      </c>
      <c r="BC26" s="19">
        <v>0.36067217780187016</v>
      </c>
      <c r="BD26" s="19">
        <v>0.39065204485402355</v>
      </c>
      <c r="BE26" s="19">
        <v>0.37223444151779356</v>
      </c>
      <c r="BG26" s="30" t="s">
        <v>150</v>
      </c>
      <c r="BH26" s="19">
        <v>0.37705490978212797</v>
      </c>
      <c r="BI26" s="19">
        <v>0.35979631630537556</v>
      </c>
      <c r="BJ26" s="19">
        <v>0.3511831278450942</v>
      </c>
      <c r="BK26" s="19">
        <v>0.40140791665421854</v>
      </c>
      <c r="BL26" s="19">
        <v>0.34098950398227373</v>
      </c>
      <c r="BM26" s="19">
        <v>0.38512537391801493</v>
      </c>
      <c r="BO26" s="30" t="s">
        <v>150</v>
      </c>
      <c r="BP26" s="19">
        <v>0.38691014053501382</v>
      </c>
      <c r="BQ26" s="19">
        <v>0.37082461645928416</v>
      </c>
      <c r="BR26" s="19">
        <v>0.41404795766291846</v>
      </c>
      <c r="BS26" s="19">
        <v>0.360869872731654</v>
      </c>
      <c r="BT26" s="19">
        <v>0.34359841536965974</v>
      </c>
    </row>
    <row r="27" spans="9:72" x14ac:dyDescent="0.25">
      <c r="I27" s="18" t="s">
        <v>151</v>
      </c>
      <c r="J27" s="26">
        <v>7473855</v>
      </c>
      <c r="K27" s="26">
        <v>11595725</v>
      </c>
      <c r="L27" s="26">
        <v>14285930</v>
      </c>
      <c r="M27" s="26">
        <v>11119933</v>
      </c>
      <c r="N27" s="26">
        <v>6385166</v>
      </c>
      <c r="O27" s="26">
        <v>8496414</v>
      </c>
      <c r="Q27" s="30" t="s">
        <v>151</v>
      </c>
      <c r="R27" s="19">
        <v>0.40669421487603291</v>
      </c>
      <c r="S27" s="19">
        <v>0.43371900826446275</v>
      </c>
      <c r="T27" s="19">
        <v>0.45289256198347122</v>
      </c>
      <c r="U27" s="19">
        <v>0.4948780487804878</v>
      </c>
      <c r="V27" s="19">
        <v>0.45743801652892574</v>
      </c>
      <c r="W27" s="19">
        <v>0.42570247933884292</v>
      </c>
      <c r="AH27" s="18" t="s">
        <v>151</v>
      </c>
      <c r="AI27" s="27">
        <v>0.2906774822585021</v>
      </c>
      <c r="AJ27" s="27">
        <v>0.31832475830197887</v>
      </c>
      <c r="AK27" s="27">
        <v>0.39099775943951909</v>
      </c>
      <c r="AM27" s="18" t="s">
        <v>151</v>
      </c>
      <c r="AN27" s="27">
        <v>9.7279440715886303E-2</v>
      </c>
      <c r="AO27" s="27">
        <v>0.13641233321287019</v>
      </c>
      <c r="AP27" s="27">
        <v>8.1415151160798616E-2</v>
      </c>
      <c r="AQ27" s="27">
        <v>0.48371672885279304</v>
      </c>
      <c r="AR27" s="27">
        <v>8.5431659872834256E-2</v>
      </c>
      <c r="AS27" s="27">
        <v>0.11574468618481761</v>
      </c>
      <c r="AU27" s="18" t="s">
        <v>151</v>
      </c>
      <c r="AV27" s="27">
        <v>0.11302502485678906</v>
      </c>
      <c r="AW27" s="27">
        <v>0.16125623416120449</v>
      </c>
      <c r="AX27" s="27">
        <v>0.38492065210211096</v>
      </c>
      <c r="AY27" s="27">
        <v>0.15032270065161454</v>
      </c>
      <c r="AZ27" s="27">
        <v>0.19047538822828092</v>
      </c>
      <c r="BB27" s="30" t="s">
        <v>151</v>
      </c>
      <c r="BC27" s="19">
        <v>0.36553285517641093</v>
      </c>
      <c r="BD27" s="19">
        <v>0.39164800439909148</v>
      </c>
      <c r="BE27" s="19">
        <v>0.43876051421414686</v>
      </c>
      <c r="BG27" s="30" t="s">
        <v>151</v>
      </c>
      <c r="BH27" s="19">
        <v>0.37520367260120785</v>
      </c>
      <c r="BI27" s="19">
        <v>0.36637654547408105</v>
      </c>
      <c r="BJ27" s="19">
        <v>0.35009269412222627</v>
      </c>
      <c r="BK27" s="19">
        <v>0.44592160033519135</v>
      </c>
      <c r="BL27" s="19">
        <v>0.31818948015655385</v>
      </c>
      <c r="BM27" s="19">
        <v>0.38545077187762883</v>
      </c>
      <c r="BO27" s="30" t="s">
        <v>151</v>
      </c>
      <c r="BP27" s="19">
        <v>0.38715429175493976</v>
      </c>
      <c r="BQ27" s="19">
        <v>0.37155327220166978</v>
      </c>
      <c r="BR27" s="19">
        <v>0.46123340755218589</v>
      </c>
      <c r="BS27" s="19">
        <v>0.36870432720649382</v>
      </c>
      <c r="BT27" s="19">
        <v>0.34566935832242751</v>
      </c>
    </row>
    <row r="28" spans="9:72" x14ac:dyDescent="0.25">
      <c r="I28" s="18" t="s">
        <v>152</v>
      </c>
      <c r="J28" s="26">
        <v>6936133</v>
      </c>
      <c r="K28" s="26">
        <v>9236718</v>
      </c>
      <c r="L28" s="26">
        <v>12557222</v>
      </c>
      <c r="M28" s="26">
        <v>11051405</v>
      </c>
      <c r="N28" s="26">
        <v>6191335</v>
      </c>
      <c r="O28" s="26">
        <v>7101951</v>
      </c>
      <c r="Q28" s="30" t="s">
        <v>152</v>
      </c>
      <c r="R28" s="19">
        <v>0.39633333333333298</v>
      </c>
      <c r="S28" s="19">
        <v>0.42325203252032539</v>
      </c>
      <c r="T28" s="19">
        <v>0.45108333333333328</v>
      </c>
      <c r="U28" s="19">
        <v>0.47816666666666668</v>
      </c>
      <c r="V28" s="19">
        <v>0.43500000000000022</v>
      </c>
      <c r="W28" s="19">
        <v>0.42115702479338835</v>
      </c>
      <c r="AH28" s="18" t="s">
        <v>152</v>
      </c>
      <c r="AI28" s="27">
        <v>0.34983669451643723</v>
      </c>
      <c r="AJ28" s="27">
        <v>0.30472894801755501</v>
      </c>
      <c r="AK28" s="27">
        <v>0.34543435746600776</v>
      </c>
      <c r="AM28" s="18" t="s">
        <v>152</v>
      </c>
      <c r="AN28" s="27">
        <v>0.12348542896959466</v>
      </c>
      <c r="AO28" s="27">
        <v>0.19838505546628526</v>
      </c>
      <c r="AP28" s="27">
        <v>8.5554257009979359E-2</v>
      </c>
      <c r="AQ28" s="27">
        <v>0.37280047067189975</v>
      </c>
      <c r="AR28" s="27">
        <v>7.7065571125290361E-2</v>
      </c>
      <c r="AS28" s="27">
        <v>0.14270921675695064</v>
      </c>
      <c r="AU28" s="18" t="s">
        <v>152</v>
      </c>
      <c r="AV28" s="27">
        <v>0.12496211947357881</v>
      </c>
      <c r="AW28" s="27">
        <v>0.2328200837595811</v>
      </c>
      <c r="AX28" s="27">
        <v>0.28874645584858372</v>
      </c>
      <c r="AY28" s="27">
        <v>0.16693807625786145</v>
      </c>
      <c r="AZ28" s="27">
        <v>0.18653326466039491</v>
      </c>
      <c r="BB28" s="30" t="s">
        <v>152</v>
      </c>
      <c r="BC28" s="19">
        <v>0.36564898343880436</v>
      </c>
      <c r="BD28" s="19">
        <v>0.39255846862787253</v>
      </c>
      <c r="BE28" s="19">
        <v>0.42548495577605716</v>
      </c>
      <c r="BG28" s="30" t="s">
        <v>152</v>
      </c>
      <c r="BH28" s="19">
        <v>0.36689342779022149</v>
      </c>
      <c r="BI28" s="19">
        <v>0.37160400655697867</v>
      </c>
      <c r="BJ28" s="19">
        <v>0.35266998431103774</v>
      </c>
      <c r="BK28" s="19">
        <v>0.44603395016257963</v>
      </c>
      <c r="BL28" s="19">
        <v>0.31134972129976823</v>
      </c>
      <c r="BM28" s="19">
        <v>0.38570305104473629</v>
      </c>
      <c r="BO28" s="30" t="s">
        <v>152</v>
      </c>
      <c r="BP28" s="19">
        <v>0.38882058430401967</v>
      </c>
      <c r="BQ28" s="19">
        <v>0.37110151995598206</v>
      </c>
      <c r="BR28" s="19">
        <v>0.46210096932167061</v>
      </c>
      <c r="BS28" s="19">
        <v>0.36802948443934502</v>
      </c>
      <c r="BT28" s="19">
        <v>0.34665452719230477</v>
      </c>
    </row>
    <row r="29" spans="9:72" x14ac:dyDescent="0.25">
      <c r="I29" s="18" t="s">
        <v>153</v>
      </c>
      <c r="J29" s="26">
        <v>9487223</v>
      </c>
      <c r="K29" s="26">
        <v>8455290</v>
      </c>
      <c r="L29" s="26">
        <v>12474812</v>
      </c>
      <c r="M29" s="26">
        <v>13629706</v>
      </c>
      <c r="N29" s="26">
        <v>7922340</v>
      </c>
      <c r="O29" s="26">
        <v>7265669</v>
      </c>
      <c r="Q29" s="30" t="s">
        <v>153</v>
      </c>
      <c r="R29" s="19">
        <v>0.38620689655172408</v>
      </c>
      <c r="S29" s="19">
        <v>0.41219298245614033</v>
      </c>
      <c r="T29" s="19">
        <v>0.45535087719298245</v>
      </c>
      <c r="U29" s="19">
        <v>0.43552631578947382</v>
      </c>
      <c r="V29" s="19">
        <v>0.41258620689655173</v>
      </c>
      <c r="W29" s="19">
        <v>0.41353448275862059</v>
      </c>
      <c r="AH29" s="18" t="s">
        <v>153</v>
      </c>
      <c r="AI29" s="27">
        <v>0.41188458723080124</v>
      </c>
      <c r="AJ29" s="27">
        <v>0.37491520221814656</v>
      </c>
      <c r="AK29" s="27">
        <v>0.2132002105510522</v>
      </c>
      <c r="AM29" s="18" t="s">
        <v>153</v>
      </c>
      <c r="AN29" s="27">
        <v>0.15181858575599846</v>
      </c>
      <c r="AO29" s="27">
        <v>0.28965970141997033</v>
      </c>
      <c r="AP29" s="27">
        <v>0.10071555619781807</v>
      </c>
      <c r="AQ29" s="27">
        <v>0.19638491001272221</v>
      </c>
      <c r="AR29" s="27">
        <v>7.4244129825859845E-2</v>
      </c>
      <c r="AS29" s="27">
        <v>0.1871771167876311</v>
      </c>
      <c r="AU29" s="18" t="s">
        <v>153</v>
      </c>
      <c r="AV29" s="27">
        <v>0.15057869463749834</v>
      </c>
      <c r="AW29" s="27">
        <v>0.33610146967065441</v>
      </c>
      <c r="AX29" s="27">
        <v>9.2195818556043849E-2</v>
      </c>
      <c r="AY29" s="27">
        <v>0.20225040786669513</v>
      </c>
      <c r="AZ29" s="27">
        <v>0.21887360926910829</v>
      </c>
      <c r="BB29" s="30" t="s">
        <v>153</v>
      </c>
      <c r="BC29" s="19">
        <v>0.36302668251496023</v>
      </c>
      <c r="BD29" s="19">
        <v>0.39172772864984468</v>
      </c>
      <c r="BE29" s="19">
        <v>0.34962482232253694</v>
      </c>
      <c r="BG29" s="30" t="s">
        <v>153</v>
      </c>
      <c r="BH29" s="19">
        <v>0.35000364506537346</v>
      </c>
      <c r="BI29" s="19">
        <v>0.37639422918889648</v>
      </c>
      <c r="BJ29" s="19">
        <v>0.3576231962037516</v>
      </c>
      <c r="BK29" s="19">
        <v>0.40400096003840147</v>
      </c>
      <c r="BL29" s="19">
        <v>0.29037101049739261</v>
      </c>
      <c r="BM29" s="19">
        <v>0.38386267565364945</v>
      </c>
      <c r="BO29" s="30" t="s">
        <v>153</v>
      </c>
      <c r="BP29" s="19">
        <v>0.39029742693985725</v>
      </c>
      <c r="BQ29" s="19">
        <v>0.37251974083659928</v>
      </c>
      <c r="BR29" s="19">
        <v>0.4004792864162478</v>
      </c>
      <c r="BS29" s="19">
        <v>0.36722295523046122</v>
      </c>
      <c r="BT29" s="19">
        <v>0.34614243500591219</v>
      </c>
    </row>
    <row r="30" spans="9:72" x14ac:dyDescent="0.25">
      <c r="I30" s="18" t="s">
        <v>154</v>
      </c>
      <c r="J30" s="26">
        <v>10658726</v>
      </c>
      <c r="K30" s="26">
        <v>13195038</v>
      </c>
      <c r="L30" s="26">
        <v>18953848</v>
      </c>
      <c r="M30" s="26">
        <v>14910708</v>
      </c>
      <c r="N30" s="26">
        <v>9549962</v>
      </c>
      <c r="O30" s="26">
        <v>10547148</v>
      </c>
      <c r="Q30" s="30" t="s">
        <v>154</v>
      </c>
      <c r="R30" s="19">
        <v>0.39318584070796447</v>
      </c>
      <c r="S30" s="19">
        <v>0.41142857142857114</v>
      </c>
      <c r="T30" s="19">
        <v>0.45749999999999996</v>
      </c>
      <c r="U30" s="19">
        <v>0.43400000000000011</v>
      </c>
      <c r="V30" s="19">
        <v>0.41581818181818198</v>
      </c>
      <c r="W30" s="19">
        <v>0.41227272727272718</v>
      </c>
      <c r="AH30" s="18" t="s">
        <v>154</v>
      </c>
      <c r="AI30" s="27">
        <v>0.41816899296193577</v>
      </c>
      <c r="AJ30" s="27">
        <v>0.40506283907960156</v>
      </c>
      <c r="AK30" s="27">
        <v>0.17676816795846273</v>
      </c>
      <c r="AM30" s="18" t="s">
        <v>154</v>
      </c>
      <c r="AN30" s="27">
        <v>0.12485579016912199</v>
      </c>
      <c r="AO30" s="27">
        <v>0.33586625428915579</v>
      </c>
      <c r="AP30" s="27">
        <v>9.4641049981989439E-2</v>
      </c>
      <c r="AQ30" s="27">
        <v>0.2001838324352895</v>
      </c>
      <c r="AR30" s="27">
        <v>3.1987717603051226E-2</v>
      </c>
      <c r="AS30" s="27">
        <v>0.21246535552139212</v>
      </c>
      <c r="AU30" s="18" t="s">
        <v>154</v>
      </c>
      <c r="AV30" s="27">
        <v>0.1711630713857136</v>
      </c>
      <c r="AW30" s="27">
        <v>0.30033244049412822</v>
      </c>
      <c r="AX30" s="27">
        <v>0.12094819754899512</v>
      </c>
      <c r="AY30" s="27">
        <v>0.20687361105631621</v>
      </c>
      <c r="AZ30" s="27">
        <v>0.20068267951484689</v>
      </c>
      <c r="BB30" s="30" t="s">
        <v>154</v>
      </c>
      <c r="BC30" s="19">
        <v>0.36083474185617698</v>
      </c>
      <c r="BD30" s="19">
        <v>0.39048320091481825</v>
      </c>
      <c r="BE30" s="19">
        <v>0.35101827580383432</v>
      </c>
      <c r="BG30" s="30" t="s">
        <v>154</v>
      </c>
      <c r="BH30" s="19">
        <v>0.36929034294673585</v>
      </c>
      <c r="BI30" s="19">
        <v>0.38323642405139935</v>
      </c>
      <c r="BJ30" s="19">
        <v>0.3733817333180891</v>
      </c>
      <c r="BK30" s="19">
        <v>0.36335734013481469</v>
      </c>
      <c r="BL30" s="19">
        <v>0.25380955174040176</v>
      </c>
      <c r="BM30" s="19">
        <v>0.37695783236556668</v>
      </c>
      <c r="BO30" s="30" t="s">
        <v>154</v>
      </c>
      <c r="BP30" s="19">
        <v>0.38341344118023329</v>
      </c>
      <c r="BQ30" s="19">
        <v>0.37281975506041848</v>
      </c>
      <c r="BR30" s="19">
        <v>0.39848757538009322</v>
      </c>
      <c r="BS30" s="19">
        <v>0.36348417895709645</v>
      </c>
      <c r="BT30" s="19">
        <v>0.34941363425656002</v>
      </c>
    </row>
    <row r="33" spans="53:53" x14ac:dyDescent="0.25">
      <c r="BA33" s="40"/>
    </row>
    <row r="34" spans="53:53" x14ac:dyDescent="0.25">
      <c r="BA34" s="40"/>
    </row>
    <row r="35" spans="53:53" x14ac:dyDescent="0.25">
      <c r="BA35" s="40"/>
    </row>
    <row r="36" spans="53:53" x14ac:dyDescent="0.25">
      <c r="BA36" s="40"/>
    </row>
    <row r="37" spans="53:53" x14ac:dyDescent="0.25">
      <c r="BA37" s="40"/>
    </row>
    <row r="38" spans="53:53" x14ac:dyDescent="0.25">
      <c r="BA38" s="40"/>
    </row>
    <row r="39" spans="53:53" x14ac:dyDescent="0.25">
      <c r="BA39" s="40"/>
    </row>
    <row r="40" spans="53:53" x14ac:dyDescent="0.25">
      <c r="BA40" s="40"/>
    </row>
    <row r="41" spans="53:53" x14ac:dyDescent="0.25">
      <c r="BA41" s="40"/>
    </row>
    <row r="42" spans="53:53" x14ac:dyDescent="0.25">
      <c r="BA42" s="40"/>
    </row>
    <row r="43" spans="53:53" x14ac:dyDescent="0.25">
      <c r="BA43" s="40"/>
    </row>
    <row r="44" spans="53:53" x14ac:dyDescent="0.25">
      <c r="BA44" s="40"/>
    </row>
    <row r="45" spans="53:53" x14ac:dyDescent="0.25">
      <c r="BA45" s="40"/>
    </row>
    <row r="46" spans="53:53" x14ac:dyDescent="0.25">
      <c r="BA46" s="40"/>
    </row>
    <row r="47" spans="53:53" x14ac:dyDescent="0.25">
      <c r="BA47" s="40"/>
    </row>
    <row r="48" spans="53:53" x14ac:dyDescent="0.25">
      <c r="BA48" s="40"/>
    </row>
    <row r="49" spans="53:53" x14ac:dyDescent="0.25">
      <c r="BA49" s="40"/>
    </row>
    <row r="50" spans="53:53" x14ac:dyDescent="0.25">
      <c r="BA50" s="40"/>
    </row>
    <row r="51" spans="53:53" x14ac:dyDescent="0.25">
      <c r="BA51" s="40"/>
    </row>
    <row r="52" spans="53:53" x14ac:dyDescent="0.25">
      <c r="BA52" s="40"/>
    </row>
    <row r="53" spans="53:53" x14ac:dyDescent="0.25">
      <c r="BA53" s="40"/>
    </row>
    <row r="54" spans="53:53" x14ac:dyDescent="0.25">
      <c r="BA54" s="40"/>
    </row>
    <row r="55" spans="53:53" x14ac:dyDescent="0.25">
      <c r="BA55" s="40"/>
    </row>
    <row r="56" spans="53:53" x14ac:dyDescent="0.25">
      <c r="BA56" s="40"/>
    </row>
    <row r="57" spans="53:53" x14ac:dyDescent="0.25">
      <c r="BA57" s="40"/>
    </row>
  </sheetData>
  <mergeCells count="2">
    <mergeCell ref="BA33:BA44"/>
    <mergeCell ref="BA45:BA57"/>
  </mergeCell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DBFB-6633-47E0-A144-9E0AB201F75E}">
  <dimension ref="A1:AE64"/>
  <sheetViews>
    <sheetView zoomScale="55" zoomScaleNormal="55" workbookViewId="0"/>
  </sheetViews>
  <sheetFormatPr defaultRowHeight="15" x14ac:dyDescent="0.25"/>
  <cols>
    <col min="1" max="1" width="4" customWidth="1"/>
    <col min="18" max="18" width="4.5703125" customWidth="1"/>
  </cols>
  <sheetData>
    <row r="1" spans="1:31" x14ac:dyDescent="0.25">
      <c r="A1" s="20"/>
      <c r="B1" s="20"/>
      <c r="C1" s="20"/>
      <c r="D1" s="20"/>
      <c r="E1" s="20"/>
      <c r="F1" s="20"/>
      <c r="G1" s="20"/>
      <c r="H1" s="20"/>
      <c r="I1" s="20"/>
      <c r="J1" s="20"/>
      <c r="K1" s="20"/>
      <c r="L1" s="20"/>
      <c r="M1" s="20"/>
      <c r="N1" s="20"/>
      <c r="O1" s="20"/>
      <c r="P1" s="20"/>
      <c r="Q1" s="20"/>
      <c r="R1" s="20"/>
      <c r="S1" s="20"/>
    </row>
    <row r="2" spans="1:3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row>
    <row r="3" spans="1:31"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row>
    <row r="4" spans="1:31"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row>
    <row r="5" spans="1:31"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1:31" x14ac:dyDescent="0.2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row>
    <row r="7" spans="1:31"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row>
    <row r="8" spans="1:31" x14ac:dyDescent="0.25">
      <c r="A8" s="20"/>
      <c r="B8" s="20"/>
      <c r="C8" s="20"/>
      <c r="D8" s="20"/>
      <c r="E8" s="20"/>
      <c r="F8" s="20"/>
      <c r="G8" s="20"/>
      <c r="H8" s="20"/>
      <c r="I8" s="20"/>
      <c r="J8" s="20"/>
      <c r="K8" s="20"/>
      <c r="L8" s="20"/>
      <c r="M8" s="20"/>
      <c r="N8" s="20"/>
      <c r="O8" s="20"/>
      <c r="P8" s="20"/>
      <c r="Q8" s="20"/>
      <c r="R8" s="20"/>
      <c r="S8" s="20"/>
      <c r="T8" s="20"/>
      <c r="U8" s="20"/>
      <c r="V8" s="20"/>
      <c r="W8" s="20"/>
      <c r="X8" s="20"/>
      <c r="Y8" s="20"/>
      <c r="Z8" s="20"/>
      <c r="AA8" s="20" t="s">
        <v>177</v>
      </c>
      <c r="AB8" s="20"/>
      <c r="AC8" s="20"/>
      <c r="AD8" s="20"/>
      <c r="AE8" s="20"/>
    </row>
    <row r="9" spans="1:31" x14ac:dyDescent="0.2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row>
    <row r="10" spans="1:31" x14ac:dyDescent="0.2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row>
    <row r="11" spans="1:31"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x14ac:dyDescent="0.2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row>
    <row r="13" spans="1:31" x14ac:dyDescent="0.25">
      <c r="A13" s="20"/>
      <c r="B13" s="20"/>
      <c r="C13" s="20"/>
      <c r="D13" s="20"/>
      <c r="E13" s="21"/>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spans="1:31" x14ac:dyDescent="0.2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x14ac:dyDescent="0.2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row>
    <row r="16" spans="1:31" x14ac:dyDescent="0.2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row>
    <row r="17" spans="1:31" x14ac:dyDescent="0.2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row>
    <row r="18" spans="1:31"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row>
    <row r="19" spans="1:31"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row>
    <row r="20" spans="1:31" x14ac:dyDescent="0.2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row>
    <row r="21" spans="1:31" x14ac:dyDescent="0.2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row>
    <row r="22" spans="1:31" x14ac:dyDescent="0.2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row>
    <row r="23" spans="1:31"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row>
    <row r="24" spans="1:31" x14ac:dyDescent="0.25">
      <c r="A24" s="20"/>
      <c r="B24" s="20"/>
      <c r="C24" s="20"/>
      <c r="D24" s="20"/>
      <c r="E24" s="20"/>
      <c r="F24" s="20"/>
      <c r="G24" s="20"/>
      <c r="H24" s="20"/>
      <c r="I24" s="20"/>
      <c r="J24" s="20"/>
      <c r="K24" s="20"/>
      <c r="L24" s="20"/>
      <c r="M24" s="20"/>
      <c r="N24" s="20"/>
      <c r="O24" s="20"/>
      <c r="P24" s="20"/>
      <c r="Q24" s="20"/>
      <c r="R24" s="20"/>
      <c r="T24" s="20"/>
      <c r="U24" s="20"/>
      <c r="V24" s="20"/>
      <c r="W24" s="20"/>
      <c r="X24" s="20"/>
      <c r="Y24" s="20"/>
      <c r="Z24" s="20"/>
      <c r="AA24" s="20"/>
      <c r="AB24" s="20"/>
      <c r="AC24" s="20"/>
      <c r="AD24" s="20"/>
      <c r="AE24" s="20"/>
    </row>
    <row r="25" spans="1:31" x14ac:dyDescent="0.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row>
    <row r="26" spans="1:31" x14ac:dyDescent="0.2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row>
    <row r="27" spans="1:31" x14ac:dyDescent="0.2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row>
    <row r="28" spans="1:31" x14ac:dyDescent="0.2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row>
    <row r="29" spans="1:31" x14ac:dyDescent="0.2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row>
    <row r="30" spans="1:31"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row>
    <row r="31" spans="1:31"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row>
    <row r="32" spans="1:31"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row>
    <row r="33" spans="1:31"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row>
    <row r="34" spans="1:31"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row>
    <row r="35" spans="1:31"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row>
    <row r="37" spans="1:31"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row>
    <row r="38" spans="1:31"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row>
    <row r="39" spans="1:31"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spans="1:31"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row>
    <row r="41" spans="1:31"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row>
    <row r="42" spans="1:31"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1:31"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spans="1:31"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row>
    <row r="45" spans="1:31"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row>
    <row r="46" spans="1:31"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row>
    <row r="47" spans="1:31"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row>
    <row r="48" spans="1:31"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row>
    <row r="49" spans="1:31"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row>
    <row r="50" spans="1:31"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row>
    <row r="51" spans="1:31"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row>
    <row r="52" spans="1:31"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row>
    <row r="53" spans="1:31"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row>
    <row r="54" spans="1:31"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row>
    <row r="55" spans="1:31"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row>
    <row r="56" spans="1:31"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row>
    <row r="57" spans="1:31"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row>
    <row r="58" spans="1:31"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row>
    <row r="59" spans="1:31"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row>
    <row r="60" spans="1:31"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row>
    <row r="61" spans="1:31"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row>
    <row r="62" spans="1:31"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row>
    <row r="63" spans="1:31"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row>
    <row r="64" spans="1:31" x14ac:dyDescent="0.25">
      <c r="A64" s="20"/>
      <c r="B64" s="20"/>
      <c r="C64" s="20"/>
      <c r="D64" s="20"/>
      <c r="E64" s="20"/>
      <c r="F64" s="20"/>
      <c r="G64" s="20"/>
      <c r="H64" s="20"/>
      <c r="I64" s="20"/>
      <c r="J64" s="20"/>
      <c r="K64" s="20"/>
      <c r="L64" s="20"/>
      <c r="M64" s="20"/>
      <c r="N64" s="20"/>
      <c r="O64" s="20"/>
      <c r="P64" s="20"/>
      <c r="Q64" s="20"/>
      <c r="R64" s="20"/>
      <c r="S64"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5 F E 3 9 D D C - C E F 2 - 4 A 0 6 - 8 5 6 0 - 4 4 7 1 9 D 1 E 2 9 F 3 } "   T o u r I d = " e 7 e b 6 a 1 8 - 1 2 7 b - 4 7 a 5 - b 7 5 3 - 6 3 6 7 b e 8 9 9 2 5 e "   X m l V e r = " 6 "   M i n X m l V e r = " 3 " > < D e s c r i p t i o n > S o m e   d e s c r i p t i o n   f o r   t h e   t o u r   g o e s   h e r e < / D e s c r i p t i o n > < I m a g e > i V B O R w 0 K G g o A A A A N S U h E U g A A A N Q A A A B 1 C A Y A A A A 2 n s 9 T A A A A A X N S R 0 I A r s 4 c 6 Q A A A A R n Q U 1 B A A C x j w v 8 Y Q U A A A A J c E h Z c w A A A m I A A A J i A W y J d J c A A J V F S U R B V H h e 7 f 0 H m G P Z d R 6 K / s g 5 o w q V c + q c p 8 N 0 m M g g i Z R E k Z R k S 7 I k y 1 a 4 c r j 2 5 / f k q 2 f Z 7 1 r 2 v X J 6 e r Y s W 4 G U R Y q k h m E Y R 8 N J n b u n 4 3 S u n F C F K h R y z u m u t Q / Q Q K X u 6 i G H M 6 T 9 9 2 A K O A A O z t l 7 r 7 X + t f b a a 8 u + e i V e w R b x w l A W R a S h h F 6 8 T m A B E 4 s D O N i Z x 9 / 9 e 7 + J / / T 7 f w C L y y y O 1 / C X p + P Y 2 9 k E u a o L x 3 p y 1 a O b Y 2 U m g J g 3 j e b t F s w G t T A H w n A d L U A m l y G 8 W I a 9 U 4 5 K R Q a Z r A J T p a P 6 L b o W m a f 6 r A 4 T u q r P J H h G v e j Y 3 o p x n w o j r k L 1 6 M a I p G W w 6 S s o U + v Q T 8 M T V c C h L 8 M d U c B K x 1 t M J U w H F R h w l q r f W I 9 K p U L X S V 9 u Q K V S F n 8 9 I a D b p c b y / A L i 0 Q i K c h V a X U 5 c m k 3 h P 5 / 2 4 T v / e D c 8 7 n m o N R q Y r T Z E / E F E w k E c O P 4 0 y q W i O H c j y u U y 5 H J 5 9 d V 6 p O F D C f X 2 l 1 M v A j K U Q W 1 L / 4 z o l N 7 Y B K c n N a I t G J V y i f p D I b 1 4 D A q F P O 6 f f w n b j 3 8 S G o 2 u e r S O 4 4 4 M 0 g Y P 7 L r V f f V u M T M z i 7 a u f u h U F b w 5 o c E L w z l E M j R i V S V o l B U E 0 y r 6 r Q K i a T n s B q k v H o c w f d + u K 9 K Y k N O Y K M O X V M B l 3 L j f N + + B D c C D Q V 5 R C Y H h x 0 q g D 9 3 W o n j v N 3 7 t 9 2 B u M m H y + j Q W r 4 f F M c Z n 3 4 r j n j u / J W G a u u J G c 6 8 D w 8 e 7 o d P r I N O b M H i s B W Z Z N 3 J h O b y j C S z d D g t h 8 o a d q N A Q e R L k w h r E l h O w + V e Q r H h o e E W r 7 6 w H C x N j O a Z A i d q 9 w 1 q C T l 0 h Q S w K Y W I 8 S p g C K f k 6 Y W L I Z H y c O l O T w f T 4 G I x W M y K h E D r a X F h e c O M K C X 0 w k c e 9 G z d w 6 Y 3 X 4 F 9 a E g O + a 2 A Q e q M J f / T 7 / 1 / 4 l l e q Z 6 s j l 8 p X n 1 X B g k u P C v 1 L w E M q 0 A V / s B f l d A d C I f p L b W d A q 1 A 6 j x I m l l s e m D V h Y l Q y / u q z 1 V D T g D 0 1 k I e i Y V S p V G r s e / 4 X U c h n M X 3 n T P V o H Z P u L G y 6 j X + / p n w e j Q o 8 i T v 0 f w l Z d Y c Q J g Y L E 8 N G w s D C x P f g 0 B c w E 1 J h K q g i 5 a V + + L 1 G 1 H T V 2 / N q n J n S C G F i m L X S G 5 s J E 1 / H E 1 m o 5 w f T Y j A 0 Y s K v w l B z A Y t X M u g 9 b q Z B 8 D o 0 B g N m R s e w 7 8 g R r C x 7 0 N M / i A u v v U q a o w e D O 3 a Q N q 1 g i T R z M L C M V C y O n / v 1 3 4 D 7 s h 8 d T 9 m q Z 6 W b Y i 3 I A 7 L h 9 1 i I S 8 U y F q 4 G o F S r 0 H e o E 9 q K 9 J 0 y 2 c 6 U b P 1 A q 1 m p q Y s r G D z e I p 4 z U p 4 8 0 r E U m n b Y k M 2 X k S 2 U Y D W o q u 9 + b 1 h J K B 4 K 3 V Y x S l Z z G 7 X j B j K 4 J b j f T q D 7 q K n 6 i l A d j D S M 6 F + F r C x Z o 0 o R Z y Y t e H 6 I + p F 1 6 Q Y / V m M X t X Z j Y e K z s D W T / j L W f 2 9 3 W x H N d M / S 5 z d H y L d I f a e B x d Z c P Q I 8 p Y 3 D 3 L 3 5 9 / h X x 1 d U G H b l x X 3 U U U G 6 F E E m l y B B 6 R Z H a o x i K 2 C h G n S u Z y r J H F l s j X S v L F x r m y l X l A k B X Q s W K M W n f + 2 f / 6 v q 6 8 f C S P d c + 6 E a / D c n E f c m 0 X u E L A b R D q 1 J D 5 v d i q H d 2 3 H 5 z T c x 2 L U P H Q P d k C t k K G X k G L v 3 D t p b R g B 6 r T e Y s H / P 8 0 j G o m j Z Z q + e U U K m m E B W E U Q e M V D z U 9 N V 6 H m c a I 0 M O q c a j h 4 j Y r 4 E c t k M Z I Y i 8 j L J 2 p h I 2 z K d K S I D N e l e e U W J + V v L 6 D / c L t 5 P V h b J M s X g n p l H S V P A m W 9 / G / / y 1 S D + 8 5 k g f m 6 f C Q a T C a l E C n e v X 0 f v 0 L C w D m U S 7 q 0 i m 8 g i e C e A V D x J F t t A n b G 1 3 m 0 y l h H L y q G t a t c n R c i 3 A n u b t f q K I Z 2 H r 5 8 v Q U Z t E s h G E U 0 Z 0 G R f Q l G W h o r a p x F M C f n B 3 1 F V z H i L a B 7 K Z P l k T A 8 Z d K I y D U D Z a r r H l i B d V O L t u c c r J L 3 R A q V K g 3 v n v 0 T u Q R + M y j K G B m r n l + B P T c G g d l R f i V 8 l K 8 N 0 b Q J G t R N R G k d S O 7 G S K M G k a c a N B T X a L K y E x V d Q L J P K o O e s 3 H j M p v N y q B S r 2 5 b f 5 + 9 1 2 6 X + l c 4 o f V d V v c W N u i 9 X l E O 9 5 l w M r c r 8 Z B a K T f m p / u x D D c D W o p D N Q 2 v U S g e q I N Z K g z 9 B H a a D F k 2 Y P u + H y p o H X S d 6 d 9 X 9 n k c h k 8 l C p 9 M i i x C d w 0 E 3 W 4 Y / F 4 B e I 5 n x X J b M u F b q i K n z M p i I F w 8 e 6 h O v G W l 4 a X A U h K a d f 8 c L x 7 4 C D L I W c S x b C S E 0 n 4 a r l e i P N w S 9 y Q B X W z v R k i I C v i W 6 p w K 6 + v t x 6 8 r b d K Y K d h 0 8 K J 3 0 M Q h 7 I y g U K 3 B 1 S s p h e c q L b J I G a E W B b L Q C v d 5 G b a h G L O G B z m h A P p t D s V i l a u Q X K s m H s p u k 1 0 l / E c l o U i g Q I R A y N b V 3 j t q e B i 2 p T f Y j + b 2 K X N K w K r U O e q c K F q N Z j A q F n h S W v d 4 v F V I x L F S N q F k j p n x S l 0 r / n w s p M R O g 5 / Q 7 B q 0 c h 3 v y w o d a C x 6 o R + g 9 R p m u J 5 C k 6 6 F z j H q V w l I 8 D u l U H N 6 Z d 3 B s c A 9 6 W k k Z u i T f v F w p o E C C H M t Y 0 G y U 6 F Y N K 6 l x m J T b Y F i j 2 J m a P T s o j Y 0 b 4 z T + 1 C 4 c 6 6 v T 4 N t L K u x t 3 9 h v Z i u U L 8 n I J 1 Z i R 8 s m n 6 G H 1 D q S P 8 0 u w E Z 4 I o F i W L R l H O q S L j S X y U O j U 4 v n 3 D l s H d L w i 8 H P z i 5 f A h + b P L + M o Z N t W I g o 0 W V j h 5 r e q V 1 d A 7 g T 8 m R O W f u k 0 m k Y 9 F I D M / y k a Z h S 1 A Y B w z M b R k e f g w Z E K 5 J Y x v J 5 N Z Q y L b q f M k K p U Z I w B s V v L Z 4 t o / W Z r P i O S d a F F H 2 W w R S I w Y O U / Q n 2 q 7 Q y J w 2 7 1 Q p i K x h 7 c x k j z 7 f S f d V v r F Q q Q a H Y m v N e Q y A p F 9 b K l 5 D T Y C p v 2 E 4 b o U K N V y a a N 3 s h j M F n m s S x 6 F w a 1 l 6 p D U v U G o r q f b G l V 4 M E j x A r e m B R t l O 7 L s J 3 h S x s m n y u Z g 2 s T Z 0 Y J g q a k i 0 g k + j B 3 W U V K t k Q Z F o H d n X d g 1 l n q 7 I A s z j f 2 g B Q Y x B j I / C A H G o u 4 s + / d p U U 1 g k M F Y J w D E r X 9 C i k C m E Y V J L C y t O Y T u R I S c i m Y N d 2 U 1 s 1 u A f J L E x r F P 1 m 4 M v 0 V W l 6 g Z g y B 6 1 2 t d Y F i y 1 i i R S G Q 1 8 X o h I J o K J q p d w 3 i E m l Q A o 5 / + Q C x c L E Q l W D b 8 4 P V 2 + z i I p Z 9 F l q 4 h A J U x H y s h o G O f k s 3 M m X E + h 7 2 l L 9 x m p p r 0 X c G n k p D y a j I g k D W S g G a w + 1 U k Z D I k x i m h T H a l i c i G H 7 8 C 4 h J P y 7 3 L G p k g / B 6 w b Y R j L I B W W I B N P o P 0 I q s K x C X u 4 n u 9 m M B F E / p p J q 2 e M 7 8 X G Y J L o 4 9 K y z + q q O d y N Q m y m b r S A a j d E g I h p H J 0 g U f b C o W 5 E N V K B r r p / w Y / / x H c T S e Z z 7 F 4 e o D + r X F v X H Y G k i 4 a B B o d F I 1 o i p s Y L U i 6 J C 1 J V a N x C K w G z n N o x i b s W F 7 S 1 l + k x U K M + 1 A s V g f 4 o D F Z 3 2 M F x E 7 / X q + l D j K O V K a h H 3 F v u Q W L 4 H R d y N 3 Y M j 6 N v Z U / 2 E B K b 6 T E H F c 6 J 3 s g a 6 G Z i k 6 2 m y Q m U m H 7 E x E k L I 5 f g + J G X / p M g U y K 1 4 D P X O 0 n h V 0 X i b m U l h a N i M h b c z 6 D q q e z I f i q n e y B r H O Z P I w G D R 0 w V A W A m 2 T t x R R n A A Q L o o W 6 c G c 5 d T M L X I p R s n 1 V X T 5 E 7 S w g x l Q 3 s w l V i Y D 8 N u N 4 j X o q 3 o 8 x k E x O t G m H W t 0 J C T q 6 Y u l U L 6 O t H h 4 Q V q 7 E H 6 r q W A x D y g 6 0 q j U C B f T B E R Q q S R W e i U 8 o e D K j I b R z q c R T Z M H W F R i T D 9 W h T J o L G f y F S r X C I K O h d E c B z o P 9 n o u 9 T B g + Z R o e x 1 I O X D p G l V A z 8 B l E q l e E y e W 8 a b r 3 w F 0 6 O j 0 F r U 8 H u 9 e O f y J d x 6 + w r e 8 t u Q y V f w U z u t Z L U U Q l F 9 8 w t / R X 5 V F x T O l P C r a t e c J 2 H h N s 2 R f 6 q S G W H U G y E r E 5 0 j m q n X J e l v U v Q 3 g 5 X T W n Q 6 4 u i 0 k R X T h a l / i 8 Q e 6 o y D + 1 + p z q O 9 K Y A 9 v f 0 Y H O w T P n E h K o P B q U W p U M I N j 4 Y s W V 1 5 c 3 / 5 J 8 I I k + X V 2 h R I h J K w d Z l E X 8 W z C g R G I 5 C X l I j k l 6 H U V p B Z J t 8 6 X 4 D G 8 G j B Y s v O l D W d Z 8 V N 9 H k L O n D + m p s U P 7 B t m x X z l x L o P i a N 1 S e 2 U E / 3 5 a A j r X P x Q Q x 2 D V E K c o z a h l p W U T F y / 2 C o u K q v 6 m B d w 9 Q k E 8 / Q 4 C 7 C 2 r y 6 E 2 r n I M I B W c k k h E w M s C o y s i B 1 s E T d a j B W u s T 4 4 x A 6 W y n W a E z f J k / 7 0 f e c G d H I C h y 2 b h 4 6 4 v M c l D D I 2 u m 8 c r J S C z D K O s T z x 2 H 2 7 Q A K p S S G j / d W j z w e R Z J A H u B b Q j U q d 2 9 Z j V 3 t q / 2 G d 4 P b V x 7 g 0 M l 9 i E W i M J r M 8 C 4 u I B a M Q m u y 0 N 2 W k C O O E j b s x Z F e a f 4 q G U v Q w F e Q n 8 a C W R 9 R G a L N L F R M i t m X 5 Q h Y R e M W 7 + l K T J O X o S C h 3 M h C M V g J M j X k n m T 6 3 4 h 8 J U n C S g L y t h N d R / T 4 i 7 9 + F d a O 3 Z B p L D B Z H B g o h J C Q a 4 l x E N 0 y V t D V w f O R O k S y k z B r e m g c q j F 9 d R 4 D h 3 v I / y m i 0 6 r A m E + D n n x U U N 1 c i e 5 J Y R S W r Z g h K u s n N 6 K Z / H r 9 e g F b j i u I e d H Y U d c F u I Y y K 8 a q k i u S o L 9 z Z h E D I y 7 Y u 3 S Y v R Q h 9 l W P T j + x Q P H k b i O u v H E T R 1 4 8 I A Z 0 E k v i m K l S b b g N N G 2 R r v f + m V G 0 7 2 y B m o M K 9 O s s B M n K i r C A C v J n t H C K w E a z R Q q F M l h b 5 o i r 1 8 B C w F G 8 d A S w 2 i Q L w b / P 1 6 E n 6 1 g k X 2 D h Z g T 2 P R z c I M F N a 4 R f p d a q k a o s C a F K V b z 0 e 2 o x U D b C g y W y q K M e d B 6 0 I K s 2 w b n F i c A a C g W 2 5 j Q A m c c R e O D y g y d h + S F Z M A 4 u y I X l 4 4 7 j j 8 q J J i r 4 G L 0 Q n 6 P v c k v y 5 / h 8 T C V r n V Y z p D w V w V C p 6 p G 2 q X N h D J y 0 i e / U o C D B Y N X D K F R I U M h q e M a X 0 D x o R z K Z g t 1 S p 6 4 8 D z Q b K a H Z v k J t 2 k z f 1 Q i l Z 6 x 0 I C n z C C H i 1 3 y N 6 U Q B 2 b g K v Z 2 r K V u k 5 I F S I b V b O t m P B A 3 s l b h c U C b G g b 4 p 3 J w d F F G z A Q 5 h E 6 U L L E 0 h r R s S 0 T Z 2 B f j y u V 2 2 t x Z F w I O j d S 5 T B Z 6 o H J b w b R w 6 u u 1 h G z E i S 1 m k z B P V V 6 t h K w 6 R 3 1 h C W 9 P q C C d / f y G i Q L e t 7 i d 9 5 z v f x Z 2 7 9 / B b v / U b M B j 0 m J o g X 4 0 Y k U p L C k d b w v S U G 0 e O 7 K 5 + W s I T U T 5 G n 0 P S n i U a 4 n J q 4 h D d s M t h r I a t Z S j k i s i F 6 P e M 0 q x 4 N B y H h g b x 2 P U Z e K Y W o a 5 o I U u b k A r F 0 D b Y T O 9 p o a X 3 5 b o M / d U K 5 7 K g 9 d N F A 0 v e R d h M z Y K n s + P b C K Y Y y r J J T A A z C h U a J D J u D L o G E i 3 f e B w 9 T z l h 0 N A A o Q 7 V a g 2 C b s 6 c j 8 D Y X R Q U p p R S w / N O C i F 3 h C i C D F p D P Z I 1 / f Y S 1 G R J i 7 k S 4 n S t q k o O R r t + 1 e B k S B R 3 o 2 P U R j T Q e I C z H 8 W P m k D w 3 3 B + H i a N Y 9 U x F i I F X W M w p S T a S 3 f S c L z 2 u V W f r R 5 n o f K M r l A b 0 T W a 6 g P F 0 a N D K p q C d z I M v U 1 D l k S B h Z k w L H b p P l l 5 M c K T 9 C g u o 6 N 1 t Q X h e 7 D r W Y y Y S U h U X k x j y K z U x n F 6 p R f 3 W p E V h d / l s n Q h 4 A + K w V d D O J f D 7 d l e J F N 2 G r B y y c H n c G 8 V k a R d / F C B r F A g p Y A / I c P F s 9 + F s X m Y r B H Z R f K 7 D n U X h B + d J U q 2 q y 0 P d 0 R J F E 8 6 h 7 O 1 C V Z 1 R k x X 1 o I S a h 2 1 E z 3 N l y T F I W X W i K c w G u j a V w o Y D 1 M b V D I w 6 a U 2 4 L e t u p q a k t D Z 3 Y t 8 I U + K J o k 7 d + 6 i o 6 M L t + 9 d R a q Q h t v t R i m b g r G p F w Y a O z W 8 K w v F W k l H V o R T k D L Z E i Z u 3 U N H T y c 8 k z 4 M H L f B o H A R j / d C Z 5 e h a 1 d b 9 Z v r k Y 6 n E X h A n X Y 0 K H w g D S T T y Q L B X J 5 / p 0 A D W q V Z T 2 p Z O 7 J m 5 A E 2 u z S O S C C G g / u O P K S N y K l o w L Z S d x e E J e L o X g 2 z 9 6 a E t b L 3 6 2 B U t A h h 5 W h V N p X D 3 N s R 6 L s 1 6 B p g q y c 1 D W v H y Y s e D J 9 Y H f L P w C / O b 5 S t n + l n q x v J L R A t r l v Z t W j M B K h 1 C Q 8 c f 0 K J j g Z N + V j Q e e 6 9 O Y 1 d L w 5 V D 6 x H M V / E / C 0 P K j n q u Q 4 d b H 3 1 Y I z 7 S g J t h 8 m 6 y R o m h h s g T V 1 w Z I 0 J e D 1 I w O D X L G S N k b 5 0 O g M 9 K T o R f g + u 7 z v 2 t z N k j E x E s Q 5 3 5 z H + 1 g o G n 2 3 F m a k 6 F U s m o / D N 3 k b f r l O i j x k O Y g j x r J y E T 7 x 8 i H 3 6 B B y d 9 e / G 3 F l Y u r V i o l V A p k S b Y Y Q U T / 1 a c s k C J i d m s e v A c P W I h H Q 6 i w l P D L 2 t F o z O p j H c T v z F q c f y j T K W K n f h L P Z R Q 5 H P t L 9 V K L N k J C U U l c 4 k B d D e l Y X i A V 9 r 4 M h M D n Y X C U N Z D 0 N L B Q o j a X 8 S t K Y e G y x 0 / F F Q a V S w d q o w d z o B a 6 s R G a V P d I 4 O T e I 3 m H s r l T y b Z R M C z D y e B U / 6 b W p 0 2 S J y l R i M 5 H g b L T p o V B q y n E x J i S + T Q 2 q y k C 9 G e p Q b k n 0 o 9 p n 4 / I Z m J b y 5 Q d j M 0 s Q x 0 z 4 O l S v J I 2 3 q M 8 L q Y K t X 1 z O e m B K 9 Q w Y R i J A s B X s h 9 D v U 0 Q o Z f Y + + u x Y 8 6 G Q l 3 W N 8 q P p v 1 I Y o B 2 A 4 d L s B z X 8 E i D K H y J r K c 9 C T d a g N w E a w d b Z 3 W O H o N m L h T o Q E q y S c f 0 Z o L g V n 9 8 a B F Q Y r T p 7 w 5 S i q g n q h E X y f P M f F v i 3 3 j R C 2 q v W 8 u a g k J Z l C K T J L U l S n k k z 7 G T x F 0 m U n B u A p w N m r R Z + z R J Q K 8 C a I z q u p l 1 0 9 W B i / S s q P + l 2 j E 9 G 3 j U L x / q I G v u u T 6 B i Q x k W O L A i z D Z V C S w o q T f 1 f g V l N b g D 9 b o 0 i K 9 U K u F q d m L w y J + 7 r 3 k o J t i / 8 I Q r D + 9 D b 5 Y D n z g J 2 7 m 6 m 6 5 D D e 7 O E S e 8 E t v U N I k d E K Z t K Q 2 O S i 9 9 Q 6 8 i P u 7 h C 1 2 / m 4 f D k A t X a 7 M X C W A r T 0 z P E g 5 W I J l d Q J k 6 b V + Z h c 1 o x c y + E l p b 1 A Y l G l G R Z M f H K k 7 9 M 5 8 y 9 F S x f l K O l p 1 l o O h 7 k L E w B T x w u 8 4 D w l q S u U 4 g H g y 0 D C 1 1 t 8 N h U P Y g X l 4 S p F 5 q y S F R F L 1 E b I k n i w e d l l I s 6 8 h X q + W g 8 W M R 7 d K q a c H A m g U K m I f o l Q 6 u 5 R G / J R E R T U w 3 l c w i f n X X + L k c M N w L 7 U I 0 + z X q s F y i G h t q T f a u t g z z H U g H N H c 2 Y m 3 P D V v U p N 4 O z x w i d T Y 3 5 t 6 P I Z O K Q F y w o 6 m P Q 6 9 Y n r 9 b A A R / d J r 4 m K y u h m C o a G r A q + F b 8 W E z a k M i x 4 q G + q w l T N c u C b 8 1 h L G N H S 1 G E 0 p M r O V g 6 p H b V 0 u s + R w m z Z N 0 Y 1 q Y O T N 7 8 L p o 7 t 4 n X L Z a y m E y u v c / g V i w 5 7 M i N T m G 6 0 g J 7 P o 2 p j B E d p G h N 6 i Y a p 3 E x d 7 W 2 S T k 6 2 N R l h 8 F i g L G U R b B p B 1 r 7 n E J x O j r p 8 6 S E x q 8 s Q 7 u 9 C X v 2 O k m I F L B 2 q K j 9 z M I i s Y / r d i f R 0 k f K n A T r W 9 / 6 m y c X q H 5 y H F 2 O F l y 7 f p P s B j U U 8 d d Z 9 z y Z e D X 0 W j 3 5 N H o U w y V o L T y Q V t 8 B k S 9 B k 1 h Y D G h 7 O M A Z r F m 1 B t 3 D Y 0 z 5 m s y b 0 y U W R h 7 M N V T o 7 G y J O B u C h c c z 7 o e d z D a D J 2 x Z B N n v 4 3 m M f I I H O z U Q P a 8 U V M j k y R r m y e b k U p A V t S I C W S J t G C F a o F P k k C 0 k U C x U s D j q h d G p E 0 E B 1 t p q 8 i 3 K W a l h G X y c h Y i j e 0 x H O Z N E r X 5 y g Z o M q B 9 O J 2 w J p F Q S o Q T 5 e E Z E o t H H C h S D B 5 P G Q o N 5 k d p d Z 0 C i v A S L x S K O b 4 S N w u I 1 M H V l y s y W n m E i P + 7 O s g r P D x O F r g 1 8 + o x K p R D h 6 X / 2 u T N 4 Z m c P h l 0 S d 1 M a S O y q C Q I 1 N A p M i c y S y S p N V n O U M V O U i x B 3 o 7 G q V O Q Y 7 F G R c l c j M L N E 1 i o E v U p y I W o T w W v x p Z e + K r L 5 / 4 / f + T 2 c u 3 y B L H w B D + 7 c w + 0 b t 6 j / l L h 2 5 z b s T h X C y 9 P w r v h w 6 f J V j I 2 N Y f z 6 N C b c k / A H Q 5 h a I c U / N 4 n R y X H q w / K T C Z T L V E K r k S 2 E D N u 3 D S O 5 U M T I o V 4 M D v R D 6 8 z Q x d E Q 0 1 t R J O d S b a S O W U M 9 W J O x V T G C w 9 a y V Q J l N N i x M h W G w 9 E m r I S s o E V J k a T v r K Z T Q h P y + / S P B Z T B n 2 f a o S d h y h T o O w o V U h 4 5 L O 0 a 8 X k W P C F M J G j s R N t 0 7 T B w x E + p J Z q o Q 1 l F P h t R A I 2 a a K v a L o S A H 0 Y i + 0 o 1 E Q J V V C i O 9 s 4 + L L y d Q n O / 8 W G Q o R Z 0 E I E C + l u b C + L n g g L Q 3 8 2 x W q A 4 Y f y K W y t y 0 k x r U m s e h + U 7 a T h 6 D W J y d y s C x e D I Y C Y g Q y j o A c d u b H a b m N b g x 9 K Y H y l y x k 0 2 K c j R S C N T + Q q + e z u A k X a e s 6 L 7 p A f / r S k W n t D t d 1 Z E E I I H f p E U l V z J m R M y k f f 3 z X f 8 + N 8 / 7 H o 4 3 5 M g X 1 q / J q u B L V U g K X 1 A Q f R P T t S D f 4 P B Q s X C 2 i h 0 J n U J 7 o Q O e 5 p T M O q J L t r r y b f x / A p Z f Z 4 n W j 0 e f b 4 g G Y b r 2 L Z 9 B K 2 t H c i k E / j I i z + G r t 4 O p L P E o b x e P P / C s 2 j t a E P F H M L R / c / C n W n G i L 4 V x z 9 6 E D 3 d X T C m S z h w c g + G h w f R 1 t r 6 Z A K 1 3 V W E t k H h x q I B W F 2 S 8 8 5 U r U z / Z 0 2 l I d c p s V y A x l y / 4 R q k C d g M i c L q z P A i H V G Q z 7 H 8 I A J H u x V p x R L Z A I k 6 s m 3 h 9 T w c S u f w L a f J 1 I S J K S D P O 2 X p P Y 4 8 6 R V N i C U D U L t S 8 I 1 F 4 X C 5 B C V T k 8 N d I P q W q Z D v o F z t 2 / F v S 5 E 5 I p d r H H N O t K 0 J P v / V U W d p D a s 7 f y M k K 0 u Q E 7 X c z I f i v E E t U S x O x F V r t F i Y n Y N S R Y I q L + L 0 g 2 V c n 0 3 i q Q H S y s T / l x Y X s D y 3 Q F S E o 6 c G E m I N D f r V n r m j x 4 A F + h 7 I 0 b d a N 7 c m N U T d C R T I A s f C C b Q P O t D c 7 R Q K g A U n m i P / o s 0 g h G l x d B l z s 2 O 4 c e E C O n r 6 y A q X M R P M 4 R 9 / f g y H t E s Y v X k H Y / d u i f z H m Y l x m F r 6 R d C A s 1 / u e 2 u D h d Q f C c N A M 1 2 b r o S / / X T b q s n T J F H 1 s j Y l x h C 3 M T / U x H + W o l L U T i 5 X I p 2 O r 1 p P x f 5 W s 0 l a T s O C l S / J S V i J C l 7 z Q W s 1 Q E 9 j j w W P J 2 q z p Q S 0 i t X 9 y u j r 6 8 Z T h w 6 g f 3 g H t u / Y A W V E B l e f H S 2 t L W h r a 4 G t m 0 Z U 3 o d E 3 g + l Q g m z p g M X X v p j h L N L a G 5 t h 8 3 h h F K v w O s v f w 1 3 r l 1 F d / / Q k w l U m z 2 E g o I X q m X I D z E h F 0 v B 7 D Q J f 4 J 9 G k Z e R j c u s y G + l I O i K U 6 f l B x / b i y y C T R A V e L B g Q s O L h R I P L S w i k A E D 1 R L i w F h T n E x O I S w M J L w 0 D c t 9 L t Z c R 7 G q d / 1 4 E s X E v i 1 Z 9 r F M a a Q n C r D Q s 2 T k 0 n S N v F i F K k x + p 0 u F p g S W a I U D X A S 9 K r P w 5 q 0 x 1 n 1 n w i 6 i k v Q x r W o f Z 4 t n c y Q g / d u B N a W z a 0 A B z + W b 6 a F X 7 J 0 K 4 T E E j m 8 n d J M e g 1 6 v Q G n X 3 k F i V h M D O L u / g G o i G 5 F P B P 4 N 6 9 H c H E i h O L b n 8 X A y H a h n Q e 3 7 4 L Z 4 i A r U M C X / + x P s G P / / u q Z q i B h 8 I 0 n o b R u T a B y i Q K s 3 W b E P S W 0 7 O L J z z J y s g h u 3 f G g t 9 1 O 1 y R 9 z m g l F e b q w P Y D + 0 j w y W K T R X b R s V 8 9 2 U o C 1 o 3 + 7 d v Q 2 d e P t u 5 u t H d 3 w H s l g Z G d S p G 3 G U p J A l F b j L i z t S C C L o 1 g f y V 4 W w d X p / N h P z D m f U 6 y h N J F s P U P L I 7 D b G 8 V r / n a 2 M / i t C Y G C x f 7 V i y k P B V y h 3 z C X n p f S R 8 M p I k G l k 0 i / L 4 Z + H t T l y f h 2 t 6 J p i a p X 3 2 p S b K o 9 Q l 2 z q Z 4 + U + / Q G 1 g g K u l H V p y b S 6 9 + Z p Y k T B 2 5 y 6 e O v U M t C b d k 4 X N D w 9 N i r / s 9 H M k K j C 9 j L Y h K S z + M F x N 4 P e j M 0 l Y i R r V 5 p B 4 N o N p F 8 f b S m Q T 1 q I W c m W M n / V i 6 F Q L D S S p Q d N k z f i 7 a 8 E U k i d x G W y 1 T O g g 4 V s W l J K F k N x S z F 1 M o P e 4 S Q g U W w 1 G L Y T O N 8 6 / w G F 1 V g g K m Y 7 O J 3 H 1 j c C C w l g 8 Q 9 a F q K H K l i R r a o d / t I h 0 K k I W x y b O V 9 H G 0 H 2 w i Q a U h y y a m g Y r X W v c A Q N p z q 2 i U F L A S + O r y 8 a O v D Q H V a N U m 2 H y v B f a n i K 6 u t a H 8 R u R D m W h d 0 h W d v K M H 0 P P N i M Z S E P p y K I i 5 5 h X e l V / F H I F u C f m M b B 7 U L z m S V n t m v V A + W w e M x d 9 2 P Z C J 6 b O + 7 D S 3 o U c d X M 5 E 4 S 8 G p R 4 e n h J n J t h q L R S / 9 J g J 4 E i i c H E + V l s O 9 k n d Q h h 7 b q q e x e / i l 3 H P y m e 1 x Y O b o S 5 d 7 x w 7 m g n y l z G P f L j 2 D X j C e N w W g F 7 N b n V 7 w 4 g 7 p a T r 5 u D V m v B 2 / E l 7 J I b s f N D 0 l h e T o 6 S A E k G o h G 5 K N F Q X x p H D h 5 D L p X D 3 / u T u / i D X 9 0 N z 8 0 p 6 M s 2 d D 1 H t L T 6 2 S e G i r 6 Z D E g 3 V m u k G v y R a T i G b f j o v 7 u J o 7 8 7 K m i e S d k O i 6 I H O h n x z M r q a F K N 2 t U w 8 k w r 7 l 9 5 U H 0 l p S I 9 b O k G s J C x I D M V Z P G Q h I g z p x e g q S 4 8 L P F 6 H g J b O 0 4 z a k T t j A a 6 J g a x K 8 L m g 5 b P o Z I Z S D D 0 6 D t u R e e O D u j p e c 8 x M 7 a / 2 E 3 H z G K R Z d / B T v o k U U M O 2 v D 3 6 I c i J B 0 P 3 p z F g 9 N z c J M f x r l q j 4 J K U U K n N Y / F K P k m n C 3 x G G F i s N A 1 + j p r w e e Y u x I U N 8 p + 0 s L V F I o F a e A Y m / R Y v F A S 0 x N s 7 R c 8 y y L I w u D p D R Y m T h l j r F 0 L l C 7 I 4 L 5 O f u Y u a f l M W R 0 T w i S Q 4 7 4 B h p o z 1 L L S Q V Z 0 Y h k K g y 6 X 4 y D b T v V h + i J d G 2 H K v 5 4 m G 6 p B i R b z o 4 M 1 p a x M C B O D M y t Y m I L k 0 + u K S c x d j e L t q 0 G i t 0 1 I 9 b f A 0 9 6 L t / w T + M j x H r Q M 1 W n 8 R s L E q M x 1 Y f e u I 4 i V F i A n a n 0 / V M A 3 b / j R 3 G m G Z U d K U s p P Q v m 6 H W x p 1 E T X J E 2 b C J P T 2 q I h W r c 6 a T U x o 6 L j a r z 8 + l 3 E y z q 8 S D x 3 Y W Y G j p Y m B J b 9 S I Y z x H O l j m d N K N U 3 W A 2 l h n 5 J R R S R O I I U 8 l 6 d K d G I m v X i g c D h X S m L X O L M C S 9 E q J P B g Q y N y C 6 X Y c y n F M s k G G x F m c 6 x b m b l s N a P q o G T a j m 6 F / W F H k n 5 a s j k 0 p C r 8 0 Q 5 i P I 1 E z f v c 6 G 5 1 w Z r p 1 p E A W c v h u H 3 + B B Z i i M 8 R 1 e x U M A K U b 1 U M I / w Q h a + i R g q i R j d k R W u x 7 M 4 x J a y U F h L s J h X Z 9 B H Z q i z y X d k 2 t L U Z 4 Z K p x K C Z + l Q E 8 V M k P 8 l f T 7 m K S B N / k I m k U Y + F 0 V g I o v g V I 6 u J Y N i O S O S T G c v k V / a a x R K o g a m T E H 6 D Z 7 D 4 z B 4 Z k W D k E b K l i i U l V C o t G S t V e h 2 Z g U l Z z V Y i x q y k H O / 8 H + 2 L h 3 O T G l F N s X O t i J 2 t x U E n W M f S a b Q Q K M z I F O Q C z q 3 G d Q m G U J k L W M z Q Y S n U 5 g a i 2 C u Z I I n b U R E a 0 R B a 8 Z S n D N X Z E h l p R Q u t c G J C i / F 7 5 K E K l H g 8 b x a a a g y D q j M R Z x 7 5 d t k S L K w O 1 r w s 7 2 d e P 5 4 m 1 h P Z z L Z 8 e d v E X 1 / E s p n M 6 a w z U l D i h p t / O w C W R I p l 6 s R u Y I S 8 k x R R O 1 K i g y M q j Z U W N M R b c k X k i g q 0 i S U G q g q B t G 4 0 h z T a p D y p P s h k / 3 q P P b 8 e B 8 J L I f a V + c Q 1 l C L 3 D F Y O H n m n i E 6 i R C Y D V F H S w s U O X z e m D H B 4 O M s r J y 6 x P N O b F X 4 m + x T N K 6 v a c T y u B d t I 5 J V e x T C s S B 1 Q h q F Y h 5 W Z S 9 p Y v Y l p O u T L E 5 t V H L 2 / e Z k w e P N Q B 5 J I R F M Q a O y E U 2 q I J 9 P Q 6 P X U l u R X 6 c q o H t P G 6 Z u T E H V r E a L w y V R K U J 0 I U G + k g n 5 Z B n x 5 Q L K H G 5 W k 3 K i n + c r 0 M r J o q c X S X l Z 0 P + 0 Q 0 y W 1 8 A W 2 e P R Y q R j 9 f z T 9 H n O E V w d i u b 7 Y a u b r P i w f L G E 5 Q 6 J H t Z w o j 8 P m Z L z M S U / q U Y p u Z 3 T s Y y g w 3 y O t 4 j q 8 R z c c 0 N 1 W s f 0 r 1 A g X z e X h d H E S / g 3 p 3 w P L n u x w / 1 f 8 O b + / 0 g W t o h k b P 0 K B R l R T M b y x D W M H P 6 Y e H 6 q L / l w z v B h h k U D S s k e p C P z G L t 5 F 8 / + 2 M f w z u U L e O H j H 8 f U + B y m H t y C w + n E b 7 y m 2 L p A c c h 8 o J U n 9 5 q E x t C G F s l / a l 0 n U G V 3 M + T d 0 q Q p m 3 Y e 8 J u B x g U N 4 u q L N W A N z s 5 o q V j C 3 K U 4 W k 5 J k b g 6 Z N B X W r C y 4 I X B b I J K r a b G i 4 u i J n u O H K Y B J W m x c l F K T 5 L R D 3 G 0 k B N j W a h q / h A P G v a v B B 3 c o C U 2 G + i z F y L o O 1 H P M t 4 I 4 U g E N p t J + G h S e h K J u x C k 9 X i U Q H G 6 j b l h D d q G o N N O n f c j 6 w i i s 6 N d 3 D O S S v L z p M F e p P b g 4 I Z K r a K / M h L y o q B 0 k x e n s f v 5 H a K t c 3 m y p i S I M p 5 Y V h M 9 o 3 P e f m c e x w 7 v q / 5 I H X N 3 P e j Z V f 0 d Q q Y Y x 8 q N A n q P O K i / g p h x S i U H a m g j q t b Z O i M E i c e M t E p Y + u 7 i 1 R w 6 D 0 s + 0 8 R 5 N 4 Z P r p 5 / 5 G X q y 0 E e 8 B o x N b N W o P g a 4 q E E / G M Z m A y t u K t T Y P 7 u O V j a B m F 1 r F d 8 t T 7 g S + f l K 8 d 6 8 6 u i j m z J l 5 P 3 q q 8 k c D 6 g N 9 q C 3 S 1 O 8 p / r f R X y R O C f i 2 L b i V 7 M X g 0 8 Y r S v A a 9 g Z G F i q M l x Z W F i i t Q I u g 6 R Q 8 X g V P 1 H C R N H g O 4 u 1 c K q d T T O L T A 4 T 2 r g l A 3 L l 6 Q l A j z h y 3 / N J B T l o p w 0 b g V f / r M / R S x M F M X r x e D O 3 e L m a 5 i 4 P C u E i c H C 5 A 2 s t V C S 4 E m T v 6 u R L U i h + Y 0 g 1 2 x O O 2 o Q g 1 M I 7 B b A j d f 4 a A A L E 6 + Y F V j z 3 k P Q L S r M S W z f P i y i f B Y L 8 f p 2 P f R 6 P Q w G g 6 C B P O G q 1 d C g J O X D q 6 H N J h O M R p N 4 z e F 9 P s a f M e p N 0 C t t Y m J 0 / 9 4 d 1 R 9 Y j Z Z t n X D f r G t / n d J M l l A p 7 n n G s j 6 w s x y X P 7 R K N t U g N B o j l m c 9 e O k z f w 7 X X j k u v P Y G Y t E k e g / 0 i e j n z N g k r p w 5 J z 4 / 5 C x i 7 v Y b Q m n y K u a 1 + B + f + x I s z Q 4 s l m Y x k b q K s d P / D d 3 t V h x w J Z E Y / S o W 3 / 4 M X h z J 4 7 n h o h A + a c 5 Q j u E W q U p T o z A x W P E 0 o l R S I F P S Q X U 7 8 l C Y Y i X J k l t b z E K Y 5 i 5 H i Y l R H 2 z V h 6 p l m T P U J E h K l V w E A W r g g a P J t h B f 5 o z k + E O O v B m Y N r Z u 4 G B y 3 b M a a t q P Y e 8 0 4 d 5 r s 2 g f q G s + b h S L g x r u 6 e M w 0 Q B q b m u l 6 6 L W q Q 6 6 u Z s e D B z h 9 V L S e Y r l P A 2 g E F 2 f R D s 4 f M + W q f a 6 t i z c 4 1 6 E 1 U a U p k S E V K P D 3 n 9 + A X 9 y e h H 7 V H P Q a P U I + Q P i O 8 2 t r S S 8 m w x w Q i K Z I u p r e B h 2 3 8 Q 4 C d T v t I q G e 2 e 4 T G U R R u Z z K O X 0 v z X v M 6 K + q J g X 4 Q z + + G I W G s t 6 3 3 Q t / H N E i X s 2 T i l i 5 I h m c S k w B v 8 k E Q f x l 5 t Z R + d f v p X E / I N Z E Q k 0 2 H Q I e W N o a 9 P B l 1 y v L D t t Z R E 2 Z 2 v 8 5 r e + g f b e H r F s f G B k B z L p J B z N L X j l K 5 / H R z / x s w g H g k i l 4 + j s 6 S U r U s Y k k Z 6 f P G x d F 5 S Y P h + B v l l D 7 V f B 6 V e / j e c / 9 C K 0 O g 3 s p D i + 8 K U v 4 u S p k + j s 6 o K r 2 Q n 3 2 0 m U 5 x / g + H G H C L v z y v P 7 i Q j i d / N Y n P Z i V J / B 7 / z l F H p G t N h m 6 o F K T j 5 b M Y J p 3 3 4 c 7 L D B 1 m Y S S d X C T a i Q H y i 3 i K R j V v q 2 T i 1 S 2 t z W B K r T W l y 1 F o i F y X 1 3 A S a X 7 q G V m v b 0 Q + N P Q d 7 E m Q z q h / N P j x O s R 6 F R o F I F B Q p G P Y J j C 4 g t E B 3 U F E V y 4 m Y 4 c z 6 A Z q U L + j a p s A k 7 u n I V 1 w u s j 2 q t z C G E i g M R 3 E i c 6 E q 6 C + N 3 7 + K N b 3 w d / d u 2 4 + L r r y F D v t D e w V Z 0 K M I 0 I B S 4 c v 4 c + g Y H R Q F K y d d a P 7 g Z X u 8 K 7 L a 1 t J A / u 5 X H e v A 6 I B 6 Q 0 U g U O p 4 U J u u s 5 N A k f Z z p U 8 Q b Q V N n M 1 n t M t R m h Q j o P A 5 B N 3 2 n Z + P U H A H y + 5 R 0 n t o t N t 4 q J x N 7 p / 3 Y + e K Q q P C U D K U R X 0 n B U 7 G T T 1 p V + 6 J q k v S c 6 4 L w W J o 8 G 4 B J a y N L o R R z V 2 q 9 k o S p G V F v F F Z V D 0 K L U Q w e 6 I W T H P 9 i r o j R S + P Y 0 W s l P 0 8 p B v D S g x B 8 4 w m 6 R x l a t 1 n Q 0 e E i y 2 r A k a e P Q U / C 1 O R q Q 1 u 7 A + / c G M e x H z u F j u Y m Q X M 5 G G T v s E N B l o 7 D W F F S F v 1 m O 5 y d e h i t X M b N h X / z 8 g x + 6 + k + W P Q q c k n k m E w r y V e N o 0 1 r R C i n F q v J E y U P j W s 7 F m 8 F 4 O j i B G y p U S p c k G c r P h R X T B 3 o m B b P 2 W x z H Q l b i x V y X Q F E F M h S L R E R a 0 N 4 O g H 7 g K T l a 4 v 9 + P P J H P k o G u 7 c j Q f K R u D g Q u 1 C N 4 J n J Y / M R B y D p 6 q J l w T W 3 t z h Y 6 f n s e 1 Z + l 2 6 h u n X 0 t j 7 E S l F n 6 + H / Z m a L 7 Y 2 Q F H z q 8 Q S e R G q 3 x p S 5 F S 7 r 0 U w c N y 5 K i d t c m o a Q 4 M D 9 K u k u e i M T C v X h u 5 r S M F L / y 9 T a 6 7 2 P T a D S L z l l b V V e u L 1 + p C c U G D w G S c 8 7 w T Q s X / z + T R e x Z u M x Y h i R c j K d u D G x X P 4 6 C c / K S o 2 8 S n X w h 0 s o N u 5 3 u I w / u 9 / 9 / + D h g b o b / 7 m b y E e j m F h 2 Y 0 i + a 2 B C L E U j Y p + K 0 K v K 2 j Z 9 z N s 7 r D H E Y W 9 d X X b z p y n 6 8 k v Y M 8 L 0 m I 9 T k L 2 3 E z T v T g Q X o 4 i n o q h q 7 9 T U D X G 9 J V F o o Z t g g 3 V w F W P q n E Y p J J 0 H f d O Y + + P H 8 S J p n o K 0 v T F A P l G 7 6 C t u w d x 8 r c j Q T 8 p R S s O n 3 x G F B s 1 E N 3 9 2 u f / E v 2 D Q 3 j q 5 E k R n W U L H v d U k B k s w Z p W o 7 P P h m Q m Q m N N h t h K B s k i Z 7 O z L 6 Y Q 1 H D L Q Y m T Q 3 4 R X u Y 5 J f 9 o C p 3 b 6 w O D n U w W n I y / X h C k M V g R i S n J K X W S N l 0 f 0 X t 3 4 E u W f m f J m 0 V 0 b g V y u n l l y Y y W X T r o 7 W p h J R m z F 6 L o O 2 F F u s L V m E o 0 Z O t z D G s F i s G f 4 2 j c R q t 4 e W E c L y E w V u c 5 2 L J l K k E S Q I u w x H M 3 l t B 7 s C 4 Q 7 o V F d F c n W V m I H + V T f j 9 Q L B Z x / v X L O L h 3 n 7 A e D J 5 v 4 q Y y N N U X / c m p H 8 6 + 8 i 3 Y 7 W 0 I B J f w z I / / G E p F U o 5 k A T b D 3 F I I r Q 4 p E h e j w c g 5 i k L p k R Y P L o f F B H c + R / 4 I n S O V K 4 s y c C W F C o V U H D p r C 7 x Z F 1 p 9 H m w / u V r Q l y d W 0 D Z c L 0 C 6 e G 8 F m U i F r G u Z x o s F 4 V Q Y H n k Y H 3 9 + r 3 h / 9 i K p y V Z H f Z 6 r C h 4 N K a K N U 9 e + j Z E j P 4 n m j i A O O V i Y p H F S U 9 D z V 4 P o O + o S q w j U 6 j A i C b u w m r x W r P c A u Q f 0 j 1 m H d 4 a u I 1 p C 7 / 7 6 e r 4 5 o o y d T 2 l I 6 a j o + h T k Q / r Q f b C N 2 k A a D y t z 3 q 0 L V C 1 L g s H C w x 0 1 f d k n q r H W B C o 4 l 4 G z l z P G 4 9 X w q H R q n m f i O a L v N z g n k K k l T w w z h + Y Q / M y F C F w n 0 i L C y J i 4 8 Q D D B 3 e Q o P i g l 7 l E C F 4 B u s Z K t B p 5 e z J c d a v F o r g a W F B q A Q 3 v 1 S K G j t R r A 8 7 O z a O P / I Q f N H L p 3 M O l K 4 / C g z e W s O P F r V l E x u R K A U M t 6 y 1 V Y 8 0 F x r 2 V C n w x K T h V T H i g N E l 9 0 R m Y w P B x q T 1 i / p j w u / z j G W I 7 e i g t F X j m A + T v t A l / a u H e I i 6 4 L + P Q C 7 8 I j d m F 9 u g S U u T v + N r 3 C S b C U e B M J o l E c B H e y a t o 6 t s P Z 9 s g V A Y 5 9 n V m 0 U y + b i O Y K s 5 c 8 a I s y 5 D y 1 W H o Z A c S O c X D 6 G k y n B T Z + m w d f f f K 6 K k W X W G U K p x F o x K / e 2 d y F h 0 9 b X h w + i y W F h b Q O z R E V F w N Z 0 c T / t k 3 U l s P S g w 6 5 E I j M x X i R F X O 2 b N 0 K e E + n 0 d r t 6 R h C r E S t F a l o D e s s d m H M l T a h c a v W Y w n h p B + 1 r L 1 D q u B / R / + D c 4 t l C Y L r T B 2 F 7 B w u k K C L T V I N p 8 S v g 7 n G 9 5 y 2 9 F r 1 Y t r 4 e T a z S Z w H w W r j r 7 X k P D K G o 2 D D p x F b 7 e 3 P L Q M j F C Y K z c 9 O r T + f U W 1 r a Y v B O H s e / y 9 f e S z 9 0 W w 5 d e f X 6 9 Y O J F j r Q v m M C p w 7 e 4 0 2 l 1 1 n 4 s X 7 S m I 8 / j i E a L T Z e j I L 4 q x o 5 + v / r 5 a R 1 3 H 1 K w C Q 2 J B J N G a n W a R t 6 m 3 6 L E y G U H / 0 2 2 i c l Z r d x O U B h X M d v p u 2 o q E P I 6 P v 7 C f 6 K Y c C x U r f B p J K U c C S 8 i R M O l N N p h t L W h p 7 4 T V 1 Y e e w A J c J C T 5 p R J i H q J r s 2 H E F 4 l + z i b g 6 N W j i f y w p m 4 H n D 0 W z F 6 O I L u c h 6 1 L g 8 X R J Q S m Y 8 i H r C g r y V / a y Z S U + E y 5 S B T x P t H R A P w F P R w a D b I J e t / p R L m 1 G c O O Q y g N 2 t F q 6 Y Q i q c d X 7 6 5 s 3 U L t d K W o E R b B k 4 q N S 9 L 9 l 9 X o O 9 Y k / I Q M u Q G m V k k z M J / l D k n l 5 d A p C 4 L + d H V K F E u S j Z q A 8 K R m 9 T m p A K 7 r x 5 O r R a I g Y p J W z P I S m K g y a l f b I F / x W A I 2 h x 5 p W Y A 0 i Z q s Y S v m L y X h 2 F a B f y w v J i z Z P 7 o 3 P y D m H L 4 X Z A s V a F U N P 7 4 G A X e Q O k 3 y 6 6 a m Z j A 4 2 C + e P w l q G v H d Y m X J S 4 P s 8 R P P t 1 / z Y N t z b d B w H t k G 4 K k N X n b e i L k 5 0 s q 9 U j / 6 E k p i J j F k 1 F K u o V 2 t x d y t B b I o B s i M F T y I 1 q 1 f m 2 c C 2 5 9 f b 6 0 f v O 7 B j g / V 3 Y c 5 t w f v v H O b L F A F b e 0 t k K s M m J s a R y q V Q v t T v 4 i x t 7 + O H U / / D H g l d w 2 O x f t Q q 0 r Y c W q E h h A N E B 4 j 1 E W s Z D m z h W k p o z b O G u c C 3 X f d a O l v g Z o s + v I k 0 c 9 B F 1 k y 8 p F 4 p W 9 b E L o W a a x P R Q b x b J f + 4 f w o Y / z 8 H A m f A y k / M a W A F t b u y t Y t V K 6 k R L M t A k V j A T 1 C Y o Z O 1 K N E Y I y c 0 F 6 p r h t r 7 d r 4 F y F e s i W x G D m j p K 1 5 F p x v b K M H r 5 I t k O X T y q y C o 3 P K f G 1 9 k X i + 0 W t 6 8 N o l F a 9 t o u + x j 8 e w d k l z K 5 w d w C F N t m T 9 N r J a d D n 8 W 5 u B 5 1 F C 5 B P o z Z J i E F T h c g A J H 5 0 h F C S K Q s 7 8 M n m T / j B s b e s j m B y c a O q X A j N B s l B O x y M i a O s g t Y N S q a Z 2 I k 1 L Z k J B 9 6 e g + x D r g U S 0 b f N r r 8 F o N i G 8 F I X O X M 9 P 2 w j R B V K S p g o 5 / m G x Q J F p T z J C N I r / 0 k N Z z p M d J 5 + 0 g T 2 q V S p 4 r i U Q W I i i f U A n 0 s P 0 d E x H 1 z m T S q A Q z 5 H v p K U B q U M o k y P t k E e b d x G p E Q V W i M o F c x l M J 6 J Y S q b g S c S g L 6 l h a S b N X y g i n 8 3 C a N D D q O O 1 c B a U m w 7 h 9 u 1 b s P U d o 7 G h g 4 K s X f f I Y d E 2 p v k p d N H g H u 7 O o W L M E z v R w 9 J i e j i W 0 p U V F O V p k S 2 h U X C q 1 O q x V n v Y W m w i V 5 H H p Y l 9 R D I Y T b 1 E / U z k / 8 1 w 6 Y N B F M o 5 N O k d M J A i L R a 5 T y Q Z + P n P z e D C X B y / 9 N F + c n d S a B q k 3 9 m q h W I c H e L 1 9 w 1 O P f l N z I N L W T p q 8 Y l j 0 u L B 9 a G i h U W 2 U I / J g i Y q u T Z R d i v g G f / G h X x v T m r x / G C W G o y 0 7 C J Z v I 4 C X X c 1 3 6 / S 8 V D D M D g s O 3 6 e e L 6 c q I m 8 i N 4 j T S J S x 4 L F w r R 2 J W k N x U o W 7 g s Z 9 J 9 c T e m W x w N o G 5 E c 7 y e 1 U F x E / 7 t f + z L 5 C k m 0 d 3 X h 7 3 9 X g U / s s + G E a Q F N r h Y s T E / h J 3 7 + 5 / G F / / 7 H + N m / + / e q 3 6 o j v p w k m a z A 3 G r C / d f m o K e m V N W C E 0 K R i K e o Z H U i S q j Q F N C z d 3 1 g Z i 3 y m Q K m L i 4 h k g 3 B Z n F g x 8 m 6 p U k E E z A 5 T f j i F 7 + M v / W 3 f g 5 f / e q 3 8 P x z z 6 J Y y G N 6 3 o 3 R s f v Y t 2 c v D h z Y T Y x 0 t b V j h D w h m N q s x G j K i B S k D I j K m A a p d l K A T U 7 M h Z W Y C 6 6 2 M G 3 u W Q w / 3 / K w z 9 + 5 f w 9 D H X 0 w V r P 5 u d B N T i H V D p Q X D W J x I Z f o r q F W P o 3 z G 1 n D y m V K R N I K 2 P T k P J A P p T P p M O E O k 7 D a 6 b 6 X I V O S t 5 4 l V a 0 x o 2 W f n I Q n h C x Z p E + / N s G G E C + 9 O I K 2 f T q k y e V 5 I o G q V T y q g a u 0 c m D A f 8 G E 5 h M J c Y w t V K 2 I S i P u j s 1 i 9 7 a 6 w 7 4 x + F I e r 4 H X o t E M M 1 i g G E Y 1 a T B H D E p j w 4 x + u Q 0 V o m 2 + W T 9 y Q T 0 6 D x m E 0 M x T x / X Y 1 4 S O 1 o A D I J y N z W A K y U G Q + L Q M c W 8 O w y e l g T l 1 w Y v B E x L d m p i c w j B p u C e F W P 3 K / 6 r 3 J d 1 f V W H Q o G L K U l t g O B O k 6 z b n S H t L 7 / M i w 9 b + J l w / e w d N 2 u 6 H d c 7 X w j c T g q t / 8 w n d G r h H u K y x V s P L U C q I B 1 L 0 i C G b J I V F W j 0 X V s H U p I O 5 X U U C q k G a l I E s Y U D T N g P i S 1 m 8 c v G b + P A L H 4 a u x B a f W I e p Q P S q r q T Y p 1 J p V a T Y S j R Q Y 2 T d L Z i 6 P o e R Y w P k L u S w m C c 6 R f d f I v + s h a x h 6 J 0 o o r O L O P V L T 4 v v l 8 o k 7 J O z c B r I N + p 0 I p H j b H N p S A c z p F T U F u g V r P S k S f F 4 T r 6 q l D h b n 2 h 2 m S x Q L 2 b v + 1 D w y 8 Q O I e l U F D K y R C p L h o S H 6 O X O N t j S K 4 j 6 4 h h 6 q h 8 T F + d h b C I f P m i i a 8 g T z b f j u 2 / 9 j 6 0 L V L O x J L J / K 5 U i k j K p 2 H 4 N v k t a u J 7 O C k F i g d o I M 7 O z 6 O 9 7 n E A 9 H h w d 4 r U o 0 a U M B p + W s i C 4 o 2 v a q w Y W K r W i j A F r F t F 7 s + g 6 Y Y J B 7 s L k p Q U M H 1 + v l R t 3 b 9 g M t X k q D q l z a S 1 G L f T u v p y C x p 4 j P k 2 C T V a C I 1 / L u T H 0 t X e h Z Z B 8 u j v z U G S a U N H E 0 T J k F 8 m g b A H H z v B K X a I X Z D H 0 R j 3 s 3 T o x + b g V c M f 5 7 k b h 2 s V l p e v 3 P 3 U 2 g O Z d G l g c E v X c C O 6 7 i + j e v b U o 5 x 1 3 A X u 6 N / b p o v 4 E r M 0 S z e a c y 9 6 n z a L A Z t 9 x C w K T Y b R s W y / Q 4 d k o W T U b l i a W S Q D T s D b Z 0 L a r f s + z l + j 7 T 2 / c B r d f H U U 2 U U D f U 1 K A w j M R R V 5 X g F N t Q K G U g Z b 6 O F P 0 Q q t o g V 7 n Q C j o J g X H R V X V S B d j 5 M 9 b 4 I 3 K R e E d X n G w v V V S T J E U 4 F 9 Y g K t b A 1 W e x o q 1 H i X 0 J / w o + S p I L F X Q f c g O 7 y 2 y v s 7 1 y k h M v G / V h 2 L X q d 1 S E h V D G 1 E s K c j v I S 5 s U V E H k y Y l k e J s g 7 W W J k P 8 m H P H N k P I E 4 b v X g 6 B R Z + Y f V 4 L F p q J M 0 t o 2 + Y U 4 U 3 + z D T R E L V J v m G I e D a o E D P d g Y w K l m Q c m S j Z l 1 n S L i S E w c w s M q U I E k R h k v k w U s W E W N a h V 2 Q x 7 5 5 H m H w f f k T C U c T i c Y R C Y U T J B 8 z G y B d M R u h 1 E P m E F v F k D M l Y C i s R N z Q 2 s i q a E m n V A P T t c u i a y V l 2 k c N a T J H / G I N M R / x b n 0 B J X c D i t B + z E / P E z 7 v g G n C I 6 B P / t X e Z y e / R Y e 5 q E G V Z j v y 4 z a s Q + Z M K s s A 8 t 1 K B 2 i g N d t b 2 T F H s e 1 2 w 2 T R C I 6 9 V N D V w H X d T t X q q m K p 6 B D H I p x O w V O v O L d w K w u z i y J 3 0 B T V Z F 7 Z U 4 x d p 4 B 6 X 6 H q K f C T O n O B S X W x 9 1 k J n 0 5 I 1 o 0 E 8 z 3 k 2 c b i G W l A k f 4 u X l X D I X 1 H R I h M h 6 m V f T b d n r i y j I s u A i 7 3 0 7 O k S 4 6 C V 2 s 1 f y m L H r i 4 U r Q E s L 8 3 C 1 m p D 7 9 5 u 4 v c J v P y V / 0 r t U E a T o w + n b 7 r x 8 3 8 6 i a O a S T E H V 8 q E c e / t K 0 T V 8 r h x 7 j U c f / E k 0 u R D B W 5 l M f N g D l p i L u l Y E t F R G c x t K k S X 0 / A S f f Q a 7 B h s K k E + P o G i s x k H u w p Y i v E W P u S X b d V C H e 3 J i W X E N c r H k 5 R i G Q Y M m D u b Q f s z R e H / N F J C j r a x g D H 8 g S C a i R N v h G y K r F t D n Y b p 8 y E M n H S Q 4 x t A U 1 e T K D J p a d P A 1 d c E b + o B W g 3 1 h M 1 0 L I 3 o l B b Z b A L 5 f I I E v A C T S 4 N M k J x n u w 1 d s Q h p D u n c + h 0 + U T 5 r M 5 j J J + T i 8 h t V K m K 6 V y A v j + + X Q + 7 8 W V Y g v N 0 m Q 0 N H 1 O X N q w Y x 5 q 6 S f 7 X T 8 t j i 9 T X M X A n C 0 E w a l H q I B 2 c y W E I l r 0 H X / v W K i Y t 0 L t + N U z v J Y W 6 2 i P w y h U Y K Z G y E q Q s r Q n M z J M E T T 7 c E n o N 0 X 4 u j 5 4 h F + J r 8 G 2 F v G P Z W O 1 m P H L Q m D f m 1 Z e G 8 z 7 0 d R e / R 9 Q o y E U y S l Z I E m i e k O Y C U D C W h p r a R c W V Z u q B o J E g C V s T 8 3 B S 2 b d 8 r h D A w G 4 a y R O 2 s L 5 J Q S d e f T q e x f C s G e 4 8 W Z U U e R m c 7 Z u / d w M 5 9 h 0 S 9 C 1 5 E G Q l E o S e l k C D F e P S 5 F + B b X q L j R Q x s 2 4 b 5 C T c s V i c M F i U W c j S O b i b Q 8 5 Q L G h L w u Y t x s f z m p Y t / j r / 7 k f 8 X c s p F Q c E N n e 0 Y i 5 p J a Y t L e I g t C R S v 3 T / Z J 9 G h + u b H x D V J g H h O Z + 6 6 F 7 2 H J L 8 h h z C 9 n x c P d b E d m m o u S z A U g t O x 3 k y m M 9 T w l c I 6 K + O d 8 q N 1 s F n Q o t r c T p 6 c V j U 5 7 l s B B 0 9 q w n z / z R l 0 P q 9 C 2 W e C o k X y 9 R i K i r S f l K p s F o L A / 6 K p I q y G + l z S W v C 6 L N 4 D i w W K E c x N w a C x i z m 6 S t A M s 3 P j 3 M W Z t 7 3 o P / r 4 U P b 3 E 2 f f u I h D x 9 b U n q h i Z S w g 6 B g L E g u U A I / j 6 l N m B J y l 3 i h s 0 5 M z I g L n 9 S y K q r / O 1 m Z 4 5 t 2 o k P C 8 + F M / S X J f w e x V L / q O t D z 0 a 7 n / Y u R 3 c J 2 7 R k y c 8 2 L 4 l N Q e T H e X k + T U 3 y X B O V X f j O H 8 d 7 + L w 8 8 8 h 6 P / + g b + 9 O / t R W H m G o 4 + / w z 5 v 0 F S r n X l P D M z h / 7 + X o R 9 U S z I N N j b v N q y Z 9 O c 4 K s R 6 8 e K N I Y U S t 6 8 L o 9 8 m d h V O Y j k r J L Y R 1 b Q Q n L b I N O k E b O 3 Y 9 i e x c K 1 B F Q 2 I 8 Y V G W z v a I E n S h Z 4 j W d g U 8 W R r l i Q K 2 6 R 8 p G g o s X M S 5 j L g o r U E m J r w Y f Q T J q 4 P 2 s b n k c K g u u F i v C 1 n G t I a B D L K i C v 5 E T O 1 1 o K M n d z H q 7 e 9 Z a L Q 5 i M R g 3 L I e S t g p f F 8 x w E w + 1 J o U V L 2 q w l D H O l Q 1 g T Y V H I 2 v C 1 s j A V S 9 L v 8 P L u x g D H W n D W B 2 9 a w J k g / D A r O 8 S 9 s g K R F e i + q V N q Y E 3 O A 2 v h 9 g r a d z h W T f r + I N D d 1 0 m + Z h w 2 s l i 1 0 m i 1 h 6 2 F j m n U N N A a j t N z f i 0 d U 5 N m Z i v T 2 F 8 y L E z P i K U y n X 2 9 M K s 7 y N / r o j F R g d V s F d n h a Z 8 M V + + d x 8 i 2 Y S G U L 3 3 l Z b T Z O 2 F p 5 t A 1 l w K T f N 5 0 s A B r u 5 5 e K 3 D 2 z E U c 3 N W D l e m Q W N F c Q 0 t b F 7 y j Q b w 0 F s W P 7 b H j y M E R x J c S C L n T c H T X / c N M l h i D y Y z l 0 R W 0 t B u g o 3 t p h O f B C j 7 3 t S 9 S X 5 T I l 5 / H m T P n c O / + K D L J D F 5 9 5 Q 2 E 0 w F o 7 S p 8 4 4 2 X M U B U c s I 9 g e P 7 + x B Y D k E z a I L T q Y C J B P E / / s H v 4 s X j + + G f u Y r A 9 C U o s i v w T 7 0 N e + 9 T + N a f / b 8 R W d j i H r s c h u w j 4 6 K g B m H K w 3 M 6 D C 7 u p a L B x C k h F u o 0 T k Z l o W L r w F a M I 4 D 8 W S 1 n E p D o h 7 J 6 m M j P q A k V 1 4 V W q u X C A R T C Q o e l a B Y P a s 6 W 5 o Y h q a f 3 O O L F 1 n G z o M d a 1 I S J M Z l 3 o b w y C V O H E h e m W q i B 5 o R A N U J B g 4 J L 9 r J G X i t Q b J F 4 w p k F i D N A h C C R h e L 7 Y 6 3 M 7 7 O o G d T S T h c L t 5 d F G p a 9 S 9 p r y d p q 2 l S Y P v / F v 8 b + f f v E / X q 9 f v z z 3 / 0 X Y m L z m 9 / 6 D m 7 f v i c m x K 9 e v Y 6 v f / 1 b G J u Y E G W v S A P g 4 z / 1 C c z O u n H l y n W c O P E 0 / t 2 / / 0 P 4 / Q F R v b S 7 u x d / 9 E f / D S q 1 B t 9 6 5 V v o s v S s K o u 9 N O E j H + f x 7 X h / b B Y t z X X L w h s z 5 I y 9 2 L e 3 H z Z y y h f v B f H J L 0 / h D f K F f v 1 D 3 Z h 4 a 1 m k A z 2 Y v w 9 X c y v e e P M t o l Y + b D + w H f / i 9 / 4 V P v r R H 8 e i e w H j k 9 P o 6 u 3 E G + f e x P U b N 0 U 0 7 b W / e Q 1 D r n 2 i t m A N O b I s g b k o f u c X t q O z S Y 8 H r y 8 S A 9 C L D d Z q K 3 w Z G f K 7 Q v d k g h 4 W / E o s k 2 W J V U p w k C V i e h 6 b U e F j f + t 5 U b x G 7 m j C Q N c g 9 u 7 Y T s x C h 6 G 9 e 3 H s q Q N k m X L Y 9 + K H M d j u E q z l r i y N 9 G Q A P / c X 8 4 g t 5 W H S m 5 F I L Y l t Z G V K 8 q X j G W R S M W z b t h 1 x e S t c Z j n i s d C T h 8 1 r q P l K P B f F q 2 r l R O 1 Y T D i B d q P 6 D / K U U 5 T 6 5 e 1 J W I n z S s d 0 J I v O X Z L Z n 5 2 Y E v v c x h N J X D / z F p r a W k m Q i w g s e d A / v B 3 7 j j w l P r c W L G i 1 J c 1 r w b X / D G g h j R K C o 5 9 9 n 7 R o Y B a C G t h i 8 W b R t V A q n W 6 d 3 8 E z 7 l z 3 j 1 G j e i z o f I y L b F L 3 Q S 9 z I r K Y g N 9 b x r Z D G / u K a 5 G j T v z P N P B / 7 V d + l X x I P d 5 4 6 y z + w f / 2 m x j o H 8 C r r 3 4 L d 2 4 9 w B f / + k u C 6 r 7 2 2 u t 4 8 8 0 3 0 N 7 G e Y t K H H z q K V y 6 e B b u e Q 8 m J 6 f w h / / 5 / 4 / X v v s d f O p T f w v / 7 g / + A L / 9 D / 8 B f u P X f 5 0 G X Q k H 9 h 9 E f h E Y O S V d O 2 d 3 b 7 Z J X C M 4 W 6 G x J P T a l c P c h 4 4 O m w g W t G 7 j p f k l E S j g Q q M 8 o S o p Q x U p z j g i c w X 8 x J f v i + + 9 / v d H i L L x M v 2 S s B o K p Y r u S Y Z J 8 u u c g y r S + l G o q T 1 l y j K 6 O i K Y G F d S H 3 M d C F K y N J g j k U X s / f B O 0 U / s 8 z J l 5 B 0 / a i H 4 W M 4 H i 8 a F 2 2 G e G 5 V h j 7 0 Z Y 6 c X s P 2 5 L k R 9 p A w d J n E e x v Q V L 5 Q j v e i x 1 s d 2 k B j X U m o O h r w J v Q d b I C + r 8 N b 0 5 g G i R m w 5 y s d g Y a g V N q l Z K d 6 j K Z f I Y z a u F 2 u m A q l Z Q R d q 4 J W 7 n G P H 2 o S z m Z V E q f z z I T R 1 O V Z p T d Z 4 X P f N b D Z i Z P d u U f O t b 3 A Y 2 + h 5 a 8 f m C Z x s E f j c a 6 k k g 6 + N M f u O R 3 B u t j I s E G x l a g 8 W r t U l s a Q Z 9 E a k R R G a C l l H P Z R l H R Z n p + i C 0 0 R 1 8 g g u B u C 7 T o N r P o 4 B R 4 w 0 X R d m 7 0 w g T N S E N 0 x 4 F N g R P 3 T w I P 7 1 7 / 8 + P v q R D 2 H b y B A N k C I O H D i A w 2 S J 2 t u 7 k K 1 G R w 8 f f o r + W t B F z r D P 5 0 N 7 R w c O 7 t 8 v V u S + 9 v o b + M y f / w m 1 r R R d 3 b Z t S O z 1 x D 7 Q k S N H 0 E v W Y C b s h S a u R J l 3 m j f J U E g Q j 0 i X k Y 3 n k F o h N p G u o J C k Y y k 6 R v 2 p M a o Q D y S g 5 X 1 1 q q h t 2 c q I + e N E y 4 2 C 0 j q 7 L d V o n k w M 1 M Z F l / y c M x G 4 m M + P N S v x D 5 7 d C 4 W x I J g J f V y 0 d S 7 D c 1 r k N 9 M 1 l u N l 9 B 3 q R D x K d M t a h L G r D b H F P F r 3 6 9 E y a I G t U w c n + W M K t Y x U o x d L 8 z H Y r B Y S s g j m 3 w l D r i 9 C V i K h C s R h J B n h J F n / o o / u T Q G 9 Q 4 n A R B m m N q U o C c C U P O o u o n e I F A D R 2 z R R w P n r I U B l h M O m Q e u I H V / 9 s 7 + E f X g I k 2 e + C l 2 7 l P H + K D y R h W L U r F S j h e L Z 7 o T B h R 5 b E f e 8 F Q y 6 S M P I D U S C 6 o I 1 e c l N H F F F j V R G 5 4 6 2 d V a g E V y H 7 7 + / m s V v v 9 g F d V W T v G s Q j f N 4 g s T H H c j L A + T L 8 Y Z u d R o z F V B g k D f 6 q o J D y I 2 U b / G 2 D + k w C Z O O v C c a C P Z d H P A o o V Q o I 3 z F A t e J j D g f W y r e n D v d V M L e b d L 8 D q c s 9 R / b f F 3 S e w / u W q 4 f Q Y O a 2 v F h g E c 6 / E j k i O b z p g W x 5 Q w M L l I k 9 L w R w c U Q D e z V Q S Y O V N R S t m r g a P D C n R X o j D o S 1 B R 1 h x m 5 b B I D T 0 v M h C 0 U Z 7 q k i b Y t X P V i O j 2 O g b 4 h f P f 1 7 2 L 7 9 m 3 Y u 3 c P r l + 7 j h W f H 8 8 + e w q h U A h Z E s D e z l a Y u 7 W w K t o e K s D J C 8 s Y O t E m l o 7 o d F q y g G U k E g m 4 Q y v Y R e c c v T R J f r w W 3 b v b M H b 3 N n Y e P I S / + e u v 4 C O f / g S i k y R k G g 8 8 3 g I O V j P i C 6 Q s e A I 7 G s 9 i e W U F 6 t Z 9 C K U e 3 X B P J F A a V Q l H e 2 P C P 6 l V I m I L t P j A g 4 i t T 0 z 8 N s I / F x D l p d R K E 4 x 7 w 2 T d + k Q 4 9 3 H g p f U n f 3 c B 3 / w / 2 t B p e P f L H 5 h + I m b B 0 X / 3 t p h H + / 0 D 5 I O R 9 X z x J 3 9 S h E w Z 3 p i 0 u 4 Z Q k Y R G m j N x 2 o / 2 5 4 r C i v F a K t 5 9 g s / J A i V B B m O l B 1 e u X c L C / B I M N G h a n W 2 I k E 8 Z J s c 9 E g 3 j m W 3 P Y u j p H s R J o 2 d S W R q Y K u q k E m L e l B B c 1 v A q 6 m T O F B h + Z n W 2 + p O A l 8 f z p m V W X d U 6 s J W o 3 h N j a n o e + T l e A 2 R Y t S i T / W P e w 2 m b a 3 W W S G 3 j 5 q S P h K R J J 6 6 z c a t Q 7 6 Q f r U P 1 x X u M m Y t B 9 B 6 1 Y / Z i F N b B I q l T K 5 I F H + 7 f u o G d u w 4 h n U v i 7 d N v 4 J O / 8 m u 4 f f k q P O 5 Z f P j j n 4 T a q B b 7 6 y 6 R 0 O z Y P w y d V i P 6 I Z 1 O I T F L r G W E O I K X x l 1 S C 7 V N A c / i E g k R s O f g L q Q C a a E g w s E I O r d L T I b D 3 N 6 V Z a K L 9 b H D o f m I N 4 m F e A L 6 W A G h 5 D z s T U 2 4 d + M a m s n V M O 7 + O H Z b k 7 h Z i E C W 6 M L R b i m U x + 7 M m d m 6 X / c 4 v C s L x R r h M 3 / x O X z q 7 3 w I J p l L l I / i g S B R L z b 5 F Z H 7 N X S 8 n Y Y e e V Q Z D d J u H 6 x t X H N a 0 m D s + 5 D y E h q s B o 4 Q 8 m u m Y t J + u R J l f B L w A G k s x M h b m a T n F N A M J u k V O b M i V 7 C u Z d i v r T G 8 u R s e a G 1 K p D 1 a 5 M t J 2 L v V 0 I n p A p 5 A r Z c r q 4 E j f q 9 / 4 y Z + / 7 o D f / I J H n R F 7 B 7 Y D 7 V F h d H R B 7 h 8 6 Q p + / d d / p f r p x 8 M 3 H 4 B / O k J t p E X / U z V f b W u g f h d X 6 f N E Y T E q k d G Y o U l H 8 C D t x L G e P K a v e / C Z l / 8 M v / A P / w 2 G m o u i J k Q j u M U 2 0 7 0 x d w Y R V R k 9 1 H 8 1 u C + n 0 X 2 s b o 3 S y T S 8 d 1 L o O 8 Y 1 0 m W C g q V n 8 + h g H 0 S u h G 8 8 B e t A i e i Y m q g / J / 9 K y o v x 1 j f O Y X v 3 S b I + 8 9 j x / P o d V 9 y 3 f O j e V 8 / x 5 P x L r u 3 A w a q 5 + z O Y m x t F I h 6 H z W H H + I N 7 + N l / / G k i + / U M 9 l Q + j N g c 0 c Y h 8 j / p 2 m 6 P L 8 E W s a N p B / C v P j + K r L U Z / + H n O p H 3 V 0 T + 4 6 H f u 4 L B V h s + + / e 3 4 f L c 1 q Z p a n g i H 4 p R K 9 b y x p t n s O w O 4 / U 3 3 s S p Z 5 + B b y G K L 3 / j Z X S T 7 / O 5 v / w C p v 2 T S K W S e O m l r + L g v p 1 C C 5 m t D Z E l H s l i M N e 7 M U s C x U m s v J N h r f A k + 0 E 1 o W O a y d Z R y s T Y G O e m N Q 8 L I X q u k U X o I D o 6 b Y F / a R G u T u r c i l o k Q C 7 d I C 2 1 G E V 8 u Y T g Q h A r 4 3 H k B n r R R x z d 3 q M j v 0 o H Z U 9 U + F x s n X j b t 7 W 1 A V n A 9 o 4 8 J d Y U / c 4 v 9 K G 1 3 U F a e g W K f A W 9 O 7 p w 8 O D 6 8 l u P A i d 3 u v o c s L d L E 6 Z s F R a v p 7 A 0 v U h C p k E + w 9 v x y I R z z k q L K 7 l O X 1 o m / y 2 N b C V M A 8 o M i 1 U L j V 4 t J u G v Z 8 I 4 3 q a n A U U d b b d i U D s M e 9 G I E n 1 W o V U j v B L B E g 2 u 0 H Q O g e k 4 o u S r r L j n k Q l o E J n P k Y B 7 4 e i 0 o J D L w 9 V q w M V b 8 0 T V Z T A b t M i m Y 1 A Z l P D c S C O d C S F G l o Q 3 b 6 7 1 J 9 e 8 y M a p / 4 w K z F 2 O o W W X B k V F h l w B P U b f m h d 7 L E l i X E H P M L W x M o 4 U + T 9 O 2 / p 0 K d 6 M b + E d H x K Z G L z x E q J j f j i 6 p H o e Z 1 5 / B Y c O v 0 D n 6 E M i G h G + e H O v H W q Z Q Y y b W M a H x b c z 5 F B n s H D b C 1 d / E 1 q b z E h 4 S / B 6 Z v H H 9 7 O Y 9 U V x 2 K q j c x h E z f c v X F l B r 8 s G o 7 E u x F v F E 1 s o 7 i j O m u D I j M j y l i v E Q q z Q e A m J t B f t 2 5 v J I e e A h Q L F J D V + u w o V W Q k a i w x L y 0 v o 6 u p C s Z I j j 2 O 9 w 1 7 z y 7 g h 2 C 9 h i 7 V Z s u 1 m C K Y V c O p L m L 7 q R v N h G b w X Z O g 5 Y a J r i 9 C b F h o g q z d x b r R Q H P 7 W V Z q Q k E l 1 0 m P u N C w d 1 D E 0 i O L V a + N q 6 n n 6 Z A 0 s a L X y a h z d d F + O Y v D Y k 1 m X 7 w W b r c 6 N 5 M n 5 p u v + + t e / K V m e C j n / + S x s d o e 4 / x d P P Y 8 / + p M / w i / / n V 8 m i k N W 3 a Q Q K U G 8 V a d S R b 5 O y S A S S c 1 q U m 3 k r P v u 5 2 n A B q H W G a B W 6 S A 3 J t G 7 v 0 N Q Q 8 / b K x g 8 u X 7 w J U M p + E Z z 6 D 9 h F z S + Z j W m z o Z E v Y i J y V n E P G k Y 5 W a 4 B g 1 w k E K K J X g J B 1 M + U r B K D 5 a m y m g f l D r I N 1 E W R T w D k 3 k M n G j C 2 V d f Q S T g x 7 8 a 7 Y W e m P L v 7 f F B a 9 L j 6 R e e Q T K a h Z c s 3 t D A D q S L Q R i V U l Y F V 9 f l s T g z n 4 B N T x z D Z M F S Q Y 9 u d Q B X z 7 w h I q r P v v h T 4 l q + 9 o W / o n F O b C X D i 1 T N Z B k L 0 O 3 5 F M g V 3 R R P b K H Y 9 e A 1 U W Y 1 + 0 v k W 5 C W 4 F p 6 u f k I i h n i 8 M p l G L s 6 Y H L o Y X Z p U d K H U d G l U J J n Y b C o k U + S d l X z 6 l q O 8 N U H N o M d e 6 7 m w F k H U m K T r R q p W / 2 5 R 0 F P v J 8 R n a 0 g N J V B + 7 M y O q M F F V U O N o t k 8 h t x e 0 n 1 s J y Z 2 E W k Q r 6 S j L g / v N B a V S i G e J V m F m V N B n m 3 F s o c X Z O O 6 G 3 A B B U 9 5 1 A 8 8 g r k Y 2 X o L S a R d R x d i d G 9 G i V a + 3 3 A x I M x I f U c l f q x f 3 s B f / j m C n 5 8 k B R Q J I b p s T G 0 d 6 8 W 4 F S x A B P R r K X F Z V i 0 N h w i S 2 k y m t H Z 3 Q 2 z U Y 9 j R w 8 j Q 8 K 1 d + 9 e n D l z B n u P 7 I S K 7 u k f / o 9 R / P G r 8 / j p 3 h b q p w w J W k H U 5 0 j R / V W I A p c z a k Q q y + j e 5 k R 8 q U K U W C + o 4 + I 9 n 0 j 4 b c T 1 K z f R O 9 Q N j b V C 1 p B t f F b 0 K c 9 k p u I R m J v N i M z E s f v E E J p 6 L J i / s y A W Z m q J y v F y e l 4 F z N T f 6 b D C t 1 K C 0 + i E y W B E M a v A 8 v w 8 L l 9 4 V W z u t / f I M c i D E x h u M 2 K k V Y v 5 q Q m M 7 N y P B 7 d v o m 9 f K 9 x n M 2 j r q 2 e o J F a y 1 K 8 K x L J p N F H b x D Q 6 R N N y h C b O o 1 J U w O J w I h z x Y W F y G v 1 7 j q C p d y d R x X 3 0 H t 2 H R g O j v Y k E d H M / d 8 s W K u s + i 4 F 9 z y N I J p d r 6 k 1 f e Q l / 6 + c / j X w + T 4 6 u B v P X g g i r l + E s t 6 F t t 0 X Q E i 7 8 w T R O D D o C 0 z V e / u A P r 0 B n z 9 N A t 1 H z 1 k P n j W B r x R H E R m x 0 b D O M X a S B d l z i / E z b e P 6 J R Z T 9 n k b w q t Q U a d k u K + 8 J k p G s J w k U Z 0 O w x e H d O H g Q F D N E + 3 Q q f P f r X 8 P B 4 y d g I o G 5 e + 0 m + Q I K T N 6 / S + N d D m e L C 7 z R l 9 + 3 j B / 7 9 M + K 3 y o W V 9 P E d 4 O b F y + J g f O l P / 1 j n P i J T 0 C u M c E z e h 3 B F R 8 O P f 0 M W r o k 7 V u D P 5 O G X S k t s G z U R a l U m g Z U E i 3 9 U j C B W C W S e R k J X U U U 1 P 9 H / + M W x p a T e O f f H B P v M 0 r 5 E t z X y D c 6 b k Y 6 m h a b I 9 T A 6 6 R 4 Y W J k m p S s K S 3 2 6 T X Y 9 S K Z W J k m Q f R r 0 X F I i v R G C n N Q J h w k m H I E p k p E / b R o 2 8 9 1 z y X 6 f u / 0 K H Y 9 t 1 0 8 Z 8 Q K i w h d 0 4 k K Z G W i i s 1 9 V p E 4 z F M v D 9 6 a I V 9 L W m c W m 0 t B 2 c v b G E l m I 5 P M o 9 k 4 I M a K s d y J j X I r H 5 x b Q c G R h j m n F d W T u I g o 1 5 f o t B Y Q u 3 k f 2 0 4 M i L q G t 8 p P H q H d s k C Z S 0 u Y H 7 + O D 3 3 0 J z E 5 N Y n p 8 b t k f i 3 Q 6 n U w a a 1 4 M P m A z D R p d 6 0 W x 4 8 d w 5 V r V / G x n / g I V l I Z G A z S e q R a a W Y x s U p c K y n z b C g g / D 7 n B D Z W H p K E i Q M U W 7 N W 0 + e D 6 D l p F D S u E f W J W Q n e O K f y 1 y 1 J 4 5 w W 0 z z + f B x c J b R C v 9 9 B C o I s M Z 3 V q u q m z 0 m + T L L A m 8 d x f k g W V n k v i v k C l F o V y h w p q I L 9 7 w j p l W p G 1 f c N n D 7 D K 3 o 5 6 5 s x n 8 2 g R 7 v x J G Q 8 n k D K l x E 5 k o x b Z J 1 5 9 T v v 2 0 T 6 F + H s H B x a D g p U y F d S k I + W Q n C i g o 4 D e n G f j L M X F v H M i d W B o r u v u r H 7 o / V g A m f p L 9 x c R P t I q 1 h 8 y C l O S f k i l j w 2 j H S Y x O T q 8 m g A X X t a M H e b + t V p g K 7 c i + Y 9 Z M c S O S y + k 4 D j q Q Q s + l Z S S R v f C 9 P G t p 1 6 E d a 3 7 2 Z v l q O x v G 6 q w M a c R p k C i x d z J D D t 0 O g k S p z I k m p U y z D 1 + g y G D w + i K D Z Y z 2 M h Z s B c W P L T D y h i s L R Z Q G 7 x u 8 I T + 1 A s C D X o q Q / 3 9 s i h L i a Q k 0 k b A / t 8 W W R X g u j e I / F l 3 i 2 h q C J n l p q m V v l o J T 0 J B z V W n r R 3 W Z n Z s t X Z K q b O + d F y K k s N z I J R u 1 4 u 5 d x G / 5 c 0 Y q 5 Q w e 1 l L Q 5 3 5 4 j e 8 f q u C g l 8 u z R w Z F z y S y E E i s F p S i U S F 7 Z g N X C 0 k C 0 e g 7 / P i o I j m r 4 L G g y e e H J n 9 n v B / T O j 2 P n s d k w m o x g y b p 4 B w e W / / N P k v x y o J 6 C y L 3 z n y n W x 6 T J n b m g M J n j n p o k a N u H A y c P w u O f J 4 q 7 g w J G n y d r m x D 5 Q d + 4 8 w I F D e 0 T Y n z F 5 J o C h Z + v a f M 7 t R T m W Q 1 q R x c 7 t I y i U Z b j x z n U c O 3 R Q a l 9 u Y r I c n g f L K M T 0 a N + n F 4 s 8 P W N L 6 N h G f U A + d 7 Y S I l G q h + V 9 P j 9 c r v p r P s / i X T 8 J p U t s D 8 S 1 0 c e m R t H R b 4 b n G j E L U v L O / d x P b W L s 8 X U v 3 c y K 9 V o r M z Q + q l a a t x 1 t M p b w 1 g T R e J k S / c 4 i l v 0 l Z O T r / d K t 4 M l 8 q A Z h Y v C m a 8 r k J N 1 A j N S S D e F F 8 j w m 5 k W e m K m J n H l S F a N + D V w m a T B K m Q n 0 J V V a D E C e J m G N o q I B u 9 a 3 2 Q r 4 X J y y k i Q L w j s c M i b O L q H 1 m d p 8 G P + K V D q X L Q 2 / q u G u V 4 1 D X X l h c d h P k 6 K H 0 j Y v v C S D B Y h t D q M W c a y B q y X x Z 2 v 0 k b 8 v 3 Z + R q A J g 7 1 o 9 u f l e Y 2 Y p C F O L C e 2 6 R + f n c d n j p j b H w 7 Q b B v t 5 b V 1 d c D Q 3 Q Z G y k V + k g m v Q i u 6 e E d E W M l O S v t N E f Z 0 R O W 5 F e R L t L Z 0 i C r m S I n 9 Z S 1 b C U 4 K t m w S S 2 n L R 4 0 F v V z f s L i v C Y w n 4 p g N i z V J n u 6 R M + Z y e a w V k M m G s a P T I m m X o q N Y M 9 I 4 m Y e t R V l P G p M / X Y D Q a R N S z N k 7 4 7 6 I v A U U x j 9 Y d n E d K / q J T g 0 h U B Q v 5 f Y a O E o z K V l J 6 a l y c j J D C s M L S q a X f 9 i M e i B O F l H w + D r I V K z L M h y V q u l 1 T x G z u 3 Q k T o 9 6 y 7 x L N b T 2 w H x 0 Q e + T 0 H r P i w M e 3 g 5 g C Z i 9 K K 1 r 3 t G Z p o F n p Y a O B u k g 3 L q 0 f Y r + K f S h u m J x M 2 m j r S R H L E d U i I e d / T A n 5 4 R j Q k G a r U U W 2 O m 3 r a N 7 F W T X 2 V C e h + R p Y m B q p B X + + V o N C Q l 3 Y W S i 5 r j U H M G r g 3 2 f h 4 + h f 8 3 Z p q f g P E v Z d z b C q 6 + v J N g N f F c / f M H g S u H a Z R R q U b G X s / W p i E z F h I f j D I o u B 7 k q U a J N Z E K + 4 U e Y V B O T 3 z L / j g z / u Q D y U J K a R E P 3 K p d S 0 x r p Q s 2 L Z + c I Q x k 9 L K 7 y T w T S W b q e g J l + F 5 4 R + 7 c / v 4 9 f + j P P 7 q F X J F z X a u a Z j A m Z 5 f Q 6 p E W w R A 4 F 6 O Y M m s w K O D v L L 6 E a C 3 q g 4 p o u R U k w S h V Q M Q K M k B Z e T 4 R / + 5 R g c p j j s R j n a D z W L 1 b 6 z F x P 0 C G A q o C R F I T W E W U n C l P 3 e + u 5 7 F q j R F S W 6 b E V 8 5 d K f i I I t 0 Z y H t A u R p P 1 t 8 L u D m H l n X n z u y O / e w 0 / 9 X 9 K W n D W w V u H B X P O V 8 o U n K / F l 5 T p t J J B M G X U y B x b e K s L Z 4 a R z G s S x t Y J U w 7 C T B g k Z H P a f 6 q C G F D l o U o O y I P K D / T Z z d X K Z r a G w s A Q O l 9 f A Q s b Z E y x 2 J r t J V K v 9 Q W K r Q 4 A D R R x E Y P B y b V b 2 n o k l z F w i 6 n R E E g S z r F s 8 a j D K 2 h + + 5 r + 1 K Y L B o x 1 E 6 5 a Q T x Y w 8 k w H F s 6 m U U 5 3 o t U q R d R 4 s t + 3 E M L 0 R T / U b V I V p Q o N 2 L 7 D T f B G x n H 2 b 1 7 B r d 8 / g X v / 9 3 P k B 6 b F u q p o e l n s d H n p 9 D m h H B t R K h a R K 6 b R 1 E T W s l C E x 7 O E x e k l r M S m x H 0 0 t 9 n g u 6 R B U 4 8 T c n 0 F r 7 3 0 O Z x + 5 T s Y v X w G b / 7 v I 3 j t r 7 + J L 3 / 2 z 2 E 2 a H D t w j m k S k k s t X V A 5 Z 3 H c k x y A / p y I X g z 7 9 4 6 M Z 7 M h 2 r Q v C 1 m I k J l J S L J i t j i n k O d E 5 f m 0 H u 4 B b c X D B j S R 2 B x m Q U 1 C H q C a O q S O G t S V m 8 o F i Q F D U 0 2 8 T U / K h Z P w m J + N H X Z C P e + O 4 t d H 3 l 0 z Y o L s 0 Q 6 t S X s a s 2 L w b 9 V c C h d 2 i y N H P u G E g C N A s v + F l s 7 X h s 1 9 p Y H 2 5 7 f W M u + F y i S I l A 2 p B l t B h G U m D I h l Q p B T x T I t Y + O B R I i O 6 N n d z v i 5 O D r m 4 n 6 5 E k l t U p B D s 4 Y U Z T 0 Z J X k w k I 1 C t v 0 9 U V E Y l E c e m E X x t 9 a Q t y a h C v f j k Q s j L 4 X 9 F i 5 l U f f I Y m 6 c W Z F 0 3 Y Z 8 j G 1 o I e p a A L h a R n S J Z / Y x c T U r C P S 7 E e O L I a 2 U 9 r p k M H j Y m r h A Q a 7 V m + r w y l g s x f C 6 D i h R P C S F U V F F I N H u s i F 4 K K b c n T a J O X H W R p i 1 A o m w / p X h o X r A S g t O b j 6 p D F 5 / + 1 l + A t K d O 4 y w x 1 4 f B b + o / C u B W q k l X w N 3 x R i 4 T C u 3 7 i O j / z c b + P s y 3 + M g e E R p B J x o i A W H H / x q P h s c D E M o 4 0 s k V E r q I G k 5 d m y d I q M Y Z 6 l a E w V i V N j m 6 0 b h 9 P X I u A L I T K V w d D x + v d r 8 z + 8 A T O H y 9 l 3 k 6 5 9 a 7 f K F E J a E i K J X Z J 8 j 0 Q x h V Z d d T U u D V 5 e E 8 X R P l 7 m z / 4 V U 5 X a Z H W t F N V a L C x 6 0 N X 5 5 I L 2 Y E W F H S 0 1 v 3 A 9 e H K 3 r N J A J a 9 U 6 y C u R 7 p Y o n 5 J I H K 3 j K F n V i 8 v k Q S F l Q M P w h I S F U 9 V c C r 0 3 g J y Q R l K Q S 1 k m j J M 3 X I U Q h q y R v Q 9 r w q t B 8 h L U U t a f e z s D E J d 2 8 h n p m t 4 4 E F Z E 8 f w 0 X r V p 9 k b C + g 7 u J o 1 X C L 6 f b S P 6 / 8 t 0 K / L U A 5 a Y X a a k C n F i b a Z 8 e D B K L p 3 m I U v x E E K X n O X X V H A f 6 8 I W 5 d K 1 F 0 c f n Z r b c r z e H P X w u h 9 S v K f a i F 1 3 g Y o 4 7 G i M q D A q E 9 S J O 8 W 7 1 q g b A Z O x q w I 6 q R X y 8 Q y e d O C G 3 1 H J J P P g 5 K j L 9 1 H p T h x e C k C a 6 t F 8 G A u n c w D n S v E c g N x d G 0 t l s m k t z 1 i 2 c b C P S 9 U e h k c X Q 6 x 0 n Q t W N t x G J s 7 i c P d j d f + O M T m S S C a F d R Z W d j 7 6 J p r q 1 Y F J S S Q Q H G g I g W f s F I c V j f K X C K T n Q f l z N U F 9 B 9 e T z c X u H r u Y 3 Z o 3 w x c G n l t / l 0 N H G q O l n X E G u q B k 0 Z E s l k E 8 y U o 0 2 X k H m Q x 8 o I U h V x K + 5 E p G D B g M Q i h 4 i A L U z x O s e J J d k b N X 2 y 0 T D X M 3 1 x G 2 2 4 X t b 8 C k 2 f 9 J K i S x p / y l d F j K 8 F z I 4 v O Q z o U S 0 V E l q O i P g g n A v D Y E I n B J C a c b 1 s g Z c Q W h 6 l b e k a P Y p M P y k y T K J k g S h P Q G / w d 3 2 w A 8 c U i 2 k 7 R N + W c s y L d x / 0 3 Z r D z x Y 3 r H 8 a y M l J I a h z r y W H m + h L 6 D 7 V j 4 o y P h H B 1 J D b g i a C p w / a w B N 2 7 x b v 2 o S K p C p J Z a n D q w 2 i 6 g q G m g q B 7 U 2 f C 4 u Y Z L E z 3 T 4 + K 5 / Z 2 G 2 b e l n w o L t b P w i S B T X F 9 v q Y G F i b m y g z m 0 9 z o N Q Q W w m j f 2 Y S Q o U t E f j Y C n z X O N b b p 8 S T C x J C z g t C r 4 R y 0 I h 9 p F C a Z o H y s D F i Y G O w H m i v t k J V 5 t F c / W w 0 n r 4 W 9 o Y o s t x G X G h M P u g c u 9 M i p X P z g t T q c H d 0 I F q Z o p n r + N Z i b 8 x I 1 k y F T X C 1 x R T r G W R M 2 r V Z E A F 1 m J Q r K A C K k k V O 5 C l x q B 3 q J N X C S 6 v 3 Z P t y c 6 k a M h I 4 T W L l C K j / k J R 3 0 J R I y u h 5 + 5 A u S p e Q K s 1 F t g Q S C q P 7 5 J Q y c J G G h 8 / B 9 W f R K B M g X M e 6 y Y v l W G h q N F q k A C T R J T 2 1 5 P U 8 6 8 3 a c K 3 G l q D j F F t J / W Q l X v x P t 5 h 0 i R M 4 r E 1 j w g t G S 2 D b U P q B F 2 7 O k y u I K I U z c V g y V 0 o J c Z m P / m y e t W Z h m y Z d n Y W L I t e s n 2 + V p J c a / R + v E e O L U o 8 3 g I c f O 6 Z i D s 8 e A w G Q c x u o M p l q n E l S P w 9 m D J 9 r J s i y L / Y F 4 5 3 i x v I I G P m 8 W r Z B r h C Z q H P x c N W d + b g 7 N t i 4 x Q c v U 7 e 6 9 M f Q O 8 F 5 B C j H H p S g S N a A B s x r k U 1 S M s G h a Y F I 3 1 Y b 5 l p E N F 8 W m B 6 w y l c T c 0 j 7 q O C W v L J U j L 0 u Q + P O + W F q y r F z V S U l + o U 8 s N u T y A G J A u a S l 7 2 v B A 6 C 2 M T L f a + O D f V D + T u N j L W o V u c J p u V h a U U N w y g 9 Z h x K T 6 Q h 8 n I k d y M N g U p N V S s N W j f 6 x Q P J v u 3 p d C I 3 J Y a P P 8 0 Z q / D v 8 + 5 3 2 C r o d J E x y u j f y O 7 j t G 6 8 l X 0 m S A O g e J u a 6 r 8 f Q s 9 2 G p Z s p D B 5 v f n g f y Z w c C 1 G l K L N l 0 F S g b 9 F g + s o M Y o k K i r k M o i t x k b r F i w 5 Z A M 2 6 + n 3 o b S o U 8 g X w P s C M c E q O J f J 3 W r u 1 s P d o E E 0 u C 7 Z g 0 l t J K f P m 1 n J x D m e f A b 6 p A C l B F e Z v 0 / h q X 1 0 o Z / o c + Y i H m q X 7 S O f R z P U c 1 q B E 1 1 0 x k G I q W s V C 2 n e L 7 5 t A s R w E Y 3 a 0 2 d n / s Z H T m R K T d b e u X Y Z J 0 Y m c L g C n y 4 W i j D p M S V p K b s Z 3 / / p b M B r b 4 Z 1 Z Q N g f x J W z 5 6 H r 3 P N w O T r D a r M h Q O / Z D C 0 k G H S j 5 N T O 3 J m C o 8 2 O Y E a B Q D i E F p s 0 5 y V 8 J 7 o Q a Q N o u i D 6 O D / n m u k 8 b 7 R V y E g r K 3 l r U j o n n 0 N l J M E l b R l d y A B m c h 5 k 0 u 9 w k Z e c n N N e C i I i y O D 6 g k a u o b 4 B W M P X B G o r S F A n 8 y p Z / s u U W u R R 0 q 2 x M A V p s H E K G E N u s a L V q E M l a 8 F 2 G p T Q y T B 3 M 0 q W K I n W D r M o k l N b l V y m f w v 3 F t A y u F H C c Q X + z D i W o z R I D a s D Q 8 r q R G f A G 0 A i l c T K 0 h I q K c D R b o D W X I + M c V S e c / + 4 Q l j E G 0 N k k v w 6 P Q k 4 W Z H A Q g h 9 R 7 v p N 7 R I R N I w m 1 S Y P u + H g 5 Q w g 5 c A L d x d w d L d I G I r S c T c K Q y f c t L 1 z G K J L d Q w N T 1 R Q K a k w i 8 m c L / z v N L y a A j F q B G F D L X N T B y + 6 b j Y U S M 4 n 8 D w c 0 T H S Z g Y P v I h T W 2 S J e c 6 5 t H F L G 7 f C m B O 2 4 J g 0 k Z M g f y 4 u o w / M d 6 1 D 7 U Z d n e 7 0 a R t x t i F K W w / M U w 3 r E I 2 S / R g M Q / X g B U r 9 w J o 2 W V H L l e G X E W m t 8 I 1 J m z U U N T V x L V X U z g Z D U A 1 p i Y n k S X N x Q U 9 b F Y r n n 7 6 G G K B C C o K j u I o y C 8 h U 8 5 K p X p 5 t R o T P N f F G e s M r h 2 x V a Q j O d K W N E g 2 i J z V 0 p A M 5 C A r K h q i g F K O C v t S M V 9 M 7 E b e u B l d I z L Z n F g 8 9 y T g k G 6 b p U 6 J 5 Q q l k H P R F f S / E v U + L 3 3 n K Q c O V b + T C O O o s 4 k G Y x b m D h M m g j 4 M O q 1 i 4 P H 3 e L A 8 e H M W 3 S + S U p M Z h e V h c A K x W l a P c N U W G G 4 E r i W x H P e j T d E m F u A 1 7 5 C + 5 5 s K I R 8 2 w R 2 7 A q N F g 8 l 7 9 9 D R 2 w c l j Y E C U c 9 / e F 4 r r v v + v 3 8 e i X C K r q c M t U E J / 7 w P M 7 M p 2 M n b z e Z D 2 P O R E X G + U q V I S n o e R q s e v g t G N J 2 o T 0 f U o s L T V + e I o i v Q t 6 8 L 8 5 d S S G Q 9 2 P 2 C 9 H 3 G 7 Z U A b L N G d B 2 V L D X v H r M 8 4 U X G T y L p a E b z r n r b 3 l / K w G E y Y C q g E u v q 3 g 2 + 7 w L F e H 6 I 1 + 2 s / i z X b k t G 0 0 i F 0 6 Q d J e e V E 2 d 5 Q p W X F N a y D h r B g + A L X / o K a f Y C t M T D 9 + 8 5 h O H t v T h 9 + g w e c A Y 2 S R H 7 J T / 3 6 U 9 I 1 o m P V I W p B o 7 A 8 T w R P + h D 1 a O P A A l R J p q F 1 s I l z 9 Y L V G S e K G Y X + Q N E U z l f s K S O o f O o B W W f R U S n H r W 0 P 5 P J i H V C j e B Q / o l q z c P H g a c g 7 l y 9 A Z 9 3 C d s P H I T T 6 c D x / + s 2 / u O z B e R i Y X z 4 E z 8 N / 4 o P 7 s k p j O z a h 9 e / + R I + + c u / j A g p I 5 1 M T Z S x g q X I F P L j r X D u z 6 C i k R Z P x p O 8 K N H 2 s K z 0 t Q U N n u q S r m n S r x Q L E h u x M h e A q 6 c J u U R W J A x 7 b p D / o v e j e w 8 H L s h e 5 8 m a Z n i j B b Y E c r E f L u + F y 3 X I S / S e S q 4 l Q U 4 h l 8 3 C 6 r S J y V X N s h t d e 9 j H 4 X E j E 2 l Q 6 X S G L E o I r m E H g h M l U r Z 5 y I 0 Z 6 E d S c G m 3 Y f L y A i x 7 B t B l J 2 o 4 s 4 Q H 9 6 8 h G Y + L Y j + B l W X 8 y / s 9 I m v 9 X + 5 Y w O G n P o K L l 1 7 B t j 2 7 M f n g g V B C z 3 7 4 E y j L s 0 g k Y l i a d + P A i V O Y C 8 o w U 5 8 7 f m K 8 J w L F O D E Y h + e d J b g O c k K O 5 A y y M 8 x L v f 0 T K Y y 8 2 E J N T X y c / k W z S 7 C L p M y N M X + N f B Q S h p 5 D L p E + w 7 u c 5 3 m i L 5 i D q W U 1 v e J B J w 1 q q W N q + X i M x 1 k p 5 u P z t / z o 2 u / E 5 J U F 6 J V O d D 8 l l Q 1 j W q e r S D T J N x a m z s 6 j 9 6 B E 8 7 i m N 2 f W D 5 x a z 8 0 b w Q V X t O v 8 v U c j H k h i + W 6 K a G c B / Y c 7 h J B z p G w x q o A h R 5 R q V o k y + U p l R R w W S z t i w T D 9 h h 5 p c w q K W J Y s g x K t / T q M z 5 b R V J J j M X E f j u F D 2 N m n x Y 2 x F B z k L 3 Y f M Y q q r D V a z C t h p a p F R O O J W n L x H V Z u z A Z m L 8 Q R J g H r o e e J d I z o r U 4 E n E J L R N 3 a J U X J V t X J i w m N U j r P v d e n s e t D A + I 5 9 0 + K s 4 T N G f i v A R 3 7 z V B Q m x R I e H R G s v j l h a p S 5 H R d 3 t 1 d Q S o x j Z U z e g w + u z r c z x W F e S O 1 Q o j 4 w g 4 N j Q 1 S A s o C y j k l 4 t E w f u E v P X B a d P j 8 3 9 + O y E o K G p k C 8 V Q G H S M u E u Y M l m Y 9 0 H R s Q y Z f Q o s 2 D X c w D 2 9 + a x W r N s N 7 J l C D r j K a F T E U T b x I k H h 2 N R s i k 8 x i 4 W o c 3 Y c t 8 N w J o X 2 3 H b p q 3 e y N M H F 2 R d R a a A T P T f T 2 9 o i K P 9 6 7 a W S p k S A v k W O p Q P d R k 3 A 8 F 2 + H o G a a T Q 2 M a B P d K Q 0 K Y x z t g y 7 S n K t p F 9 P M 2 Y s x W P t K I t O C O 7 M 2 g e s 7 r 0 H L y S J R j H Z h B b m z + b M d h z R Q k 9 V k s L C x B Y w v 5 G B p y O P j E t P L Y y t Q q M g O m 3 U I z e d g s L H W l i E f l 5 P G p k F L b c p O e j 4 r Z V o Y j H Y U S l k S 0 B x R G R K C Y S O M 5 o 1 8 s g o e x C P Q j e V h 2 1 u A T d N J h 9 g C S 9 x 3 M p Z E Z k W J n U N a c N S f x j E S 5 A M u x G a x e + 8 u c Q Z P 4 g 7 5 R m p 4 Q z u g d X t h s s l w c / a G q L 8 R j S f F 6 m s + p 9 8 X g t F g g M l q R l 9 T N 2 5 N 3 c a A d t 8 q B c L K K B / m / i X f q I N Y B 5 0 k t h x H h f q E N 6 0 2 2 Y 2 Q 6 4 q i R o W f K O P w i W 5 B F + 9 O Z O B M y 9 B 0 K I d w N E D 3 q q U 2 X k 2 3 B H t J W b E 8 6 0 V r t 9 R / C 7 e X R P 1 0 O b W d W W c V O 8 I z e M n N / I U k Z K o 8 B o / 0 C L X K G z k o b X E Y 9 R Z Y u / U I k E K M h U o w N a n I + l n F Z D B v F l E D B 3 B 4 m u L d 4 D 0 T K M Y u x S L 5 T U 3 g H L 4 a 5 + U Q + P T p E P Y 9 J y 0 P 5 6 K Q u Z Q 0 6 W i 1 t a N 9 j 5 6 o Y Y Y G Z w W O A S W M 9 o 0 d / K X l Z b S 3 t W H p Q R D t O + p a h U P w H M p m 6 8 c r n B j R h T S s N N A 5 x 4 + F m z d U i 7 s B e z 9 v F F c m D W 2 A q r o d T C M y s j B 9 x 4 l E I A b / W A X F U l 5 c 3 / z d O X Q d c 2 D 5 W h Y 5 E l 7 2 T f T q J h I w D X K l M P 2 G H W 0 H 1 K u q y D K y R G O 0 9 J l G h L M L Z J 2 7 k A l n k Q 7 n 6 Z 4 3 3 z G j E X O p B H r 1 U t u s + J N o c d H 3 q p T 2 1 r I G + 9 p y W L i W R 9 d T q 6 / h 9 r 0 H 6 N t V / w 0 e r G r y A H m u 6 C K x 6 N / 5 6 z H c + Y N T I o A i F v o p V f B O r y A X z 6 J 9 V x v R p X F k i Q Z G Q z 6 M n B g k q y V D t k L M I 6 V C Y C o M W 6 e J f B P 2 2 W h w 0 f 9 4 K Y t 3 d g X W D t 7 U O i d 2 r u c w f X Q x D a V S i w Q p h V 6 m e q T s k J E 2 G F D T o 6 L h 4 A / / x z s j 1 r P j A 3 f o t 5 V j G N m 9 j Y Z j B T M X Q 3 B u V + N m M Y b n b f 1 I + O O I + I M w j B R h 1 X R g / M w i R p 6 V 5 v 6 m z g U w e K q e F R 8 t u H F 3 Y R j D z Q U s x V U g t + 5 7 x n s q U J y S l F w m C 9 H m r R 6 R w N o s 4 1 H D 1 d V K D v I 8 d r x Q r 0 4 z c 2 U R H b u a s X g 3 A F n B A J k + Q Q 5 3 R n R Q J W m g j j F A 5 1 B i c T R I A 7 Y E 3 k D A 0 m R B a D p C g 9 F G I s Q b W Q e E A C e w R G K l I s s Q g 7 m L f C L q / M 3 y + 9 a D 7 5 V / t O p 3 V f 2 p 2 R s e 9 B 3 s E B P H j c s L t g J p M e b q A b 4 W c R p o 5 s 5 H Z 6 t f i g T w t I 2 U S L U / J s + H M H R y N d 1 k S 2 B s p v P w L d B r b h O O j i 1 Q O 3 V R O 7 H f x F B p m 6 F V 8 r K M E o K R F v z z z 0 3 i 9 7 a T 5 q e 2 a h m 2 Q a Y o P 0 z R u X P n L o Z a d m J 5 a Q 7 9 + / v F h g M t x / N Q y S Q G k o l k x T J 6 x s 1 F F S y 6 C m y 6 E s I 3 A m j Z S c o m W I Z z 2 I J s k O g c r 0 X S k h B G Z 9 F k 7 R O K d i 3 c E y H 0 d u + F Q S t D w B 1 C x q c n 4 Q F M F j N W y F e 8 e u 0 a C a g a O r 1 W 7 M X 1 6 U 9 + g n z u L + M T P / l x J C b k Y p n 9 7 D t z 6 N n X Q 1 a I r l O u w e i l U W x / e j s y Q b L a j i V q H j k M s t b v e U K 3 h v d U o L a 1 l K A n L q v q S N P N 6 F C U J a E u 8 2 5 1 P I s e g 7 5 H h l J I j W 7 S f B U Z l 0 J W I R 6 M w u w w P u T w j 0 K a N J 6 + q v E 5 V O r o k 7 a E l F Y J Z 2 B V 9 m P 2 5 h x a d 3 N B x g r K S n K e 6 S / T N m V F L 6 z V k 2 L 0 z W V s f 6 E N / 5 + v T s A f L e J P f 2 1 1 j t m j s B W B Y o T n E r D 3 m k Q 7 c c 2 O t Q h 6 S C u T x q / 1 x + L k I j q H V m d g Z G n A a E n m m O o 1 x k m 8 I Q + a 7 e 1 C I X D h z l d f P o 0 9 u / d i c M c w Q n M p a C 0 y L C x M Y 3 j 3 T u F L f e e l L + L D P / 0 J 8 d 2 r t 6 e x b 6 g H K p 1 C t H M q R w N 9 + T 6 0 5 S Y 0 d T r E p m 9 M n 2 s h 6 h r G z 8 5 j 5 B l J a Y 7 e i m P 7 P r O g z a 3 7 l c i o v A j c r G D 4 C K c o V U R k l v u F + 1 N R U S C t S S E 6 m h M 1 K 3 g a x v 1 2 G u r + Z V I W a l j k P U K o + 5 + u K T b e D W W J l G m n 2 C T O e z M P S 0 8 R t j b r w 6 q 3 k + f 8 s O x P I F 3 c h p n A 6 u v 8 f u D 7 N g + 1 E Y J J O b x F A z x h K y o l 4 s H R E s b H p / D K 3 7 x F j n I z L p y / g n 1 H d u L 0 m b O 4 d e s O X I 4 W 3 L h 9 D T q D D q a G Z Q C b Q c V L v K v Q 2 8 k p J e r I O a x j 7 4 y L 1 Z 5 f + 4 v P Y O + p Q 3 j 6 / 7 y P X 3 r O g p W x E C Z u j W P 0 6 j 1 0 k R D z W q j a f M b G I F + K 6 C o H J W p 1 z U P z C T h p s H / m z D L u L i b w y 8 + b i D R t T b t x N g R P j D 4 O O p s G a X L c M / 4 y A j E f M r m s W A 9 U w 9 p i k h b H 6 n u I e Z M w u i T B r b k j H O 1 8 Z 1 k G E y / x N 8 k w c 3 s O N 0 5 f Q U 9 v H 0 K B A M Z u 3 c b c 4 g N Y 6 V w G V Q u W V u b w y l f + G v 0 j O 6 C y k v 9 Y T M O m 1 c N g 1 Q k a x p P U G r W M f B P y 3 2 w t R K 1 8 N M i p P + j 3 a r U X 2 e p w h e G s T w 5 7 h 3 S N z h a N m D f i q F 9 F k U d 6 Q g 1 F w U V + F 3 + H Q x B q T F + d p 8 + b y S r F 0 b W 9 G c F y F C 0 t k g W 2 d q q o 3 z X w T c Z x + + Y 1 e J e n S U D 3 I Z 8 p 4 q X P / C n d e 0 b Q 1 d B 4 A a 6 9 W q L S O a z c 4 7 I G F a L u a Z R z e s Q T W i w U n j w B e y t 4 T y 3 U R j B r y m g p T i M 1 p y C f q Q 3 l l p B U b k p W w M p 4 B O 2 H y f l t 4 8 h g K z X v + l B 6 I + K x O M x k / h s R m k v C 2 W c W k b 5 M N o G C M o o v n o / h b x 9 r Q o U s F O 8 S r y 3 b 6 M 6 Z C 1 W Q I m v G 6 3 + 4 B j o v k N P C S j q S y 5 k V 6 Z h L J L 3 y j u x M F 9 8 5 c 1 M s I + B l / / u f f h r T 9 8 e w M D 8 t / I R T H / k J z M 9 M I k O + Y N / I d u E T u j r q x U E Y 3 N G i z s M T 4 u 7 r 4 9 C Z D V A 4 a a A s J L H t c J + o E 1 8 T F v Y l C h W p R B f 3 0 O y V Z f Q f W b 1 A j 7 G U y k G d y 8 D p I C p H / 8 o V 9 p O U I i 2 n b 3 + d d k e W Y 2 T i V I g a t O h 1 y U V m R j H u J 7 8 z i Y H D 9 D n 6 E X d E g W 5 7 3 X M f P T + B 7 S e H M T k + D V l Q j 8 H j b S J P c 2 a 5 E y 5 i J i 2 t d S U w e 8 U P + 5 4 W G u Q Z p J c y 5 M t a 4 Z v z w 9 X b j F y + g s k z M 9 B b D e g / X G 0 / v i m 6 V x Z Q X n j I 4 8 K f k G P s 3 N 8 I v + z E i z + B G 2 + / B a 3 W g C X 3 P A a 2 b c f O Q 5 K P z n X P e T L d l 5 6 A S z c M f 6 y C u / 7 1 i c v f L 7 y n F o r B f e 4 0 V p D O S 7 3 P J X 5 D F Q c S F j v S U Q 9 a H D r 4 R 3 3 I p y u w m D v Q u b 0 V s 2 + S m V 8 s k D b S C i 6 / E a J R 8 o t I m J h 6 N E J v U 2 P l f g B 6 h w Z c p Z U F Y k c 3 U R E 5 1 0 3 g V U s F s j R 1 I e Q U S 1 5 x m 5 B 5 B M / m p f w s T F y 6 j M O 2 b H 0 K 1 P E 3 3 r o B 9 + w 0 j p 5 4 g S x G G g 5 X s 9 D s I Z 8 P x z / 0 E b x 9 9 k 0 R V u 4 e H M L F 1 7 + L p c V 5 D O 3 c W f 0 V C T z w 1 9 K h r Y D z 2 x y k 4 b O B A h L L R A e d N q g N K j w Y H a d 3 W T D I k v n C W M o 6 E b 6 3 g K G j 7 W L X x G w m R 1 a x g j n 3 I u w 2 C y w a F c + W i h o P D A 7 B R 7 x R W F r M o q 5 8 D R x 1 1 d l 4 P 6 0 o F G Y t p j x J N C t V Z F W q 1 I q a P D Q 9 A V s z l y S T D u l V F l G K L J l K o m 9 3 B z z U p + E x G Y b J H + P 9 v 2 o 1 L 2 Y u x I i i O W i Q Z 8 V G a L K y H C V i M t z m v n s l x L 0 p j D z b T h b K J D 4 v Q L 9 x d U 4 G h y m L i j y L O x d u o q + n H c U M s O x 1 4 + 9 8 I 4 V P 7 9 H h q R M n Y D Y 3 Q W / U Y n l h E U 7 O B y R G k C U l o l e 3 E e 2 T 4 d 6 K V s j n e 4 X 3 X K A Y N W F a i 4 L R B n 9 W g 0 6 1 C Q u 9 K T g S Z t i 6 1 H D 2 G 6 H t i U F B d N F 9 h U j X 1 D T 8 8 w F k V 2 j w m y V n t k D O Q W w 5 C f f d e b E F Z O O E K j v j k Z k U p o j e R e e z a O / t J D F K Y X y x A 0 5 L X A j N 2 u 1 s + J h A 9 V L Z R n I E j D u a s y 2 4 e K I m 1 I 3 O X S 0 i h Y p h b 3 K i e 6 R H b A L X O m h H Z 8 e Q 2 P K F B W m t M D F Y + B s V Q L n I Y f i N 2 6 Y R O X I n O Z T N x U z a R l q g M a m R X C 6 h c 8 A F A 1 F B D f m R Z j M r F y Z M K c g 0 5 C + Y L d C S F W O f z c l J u f S 7 v D 1 O a 1 u L q J 0 Q S M k R u B W A w a E S I e 2 N o L e T 3 x v P w 7 M w j t 7 + T m r j + r V 6 p 0 p o 7 q 7 T 0 G w s A 4 1 Z j U Q 8 A Q s p O i 6 D 4 O g 2 k o / j p u t V i B 0 q Z 6 5 6 M F D 1 d x J F L z y 3 w z D o 7 I g s l p A v R q m 1 r W J + y N p O i p T 6 k y 1 S j Z K 7 z D J c m b O j 1 e H H x W + f h 5 G + t 0 R 0 7 + C p Z y F / 8 G 1 Y T H o 4 r D 0 o K 7 J 4 + 8 y b a O 3 q h N n K 0 U Y 5 z s 2 a h E X 1 x n n e 8 7 3 F D 5 z y b Y Y B 0 v a O 4 1 F 4 T 9 O A f M 5 B N 0 6 U D T 4 U s m 0 i Z 0 0 l r 0 b b q h g d G 8 f 2 b f U U E 7 4 2 z 1 g A S F q Q y C + i l M + h Z 4 j M v o 6 c W 6 M S b 7 z + B g 4 c 3 I O 7 d + / j u Q 8 f F c L 6 n V d e Q f / A A P b t 3 Y t w Y e o h t a i B Q + 9 s 0 3 j F b i T v R o W 4 v p 3 8 u 0 b w x L G x 0 o q s L P x w O c F W M X p u i m g S O e O P l 6 k N M X l u B U O n p D m 6 C b 8 S w 8 1 F x I N J m K t b b W 6 E 2 U u k O M p F F I o 5 D D + 7 m p J u h G y g j F B + B X Z l C 2 K B M J p 6 X N C Q B f D P x K h v S D H p e C 9 f G c J L e b F F z g p Z 7 J a q w q n h / u u z s D t 6 4 d p N P q S K r B i n b 1 X k Y q m I f y y G Z v K n e A F i 5 x E d g t 4 I m t v t Y g J 4 e T y I t J 8 I H i k s t V p q 9 1 w + i f 7 j q 4 u k z l 2 I o 6 J J Y N b a v 2 r L J c b 3 K 3 q 3 V X x g B I r R v j I B W V 6 D / h d N N I y z C C a k 5 R 6 T 3 q c w 5 C q h w / L 4 y N 8 q E B W a u r q I z n 0 d + P Z 3 v o N M J o 0 X X 3 w B 9 + / d x 8 G D h 6 j j W / C Z v / g s m s j S H H 1 x Y J 1 A 1 c C h d t 4 F r 2 P H 6 g l m A f o N r u W n l L 9 3 v P x R i C 4 k y O f U C 0 3 M x o 8 n S 2 s b D j z w q r C j V V p u w T m G K x M R O P f 2 Y D K g g t O 9 L P Y x f h x i R D E T s S Q 6 t q 0 W v s a 9 c 9 n 3 1 F R s S P j T k B n K M F Y D S l w S g f 2 x V I x 3 i r c j R V b F a f e J 9 q p l z 0 Q X 4 n T 9 R A u r g Y z Z y y H 0 H L N Q N / B i R 1 a r 6 3 3 O x U X q 0 8 7 V U c 3 p s 2 E M P G P H 7 a U S + t t 5 j V 0 H r r p 1 S O b e p b Z 6 l 3 j f B I q Z D t H 7 V Z D F I 3 D F v B h 5 o Q 2 p Q h C J b B h a h Q V O f d 1 h r i G V S M N A Z v 5 x Y L 9 l 4 f 4 i u n c 1 z D / V 5 p Y Y P L / E r + k v 7 5 D I N R O 4 M 6 U k W A k s U O N n 3 R h 5 Z n 1 6 V L H C i / H I J + H z v A / g V b A o 6 J H i a B s 1 q M / U g 6 b 4 A t 1 3 X v h r 9 j Y 7 d J x 9 s I Z u 3 j 0 z i T 5 y + t W q 1 R p 8 3 f C j 7 3 D Q h a l s I 6 K + O K w 8 m d y A 6 G w K A b 0 G g y 1 K z J y P o O 1 p I g g K y Z r w T i Z t x 1 p g a l h J w J j y k d i M c h m y q n 9 G Y 2 J p 3 I / 2 m r + 2 C b i w j F K 5 e g q C t 8 1 p 2 + Z E R r 2 M 5 a A T i + G N M u r f W / x A R g H 7 o 8 n 5 N 6 G j + + c H u z t p 9 z m Y s / d B 7 A E P N 0 W 3 2 N C 7 Z w D z 5 1 N i D k G n t A o N x Y 6 z f 9 4 v s q k Z v M i N A w w 1 s C Z 0 3 w y I F c I 8 I c w 7 o o 9 f n B H F U q Y u e F G J r 2 l Y H l g k A H k Z T 4 1 T D 1 a F Q V / h 3 Q G Z u 0 t 1 9 v j B E T 7 W l H T V 4 j N r k Z b 5 V 9 W Z e K 9 Q U z 7 T w b r G Z m X B x f y J v W H X c C t e v / o W N O P T 6 C J L u m I a o E H Z A b m B J 2 m l N U / u c P 0 e 9 A b y E v U m s g w V s e J Z r s q L v x w R W / V Q K u H 1 + p C s 1 A v s z F 4 K Y S x e x j O / f 6 1 6 R A K n W P W 7 S J g u B I n + k S A p S t S W i 8 I H b d m p x T 2 y m I x 3 P H V B K J E w m b s a h i F 1 T e u Q E 8 s 3 e T X 4 a u F r R K M w T Z y T 2 t 9 K f l t 4 V A t d o f 1 9 E S b G D y Q o w c 2 y e O 8 0 Z m 6 f x k + 8 c B S R N O + y N 4 D 7 1 8 9 h Y e w y n j 4 4 j N N f / x P k w 9 M Y 6 u m H 2 k V U o e z D g 3 M z u H F 1 G r P L s 4 j E Y h h R R T C + m M G 3 X v k O b E U 7 0 Z E 8 o v 6 I q F f h 7 L H A 2 q m G x c X p K 0 o 4 u 2 y w d W m E Y 2 z t U m P 8 0 h w c H d I y B g b v Z s i B C U 5 T W l V n n f 7 w c Y 7 + a c h J 5 q I r b L F 4 t 4 i x c / P k Q 6 w u 4 s E r i f l 9 T t 9 h w e P n 7 w V q x s W u L w s F M n 8 5 D k u H m u 4 / j m y 4 D L 9 n C Y O u v b D 1 y B F Z i k P r K 0 C p L 8 B o q g 8 8 a 8 N i P v Y N e Y O 0 M F G u b K J A S k 7 1 M B L H 4 M I 0 t W x 7 b y A B M 7 F D X l n L C L v z C G k r + P Y 7 f v z 6 8 3 X q l S L K F / R E o R t p F T X m e b 0 Y f 4 c z 8 7 P Z P I y R t N h J g w v 8 c P R t 7 h 0 v B o 6 6 s P B A q m t e A w d q 9 M 0 V H P 6 X V / A z 2 4 z Q b 1 C f g 8 E K h f u T M y C 4 f r r e p s N k S Y k x / + r 0 r h 8 k 3 n c f S q e W 4 e 2 v / w f s + 4 l / K k 7 v m L y P 3 l 1 t s P e Z x K w 7 L 0 Y M J U u i I K G G H F r O o F j 2 L O C N t y 7 h 5 3 / u Z x 6 G g B s h G l p Y l S r E a J R h 7 l I S z q e j 9 I 5 U + J I 1 J + f q z d 9 3 o 2 d n n c 7 V O m o j 8 E x 9 9 9 G N q W a t d P O 7 A v 0 m a + V C I U P e 4 x I p h B Y s P p g j y t t M 1 s S C Y H g K d k s / D J 0 Z U Z u h h k p Z K b a y f O v c G 2 I q g T e w 7 u i g e 1 G T d S n n s T z l g 3 f S Q + 3 c g o o y h Z E T / f Q l z t R e Q N 6 o R t z R t 2 r 5 C N / 7 y o M Q y s o c l m e 8 a H f t Q 7 p C 7 b N H u i 9 e F n / x X h 4 v H D a J X D h j R f K F u K 8 8 1 z O i M m s 0 p 8 D F r / 8 V T v 3 4 x 2 B 3 O P D 5 P / 4 j D O 7 Y h T v X 3 8 Y v / O o / w t 1 r 1 3 D w 2 R P 4 + h c / i 0 / 8 4 i / B f 1 e G 5 t 3 1 / u J r 4 G u s R U C L x E w W r 6 R Q K O W R y 4 e x 6 0 N D 4 j j D f X c J f m u v K F r 6 g w 5 A b I Q P V F C C I S f N 2 J 9 1 Y z Y 2 h w + 9 + C H c v n M X l y 9 f w t D w N h o j C o y P j c P V 3 I S D h 4 / g 3 N k 3 M d g 8 j C X y G U 6 e P A G T S X K G 1 w m U A B E 4 h R I X L 7 + N Y 0 e e Q q 0 Q y f h b f o w 8 3 0 w a m Q b 0 G P l Q F r J X d i P m r 3 I Y n f y S b i 1 K + S J C S 1 G x x N r R Z Y K 1 x b b p / N i T C B U P w v m 3 O c u d L E / r 6 s j V V l G p y P H y y 9 9 A O B I W B W A q e T m 0 Z j W O n z h F l q G I + 0 S z u H b 5 W m T i J D B 3 U m h + y g m T h t f x F g W 9 Z n C u n Y Y M R s 3 a j o 5 N Y v s 2 a R B 7 R p e p j b R i L 6 u 8 Q a q r I U p 9 v T 2 P w a O S r + t P y t F s r K c g 1 d K R Z m / N o 2 9 f T 3 U Y k T 2 v j i c u X m P K W 2 E b q M 8 9 P d y + d A N w B J D b r X 2 / H i F f G K 2 9 r X j r A y B M j A + c Q D F s c 1 M I K Y n u X b + O n / 3 0 p 3 D j n V s Y H B x C K B j E + P g E M t k s H f 8 k z l 0 4 i + c + L s 3 3 F O a t e D A x i q 7 O H o z s G x D C x 5 C T D 3 D 7 1 g P s 2 j U i L n / + t h u V L P k V F d 6 3 q o y e Y z z f p C b x C o t I 1 W a W q R F X X 7 u E H U / v q b 6 i A Z j l C V S J x n A 2 B K f l 8 A D i g c Q 5 h H x O X s P U 2 V F f j + U Z X R J 1 C 0 2 O h g n M 7 w H z d + f R s 7 u H / M 0 I p v I u P N X 9 6 K K h 8 U Q C h R W u u B r B 8 M l u p C r L 0 M u 4 z I A c K W 8 B Z U c E J r U U G A g E g i I S y p i 4 N I P h p 1 d X G O J l K j z P x E n P b F X y R a k K 1 l r M 3 l x E 3 4 H V 0 b l a N a f Q V A K O w X p b J E J J s S n 2 o z B + Z h k j z 7 Z 9 I C x T D U 8 m U D 9 A H D O l o G / d O B C w F J O j 3 U I U I 3 G n e q Q O l 3 Z E 7 G / 7 x u u n 8 Z F T H 4 K 9 w 4 Z 5 9 x J s N v o 7 P 4 d b t + / g 7 / z S L + H L L / 0 1 f u E X / j Y N / m p Y u b g I V c U K n U r q 1 G w u i 9 N v n a V n q w W M B e M L X 3 o J / / Q X / w k O f H h 3 9 e j W E Q v H E J h O Y O C p r S / J 3 w o W 7 i + g a 6 d k G a c v e z B w 7 N H n D 2 b J 0 s S c M L j U I i L X f D I h L J T M 3 0 T + S 9 2 X G n 8 w i Z E d Q 8 J a s X J K R V J i b V f j h H T E n S V L r i N l U h D R W 1 Z c a / W S + 1 o U 3 U + t L y L J F J I V E X + + E F N A Z e X F j H I E p 1 N o G j S S N S L L S c y i Z s 0 q p L h q m D i / g F j 3 g N g Y 7 o O C D 6 x A 8 Q R d f D 4 D c 8 9 6 h 7 S m k d h B Z 7 r i T Q B 9 T T f R Y Z K s R u 1 7 U s l e D 8 b u j 2 L / s w M w a A 3 Q F V u R U X q h V z S J v L 4 a 8 q U k u e k l 6 B T S z H w 2 m x H f N 5 n W W 5 C w O 4 6 3 L r 6 G F 1 5 8 E b b m 9 Y N k I 8 z d 8 K O U k q P / p L S D 4 F b B F u 7 g v 3 g b / 3 b f s v A n f + L n / j b C g Y C o J c 9 F R i 1 2 6 f e 5 O I y D M 9 A J u V R e b A t a 0 w W p y g o M Z H 0 a E S l T u 4 y b M a w h a 9 I f w e K Z E m n 7 L u Q C F S S 0 a j S b p A h b M l f G 7 O 1 3 4 G x r p d / 1 o 7 2 7 l 3 6 X m M L d O 7 C Q k o q E Q k I p c Q r W n s N H s e / I E X i i C n R Y 6 w M / H U u T Y J R h 3 C Q j o 4 Z z r 3 4 X z q Y O p M l 6 j m z f j 7 m F + 7 A T v f c t e 1 E u 5 K F Q q 7 H / y O H q p 6 n P s n m c X 1 g d u n + / 8 Y E V K M b O 3 B L u T J 3 F h z / x K S h V K o z d u Y 3 B 7 d s 2 N P G 8 a z d n V N T G a j q U h d 5 R / x x v N n b + 3 A W R w i Q 3 0 Y d Y i 1 Y 5 f g 0 8 K c p b Q k K V F 5 n h v / D p v y M m K W d n F m F 1 2 G C 1 m M U C u X g m g D N v X M X w 0 C C a 7 M 3 k f Z T g X J P x X c P C l Q x a 9 0 l l s 9 4 N a g J 1 5 w 9 e h E J e w d n X X s H t S x f x 6 7 / z L 3 D 3 + l X s O 3 o Y 7 3 z 7 L v Z / b L W 1 9 N 4 s o / W A d H / Z c g R F W R Z G W S v O T K u x s 2 s K T n U n r s 4 W s N d M V s m e F n v S T t 4 e g 7 7 c j M 4 D T Y K K R T J z 5 A v 1 I l M O g 3 e W 1 K u s I m + Q N + d W q i W K N 3 6 G f K c T r d S c Z F n I x q 0 F U 7 e w l 6 z T z q 1 b Z N 6 G k w O M n j E 3 V G W j q O + h M h B 9 V 8 l W + V U c 7 T z n X q / w 3 k 9 8 o A W q 3 1 H A 3 O V v o r m t j b S U B 9 v 3 H k B H T z d e G 9 v Y W W X U U k 8 y g Q J 0 T e s H s S e f Q 0 e 1 d P B G i M U j S M g W 4 D I M i 2 I i j H P n L + P g U 0 e w u D C P T D q F r 3 7 t a z h + / L h Y F s 5 U y O F 0 Q E l 0 R V m 2 w 7 V d C 9 + M H 5 l U D u W 0 B t t f 7 H j o n L 8 X Y M 0 / f W 0 e Q 0 d X 1 3 W f u u B 7 u E 8 V D / Y M C Z V e 7 h D 5 c X d m + 3 C k q y i W u o j l 8 Y J W y U R 2 e O i K H h 2 H n P j N v 3 i A X z n W h G P b H z 3 B e v O b D z D 0 c R M 0 M p 5 i W G 0 t 7 n 1 3 D v 3 H W q A n i p i o 8 A J C G U y y 1 T 7 U o z B 1 P o j B k / V w O q O Q z k N F 1 n f y j B + L H V 2 C X n 6 Q 8 I E U q N L U K + g Z 3 g m Z x o j Q x A 0 4 W p t E N R v e 5 d t L F O 5 D P / 1 J v P n K 3 8 B + 9 O 9 W v 1 F H Y y 5 X P l v P c t 4 q Z n w 3 y M H W i K I x O m V 9 g D C v Z / + J 4 X 9 A P s c O K S r H x 8 c n J u A g C + Z 0 r O 5 8 B g / 4 A F n F h J c 8 F I U c S a I / b E X Z b x h + v p W e V 0 3 q F j E 6 N o V t 2 4 a E r 1 K i c 5 9 + 6 x J a 2 5 s x M N A H z Z q o G E 9 s d z 1 t x e i K C r u r 2 / d s h H y R L J R S h 9 R K A X q X C j F f A s / 9 l / s 4 / b u H Y d X X / d h M P C u y L h j 5 f A H 5 R A E a O 1 H E e B h m M y k V m T S d M H 0 + B E N L U W x Z k 8 y H o K L r y l d i Y u k F L x d Z i 0 V / C J 3 N 6 9 O g w o t R 2 D s 3 p t S 8 5 G T W 2 J D L + Q H B D 2 R i 9 0 n B u Z 1 a o 0 1 s Y K x X a D C 0 a w j p Z B L b 9 u 5 D / 7 Z t o j i L s f c p k Y 6 / V k P 1 O e r 5 f h F 3 j F S a A o V M C U q 9 l C 2 w k M n A Q v R x M y R y f q G 5 M 8 U o z J q 6 3 / H Z / / E 5 P H X o K a Q y O Z g t F g Q j f g Q C I c z N L 2 D X z u 0 0 u C v 4 2 l d f x q 5 d q 7 P M 2 X l n 3 8 H e Z Y C 1 U 4 / m A Y t 4 O P t M I j S 8 + M A L 7 1 g E o d k k E u E 0 L C 7 9 K o d / L T 7 3 + S / C 5 w + g s 7 M L f l + A L G o U 5 8 6 e J X / u Q + L + e E + n G j j k P 3 t 9 G e 3 D Q R Q L N q w t m 5 F N Z w S V D i 8 k x e R 4 J B J i I 4 J c o o x f P G 6 j v z G E o w m U S H h S i S Q C 3 h X y a S S l w f e d m F K g q d d M P k + c r A b v s y Q J W z a o Q 4 S u T W t R o q i O U 6 M a 4 L 3 O Z Z z T I i D j n Q r C 1 K R D 1 B 9 D N p Z H 3 l d E k o Q 6 G P S R 4 k y K 2 h v p T B o q s w o L 1 / y w V Z d y i D B + t W k C 0 x n E a I x 8 0 P C B p n w M q 6 a I g 9 3 r k 2 I 3 C 5 U a N R U c I X 9 q I y R p Y B i r Z X 4 f h c X 4 H W F F a k E O X u d 0 / s J l 7 N i x H Z / / q 7 / C 7 t 1 7 c O r k C b j n 3 b h 5 + z Y + + d M f E 1 G o V D p N f k U 9 O f T d g h N x c x G N q L g q 0 x b Q t a 5 w p g w 3 P W o c 6 M g L q y l l N K z v R s 4 z n L u Q Q s v J l E g W X e v j i C 1 A N R q s u F e Q T 5 d g b T V h 4 u 4 d 7 D 5 0 l M 5 b w l t v v Y V U w I + e w W H M j N 4 l B W f A / p G f Q K G Y R f c h B 5 K R F I q 5 I t F r J V L R D B R q Q E / y N q H s x f N V p r B w 3 4 N F b Q + e H i i S / 8 Y V m C o 4 1 J W G T q V A v k S W U V G f J J + 4 M o 1 K W k f n k d H n 6 K + 5 A G e X E S s P 0 u j j o j i J e 2 j R 7 R C J t B F P F n d z F v L 1 N l c + 7 w c + 8 A L F O K A g L d V f p 1 9 s l d 6 a 2 l i g G M 8 P Z o V A r E W S t L d x g x o N a z E f u I u e p s 1 D 4 j w J z B W B N s K X X v o K f v 5 n P 1 V 9 9 b 0 j s B h A Z D G J o W P 1 y j 8 1 y M c v o j x y v P p q Y z x 4 a w 4 7 n l / / X U a K N z q 7 Q 1 b H P I g E W a f a V q F M U / P U 5 i P H p M n c m Z A C R a K 1 L f s H c O 1 v 7 k G 2 8 x B M c w + g 7 0 j B p 3 p K f G Y j 8 N Y 6 v G H B W v B m b / x T T / d K i k / y r y R w s c 1 A e h p N e q m O H 4 N 3 n / f d 5 / I G c m S L P m i c J b R 2 D m I 8 L E M w + / 6 l G W 2 E 9 8 5 b / j 6 i S F o / N p d B x k e S R P 9 t M p Y f o r y J i u D I 3 V b Q 5 V i / O L A R m w k T o 6 O Z I 1 7 f P x 3 V 1 N k k h G m R N H 1 o U d p m t Y a Z z O b F Q W s w d 2 i J 7 q 2 2 8 B O n p Q w H h V a D d P c I m n a V 0 H f S i p 5 j Z v H o O 2 E V w n T F L U 0 r 9 D v I e h H t j m c U s G l U G I 7 E o d s 5 D L / 6 4 E N L t B E 2 E i Y G W x U u 9 T x H g i p Q k Y k q T L y u i p n H H c 9 O Q b 1 r S J J F 1 L f z h t M W j J z o Q / d I L y J l B T r l I c E A U + 6 z y C 6 c F X X V 3 2 / 8 U F g o b r T G j o u 7 i T J 0 6 H F u Z n M r t X a h 2 a t f f x l t b Z 2 w O B w Y u 3 s L H / m p T + H s q 9 + G S q X B i Q + / K C h b D Q v u e X R 1 r 1 8 y s g r 8 8 Q 3 G C y 8 B T 6 T D s N g M 0 C v X O 9 p u t x t v v 3 0 V B o M R 4 X A Y H e 0 t I g R 9 6 u S j L Q 1 j 4 Q 7 5 Q z t c g v J M n w t i 4 F Q 9 C M K X X 8 w V R O g / 7 I m S / 8 j L N 5 R I 2 n x o 1 / Q j E y 0 i n k 7 C o J N j 6 G Q H / K E E m u w m 0 v g y x D J y k b D K 9 b w T 5 J c 6 D G V c n N X g S E 9 e W B l e M d w 4 W M m A C a X G r t 7 b 8 2 q k 8 u 9 e L z 8 3 m M a t J a K O Z R 3 9 9 m q q / D y 9 x 3 7 h 2 M Q M 7 t 6 9 h 0 / 9 1 M 9 g b m G W H h 4 Y D T p 0 t P T g j T O v I x q N w O V q R X N L G 9 B 2 q v r t 9 w c / F A J V A w t V b Q x H 5 5 K w 9 h p x m q j f R h b p U F d O 7 A 1 U g 0 I h 7 f D O k i A j 2 s e 1 1 m t L Q D h F q B b B Y 2 y l 3 F c q k I G B H O u N c O H C R V g 6 y t j V e 3 y V 3 8 K l r e L x m N g n t h H z y x E k M 0 X s 6 H / 8 1 j v p C N 3 7 T B n R i B c a k 0 x s 5 W J y S h n x a 4 M Z U 1 e n k X K o o M y r E S Y / h v d C 5 g 0 A 7 i 1 v f G 8 q Z Q 5 7 W 4 l G p e X k 2 9 z G h P / g O s X E b V Y q y x G h z 8 y G V G R J H n f F 7 x 7 c X U z f a + C N A Q Y O 9 1 J / F z E X 1 g j L e e 5 m G g W T N K H N y 4 J Y 2 N 9 P f C C j f J t h L q T E S o J M v b U k N k X j E l H D 3 T J R H + F w V x 7 B p A K F K s 1 Y i S l I 6 5 Z F n h i D B Y Y j Y C w 8 o O c 8 M P i 1 J E i r J Z J D 2 m x + N n P 2 e Q c H j X H z 4 E Z 3 d x e W A r O Y m B o n K 9 A C r j n B Y C 3 b 1 c M F 7 F d r d K t J B 4 2 i h D u 3 7 6 D j E b s 2 M t K p P M q K E H o P t I p C J p x D x 4 p C U h Y S v v j X L 2 N i Y h I F Z R H N n M 0 Q 9 k K b C + D q p d M 8 l 4 C i Y e P k 3 X J Z i e W 4 A l G y W K F U t W o S N Q / v l 2 Q k 5 c Q U j p N t 2 6 h d e f O 3 L l u J r I r 8 e 9 p P 6 X E I k e C 2 W 0 p I 5 o N o 6 W 7 H 7 H U v 1 E 0 F z A R N a L O Q c M / G E T N K / n U D y X j f 8 L 5 a q H 5 n k R r m y Y n v z p a C o C g J o g q m d q l Q C H N v J T m 7 x W r U 5 1 Q / a 7 Y K C d T q z k 5 l U 5 i e W s C t W 7 d E K S 6 u O s o C 0 t H e h o O H D u L a t e u Y n 5 v H T / 3 0 T + P y 5 c u C l n 3 q k 5 8 Q K 0 Q b w a F 4 m U Y h n O u N w M u 8 v Y l x z E + u w E k D u K O z A 3 f G L 6 F n u B W t h h 0 k V O v v O 5 F I i k p K P X 2 9 4 D L F S w u L s D n t y J J l M x t 1 + E 9 / + F / w m 7 / x G 0 g m i K 6 5 m u n 2 S E G Q 3 6 F R q e l O 6 d 5 5 p W E V T P c Y b q Z H R g M W I 3 K i t x U S s m b 4 4 0 + m x t X U r p 0 k R L M R q c g J G 8 I a K + D d A c O Z + x j 3 H Z A O v E f Y 2 X Y L L c Z t m D o X h v m A n 9 o 3 D 5 u h F b 6 3 d Z h t c m 6 g 9 t 4 f b D I c f j B g 2 v B u c H 9 F J a r Y a K x 1 6 r K / M / 9 Q m B h s m c 5 N r / e x V r x Z N D c 3 i b m s I 4 c P w + t d w f 3 7 9 z E w O I Q H o 2 N 4 6 / R p 6 G k A x u N x T E 1 N i d C y y I M h B F P 1 C G H a l 9 1 U m B i 8 q K 7 T v A f 7 9 h y A t j m D G f 9 N I U w M X 5 r L f 6 0 H L z + 5 c O m K e M 7 5 c V / 4 8 k v 4 8 z / / D N F P F c K z B X z q U 5 / E S 1 / 5 C m R k K b 7 0 p S / h / o N x / J f / 8 l / x u b / 6 K 1 w k 4 W 8 E p w f x o 7 O j B T f 9 T f A X H F h K O 5 9 Y m B j s W 8 1 U h Y n R S L E v z 2 v e c 2 F i L E d 3 C 6 W h d x X g M o 6 g z b Q T y W w U 7 Q f U G E j P V z / 1 / u O H y o d a i z 3 t B V j l O a h 0 k j a + v q B G j C i I Q N X + 8 2 Z l 2 1 u k K B e X 7 R L l x k j u Y g s Z K D Q V a G 0 a U Y m n g T H h 1 v 2 L a O q W J h O N 6 i a x t S j 7 Q k x z H q 5 6 p T + V k B s y 5 + M j b R z w W E 7 e o 9 + V o d 2 4 i 2 h p 9 m F a 0 1 p 4 Z 4 P Q 2 Z S w 2 l Z n C H A Z A F u r d I x r J 3 T t 2 a B g D K E 2 L 5 M g P X B 7 S S 0 s 2 I 8 C H I Y S / u 4 f n 8 O R V h v + 8 S + 2 o E l t h / 9 t P 0 z H 9 A i e X 0 F q a N v 3 F B z 5 f u H 9 v 4 L v A X e W V M g n 6 y k 1 v G q T M 9 A b w X s V 5 a v J A 4 U s C V Z 1 f F m 6 d D C 6 9 O D d H l i Y I t M p Z O N 5 5 B I F O F U 9 K C U l H y k W D c O 3 M k / 0 M g t 1 O o 2 o N y 2 O 5 w r 0 O 7 Y u J D w b T y L X w M s T 2 L 9 p N + 2 G S y / N 6 2 w m T L l k X k S v v v b l b 1 S P S M j E M w + F i f W E 1 9 q F l a n 1 u 4 J d c 3 N x z w r O z 2 j w j k f z I y N M j F C V H e g c C T i V a S T K M W I S R s x n 0 s h s K 4 s 1 W B 8 E / F A J 1 F D T + o w J L l z f i N 2 t 6 x f W n Z / W 4 I F X K S z U W v A k L c M 2 Y I A / S g 6 v U Q l 1 R x r 6 n A s Y b x F 7 7 T 6 Y W I C 1 2 4 J E i Y 4 7 N Z i c m E N 4 O Y w S f b d o y O O 7 r 0 l V Y x O J N B Y 9 K + J 8 N f D O 5 z U 0 L h f Z C B m U Y X I Z 8 O F T H 0 G A f K k a v O P 1 H f B Z + A 9 3 5 2 F p M Y o s 7 h o 4 k M D 6 g l e u V m 3 o j x T Y J 3 7 j f x v C f / z 5 p 2 D V t 6 B 4 u 4 g i 9 d k x W x M O d w 5 C f e + d 6 i f f X / x Q C d R k Y L U j z z 7 M I j n u K y t e E e r m + Y h l z 8 Z 8 W l Q N 1 W u x S I 5 / I y I 0 E G v g u Q y 2 J i 7 D E J p 6 H O g 4 5 C K H 3 I D + H p 6 1 r 4 j F i V P T s + j t 7 8 X L r 3 6 d f J g x v P z 1 l 0 X B / V g 8 h S 9 / 9 a v i W m o B g V R q 9 Y Z D j Z G 4 t b g Z j c L K J a A I H S M t y A X 4 f i S B U R T X p z L p T D q k I x l B J x l 3 l t / 9 v r A / D G A q H 5 t R 4 8 H r i 4 g H E u h 7 2 o 5 e e x n X E y H E c l 4 0 O d f X c n 8 / 8 E P n Q z 0 z k B X B j G h G A a O m j F a O 9 i 3 k Y e q q a 3 8 x N 7 V Z u g S h 2 V T C r t a C G O B M B x u T R n P 5 L D T q 1 Z S M K w D J O W N 2 D Y r Z E p R a 6 X i B B r a K z t e Y l X 7 7 9 l 3 s 3 b u 1 V b 1 J X 4 4 o a D 2 N h o M h f / U X X 8 S v / v q v I D A X R H P f + k x 2 z o C Y u b i M x V Y S + P d w i c g H A c 6 Z W w j 2 7 s Y L I 6 u z 5 t M F G e 7 F v d h t 0 G M y Z E c g t V r p / q D x Q 9 c L Z 6 e 1 M K o r G G w q C I F i s D C l V i T f h v H c Y F Z M 8 m 0 O a d 4 m V C o g W 1 7 d Q R s t L 9 h I m B g p f 6 b 6 j K h n 1 f o 0 T h D v 2 b P 1 J f J J v 1 R b n d U A F 9 H n p N U f / 9 i H c f v a P W i N G + e r z V + O Y f j Z L u i 0 P 7 q W q Q Z / / w 7 0 k e B c O 3 9 B v H 7 9 G 1 + H 3 + s n H z q C p k A U 8 0 s h T L 7 x G f H e + 4 k f S r V 2 a V 4 a Y C Z N R S z h Y B h a 9 G L p O w / y y G w M e 5 W b b + U d S E i 3 7 V C o U P Z y x n b d m q l U W 9 d w l i 4 j k k t 1 n y 3 f I E y M R z C 8 d W j Z J W V P x G M J s a S C 4 W p r h U F m w N q V x T W 0 j p h w l 6 h e d p P N G H 6 U w I V 0 u H r t k W e e p 3 Z V 4 v m P / R Q d r S B B t J h 3 G J l 9 5 y Y x C w 0 M m k e 3 x Z P 0 y b v B D 3 X Y n M t j t R B 9 4 x v g d u K 0 k 0 b L t D y R x G h 1 s + y N s L 2 l I G b b I 3 M x 2 H q l J e y J f B B G 1 d b r P h T z Z S j V c m R i O R R T C p j a 1 g s k J 3 0 u T M 0 g n o x h 4 t 5 d W K 1 W 7 D t 6 n J 7 f Z l t J v l Y S L 3 z 8 4 0 g l k 2 K f X q 7 Y W g N X U F p Z 8 q G 9 a 7 2 P E H E n Y e s 2 b r q U 5 U c N c u 8 C W v I F b H u h b V X / M L 2 / 6 9 X A l p w E b + 0 w K 3 v / / K k f S g t V A 6 f B 8 G C q N S 2 n z T T C 2 a W F u i F 7 Y C 1 4 J S s H / m r C F M 1 5 R N U j X k f U a L U e h V K l I E L t o p 5 f V Z j C v L 0 / g a s y 8 S N V C s B k t 8 D Z 1 I x P / + q v 4 d D J U 7 D Z m n H w + E n 0 D A 3 h 2 P E P i 8 9 z x s a d K 9 e g V u s x O z F F G t m M O 1 e v 4 / 7 o 6 I b X o 9 G q x T 3 8 z 4 J y a x c 6 T z k w c c Y n 2 r 2 G 0 9 M 6 R D I y q N r I u h f q 1 P 9 R c J E i f i / w Q 2 2 h a m C B 4 p v g F J m T / a s F y D e V h b x F R x p M T Y O y e n A N X K a y 2 K W i l l v q D s v R b S 9 j 9 N 4 9 b N + 1 S z q 4 B t l s F l q t F q M P x r B 9 x 7 b q 0 T q W C z m U s + N S W p N l 1 z o / L L 1 S g r 5 F O p Z a K R J l V S L i j 2 J m 4 o H I J u e K R i q y V p z w u v / o 0 w i N x 9 C + b 3 V 9 h 6 g n A W u H 6 X 8 a C 8 W w a U s i K 2 Z + O o S e A S d 1 P h c 1 l Y l o r U 1 X x j u x K M K L N h o M d b + z l j T L K W s 5 k q O F i F L k H z a m U H 2 / 8 E N t o W q o t Q m H j c / N r H b g X Y N a y J d i m w o T w 0 c + 1 b U F N Q L p F A p E K c z V J P K R H Z t v S M 3 C x G B h q l m P d D q N 2 d k Z o i B l t K k 0 W M p Z R f G T Y n n 9 / F l N m B g s T C v j Z M X M n D X O l Z v k 2 H v k a e R y W T p m E b s L n r 5 z G o s T y 9 V v S P D P J N / 3 7 O o f N C J Z B d w h 8 h u X k s I f y h Q i 0 h s y a Z E i b 5 H X K E y M W h t x y t p U Q P U w m Z e F 6 d Q a B f y 9 4 k f C Q m 2 E o 9 1 Z c l C l 5 6 V C G R e m i d 5 t k J B a w z Z X A W p j F k 1 r t k h h Y V n r T 9 V K C z 8 O / N 1 8 q Q i N s k 7 L o p 4 k W Z X 1 8 0 r e Z S 9 a W l s w O z 5 F 3 y v D Y r e J H S Y U p F 6 1 R j 1 W k l o 0 q Z P 4 9 n d e Q Y u s H x a r G r l s H g d + f D c u z e s / c H N Q n o U Q O r s d w g r w W q p M n r P 4 y Z Y U 8 y j I V F B W i k i m 8 j C Y 9 W J g L y 1 G 0 N k l V e 4 t k l V / H F r n Z t D 9 l A W e G T c q K b X Y r p Q n 7 t 2 y I k K J r V d W E l W f v o 8 S 8 C M r U G y S X h i u a 5 / I T A K 3 y 8 5 N N T p / N h b M w e J c r d 1 q q N V f Y H A F 2 v b W T h E w y G R S 8 L q p U 8 m 2 s C X h X d M X F 9 x I R c L Y v n 8 f b s W C 2 G e R 5 p C 4 k E u F h L s 2 d 7 U W H C 7 n K H 4 2 m o e 5 r b 7 d Z g 1 e 9 w q C C z G Y m 1 y Y m L 2 H b D B J g 9 W K z r 1 W z G R 6 o T N t X C H o / Y B e U Y R a K c f o d A S D / Q 6 Q 7 E B T y S M Q z s L s M C O w H B b L Z G S V E s b m 4 6 J 0 9 o H d L h i 1 c v I 5 H x 9 p Z Q U o V 9 w j Y Z S s P 6 d 2 8 e L K W X c W 7 t L j N 5 J j c B 3 H T H 5 9 F f z v B T 9 U 6 6 G e F P m y H E 6 D J E H Z W B l L x c 1 9 D Z O 2 A i 2 N 5 l y 4 B L V 5 f Y d K 5 Y I l K 1 A i T Z j P 5 h A O B T F 2 5 5 b Y y 9 V g M i G b y Y o Q 9 8 S 9 O 8 T b 1 W j r 6 o A t p + D l V 8 j 6 y 6 R 5 C 9 A 2 b C + z F l x v P E i U 0 1 l O Y 8 4 b g t P p w J 9 / 9 i / h 4 o 0 S 5 B U 4 m x x Y D i 9 j c F s 3 h r b 1 Y m T v M F x N T S i a g p D r + p F d P a X 2 f U e l k I e 8 I Z X q U S h U 5 M i S 1 T R Z 9 K J o J q N E f q R G L y k l g 0 k H n V F L D x 0 6 O 6 x o a 7 N A R m 3 M 3 9 s K O P M / m G g l q 6 S G Q c c V q l y C N a T m K g h p N u 9 n q 1 4 O v U Z O g l R 5 T w q 8 / E h b q H 5 n C b 2 O I j 9 F d D a B O 2 S h N k j n e w h e M O c w l q G K x p G J 5 e H a t n r T L r Z I v K O 4 Q b / 1 q k a e d A Z n X v 4 m d r / 4 Y Y w 4 T c h 5 c z B 3 S N Z n I R W H O 5 v G U V s z F P T P m 8 r C p i x D p 9 X D v b C C r 3 7 t J R g M B v y 9 X / 8 N 8 u 1 y O P 3 W W 9 D r D L h 7 / x 4 J m x P h c A S + l W X 8 1 m / / F j 7 / u S 9 h / 8 f / m T j v e w W d o g S z X o m / O b u A A w c 6 R T C I d U z N s a 8 5 / z 9 I M K X k i f w a H h e g a V N 4 4 J 4 d J e v G u Z d J t L d 3 Y G x 8 F B / 7 y U / j j n d j d v I k + J E W q K H m I k y x E B Q a B c y t 0 n K M N y c e 3 2 i G p V e x 5 6 m j G L 9 / H 8 V 8 F k e f e R a v v v w 1 H H / h R e j J n 3 k c 2 P e R d t 4 o 4 k Y k g P 0 W 8 i V I e / I y / N r m B G s R 8 6 R g I U F j v 2 v J u w J j 3 g x b r 1 F E s H j U 8 u p i t p C 8 6 L C j u 1 u 8 D i y H M J 1 3 Q V O M Q K Z v E f t o v Z d Y G x W b n f Y j n S m g y a 5 D O l t E s V i B w 6 Z B N J b D 4 L D r B y Z c L M j P c k p a b h E T K / 1 I P m L z A A N R S h t Z K X k l J / p I R X 3 F E + n 5 H F H F y N a s 4 6 P w I + 9 D i T V Q D S s B T 0 / y s o b q i 0 0 g m / 4 m B v b s x 9 m v v 4 R T H / 0 x Z N N p q F R q s Z 3 O s W e f X b d 6 d y 0 4 S q f W 6 P H 1 b 3 w d J 0 + c x M z M D K L h K O b d 8 z h x 8 j g s Z o P Y I m Z s f B K f + u T P C C H i i e F b 9 6 / T c w W O H T t M 1 0 g C 4 w 5 B Y 9 H A T t Q v H A p A b y B a m U 4 h G U / A a m q m 8 9 6 G 3 D 6 A Q j Y J v 3 z 1 F j P v B c 6 e n 0 E q Q 1 a c h O b I U 9 3 Q q E j c 6 d p l 5 M f I O Z h D z 5 n W q m m E J 9 6 H t U l c n u x x N I 5 D 6 1 w j n i n j 0 V u f R f I j v 4 x 7 v u / f t f 5 I C 9 S + j j w c h g p S y w U Y 2 u q R t r f I S m 3 l p v u I M v b Y i 9 D 5 p p B v H c I K 0 S v O S N 8 q e L e M d C g P r U 2 J T I a o o s G I A g l j r c v 9 g b B I c O V V w s 8 9 / w L u P x i l Q S H H 8 v I S v R f A P / n H v 4 1 U N I 2 b V y 4 g G g l B p 9 N j 9 1 N H R K E X X v b u 9 3 m J 9 i X Q O z C C B c U w 3 / J 7 C q 5 q n U o X S E n l o S L q + U E C t + l W b n 9 H S 1 4 k Q 9 9 a 2 t i X 5 Z 0 y U 9 9 D K t e P t E A x j v b m I E / m o L P X q d 7 j a J 9 F L 0 M i U x G W 7 M W R A u Z j C d j i c v J 9 d M i T h 1 3 b z O 1 x c K c S 6 N J L V L M a z 1 i F E l E k l U Y N W V k O v 9 8 D m 8 M p h D D h S x J F N d P 7 e c z d m 0 f v r t U l z U J T M T g G L V h O P M C o 9 7 1 f f v 5 B x W a F N P l I M e m B z u w i 4 c / R B w 0 o p v z 0 p x m d t r L Y X f G m R 0 V D h C d 3 K y j R X 4 7 1 l d L 0 G X 2 T e N 1 i K s I b f 3 y 0 c S 1 + 8 H b 5 B w x P V I n 7 S a J K 8 T z 5 K a v X Q m 0 E r Z o a 0 5 C B J j 2 K + N R 3 M b s U g m d i F u o W P b 7 x j e / g 8 5 / / A v 7 r f / s z r P g 2 T 7 5 l z C a j 6 C a K x r 4 T 1 / B 2 u x d E 1 g Q L K W 8 Q L T a J V v N f B Z K B J B x N T f R Z G e Y m p 8 V C R B Y m R r a 8 u o w X g 7 e R Y c w H 9 4 u / / 7 N i s 0 K a 3 D o p 7 y i 8 t 1 6 G M j U L v a q E P / m 3 v w 1 z b g L / 6 V / / E 9 x 7 5 y r e + s L / C V 3 y L n 7 / t 1 6 A s 7 K I v / r 3 f x 9 / 8 R / + q T g n 6 + J 3 I 0 y M H 3 k L 1 Q j 2 q X w P w s j Y 7 U i R 4 s o q V O s K x b A l u f f q H + K Z F z + M b 3 7 1 J f z a b / 0 j f P m v P o v n n 3 8 e u X g G B U U R 9 + 7 e x z P P P I P h o d V b y N Q w l Y h i s D o n x I s N 2 f / 6 6 u c + i 0 / + 0 q / g T / / 9 H 6 C r v w / 9 2 3 a i s 7 c P X / z v f 4 S f / o V f Q b K S R L O 5 C T F e V J h Q w d I p U a p 8 P o e s r w y d k z Q q e f m p Y B 6 2 H i n K O O p f w H K 0 v o H z / 8 L W w D v U t 1 t L m F q z Y H U t u J x C + A k L C f 1 P J V C M 5 4 a I A p L Q x O e z M P d o t x T 1 q 6 H V 5 U N f 3 g J d s 6 Q Z 3 f N z 6 O 6 R 6 o b n S y W M J S P o i e j J O 6 7 A R B a N 0 4 5 q S C z m Y e p c z 9 s j 0 2 n Y B u q R Q 7 7 s T D A D f b W I Z q l Y h I K 3 4 v Q W M J V U Y O 9 g v Y M X Y / c w 4 T t U f f W / 8 C T g X V p m Q + / O C j 0 K P / K U b y 0 4 y s d 1 t X m G P e T 1 4 7 C + X q / h c f D 6 X J h T h B / K q l Q Q E 5 g 8 u 0 S O r g J 7 L E 5 Y e v S w t E v h 7 / h S E l F 3 A o V 0 U Q h T n h z 6 R h T I G B n o + D e / + A W 8 / v W v i 2 N J X / 6 h M E U i E c S j 0 v V x Z a d G Y W J o 1 Z J / 9 r / w 5 H i U M G 1 M J L e G / + k s V A 1 7 z H H k j O P Q R 7 u g b 7 X h 4 p q k 2 k Y 0 z r 8 U k c O B S g R N I z Z k S 0 W k s l k 4 D B t P 9 D a W d E 4 u Z 0 X 1 I v 4 e I 7 1 C 7 z V J J a F 1 e j 1 4 F 0 E R P g + U o K P j j Y j O p 2 D t N i C 6 k K a / d W s W y M z j z u I H b 9 O x H w V o l F z T X S b S k 9 I b R P 0 2 n s Q G / h 8 I H L M 1 f Y i g B g A A A A B J R U 5 E r k J g g g = = < / I m a g e > < / T o u r > < T o u r   N a m e = " T o u r   2 "   I d = " { 3 B 0 5 7 2 5 C - 5 2 5 2 - 4 9 C 3 - 9 8 8 E - 2 6 B F F 0 3 6 9 1 E 4 } "   T o u r I d = " 2 8 3 6 e 9 3 2 - e e 5 b - 4 b 2 7 - b b 2 7 - e 5 f 3 2 d d e 8 0 7 a "   X m l V e r = " 6 "   M i n X m l V e r = " 3 " > < D e s c r i p t i o n > S o m e   d e s c r i p t i o n   f o r   t h e   t o u r   g o e s   h e r e < / D e s c r i p t i o n > < I m a g e > i V B O R w 0 K G g o A A A A N S U h E U g A A A N Q A A A B 1 C A Y A A A A 2 n s 9 T A A A A A X N S R 0 I A r s 4 c 6 Q A A A A R n Q U 1 B A A C x j w v 8 Y Q U A A A A J c E h Z c w A A A m I A A A J i A W y J d J c A A D 2 P S U R B V H h e 5 X 1 p c B x J d t 7 r C 4 3 7 P g k Q J H h z S A 5 n l p z h D G d 2 z p 0 9 J e 2 u t S u t w w 5 Z D v 1 w 2 C H r t x 2 y L S n C c t g R / q U I W 2 E 7 Z P 2 w F b a O l b W 7 s 5 d 2 5 z 4 5 M x x y y e E N k i C J + z 4 a Q F / o 9 v t e Z l Z l F 6 q B B g l 0 N 7 g f k M i s 6 k Z 3 V l V + + Y 5 8 m R l 4 9 d 2 P s / R L h p q O k x S P Z y i d T l M m k 6 H 2 2 j S N z g c p H M z S 8 3 v j 8 p 6 f X Y t K 3 l i V o Z M 7 k 1 I G s l l 1 u 1 6 / U U m Z B 7 h z 7 b U Z W k g E a C V D 1 N e c p m s T E d r V t E J 3 Z k L 6 H Q o 1 F V l a T A a k H A 5 l 6 Z n d S Y p w D s w s B + n s v Q o p A / W V G a q L Z m l o z v 2 M z + 9 J U D R 8 f x W 9 N x u m X q 7 T z 6 9 X 6 j M u A g F V J w B l k 4 J B v o + h E D X U h m h 6 + B P 9 j l 8 e / N I R K t p y k p J J R S Q k E M Q k t J G M h y V f O K A I Z o h k 8 B o 3 s g e 9 c Y 9 1 J 5 m w W S E y G u 1 T u x P 8 P U T z 8 S A 1 V W e o O q L O h 4 I k R H / 3 d p S S a b c h b w S f 3 8 v E 0 k S 8 H 7 x 2 o 0 q X F F C n F / f F 6 b P R C h p b C O W Q K h x C H Y N U U R G h 1 O y n c p 9 / W f B L Q 6 j q p p 2 U o g 5 K p V K r y G S A 8 i 6 W F v t b 0 9 K Q Q S Y v k W z 4 9 d x r A Y R 9 e X 9 c J N u b / U r C v b g v Q c F A l i 6 O R q i p M s u S K q z f r d 5 7 5 k 5 U i J Z g I v l J m o 3 W w X Q Q G w G k 6 B t c X w C E A Z l w W 1 7 i + g F v 9 F c 5 0 t q Q C p I K K R I O U 3 1 w g K a m p 9 Q b H n I w o T 5 Z / Z Q e M j T 2 n K B Y L O u o e F 4 y 7 W l J 0 c 3 J M B 1 s T 9 H O x h U 5 p 1 5 a + 9 Z M L Q X p 3 K C r c q 2 F U 7 u S r I 7 l 9 t Q b J c N m I M i k B h G W U g G R g I X C r i s I U 1 P B 9 5 D L p 1 k F B f A 6 z g M 2 q c L M v m A w R D u b 4 n R 7 4 I q 8 / j A j 8 O p 7 D z e h 6 j p P 0 N K S a y 8 Z I h k y m R y A 6 t X b l B a b p l C 8 c y N D i W y 1 P v L H C b b B m t g W A / q Z u P t Y A g I g I 0 g J n G Y p F G b T 5 + 2 b U W n 0 z 7 G K F u L 6 Q J J B t Q L Q a J / g z 6 p j W + n O T F j q O b U Y p J a a D F 0 Z i 4 j t h D Z t X V J e R P i 7 I B n 3 t 6 W p s 0 5 1 I m u h f z J C A 9 O 5 9 p 1 L I P c 7 v a S q Y x 6 e 7 k v R m 7 d q q a M m Q c M j l + X 1 h x V 4 d v S w p p r 2 E 7 S 4 u L I m m W D I o 8 G i x 3 2 e G / F G y L S y s k K f 3 6 8 I 4 Y W Y E R p L y Q B 9 y K o b C B F 1 N T p 6 v C d J L / B 3 P 7 U r Q d U V W f p g Q E k 7 2 E s g t 3 w E V / U G q 4 E X R i L y W g M T 8 1 M m o q k n i P E W k / A A E + O x 7 p T T s N d D i j l 0 g r 8 f d b s + o T 5 7 L e x r T e m S C / c + S i a w 7 y 3 S A v c F f 3 + 1 g p 7 d H a P q a I g 6 W F u w n 9 F D l 3 7 4 k E q o a i b T 8 v K K N H p b z Q N M b t s T 5 l w h w G e G Q q q 3 X l l J 0 z u 3 a 7 h x p u g 6 S x + o j C D n y H y I e 3 S L P R p e G 2 Z u d o b q G 5 q k l 5 9 k a X N + S J E K a h l 6 O 1 G l + N j U b j 0 b C A 4 C q J Y f 3 6 2 g V A b / u T Y q Q l l K r g T E m 3 e g b T V p D G 7 z t Q z O h s S W 8 4 O R T D Z s a S X 2 F K t / L x x I C 4 G H B i / I a w 8 b u H v F R T 9 c a T 0 y Q S L s q H f V H C + Z 3 r s 6 o U u r E Y v F H D I t z M 9 R M B R m K Z M Q N Q w 9 f n s t C J U V 9 z X g J Q B U O B j 4 b 9 9 U N k l D o y I T 0 G 9 J C r j l Q S b 8 / 8 v W Z 7 x 9 q 5 I S T I B 8 / O 9 g 9 e 3 C S A U d 7 k z L / 4 b 9 B a g D k A k Y Y r L c 4 A 4 h H y A R 8 5 E J 8 O u Q 3 H N Z e Q a p l Q w l 4 0 t M 4 g z t 6 z v O 5 9 1 n 9 r C k o M + 5 b Z 2 q 2 z + 3 r m S q 4 H b z S K f q j f 0 a w j O H 2 n Q p F w O 3 B 6 i 2 t l Y f E U W j U f l a P 6 B h o 0 G v s L p p S A V X O F Q 8 q J j P s V o 3 O 6 M 8 X 7 e m V E O G N + + Z v o S U v Y B 6 C C R Z 0 x u c U b Y S A M k R S 6 g D 2 F E A O g w Q G 8 D 3 d V m d B 8 j u h x U + 3 c q 2 m L H p / C D 2 w R r I R y q c R o 5 n 8 d b t W q p O 3 u P 7 t k J 7 9 z z m + w y 3 c 3 q o b K i a A s g E R N g + A f w a Q D 5 c u X y V d v f t 1 k c K 8 3 N z u u Q C 3 j M b w b A i C 0 g F C Q a p Y 9 D Y 1 C I 5 B m 7 v z o R F X X v v t h p Q r m U J 1 8 B S 7 4 O B q L i k b 2 v S A S C R + Z x K V t m M f R b j z 3 m N J d u I N b A L w O k A g g P 4 r n z E w C D x Z C w / o a C G g n R r w e + e 2 s 8 A z + T i b D f t q E v Q 6 F y W T j 5 y z P d Z b t v 0 o / f P F t 6 q y h h 1 X Z 9 j d c z 1 5 u U j E 4 z r 3 c 0 r v g 8 + H 2 7 c 6 K f 9 + / f p I x e w f 6 C y 2 b j H q p N x v d v A t 2 E w 2 A b s l 2 f 3 J E S y w O b C A z G 1 2 s V 1 3 M 9 1 v T A c Y R I E x b s H w i B y w 5 A J U q u F p R 7 U N n g H D f C e u e U g 7 W l d 7 b E E O T 9 k k s Z Z f c N 3 e W 8 D 6 n B 8 R 1 K k K c a b / G B 3 C v l Q i E 3 1 / L 4 U X Z 6 o o i d 7 U / T 3 n z w c L v W H w o Z q 6 n m U F h d X j z M B X u K E + V 9 w 7 t q 4 U o / Q G M 2 g p R 8 u X 7 7 i S 6 a x k a F V Z A I m F 0 P 0 P k s Z N D p I C w P U F F L K J H g U 8 d 2 Q F k d Y / T z N q p 5 d 0 5 6 G N E u e C h q P h e h p c a l n R W o B C D 3 a 1 Z Q W M g G 2 9 A I Q K o X P x d h a 0 s N t n M d 3 g c j 1 n n E x A N 9 w f r i C 3 m F b D d L S r 9 / B t a w H 3 G P v v b e f C Z 7 R W / 0 R m u V O E G F e T z 3 S x 6 / g k 7 d 3 C v z o g 0 9 9 b t n 2 Q U N 7 L 8 X i L R I B A V X P P C z A 7 4 E a e w Y N J s G d t z m O s 6 p W 6 R n o v H D h I j 3 6 6 D F 9 l A u Q N 6 z V O S 9 A J P P V a L R P 9 C Z 8 e 2 y E E j 2 b x 2 Y C o A Z C V f N G S E D K n B 2 s E K l l k E 9 q P M n 2 1 E e s E g L H u p J 0 c a R C i A k 7 C y o e 4 g H X w u d Y C j Z r 4 t p A 3 X H P C o H 3 2 s 0 x p B T K c P I 0 V L E N V z F C t 0 e 3 d 0 R F 4 M f b n F D h x s c p k X D J h J Z c G c 7 Q E r e 1 b l a 9 D r a l a D Y e p M Z K f p 3 f v 5 w K 0 h n u + R F O 0 8 O v w x W 8 p y X N t k + Q j n a 6 D X Q t M g H J Z I I q K l w 1 y w A N 7 X A 7 f y c 3 1 L 1 6 A B e Y m h y n R E U n 2 z M Z x 4 Y Z Y 3 u l o 1 Y 1 V t Q n n 4 q V D 4 j r u 8 z q I s a m I I 2 8 Q L t F + J K N c 4 M R m l p S N h a + D 9 + 7 H k B o S D V 7 b A 0 o R P U z 8 C O V n U A q 3 J f A 0 m f 6 H d s T 2 5 p Q F c 2 P U z y e d p w Q I J R J N j B I i o F M A B I J K p 5 f Q z L S 6 h e / u E j H j + c n U y H A g C k G a w 0 w J r W j L k 5 L i 0 t U V d u Q N w J c q o 6 G p Q 5 X A R 4 9 o / q h Q e N z 8 r m z E X n x g o 6 e x 3 v N 9 Q F D s 0 G 6 M l 5 Y 2 J T B b r b H 0 P m k o a o y G f s n w j T o c Y D k g 5 d Q g E 0 o S K s Q P p S 4 w 1 n e v t E U T K h z / k + 2 z F H T 8 R j F Y q u j I A A v o b z H a + G p H Z N M 0 j i 1 t r b q M 6 u R S M Q p G i 2 8 d 7 a x l O K b n m J S V a 8 d r r Q W 4 N x o Z 1 U Q I U y Y 7 j E 4 m y u d 0 N O b w N W r 4 2 E Z E 4 P r 3 E h G g 2 V W 2 Y x X 8 X 6 A A e R Y M q g 6 g Q L g J Z U 5 t k m F U 9 W R F U o u X J f X t h s C P / 5 w + x E q E O Q G V H 1 k V e Q 4 8 C B k A m B H L d 9 4 l V 7 5 4 i v 6 z G o k k 0 l W 9 / L 3 7 h d H I m y v r I 4 6 g O 2 D M C J 4 4 d p Y 1 U u n E h R f X p J I C Q N b A q 2 F S 6 M R + Z z u B i V 6 c Z m 2 E 6 Q K 1 2 H Z O J B k p 3 q 5 3 p z D 7 T 4 6 H 6 K 9 L S k h h B k H K w b W I p W x q S i b k Q j 1 5 U R + + 7 J c s U G t v T w Q q j t a k E d v o 2 Q C M G f o 4 K G D N D Q 0 R H d u 9 e u z u V i L T I A h E 6 I P b E B C H G x P U w f b U R h z g g 1 m k w l A W A 7 I A p X 0 y l i Y P h y A v e c 2 w n s z Y R n r g p s d 8 6 Y M 3 r q Z q 9 K B T L b K C b X w v Y E o z S w F J U o E n k P E F W 4 G m T w c W R P 5 n h F y 9 1 k G a G 5 l p 5 z f b g j 8 Z J t J q G j L Y z J 4 6 1 X 1 z I M x 8 B 7 b M P F r f q i t S F N r e I p 2 t r F 9 E l X q k F c i x e P L V F m Z O + H O D 2 / 2 R y U s C Y B k m l o M 0 W M 9 C a 5 3 b m M H P r s + S J m 6 P n r U k m y 6 b T n 2 1 L m h C o k u t w E S b c Q 5 4 A d 7 V n C x 4 C e p T I K k y q y k 2 f 5 b o g + v D + l 3 b A 8 w o c 5 v G 0 I 1 d v X R 7 E L d u q r e W m R a D 3 B g H O 9 O U T g 9 R 3 V 1 d f q s i 2 V W 0 a q q 1 r d / I G V G W Q q Z q h j p k W I i m y n s N t C g 0 b C h i g 2 w F I J b + x d M o O P d y v O 4 z D w b m F Z T N P x g E w u S E O q l + U 6 U c Q 7 2 l N f e K i V s U p m y I V S W 1 T 7 K p u l Q 6 y w N j M 3 I a 9 s B g Z + c 2 T 6 E C t U f d 1 z k m 6 3 q G W B e E o J E O 0 O D 1 N H R o c / 6 I x Z b o N r a 1 a R D p P e c V s d A D G M T w V 1 / q C M t I U V e o M q I p / M G s 9 6 e C t E O t p M + G K i k d A E u b g D f i X C k J 3 Y m q K E q 9 1 5 A l c R Y F F T C Y k s l L 2 x C A b m k C o i U a k r d o D j c l d s E 2 8 a G q m k / z p I p l 0 j A Z p I J W G Z b A 4 3 6 6 t V r + k x + 2 G R a W o z R I h M M w I R C S A c k z F c y w K x d P z I B a E t + k e F 9 L S v 0 G R O g U D I B I B P w y b 3 V H j y M P W E t C 9 h Q X j z a N L j h s b A H w V r P T t b 2 C A R p K r S X H u l Y 3 W m V K 8 S T u h 3 S 0 h L 3 r p 7 x J i 8 e l E x A L I H V j 4 j 2 7 E E o T G F A n a p r a q l G E w w 3 F X W J L c x T R X B 1 X J / B R 3 e j I j H S f F 1 n W K o B G L 8 C 7 E t Z L 5 o h H / A R a 9 2 S w x 2 5 n s h 4 u I O e 7 J x k K b r a Q 7 l V W P s 5 q q f / 0 X B j T l s o 5 8 R P y u 9 0 e a W K 5 u O O E w I w N 3 w z C G Q D R K i t y N D u p i R L j M I b M X R + L 6 C 2 1 N b V c y e 7 + r W J s R E a v H u b j n f M i U S 4 d O 2 W u L T h i T P O C q M N f W I t E 3 Y / Q L R 6 P s D l L j 2 q B i Y Z 1 t T W U k f t S l 5 J u t X w P l v c R 8 x d 7 m 3 F l B q 3 T Z R r C v z 0 o 1 9 s b q v c Z I T C r O 5 U H M y J 1 T P J h v f 4 f o B G h H l S s D E C I 2 / T q a d O 6 V f y A y T 3 I x Q A g m D 8 B 8 4 C e B a B u s q s q F y o r m n M 0 9 O T 1 N z c y n Z X g O u Q e x 1 2 X O D 9 A N E N Z g 2 L t Y D o 8 0 p P 9 A a b q / T O 7 Q f z I B Y K P 3 t K y J T N U A a d 6 U q K W q v H K c V t o J x R e D d c I g R r D x V F 1 c N E w P r I k o z L 7 K h P U 9 + e P f o V F 9 O e y X f Z N c g E z D N B g M / 3 z s i i K 0 i P M 5 l u j I c d M q E h 1 9 Q o V d F L J u B B L 8 0 M / K 4 H L 5 l m Z q Z o Y n H j z o B c W h S O v M 8 V p 0 E s T p N L a v 5 Y O Y N b A 2 5 B + a Z k 0 h 7 w U 9 g M A n k R C o e p f y J I Z 9 5 / l 5 b H r 1 J 7 + + p Z u 8 M e l / X S 0 q I u + Q P R E E D U M 2 Z 1 o F 1 J D I T 9 3 J s J U T S a X 6 3 D 9 P e T O + 8 / Y g D f 4 Y 1 d R E D w e g D J E T w M x 0 p P g a Q E N u v J O M 8 Y k g u J 2 4 L S + H P b R 7 k l 6 S j L N U U a j x V F O g G Y n 1 R Z V U 1 9 x 5 6 n g w f 3 6 7 O 5 s O 0 N / m L H C V E o M B v W n m T Y x Z J w I R G k w b n 8 Y 0 P 4 S q w u + y A A m T 6 6 W 0 E L L D F B J h B l P W A g e 3 J 8 V M p w U m A 4 4 V B 7 S u Z h I e R p K 5 D v W b L y p 9 Q / z q d Z S t l t p N x S W a 8 p U S z p B F y f C I M j V B v N 0 L k h / 2 W 1 s B C m w e z s t C 6 t D c z q N W h l i W U v u B J h / W B 2 O e B I A M w v w q R C P 9 j f f T / A r F / Y b 4 W Q y a C 1 v d O 5 3 3 C W 4 H + x j h 9 W d c q 3 N s V m w n n W a A / 8 R 9 l U + r h M U 9 n a U L Z 0 A v y I t J n k Q m w c g G D R o 5 0 p m e n q j X O z x 2 j M e h A G 3 u n t B p j V m 6 + a G P z d W a 8 I h o F W j B / B 2 + c H T K s 3 Y 1 s g J Z 5 f I c A 0 e o P P 9 N p + + a I t D K Y m x u T e j 4 8 O 8 1 H A s Q U B O F g O d 6 R l H A t 1 2 W z 4 P 2 f + I 1 V Q 9 Z h c a J S 8 H F G 2 N l S S 2 5 V X 1 d t M A u U D O A N H A S b T w Q n h d U Q A Y 8 O r 4 8 t s y e P F X R + b B V d y t C t F t e l B O U b U A r x / Y i 6 s A 7 j c 8 X 3 4 / / X Q P + V K W / N + 4 6 i Y i G G d P S m K K o j J h 1 A P q 2 p q Z c L f h f k 9 9 P 5 A V C L X D b w k W m s t v 8 0 A n r l 4 / N A u t N q H M V 9 v e y m X F P j Z x x e 3 v p V u E F V t R 2 l + 3 g 2 A 9 Z N S W 0 U u u L c R 6 Q K b Y a t g u 8 e H B + / S Q H q / T E 8 3 a / m t B c z 8 b W l t 1 0 c K i F z H l J G 1 8 N y e u C y f l g + I P e x u g H 2 U p c E 7 t 6 l n 1 / o D 2 3 g u a O y v 3 6 j a N G e E A T 7 X R i a z Q i v p F C E c a W U l R d H g C j X V x v S r 5 Y P A z z 4 p P 0 J R z V G K x 5 M O m U A e L 4 G 2 i l C Y N I d F T t Y K w Z m e n K B m G W h c G 4 l E w o l Y N 0 C t 7 a Y y P T V J z S 3 u Z E Z I R 7 z u N 6 M X 1 + x t a P l g R 6 A b F d E E y R a C k a F 7 1 N W t p l D g e j H g a 7 y V k 6 w S g t S J d F A k G N b + w 8 K c m w k / Q g m Z m F R Y r T f L p O p q X t v L W g q s 0 W x K g 0 h 1 E 0 u m / F 4 9 Y K v I B O m E e L v 1 4 t k K I R P g J R P g b c / V n p m 7 m P + k a K e A d c w x 7 w n S u l A y e f H J P S W 9 Q K Y 3 + q N 6 9 d r o m v G B H V 3 d N H T v j p R x v a N s T 6 V S y r 5 r b e u Q u o z H g l r 9 2 n z 4 P 2 O + A H 0 P o P o l U + U T O W / A E u q z L b o l 9 4 d w w x F a W k r n z H c C 7 B u 8 V Y T C C k P j r D 5 1 s o 1 x i G 2 D t Y i F u q 0 1 q F s o 5 F q 4 k W A 8 C q E / N t B Y Q a a G y p U N k 8 k 7 R w o 7 G U L 6 F R J S 5 J V k M y x F m y w p a m B W T Y K 6 e n M y I h M f 4 V L H 9 x S 6 I t J a s K 9 Z S S g s Y q q k F C I n A t k 0 d b W U 1 6 z e s p N Q K b Z x b S I B x S A T g D X 1 o B 4 t J w P i 7 V s L i f j a H q 7 B e w O 6 t D 7 g I e y q V w t Y Y r z I A I 1 6 D l v x Z D b + m O D m 7 m 1 0 Q 4 7 g t T R k O p 9 n W M A A U 0 a M 1 x P w k g n T 9 L G x g Q n a x Y p L p 3 Y l 5 N 5 B X e 7 k j g l T T h 4 U 7 r O G P O K b w b 9 w F i m e Y T v V r W s L 9 4 s g K l c u q a q h k 3 s g f 6 l U D O D r E H + H 3 n W 9 n h y L r K x V v 5 a W X M d B P o A s u H Y 0 G q x / Z 0 9 r B 3 a 1 q I U t N w o 4 V e 5 a k w m x E y K A 6 8 P + v m u h p S Z L M 0 t S q R z g v o D 0 c O + b X U I A T K W H N D f / s Z O J D E K a + M U H A e 6 x 3 G b 5 c N v D p 5 9 X Q q 3 z X i 5 p 4 1 3 f F i I d a H G k U y l I p V S d r P S w 6 3 n N A L i v 8 6 H Q V Y 1 A F k Q g Y N 5 U d U Q 1 9 H m 9 + P / N 6 w + 2 P L H t 4 j Y q H J w d t v T A N d v L O A N Q 2 y A x D S B B Q S R s F g f V E c G 2 t k q I O E C z I A y G G b B A J 8 z A R 3 c 8 u E v d V f t 0 7 h w D b M f N 6 m K Z Q P c r 5 Z E w 9 m S T y Y t i k O u n F + K 0 r y 1 N b / 3 k u z Q y M i I D n P m w c 9 e e B 6 o T b A I A b m 9 M f c d s X v T u k z G l b m 3 U b v K D I d V z f f l d z F i W 2 Q u s b W 5 g r h B T + t + 5 F R V i 2 d r W C J / H W J X Z 3 w o D x 3 h 5 P d W y E L j 3 F 2 q f g W k z 5 n V z X P p U V h I K s z Q h o Y B i k M c P T + 0 J 0 Z / + x U / p K 6 8 8 K 2 v z z c z M 0 A 9 / 9 F M a H B q S x V q 8 8 G v 0 y + s E z R r E E 6 q x Y 7 l j u O t h 5 6 D 3 x 4 q y Q D j y 4 A 0 S A K k Q T Z 8 P U A N t I A z L A A O + W F o N n + E d 1 L U B C Q Y y g W h p v U q T y R 8 U c o + 9 z U F / d I m a S V 4 E X v v 0 U l l U K d r 8 i A z m m g V Y D K F s Y h W D Z F h r 3 L v G O Q C v 4 8 J C j M 6 c + Z g 6 O t t p 9 6 5 e 2 S s q 4 t P o 0 3 w N h Z A B 4 z l w Q R t g d V u o f m i c a L z 4 z n z r p 2 8 U I H l V d Y 0 + K g x Y U O b j e x U 5 g 9 y Y 8 I h l p o s N P H t 3 L E o N 7 q 6 k k p J X h 9 P U 2 e E 6 U U q J s p F Q W N P Q S C e D Y p M J 8 C M T g I b d 1 N R I z z / / L O 3 s 7 q L K y k o a G x u j N 9 9 8 m z 4 8 8 x G r h 6 O 0 t L Q k 1 1 C o Z K m p c T d v A 8 w + u m a N d a y f b g D 1 C V M x b G x k k Z W N k g n A 3 r 0 g E + 7 9 0 H R a Q p O g k n q B N T S 2 H n 7 P B d f P p k K 6 O G 2 j E L C E u l w W t U l H D 4 t K B Z s F D 9 A k g 2 I R y l Z r l p M Z q q r I 7 X N A m N j C A t U 3 N O g z C u n 0 i h B q Y m K C b t 6 8 x a Q K U 2 9 v L z U 1 N l B V V Z V M h 0 B 8 n K 0 i x m L z L O X q 9 d F q Y O G X e K C O m q v 9 r x 2 S D N N O 7 s c L a A D P H W w e s 7 E B B n v N Y j H w 1 I X j Q 9 T W 3 q l O M O 7 N Y t 5 Y W F Z o M s A 9 Q + A t b K y t A i Z z Z j B 7 1 5 F Q a d Y E k j I e h b S v d 3 M k + Y O i b A i V j K h p 7 m i w R l I V m 1 C 7 m 1 a o O n G T d v T 0 6 j P + G L h 9 g 3 b 3 + c + Z s o E 6 J 5 M p C U H C e u k T k 5 N 0 Z + A O N 4 w s N T T U s 8 q S o L 6 9 + 6 k y W i F R F S C c 7 E I R D E r 6 L / / z r + n U l / 4 p P d 2 X N C Z D D p R X U h 8 U A D T C U C i 3 4 Y F A u L X 2 6 k z A Q o J 7 / s U p O v P h R 9 x K A v S V L 3 / R 6 Q w g u S D J s X Q e x u u w w w e m 6 m 8 l Z C o 8 2 o Y m E 1 Q 9 q N Z q k D d J + 3 d t j r 3 5 o A i 8 f q 7 0 h I r U 7 6 G F x b A T H Y H k J V A x C I W e F h I S j d o P Q 4 N 3 q L t n l 8 z U r b 4 P F S o f c N 0 q r U j w K 6 a G 4 H p n Y k l a n J + k n h 1 d Y q v V 1 K z + T k g p A F I K 0 m o t 4 D M L 9 R x i a e e V O z + h l 1 5 6 Q e o 2 P T 1 N 7 e 3 u 2 N p C b I n r o 4 Y G M N c K a w 5 u J V B 3 F R i r 7 S g P o S o r M t S 7 Y 3 W o V 7 F R F j b U S h Y 7 5 a 1 W 8 4 o J 0 9 P b Z E I 0 x P z c D N 2 5 3 S 8 k B 5 k A k O n e H f 8 x q H t T S m X E t p s Y T 8 J a 5 O s B 9 h l s s t r a G m p r a x P p 1 c i q Y l 9 P G x 0 + e I D J F K a R 4 R H 6 2 + 9 + T 7 Y n h V o 5 M z N L f / Z 3 5 + m z d 7 9 L S 7 E 5 c S D A q 7 Z W f F 6 + O n u B + M H n 9 8 b 5 m p V b H / V 7 7 7 0 P p Q z A b b 6 w U u f c s 6 0 m U y 6 4 j c C e s p o J m s x y f I 0 L L y J Y Q l 0 p T Q u 2 k K k 6 x C q R W t X I S C e b W M U g W S G 2 y M T 4 q G N P o E 5 + v T 2 q a p 9 m o S P T Q Y D h o b u 0 o 9 t V J / H e s 7 f n 6 O S e X H s s H y A p g I m F D F 2 4 d J 2 y z c e 5 s U d o Y X a K 7 l 5 + h / q O v 0 S t T X U P N P X k r h V T + L 3 v v 0 p f / 7 V f k R A f L O I 5 y y S u b O 4 T 5 w m k O U K Q z K K a W w 2 l u R j p x I n v h U S e p 9 n u 5 h z R 5 4 f 2 b Z 7 W c L 8 o C w n F 9 0 o a a D G I k w + F G P a 2 c Q 7 V z A 9 e j t m r C I c 9 9 g v e W y i Z A J E U N 4 N 0 d S h B o f Y T Q i b s 0 F j X 2 E K P P P 1 1 S i f i d O a 1 v 6 G 5 W H 5 C p b n x C f L c a 0 O m 2 E K M 3 6 N 6 / X M D 8 1 R f X 0 + t b S 3 0 / r W Y s / d U s c j E F d H 1 R a 4 y B V X I O V V i l M W a E h j Q L S W Z v L N t T / y b 9 3 X J x c L C v C 4 p R C I b V 3 P 8 I r Y 3 g o t X B + i Z / S H K h m p l y x x I i Z 1 M A M Q A Q l q + 9 G g j / d 5 v f 5 W + + 7 2 / p 1 u D 0 0 4 4 E A Z u s U A L 1 E K Q U M D v v 3 r p g h T n W K 3 F 4 p v Q E G K x R b p 7 9 x 6 9 9 v r r Y j 8 B h v T n R h o o v j D N E j K Y E z y 7 5 Z C m w X / k F w c q o c m g h D / S f j z t q h R J 1 O B S p s r 6 j h w y l Y J Y q I e N s / / + t C 6 5 q K t T 7 u 0 X / v g j y b F W h L E x g P m 5 9 Y P K M G k P D g 3 M 0 p 2 Z n t R n V 8 P + 3 G f + 6 I w u E R 0 7 t J u w O 8 h L h w P U W p V k u + q e n E e k B c j V y M R 6 / 0 4 1 7 X v q 1 + m d C x N 0 / l Z M 5 i x h 4 Z d P B q P y v z Y O H X l U 8 v r 6 R n r r 3 Q / o R v 9 N u n b 1 I n X v 6 K I n T j 5 G c z N q I R r 8 F 5 w f y y t s y 9 0 6 R x d H K 2 S G b 7 G h y K T q o 4 v O A Z r N / O z y q v Z V 9 P T G + a u m a i V B q G Y H x Z a r x T 6 w x 6 B s b C b J G q M T N J t w J w h G g 2 m 1 I X M e z x 4 A l 6 3 f 0 s z Q 6 + H e t m 0 r g 8 V Y j J a X F 7 n H C l J j c 8 s G 5 0 7 h e v F 4 X G B M C u u n e 2 H u z W s 3 3 L X / Q C 5 E i 7 9 1 a Z E G L r 5 O J 1 / 4 d Z m j Z F 7 z 4 t y 5 8 3 T w 4 A G Z 7 J h M J G h 8 M U t N l U T n B 5 f p m Q N N j i c R i P M 1 V V Y V 2 V b h a 1 w R + 8 m y o c S O S o k K K 5 4 + t q V q K g P U t 6 t O / 1 N p U H I b K h C u k 0 a x m a R Z C z a Z g H Y W P I Z M A 7 d u S O 7 F 4 F 3 / u U 1 r k Q R T x h F W h N m u G y M T Q p J W 2 2 f R S v 9 x H q h 6 H 5 + 7 r O Y J Z R L 0 3 3 + q J F p T d Z a O 9 d V T W + 9 R 7 r D S s m K t 3 y q y F 2 / P 0 8 6 d P c 7 M 4 Y p o l H Y 0 V l B 8 a Z 6 e 2 t d I s 4 u 5 k R F F J x N D W o b + 4 7 Q S L k i T 0 Q n l R W y i V W K U 3 I b i T m d N M m 0 1 0 b B F p 8 H u P W q w F h 4 t W 4 V D V P l a s O P x 8 g G D 1 l 7 8 1 5 / f 9 Z 0 k 1 9 y y e o r 9 y J B a H c n g 6 T 9 0 3 d i P H D 1 K 2 e Q s d T S E 6 a / + 5 X F 9 F v c u Q A 1 t P b Q U m 6 X m m o y z 2 w b m n P 3 4 / B L 9 n z c G 6 b U 3 3 q G K 2 l z b D u t c Q C I u L 8 X 4 c 8 t h I R Q Q C Z 0 u i q r z x Q / O O 6 / x T w Z L N v m 0 s W K m k t t Q I F S p g J 3 U / Y A V Y e s b 1 N p v i K e 7 1 b / 2 X l G F D J Y i T M a L f / G F X g r 5 h D q Y t R t s 9 P T u Z t V y T B 8 R f f C H T + k S y Y K Z m X A N t T J p b E w v B + h 4 b 5 Q m 7 n 4 m 9 9 r g T / 7 8 B 1 T P A u / J o z 3 0 u 7 / 9 N S l / 7 v d d R w z q i k 4 E + 1 9 9 f G 9 l y 1 a K L R S G S I Y 8 A k M s n J e E T E 3 x K G X i R + F 3 u n g J 9 6 J U w P o R X s A u s o G N p f f s O 6 i P i M Z G h s W p Y L C M j a s 8 + I 0 / O a 9 L L u z / W Q / B o L 8 9 1 9 b e Q f 3 X L u s j F 0 m 2 j 6 q m 3 6 c q z 2 q u T / Z C z U t T I J s r H V 9 8 + i g d Y s m 8 l w W h i d v 7 9 I 9 z H T G J R J w l 1 Q T 9 p x / c o B M 9 x Q h + 9 Y f S U B S R F H n U O f t K 9 a u 6 L f m 3 s 2 K l j S n 3 W w S 5 Q e p u F B U m I N R G y m f O k 4 1 A I E u L 0 b 3 O A x 3 y W T v i r 3 7 v M V 1 y 0 b m j R 5 f U 9 W I c K x F f p m u X L 8 j M X x j Z B m t N 2 d h 3 8 B F d c n F 5 L E I r 0 X b f v a T w H V 9 8 c p c s + f z Z 3 T j 9 + a u X a C r d R i 3 N b l A u I k K u X b n o e B 4 j 3 I m E w 1 G i q n b 6 1 9 9 + Y c v j 9 P L B t A n J U d T t R B 3 b Z f 2 a 8 1 R K h 5 L b U L g f p c K E n s h n I 5 / x b 9 D e 2 U 3 7 W l M 0 p F e D 3 b P / k O T r A b t 7 G E B F x L p 2 W O f u 4 C O P s j r X 5 w S t Q r 1 c T 4 X E z o i I F I B q C I l a k 7 p H m V C N 7 7 3 8 / v d / S M 3 t 3 f T X P / q Y r t y J 0 R e f P k A v H K m W n e w N c M 0 H D x + T G E J E c y A M 6 s y 9 S r o x U b q A U y G K K i m y O I R R y U s q k / z a W D F T W U i o U s G 7 I M q C 5 z g f 0 N 7 N o v t o 0 P A O w t 2 8 M D 8 n 5 / x Q 6 d n S J h + g X n p X T H r l P 3 6 i S w r Y G R F u Z A w u w 4 N 4 a E 8 H r V S 0 5 e z x h P E u i X K v 2 U / / 4 3 9 9 n / o O H q d v f b 6 V u l s i Q m 5 T H 9 n L V g N E R m j U 9 H J I t i b F z i C l h U U U K Y N D + p z + w f n c 9 5 U W b B K X 9 q f U 9 8 C e w 1 N X m R v l / o / / V E U S G N j 7 Q Z k F 9 K G e w T u I R l p X 7 4 Y R z c 3 O 0 v m z Z 5 h o C L C d l c h o L 8 b m k j S 3 t F r t T M Z z Q 4 d + 9 q 9 O 6 p K C E G X Z l T A Y s D 3 R O Z O z N g Q I g y k h / + R X H 6 P f / Z 1 / Q F 8 4 G u G 7 j Q a Z a y O + f j l 3 F 5 G x 0 R F K U m H k 3 0 o o K c 2 J H 4 d Q B s / F k M Y q m 2 S O 7 b Z V i p 9 f a g k F t F i L k X j x v / + 5 i i Q w s F e C r f f s N m h v W w M 0 N D b S Y y d O U U W 0 U j y G Z h Y v J J l B R 0 M F N V S v t p f 2 7 H e d I H 5 A P Y w X 0 s B r d 0 k j 0 w h K k 1 S 4 d S P X Y / m F o + 4 u I p i e 0 t H Z R U 0 1 / k 6 R o s N D F m / i P + 6 x M M + 9 z l K h 5 D Y U O i L j a S o F L o + 6 D R F j Q u g Z 7 a n n N m D n m N 3 / / t m f X Z L c w F 6 f f C 1 g j K c Q z E x P y T o Q 8 C p i b X H M Z o b t l O / / 4 U i w Y b v p E w h 5 1 8 B 4 W C y 2 I N 7 J 2 z e v 5 w T 5 o j 0 m U h m Z v l F q G J L I D y q G Y y s 3 a d W x p 3 0 V O / 3 S S y h 7 7 T g z J g R X e T 4 Y 2 + m / / c 4 R y T c K W 7 I g Z g 8 L t W A f J g y k I v Q K X k Y 0 + q V F t a h K R 9 c O i b b A F H r Y T v a i M H 9 q D Q w b + + 3 U v / t A 8 i H L T V 9 b 6 X Y a B w 4 f l f G l Y Z Z G c I b g 8 6 D K Y h y q a 0 e 3 s x p s K e F H F D n n U i z 3 v F M u 7 X g Z E H j 7 4 g 3 1 R E q E R H g f B V Y S F I u 7 8 6 D k J m n Y 5 a 0 A l u / C B g F e I A K 7 o a F J H 2 0 c S e 7 p 0 9 z Y q 6 O 5 6 h O u Z z 0 v 3 v 0 A E g y k M 8 A Y k h 1 x Y e Y T O d H m D H t 3 E N Q r l Q l S h O 2 x U r n J B V w P L B G A X E 1 7 V z F 8 a q 6 c W d s c u 8 J j h r O K 4 1 M x f U m J 5 z t 9 a v 1 t e L Y S J e + O 0 L b M N I N S I J 8 n y 0 u m u Q K i y W 1 U R I K r y A R s h E x T r O r 5 A Y G 3 X s z O T O k S 3 8 / l J a q q q q b r V y 8 J U W 5 c v U y 3 + 6 8 5 Z E K D R S O 1 b U L U 6 4 P + T M 7 a 6 q U E 0 0 n q 7 i T r m P + 4 5 y W h M 2 b p h N d K j N L P h 0 L G D 3 M r e u 0 H x Z 3 b N 3 W J q D L q 9 t p 2 C N B m 4 J k / c u P y b N j r V t g h f w i 8 H R 3 O j e 2 z g W k i U B c P H D o i 9 3 X / o U d y 5 m L N T k 9 S U A c E 3 5 1 0 o 8 + r q 6 I l d 5 U 7 l y m 8 c U k D s i j i c C 7 k U i R y z v E N E l J 5 2 1 e R U 8 k l 1 A Y D s Y u K X X 1 7 d S l 3 w B c h Q D Y m x k b F D p I H f x 9 4 7 w / c u D w b I W u 6 b 8 q z W I S o R R Z g 9 4 F k S 4 t L O a F S B s a l P z 2 Z u 8 F b b 6 t 7 X S f z 7 O 9 b f I A c V s I P q 6 x y f 0 E g X X a T S 6 x S o + T j U C B U q a X T G 2 w z 5 P N s I X R n P W C + U 3 v n j l X X A U c D P I Z m L Y i N w l 7 y K 4 o I W A s 7 u n f S z R t X p Y z o i s a m Z g l v q t Y r E f 3 n H 7 k L s q C h J R O K L M 2 t I J O q J + w S O D M Q + o R x M p z 9 f F / + 6 f P F g E M S s k g j 0 s c v a S J B f P M x y G a 3 r Z L 8 v P N Z f 0 l p n a 3 a S w u x 3 A 3 W k G x 4 j 7 c K 2 C R g d 9 P G G z / q t 1 6 n g P E n z D W y g e u F g Y 0 w I D R s z A J G Y C z e h 1 5 4 f G x k z T U C 8 f + I w / P b 6 Q N k Q Z 3 Q I Y T Y d h o Z u i s E x z a f 3 h 3 s b R R z 4 R U v z G K W u J 9 w Q G T h j N B O C X F M Z L i N p L V j w l p G T C 3 U k m S 7 N U u n n l h / v c S t R O n H o T I L 8 u B L L a U A r I h q 2 y o G 8 I a t h U L q H r E 8 c A Y I G 8 J 5 q G M g D q a N g B y Y 8 I i B Y E g d N B r V 2 c D L p b x e G E e S M a n J c Q n O h R M C j d C 8 D 8 B n 4 P N h S 8 H 7 V 1 V V I 3 G D N p m u j i z m q I 4 o l Y p M f A G i 2 k n O p E K O u u G 6 V F K S y J Z K p i w r y v K 9 q a + r y m l b p U i l t 2 C S 4 0 6 D 9 O a l g F k / / J z e U A z j Q r Y 3 7 H Q e B 8 J 6 u J 9 r g u M A x E I U B C Q X C I I c 4 0 i j I 8 N C d E S f w 6 O H z 8 f 7 X v o P Z / V / u 8 B 6 f O 2 d X f L / a J w G h 7 p q W O d 3 6 2 X C q U o B q Z X w S Z O K C Y J c y k 5 y J Z g i k 3 q f s q k y 1 N O T X / I W C 4 F 3 L t 1 0 7 3 C J s J j t k 8 F M e 0 0 J J A O 7 v N V Y X J i h p 3 c u U F N T k w x 6 o k 5 r r T e x W c B i L O / 9 w S k p T y 0 G q c U z W f B + g f E p j N k g N 4 P K W O 2 o e + d u v q 6 g s 0 4 F x p 6 K e J t X Q a n 7 S t J A v c u K R D a q H n K o e U r d U 8 s x K 5 U P 4 0 9 K 7 U v Q i 8 / f 3 2 D 7 Z q L k M 3 Y l l V A i e V F T 1 y R L D s 8 m o o T F / 9 G r r 4 V l K 0 j V 4 O O b + a P O 8 8 G Q C W i o M i 0 7 t 4 X b 0 + X 7 r 1 + l G 1 c v 0 d j w o O T X L l 8 U 0 p g x K h M 8 C 3 V v k a / D X u A F q x 3 V 1 d f L O S y P F k u W N k h Z d Z i 6 I x X J Z K S Q O a c T z o N w Q j z 3 G O T j k / 5 t q 8 i p 9 O N Q n M A n k K q c i N V W m + G G m B C 1 a m r K H T T 1 w s 8 L + M T e w h a v V A 1 p N c x y X 9 6 X 7 e n y + w 4 c o v 2 H j l D H j h 6 Z k 3 X w k W N C H o x R A f a W O i 0 t r d L T o / c H X t R L o Q H n x t t k 2 e i S w i G O T S S U j Y q n c y G R 9 Z r z f n X s 1 7 a K n c p i F A i V W I t M x S a a i d y Y y b T R Z K K G G 2 Q L v f n m W 3 L O C z g S 7 h f 2 d W E s y z g / o O o g O F Y a i Q / g / b M R X 1 4 9 D d 8 7 V V 4 8 h 9 z 4 g D d + / 0 n J s Q B m c q W 4 9 9 Y L h 0 A 5 5 D D n d O 4 k R R w l l U x Z d R Q B 2 h w V + U E R e P f y L f 9 u s o h I B b t p K R E U H V l 0 a E 4 A b q K B X d 5 q Y H 9 Z r K O A n h v q E H Y z f 2 5 v Q v b c x Z L E 9 i 4 Y q N d 6 h M f 1 r K c 6 + g G f D X s h Z E k b P / j V A d v n Y O b t W r D X 2 y s F U G 9 J m h S 2 J 1 N J V D c 3 e 0 K 5 M X y I 6 U t K V D 3 y x v o K O v l E Y b O n t x J l Y U N V Z I a K L o X W w s y S a v w 1 F Y r Y p h f v 6 u q S 9 e u w o d p P f / o z m t S x d n / 7 t 3 9 H 7 7 3 3 P i 0 u L n F a H W d n T 0 z c C H B P x i f G Z Y L i 7 M y 0 u M v t q S V J H T 0 x O j I k u Q 2 b T P / 3 g x G Y G A 6 u X r p Y F m T i v 5 x D 0 n h y J p V D N u d Y J R D O r 3 z y 5 E H f t l X s V B Y 2 F B K b x Q 6 p y o V c R 7 p W z 7 J F 3 f b u 3 U N f + t I r 1 N r a J l I V 5 W e e O S 3 7 J b 3 x 5 t v 6 n S 7 g 5 r 5 f h E M h 8 c 5 h T A q f g x A j r E g E S J t k 5 F v U B R H n w H e e 7 l I 9 p 0 a i 6 Y Q u F R + G K K h 8 j r P B I Y 9 6 X Z X V s R l n c t U 8 c 6 y k F / I A L h D X W O L E X b H P 2 Z I k R a h y I R N 6 c D w j M z M 3 3 x g N v G S 2 C v g r X / s q f f L J 6 r E g P 3 j j 8 f y w l F q t K k Z 1 o K 4 J R / J b y g z I t + C M 3 + I 0 x Y A Q y X j z H O k E c n B Z k 8 e c M + R R z g h d 1 k R y y e S + 5 t + m i p 9 K c 2 d 9 Y H p Q m 1 D 5 y s X C 2 U H W y 3 c q F e t y n s X x 7 U V O D E 6 e P E E X L 3 6 m j / L j j 7 9 3 S 5 f 8 M b c c p F 0 9 7 q 6 B g N c h A Z i N D B Q Q t p M R 6 b S 4 s M C N L e v Y p n C r Y 0 J j S S G 3 C 8 Q x S R E i p y w k 4 W O H a O a c y g 2 p l M 2 1 U t I Z 3 1 6 U T V V q w 2 w H 8 A 0 z U q o U B P I C t h S I X h X J S o y b H + A B 9 A M G T d f D v / 2 G G 8 3 u x c B 0 m B o 8 K 7 b G U x k K 1 b i R 4 m Z H w g Z W B w F l S y H g O C i T C 0 3 A r g l D g l s d y 0 Z 7 P 7 e o 4 N u o y K I l j S a S I 4 l E x U O n w G T J Y q B f v S b v 1 S S C d F J J n X v 5 l S f 0 h 5 c e E n l S L o n v D u 6 2 q l k Z A A v s A 4 + 0 q I H a n 1 8 r f L z m 8 K F D M q A K I A r k b / 7 m / 8 m + S 4 V i d / P q I N 1 K V v F a a p W k h A o 6 n l C T I F O Z k G x b c y / d R 2 / 1 V 4 q 6 e k b H 5 F 0 Z D d O b / V E l G D R O 7 i z d N A 3 X R t J J k 0 j I A i I Z Y s l r S t q q Y 5 t U i l h C L i Z d k H s 9 v / Z U i s T d K P 8 t k 4 R V W X H j b O m U r 1 w M G O 9 e E x b / 1 n j t u k u q o c F B e f B + C L B E q G I b 5 r X X 3 q A 3 3 3 y b v v W t b 1 J v 7 0 7 6 w Q 9 + q N 9 R G K Y m J m h Y b 2 6 G r + I 2 J o B t d + J A o 0 w 7 e e d W l C 4 M V 4 i K y E J M g F 3 c Q a y h + b D s v f u + j l E E c F W Y + l 8 8 a P K A L A 5 h N E n M O f O 6 e U 2 T R n K 8 z y E R X l M 5 j g P 8 m r q i 8 k i B 9 6 8 O l I 1 I W M m G a X q x k e s V 0 j f Y T Q Z 2 u V j A n k p o r B / f V d L h C w e V X V V I n F 8 s F q N a H b 1 g M D E x S W 1 t a 6 + S h K t 8 L Y 9 E f G F / Q t T R a + M R q o 1 m a X K x M M 1 9 f 2 u C e p v g / F H H x X C d O 8 9 P 5 0 I i I Y V L E I c 4 c o x 4 P c 7 F 7 t P x e z p 2 T 4 0 9 I U c c X 0 L G n 5 5 7 7 l G q r y / + F j v 5 U E b m H N s d A V Z z 0 D t J r + O P U t h W U J 9 g d x j j 1 6 h + 6 5 E J T g A v m Y B b t / I 7 I 2 5 P h e j d m x V 5 y Q S 8 e S N K v x i K y C Z q h Z I J 6 G l 0 y Q T A N j S o i W S o r d Z d b m w z Y M i k J J B K Q i b k 1 j m 8 x 5 V C f G z e I 2 X b X l K E M 0 T E c T m R C S g r G 0 o S V w o 3 j + + o q i G j F C S y A f U J 1 b E j w E G q u b k 5 7 j n z T 0 i 0 V y G y c e r U k 3 T p 0 u p d N D 6 4 X U E 3 J 8 P O b o O b j S t j u Z 7 K Q + 1 q n A 2 O l 8 V U k C Z i m x l V j + e n E 3 4 t Y h n S u O 5 y n f C 6 z t 3 3 c J J j R S L J W W q B T A g 3 W t V + S p z K y o Z C a q m b 4 x v K N 4 x v I p 5 E q c l k g K b x S K c 7 0 L u r e Y U a G h p Y S o W 5 r n h V q Y C L i 2 5 U R L 6 p 7 3 h / c 1 O j v N 8 A t t F i c m u v F c t O Y 2 q I g e k g j F 1 2 P w h 5 9 u 0 1 w C 1 R i U m D H 8 4 N S Q y x h D i S D F n 0 s Z D H J I t Y m k z q f J p e f g U x i b n t p 9 S p r F Q + I B i A d F I 3 U D X U 1 Q + s F C R b T A S 5 8 e g D x p 3 p k B O i Z O o D F d A M 8 q L + i G C Y n 8 / d P R 4 k w v t b W l t z x q p e t 5 w d W w l M n D Q E e h A i G a x k 1 L V j H y o D e W 6 S 1 D M 0 h J C y f W w n v F e X z W s q 1 y Q y S Z M J 5 6 u r S 7 8 G u x d l R y i g t j L J N x h S S j 0 A o K S S i u t w 5 k 5 k V Q M 8 e y 9 C d 2 b 8 w 3 5 M M K y 9 q D 9 g I s q h D u 7 o 3 k G f f n p O j k 8 U 0 Z W N R W l w K e g k b D R X 5 9 p Q l Z a N t R 6 G 5 t R 9 M M 9 M S R 6 b T B Z J 5 D 2 q b J K 8 J u e U v e T m q u w k T a y e n r W d O q V C 4 I P r d w q / a 0 X E 0 A T 3 9 M E Q B Z C E T L B j c q v q P d 4 y W N 8 D D 9 / 5 w U i O M + D l A 5 g 3 5 R / d j T q u 1 R n E F h Y o U h G h 9 z / 4 i F a 6 X t F n C 8 Q D d D K w m + w O A p / U U r P C 1 3 X / d p Q i i i K L G m 9 S R L I J Y 5 P E E E c R h c u Y l a t J Y y L L j Y f P L M i S T i d k h d h v / v q L + l v L C x g S K 8 8 f V v 0 g 1 i X p B 1 V S K a U B Z 8 R j P b l B s x i b A p n 8 I s 1 R Z 9 h S q D 8 a 0 s S 4 u z g / j j E R M B S p p K r d X 9 B n t w 7 h k M s g r 7 T F Y a F k W h U E 4 h D J k E k R y S a T c 1 6 S L X 1 M Y i I 5 h F P P 3 V H x b F W P y 8 E A t 4 U y / S l L l Q / o b o 0 7 N x U 3 G Y 8 c D 8 x G q Q j m F z H x 7 q 0 K t p 9 y X e S j o 6 O S w 5 Z C X a E G h l k a A e P j Y 3 I M I o b 4 M v K F N m 0 m 0 p s 0 m R C b r b s E 4 i T P x i K N J p a Q i f N o e I X C A R B C k 8 d 5 r + 4 w 8 T 5 5 z R B H j 0 W h D E m l c 5 F a T K p v f P N l X Z P y Q 9 k S S k H f Z E M q D 6 G K B h D X p D y I p w K S 7 O 1 m O j s 7 d U l h a G i Q m h p V u F C r t X p r K f q F i n C W 6 q L 3 c T 8 1 i d D B m U 7 O S S C G l B V x E M W A c 0 u J L C V S 6 n w o C I e C S y x F M k W e L N Q + / b z N O a i A M r i r V U D + w z d M a l K W C H x 4 4 2 6 J W m l h G B h m Y z c Q Y n M K S 2 m p n t 7 b A t U D L h E 8 3 / 1 4 6 7 A s P t n e 0 c 6 S y T 9 C f W 4 W i 1 r m r j u x k T h B B x t k Y j v b S M e 6 1 Q q x A K p u P g J S B 5 t f j / n s j J 8 D E E Y y a A 0 Y j G f J B 3 u J i W F I 9 d T u Z f r w d o Q l o i K M I V i E p V S c i a X I w u c s 4 k h Z S y E n O Z E R a m Y u b K d v / e Y G 7 c w i I 3 D m x r 2 y J t T t Y a w l x 9 o p k 0 m R C o 6 K X M F a U k J 5 g D A l A O N R m B w 4 M z t D 7 e 0 d s r 4 f z j W 3 t E h 9 Y V e Z v Z 6 w h s V 7 r D J u G A U S q p W J d J y J 9 L q 1 V B i k E w a s + 1 r S 1 F W / Q n e m w 3 S 4 w 7 U N U y w I s O b E L 4 Y r a I X / J 6 k H m z E R t C k w S n 0 s Y L E c g F l 9 K J X O 0 p v 9 F V R b k a b 5 Z U U 4 R S Z F I E c q O W W X S D m r w 5 o Q I 4 d Q T C a Q i g m V z S T p N 7 7 z F a l H u a L s C Q X c v M c P U x Z 6 N J J q e 5 A K p I H 9 h B z L L a d S a V n v z 8 b M z A w t 8 t u v z u e q h w W h Q E I h b A q x i A i d 8 u w 5 k I M d D W k a X w j T / t Y U d e u N 5 T D e d m P S l b S f 6 0 7 Q 0 s y g z E 5 G W N U 5 8 X j y / T d e P Z B F 5 w 6 p h E C 5 Z I q G V v i 6 V V m R S h H I k V J C p t x 1 9 3 7 j N 7 / E l 1 z Y N Z c K Z W 5 D K c D j B 2 N U 3 X y + 0 T K w l 9 s y y u V G 9 z a p H h d E w f o P E x P j Q i p M X w e Z V M P K 0 C y / D u B 8 T x e T D P X f a C o Q I B O w F p m A M Y l M Z 1 t v P i S B s 0 g O m b j D Q q f 1 y b 0 I L c R i l O T O 4 e f X K m g y B j K B N J o s h l Q 6 u W V b M m V o M W H K l o T S x 0 p S K W L h e S O F J M y o 8 G s u F Q J n + s t f Q g E 3 B m C M s m T S E k p J K + R o L O p G l 4 O U e m l / X M Z 4 v E D d T I P A 4 p j w 7 i l 1 S E V U 3 E / k N 4 J b H 9 2 R X O V c 2 M w o c q k 3 q 3 n P 9 M X p g 9 t R V g W z L G 0 X q S o a 1 b a T G s R V 0 k l J K Y d I D r l y y e Q S h 8 t C H J Q V g Z R 0 U m N O x n 5 C / p 1 / V N 6 q n k H 5 j k N 5 f l o a A + r B 8 A 1 3 e j P J u U v V R C q H H g x 2 i g 2 o e w D q t r C w I O V I x H W j T 0 9 P y X m j J h a K I K 3 Q q Z 2 L q 8 j k / f 7 7 B t 9 T I Q m n F b 7 H b / d H K M k E w D E W i k k z s Y Q c m j S S d E y e D H c g 0 g W v 4 5 n p 3 C U T i I S k t Q 4 7 y f O 1 y M X p 5 N E O q y W U 9 8 + 2 U P m A l s Y Q P 2 R z 4 7 2 k 4 o c m p C q T w V + W E H A 0 o O e F 9 D G o q 6 u T X P N f l n p u a 2 u X 8 5 j q A e l W K O q q 2 C a y P h u A a s d C 4 r 6 B 9 Q e P 7 0 j Q g T a E f i k V L y c J I X S y i I S y O S 9 k M u f x X H S u X t e 5 e X a c z H i T u M Z Z E l W F U y z C x 4 V U S P U V S d p / v H S r N G 0 U 2 4 Z Q w K E 9 U X 2 j 8 R C s n k w / H K g c I F U 5 A L t 4 3 J x e 7 Q p H g z L e P d Q d m J 6 e l o b n p y r m w x N 6 8 R g b G 4 9 W z y V M g q t z f q i C r o 2 F 8 Y p z n v / o M h N F E 0 m I I U R S p H H O W W W V 4 9 m 4 7 / N 2 h K q c p m A 2 R T s i Q 7 S r f p m 6 2 6 r l 3 n T W L N N X v v k 1 X d f t g b J Z l 6 / Q x N o S P w S j D u g H I 8 k Q a x 3 L u 4 i 4 O 6 N s I y y 4 A g k E Y P N r o w Z G I h U i U Z u b m 0 W t g s S C 6 t f n s 5 4 E E N G h Q 1 7 1 E G t X v H X m E l 2 f 8 B / 3 K h w u i S R x n V y i q H t r c r 8 I B y O d z L F 5 H i g r 7 Y J J U o v d Q F Y o E j T P L 0 3 R Y I p 2 1 0 5 T Q 0 M 9 T U 5 N U S U f V 4 f Y N q w O U h B S 2 K c d l G s K f H R z q D y 6 9 A 3 g 0 r U Y Z Q P Y K w l j U 8 p B g S B a 2 C T G p R 7 g 1 8 t B / b P x b F 9 i V Q T 3 3 O y s 2 F A d n Z 0 S 1 4 c g U C P B Z l i F i 4 a z V K 3 / B 5 H q m C I C V Q 8 N f n 5 + g Y a H h + m j j 8 7 S S 1 / 9 N l 2 b s Z c T K w Q g j i 5 6 y Y Q X R C J x W T s b 1 H k m i J w z r y E H a V Q e Y t s u m d Z j T 3 z c E E 3 T g d a E k A d p O c k d 3 o q S r n N L G V q Y G a N G J t L E 5 I T M L c P 1 p V J J c d y c / r V / K O / b T g h 8 v A 0 J B V y 4 i p 0 P 4 f U D k e D 5 c 8 n k 5 C A V 5 + U E U P y F f X E n w B Q N U X k q X U C C Y f n m e r 3 R N B o u z o F o 2 A l k d H S c j h w 5 T P F 4 g i Y n J 2 V M 6 O x E l 7 x 3 I 1 C k Y V J o M k n Z S Y Z A O h k C m f N 8 D J U P 7 u y U E x G h z 2 v J V F e R p k P t c Z Z C G Y d Q l 6 9 c o 3 1 7 + y j N 5 a X F R e k Q 0 6 m 0 E A q x k D j H n 0 J P f u V b Z d c h F o J t S 6 i B g R g b 4 R k t m c x g r 5 Z S / J A g o V A W S S V 5 e T 6 c l / a t v Q e V 3 6 L / Y 2 N j E q V Q V V U l B M O 1 D S x 1 0 P R S / r A h N H Z d U n + R g Q A 4 R r 4 q K e + p K e d I J T 6 O B D J s c 2 V Z P U 3 S v R l 4 Y D M S V r S 7 M U k d t S m l 7 m m i g U g L 8 Q y r d m k h E o 7 R Q W A t e K x f O D Q 4 R H V 1 t Z T i c 5 C G 0 e p q O v 7 C V 6 W e 2 w 2 B j 2 9 t T 0 I B F y 7 N c P 8 I w u S O T T l S K o d U A Z W X I b G g 0 j 2 1 O + E 4 J f B A X m P b 6 0 B b m n r 1 J t q w j w 6 0 p V g 6 j c m m A S O c P / v M a R o a G q b b g x M 0 G d x H r z x a R Z U V I b o 8 G q Z j X W m + V n A i y 4 2 b 6 N 3 r a Z q c X a S 6 h h Z + 6 u a L s v y d L P 1 W m C T 4 V l H t F G F U b h 9 z E q d P h n b W z N D 7 H 1 2 g z g O n 6 a n e Z Z a 6 m j i c D I n U s S L V v Z k s t d e k Z L A b H U R t T Q 3 N s 5 r b 3 3 + T V b s 4 H T t 2 R K J I Z M M 4 l l A v f v u 3 V P 2 2 I Z h Q w 9 u W U M D 5 i 1 O O P S U S S l R A l 1 R G 7 Q O R n L x M i Z U P W M L 8 e V Y T B w Y G a P f u 3 f q s A h w Z b 7 3 9 D j 1 1 6 g l q 1 J H s B p A C H 3 5 4 h t + z L L s y D g e P i Z 0 m D 9 y Q B U e r y K P L T A r 7 P J + g R 9 q X 6 c b l C 1 T Z + R g d 7 k g 6 5 P G S S M p G G n H C M d Q 5 S F f E M w L D w y P U 3 N Q k C 4 G C T M h P f 3 3 7 2 U 0 2 p F P c z u n x Y y 0 y 2 C t B l Z z U / q v a p Y 6 R d n m N j + V B W 4 m P p Z F s A 2 D x S n g L r 7 D 9 Y Q O N F a v R P n H y h J C J 2 7 2 D 8 f F x + v j j s 3 T k 6 B F 6 + e U X R Q p g n y l D F D R w I Y w u K 7 s H S R 9 r E s h 9 4 n S 4 L U 6 n d y 3 T 2 z 9 7 l Q 4 f Y Y m S d g n j l 0 B m o 9 7 h s + B k Q P W G h 9 U c s Y m J C Z d M n F L 8 r J 5 h M v k 9 4 + 2 U y s t i v 0 8 c O d S s I y g U s T I S s q L G q x x y y Y P V x E K S Y 9 V w T E / M X b D 6 w D J F Z O / X Z Z X Y l J 4 o + O q r P 6 L W 1 l a K L c R k j 6 q / / M u / l q X N s D o t p P O x Y 0 e p r r Z O r s 3 E 3 B n C o D M x 4 0 i G S I Z g m B V r y k F W 5 5 7 Z v U S N l W m a n 5 + j Z z 9 / m i 6 P c L P J 8 r 3 l / 7 N J Z J I h k i k 7 H Q H f 3 u m Z a Z q c n J J 6 K T J B M i X p 8 W 1 q M 3 k R + O T 2 9 l b 5 D K 5 c n a L Y E t s b U P + c i H S o f 1 D 5 T M 6 v a X V v l f o n Z U 7 o Z 3 D M k L / u n z I D X N O I D C H Z k x e u 6 v T y L M 1 e e Z W + / O V X x G n h q m s I j M 3 S W / 0 V c o w T 8 q N f l 2 M n g U g q x 3 c 8 s 3 t Z v g e E + 9 7 3 f k B 7 9 v T R o c M H 5 V i S V u 8 g k Q b Z n u v q 7 N B E y 9 A 8 k 7 v / 5 i 0 6 f P i Q k l h I b C u l u W P D E A A I B 9 s J m x 0 c f e 6 L 6 r K 2 O Z h Q I w 8 F o Y B r 1 y d o d i H F j Q y 2 l L a p Q C I h F 3 K Q R x H L E A k E Q 6 t U 5 F L J O b b I Z S C v l w x o 6 K a o C C D n 5 F i X + N x z e + P y 2 t B s k H Y 2 q v U s X r 8 R d f 5 H f j h 3 j i U x k Z B r M q G M a e t P 9 i a E M D g H k k C N f O y x R 8 X m u X r t G k X C E U o k E 9 T T 0 8 3 S c Z 7 a 2 t p E 6 s / N z 9 O F C 5 / R g Q P 7 q L q q S i T V 5 M Q 4 1 d b V C 4 k g l V L J F N U 1 t 9 K j D w m Z g I e K U M D V a + M 0 O 8 + k A p n E 4 w d S a Q n F 5 D H k U u Q B u X R u S A T C I M e P V V a / m k y S q b K 8 Z 5 M g j X w V h C m m J H / N + y S X o u c c H 9 c G F 2 j 0 5 q c U r K i m 7 o Y s n b 2 5 S D s P n U a F 9 X s 0 g e w k x M F + U m k m 4 g r t a o K K r M g k U o r z e / c G a X Z 2 j v b 0 7 a Z Q O E S L s U W K R q M y w N z Q 2 E g h v r e i 7 v H / n f 3 k U z r 8 y C H 5 T M w H u z 0 V o Z 0 N c Z Z O m D S Y 5 u c T p N O / + h 2 p 9 8 O C w N m H j F D A x 2 f v y Y x T k M k l 1 G o p l e M B F P J 4 i A U K O W U c c h l E k l + V G 7 j H 1 k l f m N t t v 0 + f 4 0 y V 7 G N T 1 i X O V W b n I I Q c q W N O c I c / 2 x d X a h m r Y L j u C 4 M Z u j u 2 T N V 1 j f I e v L e r H g 4 B 7 D S S o c P t K d n L d 2 Q 2 R Q d 2 s l 3 K r 8 v / Q 2 J p t c + b l K t 8 h W 2 j G X E 8 t C C M i o / P / + K C b O k D Z 8 N i L E b h S A W T K E X L S 3 B O Z C U q 4 v S v / i Y q / V A h c H b g 4 S M U c O a j O z J Z T q I p H E J p S Q U y C Z E M o W w i u W X + o 3 L Q R T L O Q Q T 5 x Q l z T g r y a 8 N 5 T x 5 o i r g w p J A D B s i B D G f 0 S U M g 9 Y s / + v 2 S 6 / O 6 X B 9 d k d W U e h t T 1 F m X p q t X L l F P 9 w 5 R u 2 a W i B o r M 3 R t P E S j 8 0 p q H W p d p H d f + z F 9 7 W t f w s e 4 J B I J l U s q I R J y J g 8 I + 9 G Z T 6 i l p Z m 6 u j r p R n + / u P c h h V b S y u M H Y s E J A X U P o V O n f + 3 h I x P A h B q V 5 / E w 4 t N P 7 9 J S n L v f H E J p S a X J 5 B D L J h W f E z r o Y / 6 D X + e c l C Q 3 Z f k r Z W T 8 L l U u E O o B K D I Y G H I 4 r 5 q y / O K P / N W 5 5 z z e r F 8 3 Z b z a / / 5 f 0 L F n v s G q W g U d a E t Q J K h W x E X E A 9 6 X T s S p r S F I B 1 p T u V J J E y o n s U Q z 0 g m 7 4 r e 0 t t C t W 7 d p 3 9 6 9 U g + H T K w + K p t J E a q 6 t o 6 e + N I 3 U P O H E g 8 1 o Y A L F 1 n n n 4 9 z o / e R V E w i I 7 F c Q u F Y E c e Q x i k j F 8 b I X 8 k l k 3 N S Z O C 9 u u h g 1 Q k N 6 9 a j 3 Z u C z h Q l U H Z K u i w v 6 l y 9 4 k c i + T F l T p A k U h d 9 7 D g i r D K z i E 7 1 s q p o E 8 o n g U z Y l q e h v p 5 q a m u V 3 c R J i C S 5 K o t 0 S i U p v h y n 9 h 0 9 d O w h c k D 4 I f D p Q 0 4 o Y G 5 u i c 5 d G O S G r s j k q n 4 u s R S p Q A Z D K H M M u o A w q i w 5 P t Q 5 j 1 8 5 I 2 X r S N 5 T E N C Q k c l f A A 3 b l E x Z S p y p F 6 T x m 5 y T / O C U L k u u E x 8 4 Z e f 9 O W T S x 0 y S S D B D j 3 c r z 5 5 I J r j F k R t y i Y q H V Y 7 S d O 7 c e T p 6 9 I j 8 P 8 b 9 z P i T I R J S M o m F V t J 0 4 s U v U 0 N r h 9 T 5 Y U b g 0 z t j u O M P P f D Q 3 3 z 7 K p d A G F f 1 k 7 J D K O R M C I d M J l e J / y i 6 y D E + V Z 8 X m H M A 3 i O / G m 5 p N d T t l 7 / O k 9 D n r J O o v y 4 4 / y H n 5 B d / 9 D F e c c o q V + 9 z y 3 6 S y X j 4 I s E V e m w H E 4 r L R h r Z S d l M G b o z c E e u t 7 2 j w 4 d M y F P i p M C 1 v / T t 3 5 L 7 / P C D 6 P 8 D V x L n n l v g w x I A A A A A S U V O R K 5 C Y I I = < / I m a g e > < / T o u r > < / T o u r s > < / V i s u a l i z a t i o n > 
</file>

<file path=customXml/item2.xml>��< ? x m l   v e r s i o n = " 1 . 0 "   e n c o d i n g = " u t f - 1 6 " ? > < V i s u a l i z a t i o n L S t a t e   x m l n s : x s d = " h t t p : / / w w w . w 3 . o r g / 2 0 0 1 / X M L S c h e m a "   x m l n s : x s i = " h t t p : / / w w w . w 3 . o r g / 2 0 0 1 / X M L S c h e m a - i n s t a n c e "   x m l n s = " h t t p : / / m i c r o s o f t . d a t a . v i s u a l i z a t i o n . C l i e n t . E x c e l . L S t a t e / 1 . 0 " > < c g > H 4 s I A A A A A A A E A M 2 c 3 W 7 b R h q G b 0 U Q s I c Z z S 9 n J r A d a O 1 N o 9 q S i 9 i x 2 5 5 x J c Y i L J M B S c V O b 6 0 H v a T e w r 4 U N X K c X S C z U 6 A z S I B A s i S + 0 e P v / x v + + f s f R 2 + e H j a j z 0 X T l n V 1 P G a E j k d F t a x X Z X V 3 P N 5 2 H 1 + Z 8 Z u T o 3 / i 4 U X e X d T V a b 5 c F y O 8 q W p f P 7 W r 4 / G 6 6 z 6 9 n k w e H x / J o y B 1 c z f h l L L J z / O L K 7 z y I R 8 f X l x + / 8 W v y q r t 8 m p Z j E + O Z u 3 w z s O 7 H s p l U 7 f 1 x 4 6 s 8 i 4 n n 8 t 2 m 2 / K 3 / I O 0 s l d U Y v V p N e P d 4 7 u j 8 d v 8 t V D W Z 2 V b d e U y + 7 4 Q 5 e v 8 a O b f L M t R u v l 8 b h r t v 1 V f i j q 9 0 V b b 7 b 9 p 7 T f P B 5 t u u O x s E R w o Q 2 l 2 X i 0 w Z f 0 i j F G M m 0 4 5 x m e K v C a 6 X A t S M K n M H z s 2 7 p 5 y L u u W E 1 X q 6 Z o 2 5 P + + k e T / 3 r 6 a P / z t 2 W x W e H y v d r q b v T U l q + r c r N X O Z q E / + D k w / X R Z P j U 7 3 7 I y Y e q h O T R V Z d 3 R f v 8 t s k 3 I i c v v r S T o 5 e P 8 b + Y 7 L 5 m / D v 7 3 z D m e d v i 9 2 j b F l 3 X h l G R n D A N L F K L P R U N K F R R I Y z 2 h f J C R x Q 6 8 + n z 1 / w d 9 n 8 b n V N Y 1 c e 6 q c o 8 D I 3 Q h C u Z Z Z b Z g 8 F Y k g G X Z p L 7 s n l W E Q X M a Y J g b o r m o a 6 6 M C p S E q o V x 5 + D w X C S Z T y z m Z G + U P Y K o h C 5 S d C R T Z v y t 7 o K t R N J u B W c G 6 Y O d g I f l k l l M + U d W P Y S o i C Z / p q e 9 3 q / r l f F P z i d t Z u 8 W g X a C j B w w 6 1 y D g y x R T F j a C a 9 u e x 0 j A Y V U e C 8 n 6 U H Z 1 E 3 3 R p w z v L 7 u g s 0 G 6 m J l J m g h s F t D f k Y p U R m v S l 5 R 5 e d k N E g I w q d x V l 6 d G 6 / 1 E i Z 7 w J t h h N r L e I J O 6 T J V B O l m J S K M t 8 A s 5 c Q B c n t L + k h W R S P M J d f 6 u b + B Z W P + a b 1 q 1 6 Q J 1 t h u R Q C t r G z F q 3 g 3 C h V W R 9 2 / I o X q B j 1 G q J g W S S I Z V a t y j w 4 7 l u C 1 N h q C 6 v Y E T E Z Q R K A 6 G K 9 i e w F R A E y W 6 R n J 7 P N p q z q M r S Y p I R x y S S 8 l U N i C Z M m E 8 p 4 B 3 w n I Q 6 T i / S Y 3 B Z t B + d 1 U z Z 3 Z X g x a U g m u d K G u b L F U N S S Q g v 7 f 0 Q V K B k 5 H V H 4 3 N 6 k x + e y K e 7 q 6 k V c 8 W 6 K S Y G w Y j J Y C J o t Q x L G K a K 9 Y U x 4 B / t B Q B Q e l + / T 4 z H E + n n x V C 7 r M C p C E s l h G 6 w v U / a p c U Y Y N T A W 4 4 2 l j / a D i i h o F v P 0 0 M z L t q 2 3 T R m I x R C R a W W o d O H F c i K 1 F o g v q D D 9 c j A n I Q q T + W V 6 T F w t e Z o 3 N Y J / Y D U p F F H C C i R j h / w Y o d 8 o O D f / 5 v 5 Q T T o h U Q g t T t M j 1 P / K 9 n 8 / f Q o 1 H E 4 0 p 0 b 3 S d i Q K a O P r F C 9 S P 9 K / y s R U c D M r 9 I D c 1 p v 6 i Z f h U Y Z g 0 r f K A U K h y g D K 5 L a w K H 5 u j M n I Q q T 0 w T d 2 U W 9 x f Q w v K i k x B p G K T z X H o p l x F i G K a V / 5 D 9 o i E L l I s G R y + W 6 D L Q S i Z 4 k U 0 p I 6 z J k A 2 9 G L U p K f + f V X z 4 K i 8 t 3 6 X m t 2 7 J d Y k Z f h p Y s k m T C W i U y l 4 U Z S 7 R A l 1 9 Z b 7 d 1 0 B C F y m 2 C L f 1 3 + W N e B s Z 3 1 o + F E d + p c A E e F k M U 1 x I N S u + h 5 K A g C p B 3 C Q K 5 L q o K G y d F 3 x 8 O W X d R x E h u U T A a l 3 R l R E i B k T 7 1 L l Y O G q J Q u U 6 w Q X l 5 v 8 n X N d a h Q q E o I z D 2 c p N i i 9 E K y n p K N S j 5 F Z B O Q R Q k l + f p x Z N 5 X l a B R i I V T K K f 1 B 8 c V 2 Y J Z x m T 2 L H w B b K 7 f h Q a 8 3 8 l S K N c r s u 7 P D y 4 G + y C W W z l O a + l E N w p p i w W z / h Z y H w v I Q 6 T B E P J 0 J H 8 E d u h x Z c w x 4 U s m K H 5 i K z L J V 0 a a Z g 2 i l N v L H 0 / c t A Q B c z i x x S N p Y / x 4 S s U f U S 3 T A r r Y r y V h F n E E + x Q + F v L X k M U K v M E Y / x 0 k 7 f 3 g R E + A w B s S j B l 3 c 4 R U 5 x w 3 U P x L 0 8 G B V G A T B O M 8 O d F 1 W 2 X 9 4 G + C 3 u s K E U E l 5 m z E q M w q N e a S u m 9 Y u w k R G F y n u D q x F u 0 H s t V o J V w Q x T q d c a F s x I 0 V a T R Q n L j X c P v F U Q h 8 j b F O X 3 e r r H 2 1 Q X P g r G Q h 7 E v Z v T O T t h u F p z J Y e L l l 3 z d H l R E A X O b Y P N x U f y 7 C Y 8 o E j u r 2 L g X W r v m i r U E L W K N 4 t 6 7 a H Q S o j B Z J F i m n N b I e p Z d u d y G 7 u E D i 0 a c F 8 L V 8 h p 9 Y W H Q p u f e p e N X K q K Q O U 1 w F 3 8 o V t 7 l D 5 / g z p r Q w l 6 Q z G A 1 E m 3 6 f R 3 Z r 3 7 D h D i K G N / M u C 9 Y D j q i 8 F k k 2 L 6 f 1 Y + B U R 8 7 r F S j 9 6 W l 2 / i 2 A u 0 v H M h j / l 3 i / v J R W M w S j C x u F y 6 s q O 8 T Y w a D M N b x 0 N j S s 1 o b 6 X + + y 0 m I w u Q m Q S Y 4 V I l F y U A T E T j L J R F D k A q 7 / p f A M Q m J A 5 L U O 9 j v F U Q h 8 k O C R O Y 4 b B c 8 k M c x F Z x F V c x q Z y S M Y t y F E p 9 n w n u 2 t Z c Q B c k 8 w S D / E 4 Z b 7 Z f N 5 z x 4 o R g d S W M z T V m / F r F b K t K a G G E M / B e e 8 S t W v p Y R h c 1 P C Z r L V b 3 d H e 5 y e 3 C B w Q W b x V R Y 7 L E 6 P l j 4 R q T B A m u / o u f H Z y d l 5 I R E I X S V 4 E L e W b H B t D 4 0 N 8 a N E L B f h F T 4 M P T C U S I 0 x z I p + p P e f m S c h C h M z h I s K M / z q s 0 D z 6 0 I g + a X R E G v 3 Y 6 R x a q x g W / b b V T 4 E R k E R O F x n u B u 5 L S 5 / y t E J H y V x d d / O A X Z r 3 o L i 7 0 W 5 Z 2 H O Q l R m E w T P B l x X T w F m w i D i x J G I n r s w z 2 6 Y A K n I W E z 3 h 3 j 3 f W j 0 L j + O b 3 h o 4 v z f + k Q N 0 6 q Y B F P o m m 8 x 4 L d V c I F x V g y 8 8 6 O h z A f 8 R T 3 V Y K n u G c r L B q F 5 V 6 4 R 4 g w F h 3 i 5 8 1 u h n E 9 9 i M x 8 / J O v n Y C o l j L L E E c i + J z H j r u 6 m 8 9 p T I J m 3 B V P W M Z e O D E y u 6 o q l + A H x R E A b J I 8 N j j P G + + h N 8 a B C m X 7 a f C z 7 c G y b D V j W 4 Y k P j m w E 5 B F C T z y D Y y m f U 3 C P v m h n I n / w F S w M k u i 0 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c e 2 8 3 5 5 6 - 6 8 e d - 4 e 4 c - 9 9 c b - 2 c c d b 9 2 7 1 a 8 8 " > < T r a n s i t i o n > M o v e T o < / T r a n s i t i o n > < E f f e c t > S t a t i o n < / E f f e c t > < T h e m e > B i n g R o a d < / T h e m e > < T h e m e W i t h L a b e l > f a l s e < / T h e m e W i t h L a b e l > < F l a t M o d e E n a b l e d > f a l s e < / F l a t M o d e E n a b l e d > < D u r a t i o n > 1 0 0 0 0 0 0 0 0 < / D u r a t i o n > < T r a n s i t i o n D u r a t i o n > 3 0 0 0 0 0 0 0 < / T r a n s i t i o n D u r a t i o n > < S p e e d > 0 . 5 < / S p e e d > < F r a m e > < C a m e r a > < L a t i t u d e > 4 1 . 2 3 0 5 9 6 3 0 6 0 6 4 8 8 2 < / L a t i t u d e > < L o n g i t u d e > - 9 3 . 0 6 4 7 9 9 7 4 4 6 2 3 2 1 5 < / L o n g i t u d e > < R o t a t i o n > 0 < / R o t a t i o n > < P i v o t A n g l e > 0 < / P i v o t A n g l e > < D i s t a n c e > 1 . 5 < / D i s t a n c e > < / C a m e r a > < I m a g e > i V B O R w 0 K G g o A A A A N S U h E U g A A A N Q A A A B 1 C A Y A A A A 2 n s 9 T A A A A A X N S R 0 I A r s 4 c 6 Q A A A A R n Q U 1 B A A C x j w v 8 Y Q U A A A A J c E h Z c w A A A m I A A A J i A W y J d J c A A D 2 P S U R B V H h e 5 X 1 p c B x J d t 7 r C 4 3 7 P g k Q J H h z S A 5 n l p z h D G d 2 z p 0 9 J e 2 u t S u t w w 5 Z D v 1 w 2 C H r t x 2 y L S n C c t g R / q U I W 2 E 7 Z P 2 w F b a O l b W 7 s 5 d 2 5 z 4 5 M x x y y e E N k i C J + z 4 a Q F / o 9 v t e Z l Z l F 6 q B B g l 0 N 7 g f k M i s 6 k Z 3 V l V + + Y 5 8 m R l 4 9 d 2 P s / R L h p q O k x S P Z y i d T l M m k 6 H 2 2 j S N z g c p H M z S 8 3 v j 8 p 6 f X Y t K 3 l i V o Z M 7 k 1 I G s l l 1 u 1 6 / U U m Z B 7 h z 7 b U Z W k g E a C V D 1 N e c p m s T E d r V t E J 3 Z k L 6 H Q o 1 F V l a T A a k H A 5 l 6 Z n d S Y p w D s w s B + n s v Q o p A / W V G a q L Z m l o z v 2 M z + 9 J U D R 8 f x W 9 N x u m X q 7 T z 6 9 X 6 j M u A g F V J w B l k 4 J B v o + h E D X U h m h 6 + B P 9 j l 8 e / N I R K t p y k p J J R S Q k E M Q k t J G M h y V f O K A I Z o h k 8 B o 3 s g e 9 c Y 9 1 J 5 m w W S E y G u 1 T u x P 8 P U T z 8 S A 1 V W e o O q L O h 4 I k R H / 3 d p S S a b c h b w S f 3 8 v E 0 k S 8 H 7 x 2 o 0 q X F F C n F / f F 6 b P R C h p b C O W Q K h x C H Y N U U R G h 1 O y n c p 9 / W f B L Q 6 j q p p 2 U o g 5 K p V K r y G S A 8 i 6 W F v t b 0 9 K Q Q S Y v k W z 4 9 d x r A Y R 9 e X 9 c J N u b / U r C v b g v Q c F A l i 6 O R q i p M s u S K q z f r d 5 7 5 k 5 U i J Z g I v l J m o 3 W w X Q Q G w G k 6 B t c X w C E A Z l w W 1 7 i + g F v 9 F c 5 0 t q Q C p I K K R I O U 3 1 w g K a m p 9 Q b H n I w o T 5 Z / Z Q e M j T 2 n K B Y L O u o e F 4 y 7 W l J 0 c 3 J M B 1 s T 9 H O x h U 5 p 1 5 a + 9 Z M L Q X p 3 K C r c q 2 F U 7 u S r I 7 l 9 t Q b J c N m I M i k B h G W U g G R g I X C r i s I U 1 P B 9 5 D L p 1 k F B f A 6 z g M 2 q c L M v m A w R D u b 4 n R 7 4 I q 8 / j A j 8 O p 7 D z e h 6 j p P 0 N K S a y 8 Z I h k y m R y A 6 t X b l B a b p l C 8 c y N D i W y 1 P v L H C b b B m t g W A / q Z u P t Y A g I g I 0 g J n G Y p F G b T 5 + 2 b U W n 0 z 7 G K F u L 6 Q J J B t Q L Q a J / g z 6 p j W + n O T F j q O b U Y p J a a D F 0 Z i 4 j t h D Z t X V J e R P i 7 I B n 3 t 6 W p s 0 5 1 I m u h f z J C A 9 O 5 9 p 1 L I P c 7 v a S q Y x 6 e 7 k v R m 7 d q q a M m Q c M j l + X 1 h x V 4 d v S w p p r 2 E 7 S 4 u L I m m W D I o 8 G i x 3 2 e G / F G y L S y s k K f 3 6 8 I 4 Y W Y E R p L y Q B 9 y K o b C B F 1 N T p 6 v C d J L / B 3 P 7 U r Q d U V W f p g Q E k 7 2 E s g t 3 w E V / U G q 4 E X R i L y W g M T 8 1 M m o q k n i P E W k / A A E + O x 7 p T T s N d D i j l 0 g r 8 f d b s + o T 5 7 L e x r T e m S C / c + S i a w 7 y 3 S A v c F f 3 + 1 g p 7 d H a P q a I g 6 W F u w n 9 F D l 3 7 4 k E q o a i b T 8 v K K N H p b z Q N M b t s T 5 l w h w G e G Q q q 3 X l l J 0 z u 3 a 7 h x p u g 6 S x + o j C D n y H y I e 3 S L P R p e G 2 Z u d o b q G 5 q k l 5 9 k a X N + S J E K a h l 6 O 1 G l + N j U b j 0 b C A 4 C q J Y f 3 6 2 g V A b / u T Y q Q l l K r g T E m 3 e g b T V p D G 7 z t Q z O h s S W 8 4 O R T D Z s a S X 2 F K t / L x x I C 4 G H B i / I a w 8 b u H v F R T 9 c a T 0 y Q S L s q H f V H C + Z 3 r s 6 o U u r E Y v F H D I t z M 9 R M B R m K Z M Q N Q w 9 f n s t C J U V 9 z X g J Q B U O B j 4 b 9 9 U N k l D o y I T 0 G 9 J C r j l Q S b 8 / 8 v W Z 7 x 9 q 5 I S T I B 8 / O 9 g 9 e 3 C S A U d 7 k z L / 4 b 9 B a g D k A k Y Y r L c 4 A 4 h H y A R 8 5 E J 8 O u Q 3 H N Z e Q a p l Q w l 4 0 t M 4 g z t 6 z v O 5 9 1 n 9 r C k o M + 5 b Z 2 q 2 z + 3 r m S q 4 H b z S K f q j f 0 a w j O H 2 n Q p F w O 3 B 6 i 2 t l Y f E U W j U f l a P 6 B h o 0 G v s L p p S A V X O F Q 8 q J j P s V o 3 O 6 M 8 X 7 e m V E O G N + + Z v o S U v Y B 6 C C R Z 0 x u c U b Y S A M k R S 6 g D 2 F E A O g w Q G 8 D 3 d V m d B 8 j u h x U + 3 c q 2 m L H p / C D 2 w R r I R y q c R o 5 n 8 d b t W q p O 3 u P 7 t k J 7 9 z z m + w y 3 c 3 q o b K i a A s g E R N g + A f w a Q D 5 c u X y V d v f t 1 k c K 8 3 N z u u Q C 3 j M b w b A i C 0 g F C Q a p Y 9 D Y 1 C I 5 B m 7 v z o R F X X v v t h p Q r m U J 1 8 B S 7 4 O B q L i k b 2 v S A S C R + Z x K V t m M f R b j z 3 m N J d u I N b A L w O k A g g P 4 r n z E w C D x Z C w / o a C G g n R r w e + e 2 s 8 A z + T i b D f t q E v Q 6 F y W T j 5 y z P d Z b t v 0 o / f P F t 6 q y h h 1 X Z 9 j d c z 1 5 u U j E 4 z r 3 c 0 r v g 8 + H 2 7 c 6 K f 9 + / f p I x e w f 6 C y 2 b j H q p N x v d v A t 2 E w 2 A b s l 2 f 3 J E S y w O b C A z G 1 2 s V 1 3 M 9 1 v T A c Y R I E x b s H w i B y w 5 A J U q u F p R 7 U N n g H D f C e u e U g 7 W l d 7 b E E O T 9 k k s Z Z f c N 3 e W 8 D 6 n B 8 R 1 K k K c a b / G B 3 C v l Q i E 3 1 / L 4 U X Z 6 o o i d 7 U / T 3 n z w c L v W H w o Z q 6 n m U F h d X j z M B X u K E + V 9 w 7 t q 4 U o / Q G M 2 g p R 8 u X 7 7 i S 6 a x k a F V Z A I m F 0 P 0 P k s Z N D p I C w P U F F L K J H g U 8 d 2 Q F k d Y / T z N q p 5 d 0 5 6 G N E u e C h q P h e h p c a l n R W o B C D 3 a 1 Z Q W M g G 2 9 A I Q K o X P x d h a 0 s N t n M d 3 g c j 1 n n E x A N 9 w f r i C 3 m F b D d L S r 9 / B t a w H 3 G P v v b e f C Z 7 R W / 0 R m u V O E G F e T z 3 S x 6 / g k 7 d 3 C v z o g 0 9 9 b t n 2 Q U N 7 L 8 X i L R I B A V X P P C z A 7 4 E a e w Y N J s G d t z m O s 6 p W 6 R n o v H D h I j 3 6 6 D F 9 l A u Q N 6 z V O S 9 A J P P V a L R P 9 C Z 8 e 2 y E E j 2 b x 2 Y C o A Z C V f N G S E D K n B 2 s E K l l k E 9 q P M n 2 1 E e s E g L H u p J 0 c a R C i A k 7 C y o e 4 g H X w u d Y C j Z r 4 t p A 3 X H P C o H 3 2 s 0 x p B T K c P I 0 V L E N V z F C t 0 e 3 d 0 R F 4 M f b n F D h x s c p k X D J h J Z c G c 7 Q E r e 1 b l a 9 D r a l a D Y e p M Z K f p 3 f v 5 w K 0 h n u + R F O 0 8 O v w x W 8 p y X N t k + Q j n a 6 D X Q t M g H J Z I I q K l w 1 y w A N 7 X A 7 f y c 3 1 L 1 6 A B e Y m h y n R E U n 2 z M Z x 4 Y Z Y 3 u l o 1 Y 1 V t Q n n 4 q V D 4 j r u 8 z q I s a m I I 2 8 Q L t F + J K N c 4 M R m l p S N h a + D 9 + 7 H k B o S D V 7 b A 0 o R P U z 8 C O V n U A q 3 J f A 0 m f 6 H d s T 2 5 p Q F c 2 P U z y e d p w Q I J R J N j B I i o F M A B I J K p 5 f Q z L S 6 h e / u E j H j + c n U y H A g C k G a w 0 w J r W j L k 5 L i 0 t U V d u Q N w J c q o 6 G p Q 5 X A R 4 9 o / q h Q e N z 8 r m z E X n x g o 6 e x 3 v N 9 Q F D s 0 G 6 M l 5 Y 2 J T B b r b H 0 P m k o a o y G f s n w j T o c Y D k g 5 d Q g E 0 o S K s Q P p S 4 w 1 n e v t E U T K h z / k + 2 z F H T 8 R j F Y q u j I A A v o b z H a + G p H Z N M 0 j i 1 t r b q M 6 u R S M Q p G i 2 8 d 7 a x l O K b n m J S V a 8 d r r Q W 4 N x o Z 1 U Q I U y Y 7 j E 4 m y u d 0 N O b w N W r 4 2 E Z E 4 P r 3 E h G g 2 V W 2 Y x X 8 X 6 A A e R Y M q g 6 g Q L g J Z U 5 t k m F U 9 W R F U o u X J f X t h s C P / 5 w + x E q E O Q G V H 1 k V e Q 4 8 C B k A m B H L d 9 4 l V 7 5 4 i v 6 z G o k k 0 l W 9 / L 3 7 h d H I m y v r I 4 6 g O 2 D M C J 4 4 d p Y 1 U u n E h R f X p J I C Q N b A q 2 F S 6 M R + Z z u B i V 6 c Z m 2 E 6 Q K 1 2 H Z O J B k p 3 q 5 3 p z D 7 T 4 6 H 6 K 9 L S k h h B k H K w b W I p W x q S i b k Q j 1 5 U R + + 7 J c s U G t v T w Q q j t a k E d v o 2 Q C M G f o 4 K G D N D Q 0 R H d u 9 e u z u V i L T I A h E 6 I P b E B C H G x P U w f b U R h z g g 1 m k w l A W A 7 I A p X 0 y l i Y P h y A v e c 2 w n s z Y R n r g p s d 8 6 Y M 3 r q Z q 9 K B T L b K C b X w v Y E o z S w F J U o E n k P E F W 4 G m T w c W R P 5 n h F y 9 1 k G a G 5 l p 5 z f b g j 8 Z J t J q G j L Y z J 4 6 1 X 1 z I M x 8 B 7 b M P F r f q i t S F N r e I p 2 t r F 9 E l X q k F c i x e P L V F m Z O + H O D 2 / 2 R y U s C Y B k m l o M 0 W M 9 C a 5 3 b m M H P r s + S J m 6 P n r U k m y 6 b T n 2 1 L m h C o k u t w E S b c Q 5 4 A d 7 V n C x 4 C e p T I K k y q y k 2 f 5 b o g + v D + l 3 b A 8 w o c 5 v G 0 I 1 d v X R 7 E L d u q r e W m R a D 3 B g H O 9 O U T g 9 R 3 V 1 d f q s i 2 V W 0 a q q 1 r d / I G V G W Q q Z q h j p k W I i m y n s N t C g 0 b C h i g 2 w F I J b + x d M o O P d y v O 4 z D w b m F Z T N P x g E w u S E O q l + U 6 U c Q 7 2 l N f e K i V s U p m y I V S W 1 T 7 K p u l Q 6 y w N j M 3 I a 9 s B g Z + c 2 T 6 E C t U f d 1 z k m 6 3 q G W B e E o J E O 0 O D 1 N H R o c / 6 I x Z b o N r a 1 a R D p P e c V s d A D G M T w V 1 / q C M t I U V e o M q I p / M G s 9 6 e C t E O t p M + G K i k d A E u b g D f i X C k J 3 Y m q K E q 9 1 5 A l c R Y F F T C Y k s l L 2 x C A b m k C o i U a k r d o D j c l d s E 2 8 a G q m k / z p I p l 0 j A Z p I J W G Z b A 4 3 6 6 t V r + k x + 2 G R a W o z R I h M M w I R C S A c k z F c y w K x d P z I B a E t + k e F 9 L S v 0 G R O g U D I B I B P w y b 3 V H j y M P W E t C 9 h Q X j z a N L j h s b A H w V r P T t b 2 C A R p K r S X H u l Y 3 W m V K 8 S T u h 3 S 0 h L 3 r p 7 x J i 8 e l E x A L I H V j 4 j 2 7 E E o T G F A n a p r a q l G E w w 3 F X W J L c x T R X B 1 X J / B R 3 e j I j H S f F 1 n W K o B G L 8 C 7 E t Z L 5 o h H / A R a 9 2 S w x 2 5 n s h 4 u I O e 7 J x k K b r a Q 7 l V W P s 5 q q f / 0 X B j T l s o 5 8 R P y u 9 0 e a W K 5 u O O E w I w N 3 w z C G Q D R K i t y N D u p i R L j M I b M X R + L 6 C 2 1 N b V c y e 7 + r W J s R E a v H u b j n f M i U S 4 d O 2 W u L T h i T P O C q M N f W I t E 3 Y / Q L R 6 P s D l L j 2 q B i Y Z 1 t T W U k f t S l 5 J u t X w P l v c R 8 x d 7 m 3 F l B q 3 T Z R r C v z 0 o 1 9 s b q v c Z I T C r O 5 U H M y J 1 T P J h v f 4 f o B G h H l S s D E C I 2 / T q a d O 6 V f y A y T 3 I x Q A g m D 8 B 8 4 C e B a B u s q s q F y o r m n M 0 9 O T 1 N z c y n Z X g O u Q e x 1 2 X O D 9 A N E N Z g 2 L t Y D o 8 0 p P 9 A a b q / T O 7 Q f z I B Y K P 3 t K y J T N U A a d 6 U q K W q v H K c V t o J x R e D d c I g R r D x V F 1 c N E w P r I k o z L 7 K h P U 9 + e P f o V F 9 O e y X f Z N c g E z D N B g M / 3 z s i i K 0 i P M 5 l u j I c d M q E h 1 9 Q o V d F L J u B B L 8 0 M / K 4 H L 5 l m Z q Z o Y n H j z o B c W h S O v M 8 V p 0 E s T p N L a v 5 Y O Y N b A 2 5 B + a Z k 0 h 7 w U 9 g M A n k R C o e p f y J I Z 9 5 / l 5 b H r 1 J 7 + + p Z u 8 M e l / X S 0 q I u + Q P R E E D U M 2 Z 1 o F 1 J D I T 9 3 J s J U T S a X 6 3 D 9 P e T O + 8 / Y g D f 4 Y 1 d R E D w e g D J E T w M x 0 p P g a Q E N u v J O M 8 Y k g u J 2 4 L S + H P b R 7 k l 6 S j L N U U a j x V F O g G Y n 1 R Z V U 1 9 x 5 6 n g w f 3 6 7 O 5 s O 0 N / m L H C V E o M B v W n m T Y x Z J w I R G k w b n 8 Y 0 P 4 S q w u + y A A m T 6 6 W 0 E L L D F B J h B l P W A g e 3 J 8 V M p w U m A 4 4 V B 7 S u Z h I e R p K 5 D v W b L y p 9 Q / z q d Z S t l t p N x S W a 8 p U S z p B F y f C I M j V B v N 0 L k h / 2 W 1 s B C m w e z s t C 6 t D c z q N W h l i W U v u B J h / W B 2 O e B I A M w v w q R C P 9 j f f T / A r F / Y b 4 W Q y a C 1 v d O 5 3 3 C W 4 H + x j h 9 W d c q 3 N s V m w n n W a A / 8 R 9 l U + r h M U 9 n a U L Z 0 A v y I t J n k Q m w c g G D R o 5 0 p m e n q j X O z x 2 j M e h A G 3 u n t B p j V m 6 + a G P z d W a 8 I h o F W j B / B 2 + c H T K s 3 Y 1 s g J Z 5 f I c A 0 e o P P 9 N p + + a I t D K Y m x u T e j 4 8 O 8 1 H A s Q U B O F g O d 6 R l H A t 1 2 W z 4 P 2 f + I 1 V Q 9 Z h c a J S 8 H F G 2 N l S S 2 5 V X 1 d t M A u U D O A N H A S b T w Q n h d U Q A Y 8 O r 4 8 t s y e P F X R + b B V d y t C t F t e l B O U b U A r x / Y i 6 s A 7 j c 8 X 3 4 / / X Q P + V K W / N + 4 6 i Y i G G d P S m K K o j J h 1 A P q 2 p q Z c L f h f k 9 9 P 5 A V C L X D b w k W m s t v 8 0 A n r l 4 / N A u t N q H M V 9 v e y m X F P j Z x x e 3 v p V u E F V t R 2 l + 3 g 2 A 9 Z N S W 0 U u u L c R 6 Q K b Y a t g u 8 e H B + / S Q H q / T E 8 3 a / m t B c z 8 b W l t 1 0 c K i F z H l J G 1 8 N y e u C y f l g + I P e x u g H 2 U p c E 7 t 6 l n 1 / o D 2 3 g u a O y v 3 6 j a N G e E A T 7 X R i a z Q i v p F C E c a W U l R d H g C j X V x v S r 5 Y P A z z 4 p P 0 J R z V G K x 5 M O m U A e L 4 G 2 i l C Y N I d F T t Y K w Z m e n K B m G W h c G 4 l E w o l Y N 0 C t 7 a Y y P T V J z S 3 u Z E Z I R 7 z u N 6 M X 1 + x t a P l g R 6 A b F d E E y R a C k a F 7 1 N W t p l D g e j H g a 7 y V k 6 w S g t S J d F A k G N b + w 8 K c m w k / Q g m Z m F R Y r T f L p O p q X t v L W g q s 0 W x K g 0 h 1 E 0 u m / F 4 9 Y K v I B O m E e L v 1 4 t k K I R P g J R P g b c / V n p m 7 m P + k a K e A d c w x 7 w n S u l A y e f H J P S W 9 Q K Y 3 + q N 6 9 d r o m v G B H V 3 d N H T v j p R x v a N s T 6 V S y r 5 r b e u Q u o z H g l r 9 2 n z 4 P 2 O + A H 0 P o P o l U + U T O W / A E u q z L b o l 9 4 d w w x F a W k r n z H c C 7 B u 8 V Y T C C k P j r D 5 1 s o 1 x i G 2 D t Y i F u q 0 1 q F s o 5 F q 4 k W A 8 C q E / N t B Y Q a a G y p U N k 8 k 7 R w o 7 G U L 6 F R J S 5 J V k M y x F m y w p a m B W T Y K 6 e n M y I h M f 4 V L H 9 x S 6 I t J a s K 9 Z S S g s Y q q k F C I n A t k 0 d b W U 1 6 z e s p N Q K b Z x b S I B x S A T g D X 1 o B 4 t J w P i 7 V s L i f j a H q 7 B e w O 6 t D 7 g I e y q V w t Y Y r z I A I 1 6 D l v x Z D b + m O D m 7 m 1 0 Q 4 7 g t T R k O p 9 n W M A A U 0 a M 1 x P w k g n T 9 L G x g Q n a x Y p L p 3 Y l 5 N 5 B X e 7 k j g l T T h 4 U 7 r O G P O K b w b 9 w F i m e Y T v V r W s L 9 4 s g K l c u q a q h k 3 s g f 6 l U D O D r E H + H 3 n W 9 n h y L r K x V v 5 a W X M d B P o A s u H Y 0 G q x / Z 0 9 r B 3 a 1 q I U t N w o 4 V e 5 a k w m x E y K A 6 8 P + v m u h p S Z L M 0 t S q R z g v o D 0 c O + b X U I A T K W H N D f / s Z O J D E K a + M U H A e 6 x 3 G b 5 c N v D p 5 9 X Q q 3 z X i 5 p 4 1 3 f F i I d a H G k U y l I p V S d r P S w 6 3 n N A L i v 8 6 H Q V Y 1 A F k Q g Y N 5 U d U Q 1 9 H m 9 + P / N 6 w + 2 P L H t 4 j Y q H J w d t v T A N d v L O A N Q 2 y A x D S B B Q S R s F g f V E c G 2 t k q I O E C z I A y G G b B A J 8 z A R 3 c 8 u E v d V f t 0 7 h w D b M f N 6 m K Z Q P c r 5 Z E w 9 m S T y Y t i k O u n F + K 0 r y 1 N b / 3 k u z Q y M i I D n P m w c 9 e e B 6 o T b A I A b m 9 M f c d s X v T u k z G l b m 3 U b v K D I d V z f f l d z F i W 2 Q u s b W 5 g r h B T + t + 5 F R V i 2 d r W C J / H W J X Z 3 w o D x 3 h 5 P d W y E L j 3 F 2 q f g W k z 5 n V z X P p U V h I K s z Q h o Y B i k M c P T + 0 J 0 Z / + x U / p K 6 8 8 K 2 v z z c z M 0 A 9 / 9 F M a H B q S x V q 8 8 G v 0 y + s E z R r E E 6 q x Y 7 l j u O t h 5 6 D 3 x 4 q y Q D j y 4 A 0 S A K k Q T Z 8 P U A N t I A z L A A O + W F o N n + E d 1 L U B C Q Y y g W h p v U q T y R 8 U c o + 9 z U F / d I m a S V 4 E X v v 0 U l l U K d r 8 i A z m m g V Y D K F s Y h W D Z F h r 3 L v G O Q C v 4 8 J C j M 6 c + Z g 6 O t t p 9 6 5 e 2 S s q 4 t P o 0 3 w N h Z A B 4 z l w Q R t g d V u o f m i c a L z 4 z n z r p 2 8 U I H l V d Y 0 + K g x Y U O b j e x U 5 g 9 y Y 8 I h l p o s N P H t 3 L E o N 7 q 6 k k p J X h 9 P U 2 e E 6 U U q J s p F Q W N P Q S C e D Y p M J 8 C M T g I b d 1 N R I z z / / L O 3 s 7 q L K y k o a G x u j N 9 9 8 m z 4 8 8 x G r h 6 O 0 t L Q k 1 1 C o Z K m p c T d v A 8 w + u m a N d a y f b g D 1 C V M x b G x k k Z W N k g n A 3 r 0 g E + 7 9 0 H R a Q p O g k n q B N T S 2 H n 7 P B d f P p k K 6 O G 2 j E L C E u l w W t U l H D 4 t K B Z s F D 9 A k g 2 I R y l Z r l p M Z q q r I 7 X N A m N j C A t U 3 N O g z C u n 0 i h B q Y m K C b t 6 8 x a Q K U 2 9 v L z U 1 N l B V V Z V M h 0 B 8 n K 0 i x m L z L O X q 9 d F q Y O G X e K C O m q v 9 r x 2 S D N N O 7 s c L a A D P H W w e s 7 E B B n v N Y j H w 1 I X j Q 9 T W 3 q l O M O 7 N Y t 5 Y W F Z o M s A 9 Q + A t b K y t A i Z z Z j B 7 1 5 F Q a d Y E k j I e h b S v d 3 M k + Y O i b A i V j K h p 7 m i w R l I V m 1 C 7 m 1 a o O n G T d v T 0 6 j P + G L h 9 g 3 b 3 + c + Z s o E 6 J 5 M p C U H C e u k T k 5 N 0 Z + A O N 4 w s N T T U s 8 q S o L 6 9 + 6 k y W i F R F S C c 7 E I R D E r 6 L / / z r + n U l / 4 p P d 2 X N C Z D D p R X U h 8 U A D T C U C i 3 4 Y F A u L X 2 6 k z A Q o J 7 / s U p O v P h R 9 x K A v S V L 3 / R 6 Q w g u S D J s X Q e x u u w w w e m 6 m 8 l Z C o 8 2 o Y m E 1 Q 9 q N Z q k D d J + 3 d t j r 3 5 o A i 8 f q 7 0 h I r U 7 6 G F x b A T H Y H k J V A x C I W e F h I S j d o P Q 4 N 3 q L t n l 8 z U r b 4 P F S o f c N 0 q r U j w K 6 a G 4 H p n Y k l a n J + k n h 1 d Y q v V 1 K z + T k g p A F I K 0 m o t 4 D M L 9 R x i a e e V O z + h l 1 5 6 Q e o 2 P T 1 N 7 e 3 u 2 N p C b I n r o 4 Y G M N c K a w 5 u J V B 3 F R i r 7 S g P o S o r M t S 7 Y 3 W o V 7 F R F j b U S h Y 7 5 a 1 W 8 4 o J 0 9 P b Z E I 0 x P z c D N 2 5 3 S 8 k B 5 k A k O n e H f 8 x q H t T S m X E t p s Y T 8 J a 5 O s B 9 h l s s t r a G m p r a x P p 1 c i q Y l 9 P G x 0 + e I D J F K a R 4 R H 6 2 + 9 + T 7 Y n h V o 5 M z N L f / Z 3 5 + m z d 7 9 L S 7 E 5 c S D A q 7 Z W f F 6 + O n u B + M H n 9 8 b 5 m p V b H / V 7 7 7 0 P p Q z A b b 6 w U u f c s 6 0 m U y 6 4 j c C e s p o J m s x y f I 0 L L y J Y Q l 0 p T Q u 2 k K k 6 x C q R W t X I S C e b W M U g W S G 2 y M T 4 q G N P o E 5 + v T 2 q a p 9 m o S P T Q Y D h o b u 0 o 9 t V J / H e s 7 f n 6 O S e X H s s H y A p g I m F D F 2 4 d J 2 y z c e 5 s U d o Y X a K 7 l 5 + h / q O v 0 S t T X U P N P X k r h V T + L 3 v v 0 p f / 7 V f k R A f L O I 5 y y S u b O 4 T 5 w m k O U K Q z K K a W w 2 l u R j p x I n v h U S e p 9 n u 5 h z R 5 4 f 2 b Z 7 W c L 8 o C w n F 9 0 o a a D G I k w + F G P a 2 c Q 7 V z A 9 e j t m r C I c 9 9 g v e W y i Z A J E U N 4 N 0 d S h B o f Y T Q i b s 0 F j X 2 E K P P P 1 1 S i f i d O a 1 v 6 G 5 W H 5 C p b n x C f L c a 0 O m 2 E K M 3 6 N 6 / X M D 8 1 R f X 0 + t b S 3 0 / r W Y s / d U s c j E F d H 1 R a 4 y B V X I O V V i l M W a E h j Q L S W Z v L N t T / y b 9 3 X J x c L C v C 4 p R C I b V 3 P 8 I r Y 3 g o t X B + i Z / S H K h m p l y x x I i Z 1 M A M Q A Q l q + 9 G g j / d 5 v f 5 W + + 7 2 / p 1 u D 0 0 4 4 E A Z u s U A L 1 E K Q U M D v v 3 r p g h T n W K 3 F 4 p v Q E G K x R b p 7 9 x 6 9 9 v r r Y j 8 B h v T n R h o o v j D N E j K Y E z y 7 5 Z C m w X / k F w c q o c m g h D / S f j z t q h R J 1 O B S p s r 6 j h w y l Y J Y q I e N s / / + t C 6 5 q K t T 7 u 0 X / v g j y b F W h L E x g P m 5 9 Y P K M G k P D g 3 M 0 p 2 Z n t R n V 8 P + 3 G f + 6 I w u E R 0 7 t J u w O 8 h L h w P U W p V k u + q e n E e k B c j V y M R 6 / 0 4 1 7 X v q 1 + m d C x N 0 / l Z M 5 i x h 4 Z d P B q P y v z Y O H X l U 8 v r 6 R n r r 3 Q / o R v 9 N u n b 1 I n X v 6 K I n T j 5 G c z N q I R r 8 F 5 w f y y t s y 9 0 6 R x d H K 2 S G b 7 G h y K T q o 4 v O A Z r N / O z y q v Z V 9 P T G + a u m a i V B q G Y H x Z a r x T 6 w x 6 B s b C b J G q M T N J t w J w h G g 2 m 1 I X M e z x 4 A l 6 3 f 0 s z Q 6 + H e t m 0 r g 8 V Y j J a X F 7 n H C l J j c 8 s G 5 0 7 h e v F 4 X G B M C u u n e 2 H u z W s 3 3 L X / Q C 5 E i 7 9 1 a Z E G L r 5 O J 1 / 4 d Z m j Z F 7 z 4 t y 5 8 3 T w 4 A G Z 7 J h M J G h 8 M U t N l U T n B 5 f p m Q N N j i c R i P M 1 V V Y V 2 V b h a 1 w R + 8 m y o c S O S o k K K 5 4 + t q V q K g P U t 6 t O / 1 N p U H I b K h C u k 0 a x m a R Z C z a Z g H Y W P I Z M A 7 d u S O 7 F 4 F 3 / u U 1 r k Q R T x h F W h N m u G y M T Q p J W 2 2 f R S v 9 x H q h 6 H 5 + 7 r O Y J Z R L 0 3 3 + q J F p T d Z a O 9 d V T W + 9 R 7 r D S s m K t 3 y q y F 2 / P 0 8 6 d P c 7 M 4 Y p o l H Y 0 V l B 8 a Z 6 e 2 t d I s 4 u 5 k R F F J x N D W o b + 4 7 Q S L k i T 0 Q n l R W y i V W K U 3 I b i T m d N M m 0 1 0 b B F p 8 H u P W q w F h 4 t W 4 V D V P l a s O P x 8 g G D 1 l 7 8 1 5 / f 9 Z 0 k 1 9 y y e o r 9 y J B a H c n g 6 T 9 0 3 d i P H D 1 K 2 e Q s d T S E 6 a / + 5 X F 9 F v c u Q A 1 t P b Q U m 6 X m m o y z 2 w b m n P 3 4 / B L 9 n z c G 6 b U 3 3 q G K 2 l z b D u t c Q C I u L 8 X 4 c 8 t h I R Q Q C Z 0 u i q r z x Q / O O 6 / x T w Z L N v m 0 s W K m k t t Q I F S p g J 3 U / Y A V Y e s b 1 N p v i K e 7 1 b / 2 X l G F D J Y i T M a L f / G F X g r 5 h D q Y t R t s 9 P T u Z t V y T B 8 R f f C H T + k S y Y K Z m X A N t T J p b E w v B + h 4 b 5 Q m 7 n 4 m 9 9 r g T / 7 8 B 1 T P A u / J o z 3 0 u 7 / 9 N S l / 7 v d d R w z q i k 4 E + 1 9 9 f G 9 l y 1 a K L R S G S I Y 8 A k M s n J e E T E 3 x K G X i R + F 3 u n g J 9 6 J U w P o R X s A u s o G N p f f s O 6 i P i M Z G h s W p Y L C M j a s 8 + I 0 / O a 9 L L u z / W Q / B o L 8 9 1 9 b e Q f 3 X L u s j F 0 m 2 j 6 q m 3 6 c q z 2 q u T / Z C z U t T I J s r H V 9 8 + i g d Y s m 8 l w W h i d v 7 9 I 9 z H T G J R J w l 1 Q T 9 p x / c o B M 9 x Q h + 9 Y f S U B S R F H n U O f t K 9 a u 6 L f m 3 s 2 K l j S n 3 W w S 5 Q e p u F B U m I N R G y m f O k 4 1 A I E u L 0 b 3 O A x 3 y W T v i r 3 7 v M V 1 y 0 b m j R 5 f U 9 W I c K x F f p m u X L 8 j M X x j Z B m t N 2 d h 3 8 B F d c n F 5 L E I r 0 X b f v a T w H V 9 8 c p c s + f z Z 3 T j 9 + a u X a C r d R i 3 N b l A u I k K u X b n o e B 4 j 3 I m E w 1 G i q n b 6 1 9 9 + Y c v j 9 P L B t A n J U d T t R B 3 b Z f 2 a 8 1 R K h 5 L b U L g f p c K E n s h n I 5 / x b 9 D e 2 U 3 7 W l M 0 p F e D 3 b P / k O T r A b t 7 G E B F x L p 2 W O f u 4 C O P s j r X 5 w S t Q r 1 c T 4 X E z o i I F I B q C I l a k 7 p H m V C N 7 7 3 8 / v d / S M 3 t 3 f T X P / q Y r t y J 0 R e f P k A v H K m W n e w N c M 0 H D x + T G E J E c y A M 6 s y 9 S r o x U b q A U y G K K i m y O I R R y U s q k / z a W D F T W U i o U s G 7 I M q C 5 z g f 0 N 7 N o v t o 0 P A O w t 2 8 M D 8 n 5 / x Q 6 d n S J h + g X n p X T H r l P 3 6 i S w r Y G R F u Z A w u w 4 N 4 a E 8 H r V S 0 5 e z x h P E u i X K v 2 U / / 4 3 9 9 n / o O H q d v f b 6 V u l s i Q m 5 T H 9 n L V g N E R m j U 9 H J I t i b F z i C l h U U U K Y N D + p z + w f n c 9 5 U W b B K X 9 q f U 9 8 C e w 1 N X m R v l / o / / V E U S G N j 7 Q Z k F 9 K G e w T u I R l p X 7 4 Y R z c 3 O 0 v m z Z 5 h o C L C d l c h o L 8 b m k j S 3 t F r t T M Z z Q 4 d + 9 q 9 O 6 p K C E G X Z l T A Y s D 3 R O Z O z N g Q I g y k h / + R X H 6 P f / Z 1 / Q F 8 4 G u G 7 j Q a Z a y O + f j l 3 F 5 G x 0 R F K U m H k 3 0 o o K c 2 J H 4 d Q B s / F k M Y q m 2 S O 7 b Z V i p 9 f a g k F t F i L k X j x v / + 5 i i Q w s F e C r f f s N m h v W w M 0 N D b S Y y d O U U W 0 U j y G Z h Y v J J l B R 0 M F N V S v t p f 2 7 H e d I H 5 A P Y w X 0 s B r d 0 k j 0 w h K k 1 S 4 d S P X Y / m F o + 4 u I p i e 0 t H Z R U 0 1 / k 6 R o s N D F m / i P + 6 x M M + 9 z l K h 5 D Y U O i L j a S o F L o + 6 D R F j Q u g Z 7 a n n N m D n m N 3 / / t m f X Z L c w F 6 f f C 1 g j K c Q z E x P y T o Q 8 C p i b X H M Z o b t l O / / 4 U i w Y b v p E w h 5 1 8 B 4 W C y 2 I N 7 J 2 z e v 5 w T 5 o j 0 m U h m Z v l F q G J L I D y q G Y y s 3 a d W x p 3 0 V O / 3 S S y h 7 7 T g z J g R X e T 4 Y 2 + m / / c 4 R y T c K W 7 I g Z g 8 L t W A f J g y k I v Q K X k Y 0 + q V F t a h K R 9 c O i b b A F H r Y T v a i M H 9 q D Q w b + + 3 U v / t A 8 i H L T V 9 b 6 X Y a B w 4 f l f G l Y Z Z G c I b g 8 6 D K Y h y q a 0 e 3 s x p s K e F H F D n n U i z 3 v F M u 7 X g Z E H j 7 4 g 3 1 R E q E R H g f B V Y S F I u 7 8 6 D k J m n Y 5 a 0 A l u / C B g F e I A K 7 o a F J H 2 0 c S e 7 p 0 9 z Y q 6 O 5 6 h O u Z z 0 v 3 v 0 A E g y k M 8 A Y k h 1 x Y e Y T O d H m D H t 3 E N Q r l Q l S h O 2 x U r n J B V w P L B G A X E 1 7 V z F 8 a q 6 c W d s c u 8 J j h r O K 4 1 M x f U m J 5 z t 9 a v 1 t e L Y S J e + O 0 L b M N I N S I J 8 n y 0 u m u Q K i y W 1 U R I K r y A R s h E x T r O r 5 A Y G 3 X s z O T O k S 3 8 / l J a q q q q b r V y 8 J U W 5 c v U y 3 + 6 8 5 Z E K D R S O 1 b U L U 6 4 P + T M 7 a 6 q U E 0 0 n q 7 i T r m P + 4 5 y W h M 2 b p h N d K j N L P h 0 L G D 3 M r e u 0 H x Z 3 b N 3 W J q D L q 9 t p 2 C N B m 4 J k / c u P y b N j r V t g h f w i 8 H R 3 O j e 2 z g W k i U B c P H D o i 9 3 X / o U d y 5 m L N T k 9 S U A c E 3 5 1 0 o 8 + r q 6 I l d 5 U 7 l y m 8 c U k D s i j i c C 7 k U i R y z v E N E l J 5 2 1 e R U 8 k l 1 A Y D s Y u K X X 1 7 d S l 3 w B c h Q D Y m x k b F D p I H f x 9 4 7 w / c u D w b I W u 6 b 8 q z W I S o R R Z g 9 4 F k S 4 t L O a F S B s a l P z 2 Z u 8 F b b 6 t 7 X S f z 7 O 9 b f I A c V s I P q 6 x y f 0 E g X X a T S 6 x S o + T j U C B U q a X T G 2 w z 5 P N s I X R n P W C + U 3 v n j l X X A U c D P I Z m L Y i N w l 7 y K 4 o I W A s 7 u n f S z R t X p Y z o i s a m Z g l v q t Y r E f 3 n H 7 k L s q C h J R O K L M 2 t I J O q J + w S O D M Q + o R x M p z 9 f F / + 6 f P F g E M S s k g j 0 s c v a S J B f P M x y G a 3 r Z L 8 v P N Z f 0 l p n a 3 a S w u x 3 A 3 W k G x 4 j 7 c K 2 C R g d 9 P G G z / q t 1 6 n g P E n z D W y g e u F g Y 0 w I D R s z A J G Y C z e h 1 5 4 f G x k z T U C 8 f + I w / P b 6 Q N k Q Z 3 Q I Y T Y d h o Z u i s E x z a f 3 h 3 s b R R z 4 R U v z G K W u J 9 w Q G T h j N B O C X F M Z L i N p L V j w l p G T C 3 U k m S 7 N U u n n l h / v c S t R O n H o T I L 8 u B L L a U A r I h q 2 y o G 8 I a t h U L q H r E 8 c A Y I G 8 J 5 q G M g D q a N g B y Y 8 I i B Y E g d N B r V 2 c D L p b x e G E e S M a n J c Q n O h R M C j d C 8 D 8 B n 4 P N h S 8 H 7 V 1 V V I 3 G D N p m u j i z m q I 4 o l Y p M f A G i 2 k n O p E K O u u G 6 V F K S y J Z K p i w r y v K 9 q a + r y m l b p U i l t 2 C S 4 0 6 D 9 O a l g F k / / J z e U A z j Q r Y 3 7 H Q e B 8 J 6 u J 9 r g u M A x E I U B C Q X C I I c 4 0 i j I 8 N C d E S f w 6 O H z 8 f 7 X v o P Z / V / u 8 B 6 f O 2 d X f L / a J w G h 7 p q W O d 3 6 2 X C q U o B q Z X w S Z O K C Y J c y k 5 y J Z g i k 3 q f s q k y 1 N O T X / I W C 4 F 3 L t 1 0 7 3 C J s J j t k 8 F M e 0 0 J J A O 7 v N V Y X J i h p 3 c u U F N T k w x 6 o k 5 r r T e x W c B i L O / 9 w S k p T y 0 G q c U z W f B + g f E p j N k g N 4 P K W O 2 o e + d u v q 6 g s 0 4 F x p 6 K e J t X Q a n 7 S t J A v c u K R D a q H n K o e U r d U 8 s x K 5 U P 4 0 9 K 7 U v Q i 8 / f 3 2 D 7 Z q L k M 3 Y l l V A i e V F T 1 y R L D s 8 m o o T F / 9 G r r 4 V l K 0 j V 4 O O b + a P O 8 8 G Q C W i o M i 0 7 t 4 X b 0 + X 7 r 1 + l G 1 c v 0 d j w o O T X L l 8 U 0 p g x K h M 8 C 3 V v k a / D X u A F q x 3 V 1 d f L O S y P F k u W N k h Z d Z i 6 I x X J Z K S Q O a c T z o N w Q j z 3 G O T j k / 5 t q 8 i p 9 O N Q n M A n k K q c i N V W m + G G m B C 1 a m r K H T T 1 w s 8 L + M T e w h a v V A 1 p N c x y X 9 6 X 7 e n y + w 4 c o v 2 H j l D H j h 6 Z k 3 X w k W N C H o x R A f a W O i 0 t r d L T o / c H X t R L o Q H n x t t k 2 e i S w i G O T S S U j Y q n c y G R 9 Z r z f n X s 1 7 a K n c p i F A i V W I t M x S a a i d y Y y b T R Z K K G G 2 Q L v f n m W 3 L O C z g S 7 h f 2 d W E s y z g / o O o g O F Y a i Q / g / b M R X 1 4 9 D d 8 7 V V 4 8 h 9 z 4 g D d + / 0 n J s Q B m c q W 4 9 9 Y L h 0 A 5 5 D D n d O 4 k R R w l l U x Z d R Q B 2 h w V + U E R e P f y L f 9 u s o h I B b t p K R E U H V l 0 a E 4 A b q K B X d 5 q Y H 9 Z r K O A n h v q E H Y z f 2 5 v Q v b c x Z L E 9 i 4 Y q N d 6 h M f 1 r K c 6 + g G f D X s h Z E k b P / j V A d v n Y O b t W r D X 2 y s F U G 9 J m h S 2 J 1 N J V D c 3 e 0 K 5 M X y I 6 U t K V D 3 y x v o K O v l E Y b O n t x J l Y U N V Z I a K L o X W w s y S a v w 1 F Y r Y p h f v 6 u q S 9 e u w o d p P f / o z m t S x d n / 7 t 3 9 H 7 7 3 3 P i 0 u L n F a H W d n T 0 z c C H B P x i f G Z Y L i 7 M y 0 u M v t q S V J H T 0 x O j I k u Q 2 b T P / 3 g x G Y G A 6 u X r p Y F m T i v 5 x D 0 n h y J p V D N u d Y J R D O r 3 z y 5 E H f t l X s V B Y 2 F B K b x Q 6 p y o V c R 7 p W z 7 J F 3 f b u 3 U N f + t I r 1 N r a J l I V 5 W e e O S 3 7 J b 3 x 5 t v 6 n S 7 g 5 r 5 f h E M h 8 c 5 h T A q f g x A j r E g E S J t k 5 F v U B R H n w H e e 7 l I 9 p 0 a i 6 Y Q u F R + G K K h 8 j r P B I Y 9 6 X Z X V s R l n c t U 8 c 6 y k F / I A L h D X W O L E X b H P 2 Z I k R a h y I R N 6 c D w j M z M 3 3 x g N v G S 2 C v g r X / s q f f L J 6 r E g P 3 j j 8 f y w l F q t K k Z 1 o K 4 J R / J b y g z I t + C M 3 + I 0 x Y A Q y X j z H O k E c n B Z k 8 e c M + R R z g h d 1 k R y y e S + 5 t + m i p 9 K c 2 d 9 Y H p Q m 1 D 5 y s X C 2 U H W y 3 c q F e t y n s X x 7 U V O D E 6 e P E E X L 3 6 m j / L j j 7 9 3 S 5 f 8 M b c c p F 0 9 7 q 6 B g N c h A Z i N D B Q Q t p M R 6 b S 4 s M C N L e v Y p n C r Y 0 J j S S G 3 C 8 Q x S R E i p y w k 4 W O H a O a c y g 2 p l M 2 1 U t I Z 3 1 6 U T V V q w 2 w H 8 A 0 z U q o U B P I C t h S I X h X J S o y b H + A B 9 A M G T d f D v / 2 G G 8 3 u x c B 0 m B o 8 K 7 b G U x k K 1 b i R 4 m Z H w g Z W B w F l S y H g O C i T C 0 3 A r g l D g l s d y 0 Z 7 P 7 e o 4 N u o y K I l j S a S I 4 l E x U O n w G T J Y q B f v S b v 1 S S C d F J J n X v 5 l S f 0 h 5 c e E n l S L o n v D u 6 2 q l k Z A A v s A 4 + 0 q I H a n 1 8 r f L z m 8 K F D M q A K I A r k b / 7 m / 8 m + S 4 V i d / P q I N 1 K V v F a a p W k h A o 6 n l C T I F O Z k G x b c y / d R 2 / 1 V 4 q 6 e k b H 5 F 0 Z D d O b / V E l G D R O 7 i z d N A 3 X R t J J k 0 j I A i I Z Y s l r S t q q Y 5 t U i l h C L i Z d k H s 9 v / Z U i s T d K P 8 t k 4 R V W X H j b O m U r 1 w M G O 9 e E x b / 1 n j t u k u q o c F B e f B + C L B E q G I b 5 r X X 3 q A 3 3 3 y b v v W t b 1 J v 7 0 7 6 w Q 9 + q N 9 R G K Y m J m h Y b 2 6 G r + I 2 J o B t d + J A o 0 w 7 e e d W l C 4 M V 4 i K y E J M g F 3 c Q a y h + b D s v f u + j l E E c F W Y + l 8 8 a P K A L A 5 h N E n M O f O 6 e U 2 T R n K 8 z y E R X l M 5 j g P 8 m r q i 8 k i B 9 6 8 O l I 1 I W M m G a X q x k e s V 0 j f Y T Q Z 2 u V j A n k p o r B / f V d L h C w e V X V V I n F 8 s F q N a H b 1 g M D E x S W 1 t a 6 + S h K t 8 L Y 9 E f G F / Q t T R a + M R q o 1 m a X K x M M 1 9 f 2 u C e p v g / F H H x X C d O 8 9 P 5 0 I i I Y V L E I c 4 c o x 4 P c 7 F 7 t P x e z p 2 T 4 0 9 I U c c X 0 L G n 5 5 7 7 l G q r y / + F j v 5 U E b m H N s d A V Z z 0 D t J r + O P U t h W U J 9 g d x j j 1 6 h + 6 5 E J T g A v m Y B b t / I 7 I 2 5 P h e j d m x V 5 y Q S 8 e S N K v x i K y C Z q h Z I J 6 G l 0 y Q T A N j S o i W S o r d Z d b m w z Y M i k J J B K Q i b k 1 j m 8 x 5 V C f G z e I 2 X b X l K E M 0 T E c T m R C S g r G 0 o S V w o 3 j + + o q i G j F C S y A f U J 1 b E j w E G q u b k 5 7 j n z T 0 i 0 V y G y c e r U k 3 T p 0 u p d N D 6 4 X U E 3 J 8 P O b o O b j S t j u Z 7 K Q + 1 q n A 2 O l 8 V U k C Z i m x l V j + e n E 3 4 t Y h n S u O 5 y n f C 6 z t 3 3 c J J j R S L J W W q B T A g 3 W t V + S p z K y o Z C a q m b 4 x v K N 4 x v I p 5 E q c l k g K b x S K c 7 0 L u r e Y U a G h p Y S o W 5 r n h V q Y C L i 2 5 U R L 6 p 7 3 h / c 1 O j v N 8 A t t F i c m u v F c t O Y 2 q I g e k g j F 1 2 P w h 5 9 u 0 1 w C 1 R i U m D H 8 4 N S Q y x h D i S D F n 0 s Z D H J I t Y m k z q f J p e f g U x i b n t p 9 S p r F Q + I B i A d F I 3 U D X U 1 Q + s F C R b T A S 5 8 e g D x p 3 p k B O i Z O o D F d A M 8 q L + i G C Y n 8 / d P R 4 k w v t b W l t z x q p e t 5 w d W w l M n D Q E e h A i G a x k 1 L V j H y o D e W 6 S 1 D M 0 h J C y f W w n v F e X z W s q 1 y Q y S Z M J 5 6 u r S 7 8 G u x d l R y i g t j L J N x h S S j 0 A o K S S i u t w 5 k 5 k V Q M 8 e y 9 C d 2 b 8 w 3 5 M M K y 9 q D 9 g I s q h D u 7 o 3 k G f f n p O j k 8 U 0 Z W N R W l w K e g k b D R X 5 9 p Q l Z a N t R 6 G 5 t R 9 M M 9 M S R 6 b T B Z J 5 D 2 q b J K 8 J u e U v e T m q u w k T a y e n r W d O q V C 4 I P r d w q / a 0 X E 0 A T 3 9 M E Q B Z C E T L B j c q v q P d 4 y W N 8 D D 9 / 5 w U i O M + D l A 5 g 3 5 R / d j T q u 1 R n E F h Y o U h G h 9 z / 4 i F a 6 X t F n C 8 Q D d D K w m + w O A p / U U r P C 1 3 X / d p Q i i i K L G m 9 S R L I J Y 5 P E E E c R h c u Y l a t J Y y L L j Y f P L M i S T i d k h d h v / v q L + l v L C x g S K 8 8 f V v 0 g 1 i X p B 1 V S K a U B Z 8 R j P b l B s x i b A p n 8 I s 1 R Z 9 h S q D 8 a 0 s S 4 u z g / j j E R M B S p p K r d X 9 B n t w 7 h k M s g r 7 T F Y a F k W h U E 4 h D J k E k R y S a T c 1 6 S L X 1 M Y i I 5 h F P P 3 V H x b F W P y 8 E A t 4 U y / S l L l Q / o b o 0 7 N x U 3 G Y 8 c D 8 x G q Q j m F z H x 7 q 0 K t p 9 y X e S j o 6 O S w 5 Z C X a E G h l k a A e P j Y 3 I M I o b 4 M v K F N m 0 m 0 p s 0 m R C b r b s E 4 i T P x i K N J p a Q i f N o e I X C A R B C k 8 d 5 r + 4 w 8 T 5 5 z R B H j 0 W h D E m l c 5 F a T K p v f P N l X Z P y Q 9 k S S k H f Z E M q D 6 G K B h D X p D y I p w K S 7 O 1 m O j s 7 d U l h a G i Q m h p V u F C r t X p r K f q F i n C W 6 q L 3 c T 8 1 i d D B m U 7 O S S C G l B V x E M W A c 0 u J L C V S 6 n w o C I e C S y x F M k W e L N Q + / b z N O a i A M r i r V U D + w z d M a l K W C H x 4 4 2 6 J W m l h G B h m Y z c Q Y n M K S 2 m p n t 7 b A t U D L h E 8 3 / 1 4 6 7 A s P t n e 0 c 6 S y T 9 C f W 4 W i 1 r m r j u x k T h B B x t k Y j v b S M e 6 1 Q q x A K p u P g J S B 5 t f j / n s j J 8 D E E Y y a A 0 Y j G f J B 3 u J i W F I 9 d T u Z f r w d o Q l o i K M I V i E p V S c i a X I w u c s 4 k h Z S y E n O Z E R a m Y u b K d v / e Y G 7 c w i I 3 D m x r 2 y J t T t Y a w l x 9 o p k 0 m R C o 6 K X M F a U k J 5 g D A l A O N R m B w 4 M z t D 7 e 0 d s r 4 f z j W 3 t E h 9 Y V e Z v Z 6 w h s V 7 r D J u G A U S q p W J d J y J 9 L q 1 V B i k E w a s + 1 r S 1 F W / Q n e m w 3 S 4 w 7 U N U y w I s O b E L 4 Y r a I X / J 6 k H m z E R t C k w S n 0 s Y L E c g F l 9 K J X O 0 p v 9 F V R b k a b 5 Z U U 4 R S Z F I E c q O W W X S D m r w 5 o Q I 4 d Q T C a Q i g m V z S T p N 7 7 z F a l H u a L s C Q X c v M c P U x Z 6 N J J q e 5 A K p I H 9 h B z L L a d S a V n v z 8 b M z A w t 8 t u v z u e q h w W h Q E I h b A q x i A i d 8 u w 5 k I M d D W k a X w j T / t Y U d e u N 5 T D e d m P S l b S f 6 0 7 Q 0 s y g z E 5 G W N U 5 8 X j y / T d e P Z B F 5 w 6 p h E C 5 Z I q G V v i 6 V V m R S h H I k V J C p t x 1 9 3 7 j N 7 / E l 1 z Y N Z c K Z W 5 D K c D j B 2 N U 3 X y + 0 T K w l 9 s y y u V G 9 z a p H h d E w f o P E x P j Q i p M X w e Z V M P K 0 C y / D u B 8 T x e T D P X f a C o Q I B O w F p m A M Y l M Z 1 t v P i S B s 0 g O m b j D Q q f 1 y b 0 I L c R i l O T O 4 e f X K m g y B j K B N J o s h l Q 6 u W V b M m V o M W H K l o T S x 0 p S K W L h e S O F J M y o 8 G s u F Q J n + s t f Q g E 3 B m C M s m T S E k p J K + R o L O p G l 4 O U e m l / X M Z 4 v E D d T I P A 4 p j w 7 i l 1 S E V U 3 E / k N 4 J b H 9 2 R X O V c 2 M w o c q k 3 q 3 n P 9 M X p g 9 t R V g W z L G 0 X q S o a 1 b a T G s R V 0 k l J K Y d I D r l y y e Q S h 8 t C H J Q V g Z R 0 U m N O x n 5 C / p 1 / V N 6 q n k H 5 j k N 5 f l o a A + r B 8 A 1 3 e j P J u U v V R C q H H g x 2 i g 2 o e w D q t r C w I O V I x H W j T 0 9 P y X m j J h a K I K 3 Q q Z 2 L q 8 j k / f 7 7 B t 9 T I Q m n F b 7 H b / d H K M k E w D E W i k k z s Y Q c m j S S d E y e D H c g 0 g W v 4 5 n p 3 C U T i I S k t Q 4 7 y f O 1 y M X p 5 N E O q y W U 9 8 + 2 U P m A l s Y Q P 2 R z 4 7 2 k 4 o c m p C q T w V + W E H A 0 o O e F 9 D G o q 6 u T X P N f l n p u a 2 u X 8 5 j q A e l W K O q q 2 C a y P h u A a s d C 4 r 6 B 9 Q e P 7 0 j Q g T a E f i k V L y c J I X S y i I S y O S 9 k M u f x X H S u X t e 5 e X a c z H i T u M Z Z E l W F U y z C x 4 V U S P U V S d p / v H S r N G 0 U 2 4 Z Q w K E 9 U X 2 j 8 R C s n k w / H K g c I F U 5 A L t 4 3 J x e 7 Q p H g z L e P d Q d m J 6 e l o b n p y r m w x N 6 8 R g b G 4 9 W z y V M g q t z f q i C r o 2 F 8 Y p z n v / o M h N F E 0 m I I U R S p H H O W W W V 4 9 m 4 7 / N 2 h K q c p m A 2 R T s i Q 7 S r f p m 6 2 6 r l 3 n T W L N N X v v k 1 X d f t g b J Z l 6 / Q x N o S P w S j D u g H I 8 k Q a x 3 L u 4 i 4 O 6 N s I y y 4 A g k E Y P N r o w Z G I h U i U Z u b m 0 W t g s S C 6 t f n s 5 4 E E N G h Q 1 7 1 E G t X v H X m E l 2 f 8 B / 3 K h w u i S R x n V y i q H t r c r 8 I B y O d z L F 5 H i g r 7 Y J J U o v d Q F Y o E j T P L 0 3 R Y I p 2 1 0 5 T Q 0 M 9 T U 5 N U S U f V 4 f Y N q w O U h B S 2 K c d l G s K f H R z q D y 6 9 A 3 g 0 r U Y Z Q P Y K w l j U 8 p B g S B a 2 C T G p R 7 g 1 8 t B / b P x b F 9 i V Q T 3 3 O y s 2 F A d n Z 0 S 1 4 c g U C P B Z l i F i 4 a z V K 3 / B 5 H q m C I C V Q 8 N f n 5 + g Y a H h + m j j 8 7 S S 1 / 9 N l 2 b s Z c T K w Q g j i 5 6 y Y Q X R C J x W T s b 1 H k m i J w z r y E H a V Q e Y t s u m d Z j T 3 z c E E 3 T g d a E k A d p O c k d 3 o q S r n N L G V q Y G a N G J t L E 5 I T M L c P 1 p V J J c d y c / r V / K O / b T g h 8 v A 0 J B V y 4 i p 0 P 4 f U D k e D 5 c 8 n k 5 C A V 5 + U E U P y F f X E n w B Q N U X k q X U C C Y f n m e r 3 R N B o u z o F o 2 A l k d H S c j h w 5 T P F 4 g i Y n J 2 V M 6 O x E l 7 x 3 I 1 C k Y V J o M k n Z S Y Z A O h k C m f N 8 D J U P 7 u y U E x G h z 2 v J V F e R p k P t c Z Z C G Y d Q l 6 9 c o 3 1 7 + y j N 5 a X F R e k Q 0 6 m 0 E A q x k D j H n 0 J P f u V b Z d c h F o J t S 6 i B g R g b 4 R k t m c x g r 5 Z S / J A g o V A W S S V 5 e T 6 c l / a t v Q e V 3 6 L / Y 2 N j E q V Q V V U l B M O 1 D S x 1 0 P R S / r A h N H Z d U n + R g Q A 4 R r 4 q K e + p K e d I J T 6 O B D J s c 2 V Z P U 3 S v R l 4 Y D M S V r S 7 M U k d t S m l 7 m m i g U g L 8 Q y r d m k h E o 7 R Q W A t e K x f O D Q 4 R H V 1 t Z T i c 5 C G 0 e p q O v 7 C V 6 W e 2 w 2 B j 2 9 t T 0 I B F y 7 N c P 8 I w u S O T T l S K o d U A Z W X I b G g 0 j 2 1 O + E 4 J f B A X m P b 6 0 B b m n r 1 J t q w j w 6 0 p V g 6 j c m m A S O c P / v M a R o a G q b b g x M 0 G d x H r z x a R Z U V I b o 8 G q Z j X W m + V n A i y 4 2 b 6 N 3 r a Z q c X a S 6 h h Z + 6 u a L s v y d L P 1 W m C T 4 V l H t F G F U b h 9 z E q d P h n b W z N D 7 H 1 2 g z g O n 6 a n e Z Z a 6 m j i c D I n U s S L V v Z k s t d e k Z L A b H U R t T Q 3 N s 5 r b 3 3 + T V b s 4 H T t 2 R K J I Z M M 4 l l A v f v u 3 V P 2 2 I Z h Q w 9 u W U M D 5 i 1 O O P S U S S l R A l 1 R G 7 Q O R n L x M i Z U P W M L 8 e V Y T B w Y G a P f u 3 f q s A h w Z b 7 3 9 D j 1 1 6 g l q 1 J H s B p A C H 3 5 4 h t + z L L s y D g e P i Z 0 m D 9 y Q B U e r y K P L T A r 7 P J + g R 9 q X 6 c b l C 1 T Z + R g d 7 k g 6 5 P G S S M p G G n H C M d Q 5 S F f E M w L D w y P U 3 N Q k C 4 G C T M h P f 3 3 7 2 U 0 2 p F P c z u n x Y y 0 y 2 C t B l Z z U / q v a p Y 6 R d n m N j + V B W 4 m P p Z F s A 2 D x S n g L r 7 D 9 Y Q O N F a v R P n H y h J C J 2 7 2 D 8 f F x + v j j s 3 T k 6 B F 6 + e U X R Q p g n y l D F D R w I Y w u K 7 s H S R 9 r E s h 9 4 n S 4 L U 6 n d y 3 T 2 z 9 7 l Q 4 f Y Y m S d g n j l 0 B m o 9 7 h s + B k Q P W G h 9 U c s Y m J C Z d M n F L 8 r J 5 h M v k 9 4 + 2 U y s t i v 0 8 c O d S s I y g U s T I S s q L G q x x y y Y P V x E K S Y 9 V w T E / M X b D 6 w D J F Z O / X Z Z X Y l J 4 o + O q r P 6 L W 1 l a K L c R k j 6 q / / M u / l q X N s D o t p P O x Y 0 e p r r Z O r s 3 E 3 B n C o D M x 4 0 i G S I Z g m B V r y k F W 5 5 7 Z v U S N l W m a n 5 + j Z z 9 / m i 6 P c L P J 8 r 3 l / 7 N J Z J I h k i k 7 H Q H f 3 u m Z a Z q c n J J 6 K T J B M i X p 8 W 1 q M 3 k R + O T 2 9 l b 5 D K 5 c n a L Y E t s b U P + c i H S o f 1 D 5 T M 6 v a X V v l f o n Z U 7 o Z 3 D M k L / u n z I D X N O I D C H Z k x e u 6 v T y L M 1 e e Z W + / O V X x G n h q m s I j M 3 S W / 0 V c o w T 8 q N f l 2 M n g U g q x 3 c 8 s 3 t Z v g e E + 9 7 3 f k B 7 9 v T R o c M H 5 V i S V u 8 g k Q b Z n u v q 7 N B E y 9 A 8 k 7 v / 5 i 0 6 f P i Q k l h I b C u l u W P D E A A I B 9 s J m x 0 c f e 6 L 6 r K 2 O Z h Q I w 8 F o Y B r 1 y d o d i H F j Q y 2 l L a p Q C I h F 3 K Q R x H L E A k E Q 6 t U 5 F L J O b b I Z S C v l w x o 6 K a o C C D n 5 F i X + N x z e + P y 2 t B s k H Y 2 q v U s X r 8 R d f 5 H f j h 3 j i U x k Z B r M q G M a e t P 9 i a E M D g H k k C N f O y x R 8 X m u X r t G k X C E U o k E 9 T T 0 8 3 S c Z 7 a 2 t p E 6 s / N z 9 O F C 5 / R g Q P 7 q L q q S i T V 5 M Q 4 1 d b V C 4 k g l V L J F N U 1 t 9 K j D w m Z g I e K U M D V a + M 0 O 8 + k A p n E 4 w d S a Q n F 5 D H k U u Q B u X R u S A T C I M e P V V a / m k y S q b K 8 Z 5 M g j X w V h C m m J H / N + y S X o u c c H 9 c G F 2 j 0 5 q c U r K i m 7 o Y s n b 2 5 S D s P n U a F 9 X s 0 g e w k x M F + U m k m 4 g r t a o K K r M g k U o r z e / c G a X Z 2 j v b 0 7 a Z Q O E S L s U W K R q M y w N z Q 2 E g h v r e i 7 v H / n f 3 k U z r 8 y C H 5 T M w H u z 0 V o Z 0 N c Z Z O m D S Y 5 u c T p N O / + h 2 p 9 8 O C w N m H j F D A x 2 f v y Y x T k M k l 1 G o p l e M B F P J 4 i A U K O W U c c h l E k l + V G 7 j H 1 k l f m N t t v 0 + f 4 0 y V 7 G N T 1 i X O V W b n I I Q c q W N O c I c / 2 x d X a h m r Y L j u C 4 M Z u j u 2 T N V 1 j f I e v L e r H g 4 B 7 D S S o c P t K d n L d 2 Q 2 R Q d 2 s l 3 K r 8 v / Q 2 J p t c + b l K t 8 h W 2 j G X E 8 t C C M i o / P / + K C b O k D Z 8 N i L E b h S A W T K E X L S 3 B O Z C U q 4 v S v / i Y q / V A h c H b g 4 S M U c O a j O z J Z T q I p H E J p S Q U y C Z E M o W w i u W X + o 3 L Q R T L O Q Q T 5 x Q l z T g r y a 8 N 5 T x 5 o i r g w p J A D B s i B D G f 0 S U M g 9 Y s / + v 2 S 6 / O 6 X B 9 d k d W U e h t T 1 F m X p q t X L l F P 9 w 5 R u 2 a W i B o r M 3 R t P E S j 8 0 p q H W p d p H d f + z F 9 7 W t f w s e 4 J B I J l U s q I R J y J g 8 I + 9 G Z T 6 i l p Z m 6 u j r p R n + / u P c h h V b S y u M H Y s E J A X U P o V O n f + 3 h I x P A h B q V 5 / E w 4 t N P 7 9 J S n L v f H E J p S a X J 5 B D L J h W f E z r o Y / 6 D X + e c l C Q 3 Z f k r Z W T 8 L l U u E O o B K D I Y G H I 4 r 5 q y / O K P / N W 5 5 z z e r F 8 3 Z b z a / / 5 f 0 L F n v s G q W g U d a E t Q J K h W x E X E A 9 6 X T s S p r S F I B 1 p T u V J J E y o n s U Q z 0 g m 7 4 r e 0 t t C t W 7 d p 3 9 6 9 U g + H T K w + K p t J E a q 6 t o 6 e + N I 3 U P O H E g 8 1 o Y A L F 1 n n n 4 9 z o / e R V E w i I 7 F c Q u F Y E c e Q x i k j F 8 b I X 8 k l k 3 N S Z O C 9 u u h g 1 Q k N 6 9 a j 3 Z u C z h Q l U H Z K u i w v 6 l y 9 4 k c i + T F l T p A k U h d 9 7 D g i r D K z i E 7 1 s q p o E 8 o n g U z Y l q e h v p 5 q a m u V 3 c R J i C S 5 K o t 0 S i U p v h y n 9 h 0 9 d O w h c k D 4 I f D p Q 0 4 o Y G 5 u i c 5 d G O S G r s j k q n 4 u s R S p Q A Z D K H M M u o A w q i w 5 P t Q 5 j 1 8 5 I 2 X r S N 5 T E N C Q k c l f A A 3 b l E x Z S p y p F 6 T x m 5 y T / O C U L k u u E x 8 4 Z e f 9 O W T S x 0 y S S D B D j 3 c r z 5 5 I J r j F k R t y i Y q H V Y 7 S d O 7 c e T p 6 9 I j 8 P 8 b 9 z P i T I R J S M o m F V t J 0 4 s U v U 0 N r h 9 T 5 Y U b g 0 z t j u O M P P f D Q 3 3 z 7 K p d A G F f 1 k 7 J D K O R M C I d M J l e J / y i 6 y D E + V Z 8 X m H M A 3 i O / G m 5 p N d T t l 7 / O k 9 D n r J O o v y 4 4 / y H n 5 B d / 9 D F e c c o q V + 9 z y 3 6 S y X j 4 I s E V e m w H E 4 r L R h r Z S d l M G b o z c E e u t 7 2 j w 4 d M y F P i p M C 1 v / T t 3 5 L 7 / P C D 6 P 8 D V x L n n l v g w x 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 G u i d = " f 3 5 c 6 4 c 9 - d 2 2 3 - 4 a b d - 8 6 e 1 - 7 1 2 d 3 c e a 3 1 e d "   R e v = " 2 "   R e v G u i d = " 2 d 3 2 7 9 3 2 - 6 6 0 3 - 4 e 4 5 - a 5 8 2 - 9 4 0 a 5 0 6 4 c 4 2 a " 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2 d d e 1 7 a - a 2 6 c - 4 1 e 9 - a 1 6 4 - 2 7 7 a 3 e 6 1 8 3 a b " > < T r a n s i t i o n > M o v e T o < / T r a n s i t i o n > < E f f e c t > S t a t i o n < / E f f e c t > < T h e m e > B i n g R o a d < / T h e m e > < T h e m e W i t h L a b e l > t r u e < / T h e m e W i t h L a b e l > < F l a t M o d e E n a b l e d > t r u e < / F l a t M o d e E n a b l e d > < D u r a t i o n > 1 0 0 0 0 0 0 0 0 < / D u r a t i o n > < T r a n s i t i o n D u r a t i o n > 3 0 0 0 0 0 0 0 < / T r a n s i t i o n D u r a t i o n > < S p e e d > 0 . 5 < / S p e e d > < F r a m e > < C a m e r a > < L a t i t u d e > 3 6 . 0 6 7 6 3 9 4 9 8 6 4 8 5 8 2 < / L a t i t u d e > < L o n g i t u d e > - 9 9 . 2 1 3 8 0 7 9 3 3 9 1 5 9 7 3 < / L o n g i t u d e > < R o t a t i o n > 0 < / R o t a t i o n > < P i v o t A n g l e > - 0 . 0 5 8 1 9 0 0 8 7 0 4 3 6 5 7 5 7 9 < / P i v o t A n g l e > < D i s t a n c e > 0 . 7 6 8 < / D i s t a n c e > < / C a m e r a > < I m a g e > i V B O R w 0 K G g o A A A A N S U h E U g A A A N Q A A A B 1 C A Y A A A A 2 n s 9 T A A A A A X N S R 0 I A r s 4 c 6 Q A A A A R n Q U 1 B A A C x j w v 8 Y Q U A A A A J c E h Z c w A A A m I A A A J i A W y J d J c A A J V F S U R B V H h e 7 f 0 H m G P Z d R 6 K / s g 5 o w q V c + q c p 8 N 0 m M g g i Z R E k Z R k S 7 I k y 1 a 4 c r j 2 5 / f k q 2 f Z 7 1 r 2 v X J 6 e r Y s W 4 G U R Y q k h m E Y R 8 N J n b u n 4 3 S u n F C F K h R y z u m u t Q / Q Q K X u 6 i G H M 6 T 9 9 2 A K O A A O z t l 7 r 7 X + t f b a a 8 u + e i V e w R b x w l A W R a S h h F 6 8 T m A B E 4 s D O N i Z x 9 / 9 e 7 + J / / T 7 f w C L y y y O 1 / C X p + P Y 2 9 k E u a o L x 3 p y 1 a O b Y 2 U m g J g 3 j e b t F s w G t T A H w n A d L U A m l y G 8 W I a 9 U 4 5 K R Q a Z r A J T p a P 6 L b o W m a f 6 r A 4 T u q r P J H h G v e j Y 3 o p x n w o j r k L 1 6 M a I p G W w 6 S s o U + v Q T 8 M T V c C h L 8 M d U c B K x 1 t M J U w H F R h w l q r f W I 9 K p U L X S V 9 u Q K V S F n 8 9 I a D b p c b y / A L i 0 Q i K c h V a X U 5 c m k 3 h P 5 / 2 4 T v / e D c 8 7 n m o N R q Y r T Z E / E F E w k E c O P 4 0 y q W i O H c j y u U y 5 H J 5 9 d V 6 p O F D C f X 2 l 1 M v A j K U Q W 1 L / 4 z o l N 7 Y B K c n N a I t G J V y i f p D I b 1 4 D A q F P O 6 f f w n b j 3 8 S G o 2 u e r S O 4 4 4 M 0 g Y P 7 L r V f f V u M T M z i 7 a u f u h U F b w 5 o c E L w z l E M j R i V S V o l B U E 0 y r 6 r Q K i a T n s B q k v H o c w f d + u K 9 K Y k N O Y K M O X V M B l 3 L j f N + + B D c C D Q V 5 R C Y H h x 0 q g D 9 3 W o n j v N 3 7 t 9 2 B u M m H y + j Q W r 4 f F M c Z n 3 4 r j n j u / J W G a u u J G c 6 8 D w 8 e 7 o d P r I N O b M H i s B W Z Z N 3 J h O b y j C S z d D g t h 8 o a d q N A Q e R L k w h r E l h O w + V e Q r H h o e E W r 7 6 w H C x N j O a Z A i d q 9 w 1 q C T l 0 h Q S w K Y W I 8 S p g C K f k 6 Y W L I Z H y c O l O T w f T 4 G I x W M y K h E D r a X F h e c O M K C X 0 w k c e 9 G z d w 6 Y 3 X 4 F 9 a E g O + a 2 A Q e q M J f / T 7 / 1 / 4 l l e q Z 6 s j l 8 p X n 1 X B g k u P C v 1 L w E M q 0 A V / s B f l d A d C I f p L b W d A q 1 A 6 j x I m l l s e m D V h Y l Q y / u q z 1 V D T g D 0 1 k I e i Y V S p V G r s e / 4 X U c h n M X 3 n T P V o H Z P u L G y 6 j X + / p n w e j Q o 8 i T v 0 f w l Z d Y c Q J g Y L E 8 N G w s D C x P f g 0 B c w E 1 J h K q g i 5 a V + + L 1 G 1 H T V 2 / N q n J n S C G F i m L X S G 5 s J E 1 / H E 1 m o 5 w f T Y j A 0 Y s K v w l B z A Y t X M u g 9 b q Z B 8 D o 0 B g N m R s e w 7 8 g R r C x 7 0 N M / i A u v v U q a o w e D O 3 a Q N q 1 g i T R z M L C M V C y O n / v 1 3 4 D 7 s h 8 d T 9 m q Z 6 W b Y i 3 I A 7 L h 9 1 i I S 8 U y F q 4 G o F S r 0 H e o E 9 q K 9 J 0 y 2 c 6 U b P 1 A q 1 m p q Y s r G D z e I p 4 z U p 4 8 0 r E U m n b Y k M 2 X k S 2 U Y D W o q u 9 + b 1 h J K B 4 K 3 V Y x S l Z z G 7 X j B j K 4 J b j f T q D 7 q K n 6 i l A d j D S M 6 F + F r C x Z o 0 o R Z y Y t e H 6 I + p F 1 6 Q Y / V m M X t X Z j Y e K z s D W T / j L W f 2 9 3 W x H N d M / S 5 z d H y L d I f a e B x d Z c P Q I 8 p Y 3 D 3 L 3 5 9 / h X x 1 d U G H b l x X 3 U U U G 6 F E E m l y B B 6 R Z H a o x i K 2 C h G n S u Z y r J H F l s j X S v L F x r m y l X l A k B X Q s W K M W n f + 2 f / 6 v q 6 8 f C S P d c + 6 E a / D c n E f c m 0 X u E L A b R D q 1 J D 5 v d i q H d 2 3 H 5 z T c x 2 L U P H Q P d k C t k K G X k G L v 3 D t p b R g B 6 r T e Y s H / P 8 0 j G o m j Z Z q + e U U K m m E B W E U Q e M V D z U 9 N V 6 H m c a I 0 M O q c a j h 4 j Y r 4 E c t k M Z I Y i 8 j L J 2 p h I 2 z K d K S I D N e l e e U W J + V v L 6 D / c L t 5 P V h b J M s X g n p l H S V P A m W 9 / G / / y 1 S D + 8 5 k g f m 6 f C Q a T C a l E C n e v X 0 f v 0 L C w D m U S 7 q 0 i m 8 g i e C e A V D x J F t t A n b G 1 3 m 0 y l h H L y q G t a t c n R c i 3 A n u b t f q K I Z 2 H r 5 8 v Q U Z t E s h G E U 0 Z 0 G R f Q l G W h o r a p x F M C f n B 3 1 F V z H i L a B 7 K Z P l k T A 8 Z d K I y D U D Z a r r H l i B d V O L t u c c r J L 3 R A q V K g 3 v n v 0 T u Q R + M y j K G B m r n l + B P T c G g d l R f i V 8 l K 8 N 0 b Q J G t R N R G k d S O 7 G S K M G k a c a N B T X a L K y E x V d Q L J P K o O e s 3 H j M p v N y q B S r 2 5 b f 5 + 9 1 2 6 X + l c 4 o f V d V v c W N u i 9 X l E O 9 5 l w M r c r 8 Z B a K T f m p / u x D D c D W o p D N Q 2 v U S g e q I N Z K g z 9 B H a a D F k 2 Y P u + H y p o H X S d 6 d 9 X 9 n k c h k 8 l C p 9 M i i x C d w 0 E 3 W 4 Y / F 4 B e I 5 n x X J b M u F b q i K n z M p i I F w 8 e 6 h O v G W l 4 a X A U h K a d f 8 c L x 7 4 C D L I W c S x b C S E 0 n 4 a r l e i P N w S 9 y Q B X W z v R k i I C v i W 6 p w K 6 + v t x 6 8 r b d K Y K d h 0 8 K J 3 0 M Q h 7 I y g U K 3 B 1 S s p h e c q L b J I G a E W B b L Q C v d 5 G b a h G L O G B z m h A P p t D s V i l a u Q X K s m H s p u k 1 0 l / E c l o U i g Q I R A y N b V 3 j t q e B i 2 p T f Y j + b 2 K X N K w K r U O e q c K F q N Z j A q F n h S W v d 4 v F V I x L F S N q F k j p n x S l 0 r / n w s p M R O g 5 / Q 7 B q 0 c h 3 v y w o d a C x 6 o R + g 9 R p m u J 5 C k 6 6 F z j H q V w l I 8 D u l U H N 6 Z d 3 B s c A 9 6 W k k Z u i T f v F w p o E C C H M t Y 0 G y U 6 F Y N K 6 l x m J T b Y F i j 2 J m a P T s o j Y 0 b 4 z T + 1 C 4 c 6 6 v T 4 N t L K u x t 3 9 h v Z i u U L 8 n I J 1 Z i R 8 s m n 6 G H 1 D q S P 8 0 u w E Z 4 I o F i W L R l H O q S L j S X y U O j U 4 v n 3 D l s H d L w i 8 H P z i 5 f A h + b P L + M o Z N t W I g o 0 W V j h 5 r e q V 1 d A 7 g T 8 m R O W f u k 0 m k Y 9 F I D M / y k a Z h S 1 A Y B w z M b R k e f g w Z E K 5 J Y x v J 5 N Z Q y L b q f M k K p U Z I w B s V v L Z 4 t o / W Z r P i O S d a F F H 2 W w R S I w Y O U / Q n 2 q 7 Q y J w 2 7 1 Q p i K x h 7 c x k j z 7 f S f d V v r F Q q Q a H Y m v N e Q y A p F 9 b K l 5 D T Y C p v 2 E 4 b o U K N V y a a N 3 s h j M F n m s S x 6 F w a 1 l 6 p D U v U G o r q f b G l V 4 M E j x A r e m B R t l O 7 L s J 3 h S x s m n y u Z g 2 s T Z 0 Y J g q a k i 0 g k + j B 3 W U V K t k Q Z F o H d n X d g 1 l n q 7 I A s z j f 2 g B Q Y x B j I / C A H G o u 4 s + / d p U U 1 g k M F Y J w D E r X 9 C i k C m E Y V J L C y t O Y T u R I S c i m Y N d 2 U 1 s 1 u A f J L E x r F P 1 m 4 M v 0 V W l 6 g Z g y B 6 1 2 t d Y F i y 1 i i R S G Q 1 8 X o h I J o K J q p d w 3 i E m l Q A o 5 / + Q C x c L E Q l W D b 8 4 P V 2 + z i I p Z 9 F l q 4 h A J U x H y s h o G O f k s 3 M m X E + h 7 2 l L 9 x m p p r 0 X c G n k p D y a j I g k D W S g G a w + 1 U k Z D I k x i m h T H a l i c i G H 7 8 C 4 h J P y 7 3 L G p k g / B 6 w b Y R j L I B W W I B N P o P 0 I q s K x C X u 4 n u 9 m M B F E / p p J q 2 e M 7 8 X G Y J L o 4 9 K y z + q q O d y N Q m y m b r S A a j d E g I h p H J 0 g U f b C o W 5 E N V K B r r p / w Y / / x H c T S e Z z 7 F 4 e o D + r X F v X H Y G k i 4 a B B o d F I 1 o i p s Y L U i 6 J C 1 J V a N x C K w G z n N o x i b s W F 7 S 1 l + k x U K M + 1 A s V g f 4 o D F Z 3 2 M F x E 7 / X q + l D j K O V K a h H 3 F v u Q W L 4 H R d y N 3 Y M j 6 N v Z U / 2 E B K b 6 T E H F c 6 J 3 s g a 6 G Z i k 6 2 m y Q m U m H 7 E x E k L I 5 f g + J G X / p M g U y K 1 4 D P X O 0 n h V 0 X i b m U l h a N i M h b c z 6 D q q e z I f i q n e y B r H O Z P I w G D R 0 w V A W A m 2 T t x R R n A A Q L o o W 6 c G c 5 d T M L X I p R s n 1 V X T 5 E 7 S w g x l Q 3 s w l V i Y D 8 N u N 4 j X o q 3 o 8 x k E x O t G m H W t 0 J C T q 6 Y u l U L 6 O t H h 4 Q V q 7 E H 6 r q W A x D y g 6 0 q j U C B f T B E R Q q S R W e i U 8 o e D K j I b R z q c R T Z M H W F R i T D 9 W h T J o L G f y F S r X C I K O h d E c B z o P 9 n o u 9 T B g + Z R o e x 1 I O X D p G l V A z 8 B l E q l e E y e W 8 a b r 3 w F 0 6 O j 0 F r U 8 H u 9 e O f y J d x 6 + w r e 8 t u Q y V f w U z u t Z L U U Q l F 9 8 w t / R X 5 V F x T O l P C r a t e c J 2 H h N s 2 R f 6 q S G W H U G y E r E 5 0 j m q n X J e l v U v Q 3 g 5 X T W n Q 6 4 u i 0 k R X T h a l / i 8 Q e 6 o y D + 1 + p z q O 9 K Y A 9 v f 0 Y H O w T P n E h K o P B q U W p U M I N j 4 Y s W V 1 5 c 3 / 5 J 8 I I k + X V 2 h R I h J K w d Z l E X 8 W z C g R G I 5 C X l I j k l 6 H U V p B Z J t 8 6 X 4 D G 8 G j B Y s v O l D W d Z 8 V N 9 H k L O n D + m p s U P 7 B t m x X z l x L o P i a N 1 S e 2 U E / 3 5 a A j r X P x Q Q x 2 D V E K c o z a h l p W U T F y / 2 C o u K q v 6 m B d w 9 Q k E 8 / Q 4 C 7 C 2 r y 6 E 2 r n I M I B W c k k h E w M s C o y s i B 1 s E T d a j B W u s T 4 4 x A 6 W y n W a E z f J k / 7 0 f e c G d H I C h y 2 b h 4 6 4 v M c l D D I 2 u m 8 c r J S C z D K O s T z x 2 H 2 7 Q A K p S S G j / d W j z w e R Z J A H u B b Q j U q d 2 9 Z j V 3 t q / 2 G d 4 P b V x 7 g 0 M l 9 i E W i M J r M 8 C 4 u I B a M Q m u y 0 N 2 W k C O O E j b s x Z F e a f 4 q G U v Q w F e Q n 8 a C W R 9 R G a L N L F R M i t m X 5 Q h Y R e M W 7 + l K T J O X o S C h 3 M h C M V g J M j X k n m T 6 3 4 h 8 J U n C S g L y t h N d R / T 4 i 7 9 + F d a O 3 Z B p L D B Z H B g o h J C Q a 4 l x E N 0 y V t D V w f O R O k S y k z B r e m g c q j F 9 d R 4 D h 3 v I / y m i 0 6 r A m E + D n n x U U N 1 c i e 5 J Y R S W r Z g h K u s n N 6 K Z / H r 9 e g F b j i u I e d H Y U d c F u I Y y K 8 a q k i u S o L 9 z Z h E D I y 7 Y u 3 S Y v R Q h 9 l W P T j + x Q P H k b i O u v H E T R 1 4 8 I A Z 0 E k v i m K l S b b g N N G 2 R r v f + m V G 0 7 2 y B m o M K 9 O s s B M n K i r C A C v J n t H C K w E a z R Q q F M l h b 5 o i r 1 8 B C w F G 8 d A S w 2 i Q L w b / P 1 6 E n 6 1 g k X 2 D h Z g T 2 P R z c I M F N a 4 R f p d a q k a o s C a F K V b z 0 e 2 o x U D b C g y W y q K M e d B 6 0 I K s 2 w b n F i c A a C g W 2 5 j Q A m c c R e O D y g y d h + S F Z M A 4 u y I X l 4 4 7 j j 8 q J J i r 4 G L 0 Q n 6 P v c k v y 5 / h 8 T C V r n V Y z p D w V w V C p 6 p G 2 q X N h D J y 0 i e / U o C D B Y N X D K F R I U M h q e M a X 0 D x o R z K Z g t 1 S p 6 4 8 D z Q b K a H Z v k J t 2 k z f 1 Q i l Z 6 x 0 I C n z C C H i 1 3 y N 6 U Q B 2 b g K v Z 2 r K V u k 5 I F S I b V b O t m P B A 3 s l b h c U C b G g b 4 p 3 J w d F F G z A Q 5 h E 6 U L L E 0 h r R s S 0 T Z 2 B f j y u V 2 2 t x Z F w I O j d S 5 T B Z 6 o H J b w b R w 6 u u 1 h G z E i S 1 m k z B P V V 6 t h K w 6 R 3 1 h C W 9 P q C C d / f y G i Q L e t 7 i d 9 5 z v f x Z 2 7 9 / B b v / U b M B j 0 m J o g X 4 0 Y k U p L C k d b w v S U G 0 e O 7 K 5 + W s I T U T 5 G n 0 P S n i U a 4 n J q 4 h D d s M t h r I a t Z S j k i s i F 6 P e M 0 q x 4 N B y H h g b x 2 P U Z e K Y W o a 5 o I U u b k A r F 0 D b Y T O 9 p o a X 3 5 b o M / d U K 5 7 K g 9 d N F A 0 v e R d h M z Y K n s + P b C K Y Y y r J J T A A z C h U a J D J u D L o G E i 3 f e B w 9 T z l h 0 N A A o Q 7 V a g 2 C b s 6 c j 8 D Y X R Q U p p R S w / N O C i F 3 h C i C D F p D P Z I 1 / f Y S 1 G R J i 7 k S 4 n S t q k o O R r t + 1 e B k S B R 3 o 2 P U R j T Q e I C z H 8 W P m k D w 3 3 B + H i a N Y 9 U x F i I F X W M w p S T a S 3 f S c L z 2 u V W f r R 5 n o f K M r l A b 0 T W a 6 g P F 0 a N D K p q C d z I M v U 1 D l k S B h Z k w L H b p P l l 5 M c K T 9 C g u o 6 N 1 t Q X h e 7 D r W Y y Y S U h U X k x j y K z U x n F 6 p R f 3 W p E V h d / l s n Q h 4 A + K w V d D O J f D 7 d l e J F N 2 G r B y y c H n c G 8 V k a R d / F C B r F A g p Y A / I c P F s 9 + F s X m Y r B H Z R f K 7 D n U X h B + d J U q 2 q y 0 P d 0 R J F E 8 6 h 7 O 1 C V Z 1 R k x X 1 o I S a h 2 1 E z 3 N l y T F I W X W i K c w G u j a V w o Y D 1 M b V D I w 6 a U 2 4 L e t u p q a k t D Z 3 Y t 8 I U + K J o k 7 d + 6 i o 6 M L t + 9 d R a q Q h t v t R i m b g r G p F w Y a O z W 8 K w v F W k l H V o R T k D L Z E i Z u 3 U N H T y c 8 k z 4 M H L f B o H A R j / d C Z 5 e h a 1 d b 9 Z v r k Y 6 n E X h A n X Y 0 K H w g D S T T y Q L B X J 5 / p 0 A D W q V Z T 2 p Z O 7 J m 5 A E 2 u z S O S C C G g / u O P K S N y K l o w L Z S d x e E J e L o X g 2 z 9 6 a E t b L 3 6 2 B U t A h h 5 W h V N p X D 3 N s R 6 L s 1 6 B p g q y c 1 D W v H y Y s e D J 9 Y H f L P w C / O b 5 S t n + l n q x v J L R A t r l v Z t W j M B K h 1 C Q 8 c f 0 K J j g Z N + V j Q e e 6 9 O Y 1 d L w 5 V D 6 x H M V / E / C 0 P K j n q u Q 4 d b H 3 1 Y I z 7 S g J t h 8 m 6 y R o m h h s g T V 1 w Z I 0 J e D 1 I w O D X L G S N k b 5 0 O g M 9 K T o R f g + u 7 z v 2 t z N k j E x E s Q 5 3 5 z H + 1 g o G n 2 3 F m a k 6 F U s m o / D N 3 k b f r l O i j x k O Y g j x r J y E T 7 x 8 i H 3 6 B B y d 9 e / G 3 F l Y u r V i o l V A p k S b Y Y Q U T / 1 a c s k C J i d m s e v A c P W I h H Q 6 i w l P D L 2 t F o z O p j H c T v z F q c f y j T K W K n f h L P Z R Q 5 H P t L 9 V K L N k J C U U l c 4 k B d D e l Y X i A V 9 r 4 M h M D n Y X C U N Z D 0 N L B Q o j a X 8 S t K Y e G y x 0 / F F Q a V S w d q o w d z o B a 6 s R G a V P d I 4 O T e I 3 m H s r l T y b Z R M C z D y e B U / 6 b W p 0 2 S J y l R i M 5 H g b L T p o V B q y n E x J i S + T Q 2 q y k C 9 G e p Q b k n 0 o 9 p n 4 / I Z m J b y 5 Q d j M 0 s Q x 0 z 4 O l S v J I 2 3 q M 8 L q Y K t X 1 z O e m B K 9 Q w Y R i J A s B X s h 9 D v U 0 Q o Z f Y + + u x Y 8 6 G Q l 3 W N 8 q P p v 1 I Y o B 2 A 4 d L s B z X 8 E i D K H y J r K c 9 C T d a g N w E a w d b Z 3 W O H o N m L h T o Q E q y S c f 0 Z o L g V n 9 8 a B F Q Y r T p 7 w 5 S i q g n q h E X y f P M f F v i 3 3 j R C 2 q v W 8 u a g k J Z l C K T J L U l S n k k z 7 G T x F 0 m U n B u A p w N m r R Z + z R J Q K 8 C a I z q u p l 1 0 9 W B i / S s q P + l 2 j E 9 G 3 j U L x / q I G v u u T 6 B i Q x k W O L A i z D Z V C S w o q T f 1 f g V l N b g D 9 b o 0 i K 9 U K u F q d m L w y J + 7 r 3 k o J t i / 8 I Q r D + 9 D b 5 Y D n z g J 2 7 m 6 m 6 5 D D e 7 O E S e 8 E t v U N I k d E K Z t K Q 2 O S i 9 9 Q 6 8 i P u 7 h C 1 2 / m 4 f D k A t X a 7 M X C W A r T 0 z P E g 5 W I J l d Q J k 6 b V + Z h c 1 o x c y + E l p b 1 A Y l G l G R Z M f H K k 7 9 M 5 8 y 9 F S x f l K O l p 1 l o O h 7 k L E w B T x w u 8 4 D w l q S u U 4 g H g y 0 D C 1 1 t 8 N h U P Y g X l 4 S p F 5 q y S F R F L 1 E b I k n i w e d l l I s 6 8 h X q + W g 8 W M R 7 d K q a c H A m g U K m I f o l Q 6 u 5 R G / J R E R T U w 3 l c w i f n X X + L k c M N w L 7 U I 0 + z X q s F y i G h t q T f a u t g z z H U g H N H c 2 Y m 3 P D V v U p N 4 O z x w i d T Y 3 5 t 6 P I Z O K Q F y w o 6 m P Q 6 9 Y n r 9 b A A R / d J r 4 m K y u h m C o a G r A q + F b 8 W E z a k M i x 4 q G + q w l T N c u C b 8 1 h L G N H S 1 G E 0 p M r O V g 6 p H b V 0 u s + R w m z Z N 0 Y 1 q Y O T N 7 8 L p o 7 t 4 n X L Z a y m E y u v c / g V i w 5 7 M i N T m G 6 0 g J 7 P o 2 p j B E d p G h N 6 i Y a p 3 E x d 7 W 2 S T k 6 2 N R l h 8 F i g L G U R b B p B 1 r 7 n E J x O j r p 8 6 S E x q 8 s Q 7 u 9 C X v 2 O k m I F L B 2 q K j 9 z M I i s Y / r d i f R 0 k f K n A T r W 9 / 6 m y c X q H 5 y H F 2 O F l y 7 f p P s B j U U 8 d d Z 9 z y Z e D X 0 W j 3 5 N H o U w y V o L T y Q V t 8 B k S 9 B k 1 h Y D G h 7 O M A Z r F m 1 B t 3 D Y 0 z 5 m s y b 0 y U W R h 7 M N V T o 7 G y J O B u C h c c z 7 o e d z D a D J 2 x Z B N n v 4 3 m M f I I H O z U Q P a 8 U V M j k y R r m y e b k U p A V t S I C W S J t G C F a o F P k k C 0 k U C x U s D j q h d G p E 0 E B 1 t p q 8 i 3 K W a l h G X y c h Y i j e 0 x H O Z N E r X 5 y g Z o M q B 9 O J 2 w J p F Q S o Q T 5 e E Z E o t H H C h S D B 5 P G Q o N 5 k d p d Z 0 C i v A S L x S K O b 4 S N w u I 1 M H V l y s y W n m E i P + 7 O s g r P D x O F r g 1 8 + o x K p R D h 6 X / 2 u T N 4 Z m c P h l 0 S d 1 M a S O y q C Q I 1 N A p M i c y S y S p N V n O U M V O U i x B 3 o 7 G q V O Q Y 7 F G R c l c j M L N E 1 i o E v U p y I W o T w W v x p Z e + K r L 5 / 4 / f + T 2 c u 3 y B L H w B D + 7 c w + 0 b t 6 j / l L h 2 5 z b s T h X C y 9 P w r v h w 6 f J V j I 2 N Y f z 6 N C b c k / A H Q 5 h a I c U / N 4 n R y X H q w / K T C Z T L V E K r k S 2 E D N u 3 D S O 5 U M T I o V 4 M D v R D 6 8 z Q x d E Q 0 1 t R J O d S b a S O W U M 9 W J O x V T G C w 9 a y V Q J l N N i x M h W G w 9 E m r I S s o E V J k a T v r K Z T Q h P y + / S P B Z T B n 2 f a o S d h y h T o O w o V U h 4 5 L O 0 a 8 X k W P C F M J G j s R N t 0 7 T B w x E + p J Z q o Q 1 l F P h t R A I 2 a a K v a L o S A H 0 Y i + 0 o 1 E Q J V V C i O 9 s 4 + L L y d Q n O / 8 W G Q o R Z 0 E I E C + l u b C + L n g g L Q 3 8 2 x W q A 4 Y f y K W y t y 0 k x r U m s e h + U 7 a T h 6 D W J y d y s C x e D I Y C Y g Q y j o A c d u b H a b m N b g x 9 K Y H y l y x k 0 2 K c j R S C N T + Q q + e z u A k X a e s 6 L 7 p A f / r S k W n t D t d 1 Z E E I I H f p E U l V z J m R M y k f f 3 z X f 8 + N 8 / 7 H o 4 3 5 M g X 1 q / J q u B L V U g K X 1 A Q f R P T t S D f 4 P B Q s X C 2 i h 0 J n U J 7 o Q O e 5 p T M O q J L t r r y b f x / A p Z f Z 4 n W j 0 e f b 4 g G Y b r 2 L Z 9 B K 2 t H c i k E / j I i z + G r t 4 O p L P E o b x e P P / C s 2 j t a E P F H M L R / c / C n W n G i L 4 V x z 9 6 E D 3 d X T C m S z h w c g + G h w f R 1 t r 6 Z A K 1 3 V W E t k H h x q I B W F 2 S 8 8 5 U r U z / Z 0 2 l I d c p s V y A x l y / 4 R q k C d g M i c L q z P A i H V G Q z 7 H 8 I A J H u x V p x R L Z A I k 6 s m 3 h 9 T w c S u f w L a f J 1 I S J K S D P O 2 X p P Y 4 8 6 R V N i C U D U L t S 8 I 1 F 4 X C 5 B C V T k 8 N d I P q W q Z D v o F z t 2 / F v S 5 E 5 I p d r H H N O t K 0 J P v / V U W d p D a s 7 f y M k K 0 u Q E 7 X c z I f i v E E t U S x O x F V r t F i Y n Y N S R Y I q L + L 0 g 2 V c n 0 3 i q Q H S y s T / l x Y X s D y 3 Q F S E o 6 c G E m I N D f r V n r m j x 4 A F + h 7 I 0 b d a N 7 c m N U T d C R T I A s f C C b Q P O t D c 7 R Q K g A U n m i P / o s 0 g h G l x d B l z s 2 O 4 c e E C O n r 6 y A q X M R P M 4 R 9 / f g y H t E s Y v X k H Y / d u i f z H m Y l x m F r 6 R d C A s 1 / u e 2 u D h d Q f C c N A M 1 2 b r o S / / X T b q s n T J F H 1 s j Y l x h C 3 M T / U x H + W o l L U T i 5 X I p 2 O r 1 p P x f 5 W s 0 l a T s O C l S / J S V i J C l 7 z Q W s 1 Q E 9 j j w W P J 2 q z p Q S 0 i t X 9 y u j r 6 8 Z T h w 6 g f 3 g H t u / Y A W V E B l e f H S 2 t L W h r a 4 G t m 0 Z U 3 o d E 3 g + l Q g m z p g M X X v p j h L N L a G 5 t h 8 3 h h F K v w O s v f w 1 3 r l 1 F d / / Q k w l U m z 2 E g o I X q m X I D z E h F 0 v B 7 D Q J f 4 J 9 G k Z e R j c u s y G + l I O i K U 6 f l B x / b i y y C T R A V e L B g Q s O L h R I P L S w i k A E D 1 R L i w F h T n E x O I S w M J L w 0 D c t 9 L t Z c R 7 G q d / 1 4 E s X E v i 1 Z 9 r F M a a Q n C r D Q s 2 T k 0 n S N v F i F K k x + p 0 u F p g S W a I U D X A S 9 K r P w 5 q 0 x 1 n 1 n w i 6 i k v Q x r W o f Z 4 t n c y Q g / d u B N a W z a 0 A B z + W b 6 a F X 7 J 0 K 4 T E E j m 8 n d J M e g 1 6 v Q G n X 3 k F i V h M D O L u / g G o i G 5 F P B P 4 N 6 9 H c H E i h O L b n 8 X A y H a h n Q e 3 7 4 L Z 4 i A r U M C X / + x P s G P / / u q Z q i B h 8 I 0 n o b R u T a B y i Q K s 3 W b E P S W 0 7 O L J z z J y s g h u 3 f G g t 9 1 O 1 y R 9 z m g l F e b q w P Y D + 0 j w y W K T R X b R s V 8 9 2 U o C 1 o 3 + 7 d v Q 2 d e P t u 5 u t H d 3 w H s l g Z G d S p G 3 G U p J A l F b j L i z t S C C L o 1 g f y V 4 W w d X p / N h P z D m f U 6 y h N J F s P U P L I 7 D b G 8 V r / n a 2 M / i t C Y G C x f 7 V i y k P B V y h 3 z C X n p f S R 8 M p I k G l k 0 i / L 4 Z + H t T l y f h 2 t 6 J p i a p X 3 2 p S b K o 9 Q l 2 z q Z 4 + U + / Q G 1 g g K u l H V p y b S 6 9 + Z p Y k T B 2 5 y 6 e O v U M t C b d k 4 X N D w 9 N i r / s 9 H M k K j C 9 j L Y h K S z + M F x N 4 P e j M 0 l Y i R r V 5 p B 4 N o N p F 8 f b S m Q T 1 q I W c m W M n / V i 6 F Q L D S S p Q d N k z f i 7 a 8 E U k i d x G W y 1 T O g g 4 V s W l J K F k N x S z F 1 M o P e 4 S Q g U W w 1 G L Y T O N 8 6 / w G F 1 V g g K m Y 7 O J 3 H 1 j c C C w l g 8 Q 9 a F q K H K l i R r a o d / t I h 0 K k I W x y b O V 9 H G 0 H 2 w i Q a U h y y a m g Y r X W v c A Q N p z q 2 i U F L A S + O r y 8 a O v D Q H V a N U m 2 H y v B f a n i K 6 u t a H 8 R u R D m W h d 0 h W d v K M H 0 P P N i M Z S E P p y K I i 5 5 h X e l V / F H I F u C f m M b B 7 U L z m S V n t m v V A + W w e M x d 9 2 P Z C J 6 b O + 7 D S 3 o U c d X M 5 E 4 S 8 G p R 4 e n h J n J t h q L R S / 9 J g J 4 E i i c H E + V l s O 9 k n d Q h h 7 b q q e x e / i l 3 H P y m e 1 x Y O b o S 5 d 7 x w 7 m g n y l z G P f L j 2 D X j C e N w W g F 7 N b n V 7 w 4 g 7 p a T r 5 u D V m v B 2 / E l 7 J I b s f N D 0 l h e T o 6 S A E k G o h G 5 K N F Q X x p H D h 5 D L p X D 3 / u T u / i D X 9 0 N z 8 0 p 6 M s 2 d D 1 H t L T 6 2 S e G i r 6 Z D E g 3 V m u k G v y R a T i G b f j o v 7 u J o 7 8 7 K m i e S d k O i 6 I H O h n x z M r q a F K N 2 t U w 8 k w r 7 l 9 5 U H 0 l p S I 9 b O k G s J C x I D M V Z P G Q h I g z p x e g q S 4 8 L P F 6 H g J b O 0 4 z a k T t j A a 6 J g a x K 8 L m g 5 b P o Z I Z S D D 0 6 D t u R e e O D u j p e c 8 x M 7 a / 2 E 3 H z G K R Z d / B T v o k U U M O 2 v D 3 6 I c i J B 0 P 3 p z F g 9 N z c J M f x r l q j 4 J K U U K n N Y / F K P k m n C 3 x G G F i s N A 1 + j p r w e e Y u x I U N 8 p + 0 s L V F I o F a e A Y m / R Y v F A S 0 x N s 7 R c 8 y y L I w u D p D R Y m T h l j r F 0 L l C 7 I 4 L 5 O f u Y u a f l M W R 0 T w i S Q 4 7 4 B h p o z 1 L L S Q V Z 0 Y h k K g y 6 X 4 y D b T v V h + i J d G 2 H K v 5 4 m G 6 p B i R b z o 4 M 1 p a x M C B O D M y t Y m I L k 0 + u K S c x d j e L t q 0 G i t 0 1 I 9 b f A 0 9 6 L t / w T + M j x H r Q M 1 W n 8 R s L E q M x 1 Y f e u I 4 i V F i A n a n 0 / V M A 3 b / j R 3 G m G Z U d K U s p P Q v m 6 H W x p 1 E T X J E 2 b C J P T 2 q I h W r c 6 a T U x o 6 L j a r z 8 + l 3 E y z q 8 S D x 3 Y W Y G j p Y m B J b 9 S I Y z x H O l j m d N K N U 3 W A 2 l h n 5 J R R S R O I I U 8 l 6 d K d G I m v X i g c D h X S m L X O L M C S 9 E q J P B g Q y N y C 6 X Y c y n F M s k G G x F m c 6 x b m b l s N a P q o G T a j m 6 F / W F H k n 5 a s j k 0 p C r 8 0 Q 5 i P I 1 E z f v c 6 G 5 1 w Z r p 1 p E A W c v h u H 3 + B B Z i i M 8 R 1 e x U M A K U b 1 U M I / w Q h a + i R g q i R j d k R W u x 7 M 4 x J a y U F h L s J h X Z 9 B H Z q i z y X d k 2 t L U Z 4 Z K p x K C Z + l Q E 8 V M k P 8 l f T 7 m K S B N / k I m k U Y + F 0 V g I o v g V I 6 u J Y N i O S O S T G c v k V / a a x R K o g a m T E H 6 D Z 7 D 4 z B 4 Z k W D k E b K l i i U l V C o t G S t V e h 2 Z g U l Z z V Y i x q y k H O / 8 H + 2 L h 3 O T G l F N s X O t i J 2 t x U E n W M f S a b Q Q K M z I F O Q C z q 3 G d Q m G U J k L W M z Q Y S n U 5 g a i 2 C u Z I I n b U R E a 0 R B a 8 Z S n D N X Z E h l p R Q u t c G J C i / F 7 5 K E K l H g 8 b x a a a g y D q j M R Z x 7 5 d t k S L K w O 1 r w s 7 2 d e P 5 4 m 1 h P Z z L Z 8 e d v E X 1 / E s p n M 6 a w z U l D i h p t / O w C W R I p l 6 s R u Y I S 8 k x R R O 1 K i g y M q j Z U W N M R b c k X k i g q 0 i S U G q g q B t G 4 0 h z T a p D y p P s h k / 3 q P P b 8 e B 8 J L I f a V + c Q 1 l C L 3 D F Y O H n m n i E 6 i R C Y D V F H S w s U O X z e m D H B 4 O M s r J y 6 x P N O b F X 4 m + x T N K 6 v a c T y u B d t I 5 J V e x T C s S B 1 Q h q F Y h 5 W Z S 9 p Y v Y l p O u T L E 5 t V H L 2 / e Z k w e P N Q B 5 J I R F M Q a O y E U 2 q I J 9 P Q 6 P X U l u R X 6 c q o H t P G 6 Z u T E H V r E a L w y V R K U J 0 I U G + k g n 5 Z B n x 5 Q L K H G 5 W k 3 K i n + c r 0 M r J o q c X S X l Z 0 P + 0 Q 0 y W 1 8 A W 2 e P R Y q R j 9 f z T 9 H n O E V w d i u b 7 Y a u b r P i w f L G E 5 Q 6 J H t Z w o j 8 P m Z L z M S U / q U Y p u Z 3 T s Y y g w 3 y O t 4 j q 8 R z c c 0 N 1 W s f 0 r 1 A g X z e X h d H E S / g 3 p 3 w P L n u x w / 1 f 8 O b + / 0 g W t o h k b P 0 K B R l R T M b y x D W M H P 6 Y e H 6 q L / l w z v B h h k U D S s k e p C P z G L t 5 F 8 / + 2 M f w z u U L e O H j H 8 f U + B y m H t y C w + n E b 7 y m 2 L p A c c h 8 o J U n 9 5 q E x t C G F s l / a l 0 n U G V 3 M + T d 0 q Q p m 3 Y e 8 J u B x g U N 4 u q L N W A N z s 5 o q V j C 3 K U 4 W k 5 J k b g 6 Z N B X W r C y 4 I X B b I J K r a b G i 4 u i J n u O H K Y B J W m x c l F K T 5 L R D 3 G 0 k B N j W a h q / h A P G v a v B B 3 c o C U 2 G + i z F y L o O 1 H P M t 4 I 4 U g E N p t J + G h S e h K J u x C k 9 X i U Q H G 6 j b l h D d q G o N N O n f c j 6 w i i s 6 N d 3 D O S S v L z p M F e p P b g 4 I Z K r a K / M h L y o q B 0 k x e n s f v 5 H a K t c 3 m y p i S I M p 5 Y V h M 9 o 3 P e f m c e x w 7 v q / 5 I H X N 3 P e j Z V f 0 d Q q Y Y x 8 q N A n q P O K i / g p h x S i U H a m g j q t b Z O i M E i c e M t E p Y + u 7 i 1 R w 6 D 0 s + 0 8 R 5 N 4 Z P r p 5 / 5 G X q y 0 E e 8 B o x N b N W o P g a 4 q E E / G M Z m A y t u K t T Y P 7 u O V j a B m F 1 r F d 8 t T 7 g S + f l K 8 d 6 8 6 u i j m z J l 5 P 3 q q 8 k c D 6 g N 9 q C 3 S 1 O 8 p / r f R X y R O C f i 2 L b i V 7 M X g 0 8 Y r S v A a 9 g Z G F i q M l x Z W F i i t Q I u g 6 R Q 8 X g V P 1 H C R N H g O 4 u 1 c K q d T T O L T A 4 T 2 r g l A 3 L l 6 Q l A j z h y 3 / N J B T l o p w 0 b g V f / r M / R S x M F M X r x e D O 3 e L m a 5 i 4 P C u E i c H C 5 A 2 s t V C S 4 E m T v 6 u R L U i h + Y 0 g 1 2 x O O 2 o Q g 1 M I 7 B b A j d f 4 a A A L E 6 + Y F V j z 3 k P Q L S r M S W z f P i y i f B Y L 8 f p 2 P f R 6 P Q w G g 6 C B P O G q 1 d C g J O X D q 6 H N J h O M R p N 4 z e F 9 P s a f M e p N 0 C t t Y m J 0 / 9 4 d 1 R 9 Y j Z Z t n X D f r G t / n d J M l l A p 7 n n G s j 6 w s x y X P 7 R K N t U g N B o j l m c 9 e O k z f w 7 X X j k u v P Y G Y t E k e g / 0 i e j n z N g k r p w 5 J z 4 / 5 C x i 7 v Y b Q m n y K u a 1 + B + f + x I s z Q 4 s l m Y x k b q K s d P / D d 3 t V h x w J Z E Y / S o W 3 / 4 M X h z J 4 7 n h o h A + a c 5 Q j u E W q U p T o z A x W P E 0 o l R S I F P S Q X U 7 8 l C Y Y i X J k l t b z E K Y 5 i 5 H i Y l R H 2 z V h 6 p l m T P U J E h K l V w E A W r g g a P J t h B f 5 o z k + E O O v B m Y N r Z u 4 G B y 3 b M a a t q P Y e 8 0 4 d 5 r s 2 g f q G s + b h S L g x r u 6 e M w 0 Q B q b m u l 6 6 L W q Q 6 6 u Z s e D B z h 9 V L S e Y r l P A 2 g E F 2 f R D s 4 f M + W q f a 6 t i z c 4 1 6 E 1 U a U p k S E V K P D 3 n 9 + A X 9 y e h H 7 V H P Q a P U I + Q P i O 8 2 t r S S 8 m w x w Q i K Z I u p r e B h 2 3 8 Q 4 C d T v t I q G e 2 e 4 T G U R R u Z z K O X 0 v z X v M 6 K + q J g X 4 Q z + + G I W G s t 6 3 3 Q t / H N E i X s 2 T i l i 5 I h m c S k w B v 8 k E Q f x l 5 t Z R + d f v p X E / I N Z E Q k 0 2 H Q I e W N o a 9 P B l 1 y v L D t t Z R E 2 Z 2 v 8 5 r e + g f b e H r F s f G B k B z L p J B z N L X j l K 5 / H R z / x s w g H g k i l 4 + j s 6 S U r U s Y k k Z 6 f P G x d F 5 S Y P h + B v l l D 7 V f B 6 V e / j e c / 9 C K 0 O g 3 s p D i + 8 K U v 4 u S p k + j s 6 o K r 2 Q n 3 2 0 m U 5 x / g + H G H C L v z y v P 7 i Q j i d / N Y n P Z i V J / B 7 / z l F H p G t N h m 6 o F K T j 5 b M Y J p 3 3 4 c 7 L D B 1 m Y S S d X C T a i Q H y i 3 i K R j V v q 2 T i 1 S 2 t z W B K r T W l y 1 F o i F y X 1 3 A S a X 7 q G V m v b 0 Q + N P Q d 7 E m Q z q h / N P j x O s R 6 F R o F I F B Q p G P Y J j C 4 g t E B 3 U F E V y 4 m Y 4 c z 6 A Z q U L + j a p s A k 7 u n I V 1 w u s j 2 q t z C G E i g M R 3 E i c 6 E q 6 C + N 3 7 + K N b 3 w d / d u 2 4 + L r r y F D v t D e w V Z 0 K M I 0 I B S 4 c v 4 c + g Y H R Q F K y d d a P 7 g Z X u 8 K 7 L a 1 t J A / u 5 X H e v A 6 I B 6 Q 0 U g U O p 4 U J u u s 5 N A k f Z z p U 8 Q b Q V N n M 1 n t M t R m h Q j o P A 5 B N 3 2 n Z + P U H A H y + 5 R 0 n t o t N t 4 q J x N 7 p / 3 Y + e K Q q P C U D K U R X 0 n B U 7 G T T 1 p V + 6 J q k v S c 6 4 L w W J o 8 G 4 B J a y N L o R R z V 2 q 9 k o S p G V F v F F Z V D 0 K L U Q w e 6 I W T H P 9 i r o j R S + P Y 0 W s l P 0 8 p B v D S g x B 8 4 w m 6 R x l a t 1 n Q 0 e E i y 2 r A k a e P Q U / C 1 O R q Q 1 u 7 A + / c G M e x H z u F j u Y m Q X M 5 G G T v s E N B l o 7 D W F F S F v 1 m O 5 y d e h i t X M b N h X / z 8 g x + 6 + k + W P Q q c k n k m E w r y V e N o 0 1 r R C i n F q v J E y U P j W s 7 F m 8 F 4 O j i B G y p U S p c k G c r P h R X T B 3 o m B b P 2 W x z H Q l b i x V y X Q F E F M h S L R E R a 0 N 4 O g H 7 g K T l a 4 v 9 + P P J H P k o G u 7 c j Q f K R u D g Q u 1 C N 4 J n J Y / M R B y D p 6 q J l w T W 3 t z h Y 6 f n s e 1 Z + l 2 6 h u n X 0 t j 7 E S l F n 6 + H / Z m a L 7 Y 2 Q F H z q 8 Q S e R G q 3 x p S 5 F S 7 r 0 U w c N y 5 K i d t c m o a Q 4 M D 9 K u k u e i M T C v X h u 5 r S M F L / y 9 T a 6 7 2 P T a D S L z l l b V V e u L 1 + p C c U G D w G S c 8 7 w T Q s X / z + T R e x Z u M x Y h i R c j K d u D G x X P 4 6 C c / K S o 2 8 S n X w h 0 s o N u 5 3 u I w / u 9 / 9 / + D h g b o b / 7 m b y E e j m F h 2 Y 0 i + a 2 B C L E U j Y p + K 0 K v K 2 j Z 9 z N s 7 r D H E Y W 9 d X X b z p y n 6 8 k v Y M 8 L 0 m I 9 T k L 2 3 E z T v T g Q X o 4 i n o q h q 7 9 T U D X G 9 J V F o o Z t g g 3 V w F W P q n E Y p J J 0 H f d O Y + + P H 8 S J p n o K 0 v T F A P l G 7 6 C t u w d x 8 r c j Q T 8 p R S s O n 3 x G F B s 1 E N 3 9 2 u f / E v 2 D Q 3 j q 5 E k R n W U L H v d U k B k s w Z p W o 7 P P h m Q m Q m N N h t h K B s k i Z 7 O z L 6 Y Q 1 H D L Q Y m T Q 3 4 R X u Y 5 J f 9 o C p 3 b 6 w O D n U w W n I y / X h C k M V g R i S n J K X W S N l 0 f 0 X t 3 4 E u W f m f J m 0 V 0 b g V y u n l l y Y y W X T r o 7 W p h J R m z F 6 L o O 2 F F u s L V m E o 0 Z O t z D G s F i s G f 4 2 j c R q t 4 e W E c L y E w V u c 5 2 L J l K k E S Q I u w x H M 3 l t B 7 s C 4 Q 7 o V F d F c n W V m I H + V T f j 9 Q L B Z x / v X L O L h 3 n 7 A e D J 5 v 4 q Y y N N U X / c m p H 8 6 + 8 i 3 Y 7 W 0 I B J f w z I / / G E p F U o 5 k A T b D 3 F I I r Q 4 p E h e j w c g 5 i k L p k R Y P L o f F B H c + R / 4 I n S O V K 4 s y c C W F C o V U H D p r C 7 x Z F 1 p 9 H m w / u V r Q l y d W 0 D Z c L 0 C 6 e G 8 F m U i F r G u Z x o s F 4 V Q Y H n k Y H 3 9 + r 3 h / 9 i K p y V Z H f Z 6 r C h 4 N K a K N U 9 e + j Z E j P 4 n m j i A O O V i Y p H F S U 9 D z V 4 P o O + o S q w j U 6 j A i C b u w m r x W r P c A u Q f 0 j 1 m H d 4 a u I 1 p C 7 / 7 6 e r 4 5 o o y d T 2 l I 6 a j o + h T k Q / r Q f b C N 2 k A a D y t z 3 q 0 L V C 1 L g s H C w x 0 1 f d k n q r H W B C o 4 l 4 G z l z P G 4 9 X w q H R q n m f i O a L v N z g n k K k l T w w z h + Y Q / M y F C F w n 0 i L C y J i 4 8 Q D D B 3 e Q o P i g l 7 l E C F 4 B u s Z K t B p 5 e z J c d a v F o r g a W F B q A Q 3 v 1 S K G j t R r A 8 7 O z a O P / I Q f N H L p 3 M O l K 4 / C g z e W s O P F r V l E x u R K A U M t 6 y 1 V Y 8 0 F x r 2 V C n w x K T h V T H i g N E l 9 0 R m Y w P B x q T 1 i / p j w u / z j G W I 7 e i g t F X j m A + T v t A l / a u H e I i 6 4 L + P Q C 7 8 I j d m F 9 u g S U u T v + N r 3 C S b C U e B M J o l E c B H e y a t o 6 t s P Z 9 s g V A Y 5 9 n V m 0 U y + b i O Y K s 5 c 8 a I s y 5 D y 1 W H o Z A c S O c X D 6 G k y n B T Z + m w d f f f K 6 K k W X W G U K p x F o x K / e 2 d y F h 0 9 b X h w + i y W F h b Q O z R E V F w N Z 0 c T / t k 3 U l s P S g w 6 5 E I j M x X i R F X O 2 b N 0 K e E + n 0 d r t 6 R h C r E S t F a l o D e s s d m H M l T a h c a v W Y w n h p B + 1 r L 1 D q u B / R / + D c 4 t l C Y L r T B 2 F 7 B w u k K C L T V I N p 8 S v g 7 n G 9 5 y 2 9 F r 1 Y t r 4 e T a z S Z w H w W r j r 7 X k P D K G o 2 D D p x F b 7 e 3 P L Q M j F C Y K z c 9 O r T + f U W 1 r a Y v B O H s e / y 9 f e S z 9 0 W w 5 d e f X 6 9 Y O J F j r Q v m M C p w 7 e 4 0 2 l 1 1 n 4 s X 7 S m I 8 / j i E a L T Z e j I L 4 q x o 5 + v / r 5 a R 1 3 H 1 K w C Q 2 J B J N G a n W a R t 6 m 3 6 L E y G U H / 0 2 2 i c l Z r d x O U B h X M d v p u 2 o q E P I 6 P v 7 C f 6 K Y c C x U r f B p J K U c C S 8 i R M O l N N p h t L W h p 7 4 T V 1 Y e e w A J c J C T 5 p R J i H q J r s 2 H E F 4 l + z i b g 6 N W j i f y w p m 4 H n D 0 W z F 6 O I L u c h 6 1 L g 8 X R J Q S m Y 8 i H r C g r y V / a y Z S U + E y 5 S B T x P t H R A P w F P R w a D b I J e t / p R L m 1 G c O O Q y g N 2 t F q 6 Y Q i q c d X 7 6 5 s 3 U L t d K W o E R b B k 4 q N S 9 L 9 l 9 X o O 9 Y k / I Q M u Q G m V k k z M J / l D k n l 5 d A p C 4 L + d H V K F E u S j Z q A 8 K R m 9 T m p A K 7 r x 5 O r R a I g Y p J W z P I S m K g y a l f b I F / x W A I 2 h x 5 p W Y A 0 i Z q s Y S v m L y X h 2 F a B f y w v J i z Z P 7 o 3 P y D m H L 4 X Z A s V a F U N P 7 4 G A X e Q O k 3 y 6 6 a m Z j A 4 2 C + e P w l q G v H d Y m X J S 4 P s 8 R P P t 1 / z Y N t z b d B w H t k G 4 K k N X n b e i L k 5 0 s q 9 U j / 6 E k p i J j F k 1 F K u o V 2 t x d y t B b I o B s i M F T y I 1 q 1 f m 2 c C 2 5 9 f b 6 0 f v O 7 B j g / V 3 Y c 5 t w f v v H O b L F A F b e 0 t k K s M m J s a R y q V Q v t T v 4 i x t 7 + O H U / / D H g l d w 2 O x f t Q q 0 r Y c W q E h h A N E B 4 j 1 E W s Z D m z h W k p o z b O G u c C 3 X f d a O l v g Z o s + v I k 0 c 9 B F 1 k y 8 p F 4 p W 9 b E L o W a a x P R Q b x b J f + 4 f w o Y / z 8 H A m f A y k / M a W A F t b u y t Y t V K 6 k R L M t A k V j A T 1 C Y o Z O 1 K N E Y I y c 0 F 6 p r h t r 7 d r 4 F y F e s i W x G D m j p K 1 5 F p x v b K M H r 5 I t k O X T y q y C o 3 P K f G 1 9 k X i + 0 W t 6 8 N o l F a 9 t o u + x j 8 e w d k l z K 5 w d w C F N t m T 9 N r J a d D n 8 W 5 u B 5 1 F C 5 B P o z Z J i E F T h c g A J H 5 0 h F C S K Q s 7 8 M n m T / j B s b e s j m B y c a O q X A j N B s l B O x y M i a O s g t Y N S q a Z 2 I k 1 L Z k J B 9 6 e g + x D r g U S 0 b f N r r 8 F o N i G 8 F I X O X M 9 P 2 w j R B V K S p g o 5 / m G x Q J F p T z J C N I r / 0 k N Z z p M d J 5 + 0 g T 2 q V S p 4 r i U Q W I i i f U A n 0 s P 0 d E x H 1 z m T S q A Q z 5 H v p K U B q U M o k y P t k E e b d x G p E Q V W i M o F c x l M J 6 J Y S q b g S c S g L 6 l h a S b N X y g i n 8 3 C a N D D q O O 1 c B a U m w 7 h 9 u 1 b s P U d o 7 G h g 4 K s X f f I Y d E 2 p v k p d N H g H u 7 O o W L M E z v R w 9 J i e j i W 0 p U V F O V p k S 2 h U X C q 1 O q x V n v Y W m w i V 5 H H p Y l 9 R D I Y T b 1 E / U z k / 8 1 w 6 Y N B F M o 5 N O k d M J A i L R a 5 T y Q Z + P n P z e D C X B y / 9 N F + c n d S a B q k 3 9 m q h W I c H e L 1 9 w 1 O P f l N z I N L W T p q 8 Y l j 0 u L B 9 a G i h U W 2 U I / J g i Y q u T Z R d i v g G f / G h X x v T m r x / G C W G o y 0 7 C J Z v I 4 C X X c 1 3 6 / S 8 V D D M D g s O 3 6 e e L 6 c q I m 8 i N 4 j T S J S x 4 L F w r R 2 J W k N x U o W 7 g s Z 9 J 9 c T e m W x w N o G 5 E c 7 y e 1 U F x E / 7 t f + z L 5 C k m 0 d 3 X h 7 3 9 X g U / s s + G E a Q F N r h Y s T E / h J 3 7 + 5 / G F / / 7 H + N m / + / e q 3 6 o j v p w k m a z A 3 G r C / d f m o K e m V N W C E 0 K R i K e o Z H U i S q j Q F N C z d 3 1 g Z i 3 y m Q K m L i 4 h k g 3 B Z n F g x 8 m 6 p U k E E z A 5 T f j i F 7 + M v / W 3 f g 5 f / e q 3 8 P x z z 6 J Y y G N 6 3 o 3 R s f v Y t 2 c v D h z Y T Y x 0 t b V j h D w h m N q s x G j K i B S k D I j K m A a p d l K A T U 7 M h Z W Y C 6 6 2 M G 3 u W Q w / 3 / K w z 9 + 5 f w 9 D H X 0 w V r P 5 u d B N T i H V D p Q X D W J x I Z f o r q F W P o 3 z G 1 n D y m V K R N I K 2 P T k P J A P p T P p M O E O k 7 D a 6 b 6 X I V O S t 5 4 l V a 0 x o 2 W f n I Q n h C x Z p E + / N s G G E C + 9 O I K 2 f T q k y e V 5 I o G q V T y q g a u 0 c m D A f 8 G E 5 h M J c Y w t V K 2 I S i P u j s 1 i 9 7 a 6 w 7 4 x + F I e r 4 H X o t E M M 1 i g G E Y 1 a T B H D E p j w 4 x + u Q 0 V o m 2 + W T 9 y Q T 0 6 D x m E 0 M x T x / X Y 1 4 S O 1 o A D I J y N z W A K y U G Q + L Q M c W 8 O w y e l g T l 1 w Y v B E x L d m p i c w j B p u C e F W P 3 K / 6 r 3 J d 1 f V W H Q o G L K U l t g O B O k 6 z b n S H t L 7 / M i w 9 b + J l w / e w d N 2 u 6 H d c 7 X w j c T g q t / 8 w n d G r h H u K y x V s P L U C q I B 1 L 0 i C G b J I V F W j 0 X V s H U p I O 5 X U U C q k G a l I E s Y U D T N g P i S 1 m 8 c v G b + P A L H 4 a u x B a f W I e p Q P S q r q T Y p 1 J p V a T Y S j R Q Y 2 T d L Z i 6 P o e R Y w P k L u S w m C c 6 R f d f I v + s h a x h 6 J 0 o o r O L O P V L T 4 v v l 8 o k 7 J O z c B r I N + p 0 I p H j b H N p S A c z p F T U F u g V r P S k S f F 4 T r 6 q l D h b n 2 h 2 m S x Q L 2 b v + 1 D w y 8 Q O I e l U F D K y R C p L h o S H 6 O X O N t j S K 4 j 6 4 h h 6 q h 8 T F + d h b C I f P m i i a 8 g T z b f j u 2 / 9 j 6 0 L V L O x J L J / K 5 U i k j K p 2 H 4 N v k t a u J 7 O C k F i g d o I M 7 O z 6 O 9 7 n E A 9 H h w d 4 r U o 0 a U M B p + W s i C 4 o 2 v a q w Y W K r W i j A F r F t F 7 s + g 6 Y Y J B 7 s L k p Q U M H 1 + v l R t 3 b 9 g M t X k q D q l z a S 1 G L f T u v p y C x p 4 j P k 2 C T V a C I 1 / L u T H 0 t X e h Z Z B 8 u j v z U G S a U N H E 0 T J k F 8 m g b A H H z v B K X a I X Z D H 0 R j 3 s 3 T o x + b g V c M f 5 7 k b h 2 s V l p e v 3 P 3 U 2 g O Z d G l g c E v X c C O 6 7 i + j e v b U o 5 x 1 3 A X u 6 N / b p o v 4 E r M 0 S z e a c y 9 6 n z a L A Z t 9 x C w K T Y b R s W y / Q 4 d k o W T U b l i a W S Q D T s D b Z 0 L a r f s + z l + j 7 T 2 / c B r d f H U U 2 U U D f U 1 K A w j M R R V 5 X g F N t Q K G U g Z b 6 O F P 0 Q q t o g V 7 n Q C j o J g X H R V X V S B d j 5 M 9 b 4 I 3 K R e E d X n G w v V V S T J E U 4 F 9 Y g K t b A 1 W e x o q 1 H i X 0 J / w o + S p I L F X Q f c g O 7 y 2 y v s 7 1 y k h M v G / V h 2 L X q d 1 S E h V D G 1 E s K c j v I S 5 s U V E H k y Y l k e J s g 7 W W J k P 8 m H P H N k P I E 4 b v X g 6 B R Z + Y f V 4 L F p q J M 0 t o 2 + Y U 4 U 3 + z D T R E L V J v m G I e D a o E D P d g Y w K l m Q c m S j Z l 1 n S L i S E w c w s M q U I E k R h k v k w U s W E W N a h V 2 Q x 7 5 5 H m H w f f k T C U c T i c Y R C Y U T J B 8 z G y B d M R u h 1 E P m E F v F k D M l Y C i s R N z Q 2 s i q a E m n V A P T t c u i a y V l 2 k c N a T J H / G I N M R / x b n 0 B J X c D i t B + z E / P E z 7 v g G n C I 6 B P / t X e Z y e / R Y e 5 q E G V Z j v y 4 z a s Q + Z M K s s A 8 t 1 K B 2 i g N d t b 2 T F H s e 1 2 w 2 T R C I 6 9 V N D V w H X d T t X q q m K p 6 B D H I p x O w V O v O L d w K w u z i y J 3 0 B T V Z F 7 Z U 4 x d p 4 B 6 X 6 H q K f C T O n O B S X W x 9 1 k J n 0 5 I 1 o 0 E 8 z 3 k 2 c b i G W l A k f 4 u X l X D I X 1 H R I h M h 6 m V f T b d n r i y j I s u A i 7 3 0 7 O k S 4 6 C V 2 s 1 f y m L H r i 4 U r Q E s L 8 3 C 1 m p D 7 9 5 u 4 v c J v P y V / 0 r t U E a T o w + n b 7 r x 8 3 8 6 i a O a S T E H V 8 q E c e / t K 0 T V 8 r h x 7 j U c f / E k 0 u R D B W 5 l M f N g D l p i L u l Y E t F R G c x t K k S X 0 / A S f f Q a 7 B h s K k E + P o G i s x k H u w p Y i v E W P u S X b d V C H e 3 J i W X E N c r H k 5 R i G Q Y M m D u b Q f s z R e H / N F J C j r a x g D H 8 g S C a i R N v h G y K r F t D n Y b p 8 y E M n H S Q 4 x t A U 1 e T K D J p a d P A 1 d c E b + o B W g 3 1 h M 1 0 L I 3 o l B b Z b A L 5 f I I E v A C T S 4 N M k J x n u w 1 d s Q h p D u n c + h 0 + U T 5 r M 5 j J J + T i 8 h t V K m K 6 V y A v j + + X Q + 7 8 W V Y g v N 0 m Q 0 N H 1 O X N q w Y x 5 q 6 S f 7 X T 8 t j i 9 T X M X A n C 0 E w a l H q I B 2 c y W E I l r 0 H X / v W K i Y t 0 L t + N U z v J Y W 6 2 i P w y h U Y K Z G y E q Q s r Q n M z J M E T T 7 c E n o N 0 X 4 u j 5 4 h F + J r 8 G 2 F v G P Z W O 1 m P H L Q m D f m 1 Z e G 8 z 7 0 d R e / R 9 Q o y E U y S l Z I E m i e k O Y C U D C W h p r a R c W V Z u q B o J E g C V s T 8 3 B S 2 b d 8 r h D A w G 4 a y R O 2 s L 5 J Q S d e f T q e x f C s G e 4 8 W Z U U e R m c 7 Z u / d w M 5 9 h 0 S 9 C 1 5 E G Q l E o S e l k C D F e P S 5 F + B b X q L j R Q x s 2 4 b 5 C T c s V i c M F i U W c j S O b i b Q 8 5 Q L G h L w u Y t x s f z m p Y t / j r / 7 k f 8 X c s p F Q c E N n e 0 Y i 5 p J a Y t L e I g t C R S v 3 T / Z J 9 G h + u b H x D V J g H h O Z + 6 6 F 7 2 H J L 8 h h z C 9 n x c P d b E d m m o u S z A U g t O x 3 k y m M 9 T w l c I 6 K + O d 8 q N 1 s F n Q o t r c T p 6 c V j U 5 7 l s B B 0 9 q w n z / z R l 0 P q 9 C 2 W e C o k X y 9 R i K i r S f l K p s F o L A / 6 K p I q y G + l z S W v C 6 L N 4 D i w W K E c x N w a C x i z m 6 S t A M s 3 P j 3 M W Z t 7 3 o P / r 4 U P b 3 E 2 f f u I h D x 9 b U n q h i Z S w g 6 B g L E g u U A I / j 6 l N m B J y l 3 i h s 0 5 M z I g L n 9 S y K q r / O 1 m Z 4 5 t 2 o k P C 8 + F M / S X J f w e x V L / q O t D z 0 a 7 n / Y u R 3 c J 2 7 R k y c 8 2 L 4 l N Q e T H e X k + T U 3 y X B O V X f j O H 8 d 7 + L w 8 8 8 h 6 P / + g b + 9 O / t R W H m G o 4 + / w z 5 v 0 F S r n X l P D M z h / 7 + X o R 9 U S z I N N j b v N q y Z 9 O c 4 K s R 6 8 e K N I Y U S t 6 8 L o 9 8 m d h V O Y j k r J L Y R 1 b Q Q n L b I N O k E b O 3 Y 9 i e x c K 1 B F Q 2 I 8 Y V G W z v a I E n S h Z 4 j W d g U 8 W R r l i Q K 2 6 R 8 p G g o s X M S 5 j L g o r U E m J r w Y f Q T J q 4 P 2 s b n k c K g u u F i v C 1 n G t I a B D L K i C v 5 E T O 1 1 o K M n d z H q 7 e 9 Z a L Q 5 i M R g 3 L I e S t g p f F 8 x w E w + 1 J o U V L 2 q w l D H O l Q 1 g T Y V H I 2 v C 1 s j A V S 9 L v 8 P L u x g D H W n D W B 2 9 a w J k g / D A r O 8 S 9 s g K R F e i + q V N q Y E 3 O A 2 v h 9 g r a d z h W T f r + I N D d 1 0 m + Z h w 2 s l i 1 0 m i 1 h 6 2 F j m n U N N A a j t N z f i 0 d U 5 N m Z i v T 2 F 8 y L E z P i K U y n X 2 9 M K s 7 y N / r o j F R g d V s F d n h a Z 8 M V + + d x 8 i 2 Y S G U L 3 3 l Z b T Z O 2 F p 5 t A 1 l w K T f N 5 0 s A B r u 5 5 e K 3 D 2 z E U c 3 N W D l e m Q W N F c Q 0 t b F 7 y j Q b w 0 F s W P 7 b H j y M E R x J c S C L n T c H T X / c N M l h i D y Y z l 0 R W 0 t B u g o 3 t p h O f B C j 7 3 t S 9 S X 5 T I l 5 / H m T P n c O / + K D L J D F 5 9 5 Q 2 E 0 w F o 7 S p 8 4 4 2 X M U B U c s I 9 g e P 7 + x B Y D k E z a I L T q Y C J B P E / / s H v 4 s X j + + G f u Y r A 9 C U o s i v w T 7 0 N e + 9 T + N a f / b 8 R W d j i H r s c h u w j 4 6 K g B m H K w 3 M 6 D C 7 u p a L B x C k h F u o 0 T k Z l o W L r w F a M I 4 D 8 W S 1 n E p D o h 7 J 6 m M j P q A k V 1 4 V W q u X C A R T C Q o e l a B Y P a s 6 W 5 o Y h q a f 3 O O L F 1 n G z o M d a 1 I S J M Z l 3 o b w y C V O H E h e m W q i B 5 o R A N U J B g 4 J L 9 r J G X i t Q b J F 4 w p k F i D N A h C C R h e L 7 Y 6 3 M 7 7 O o G d T S T h c L t 5 d F G p a 9 S 9 p r y d p q 2 l S Y P v / F v 8 b + f f v E / X q 9 f v z z 3 / 0 X Y m L z m 9 / 6 D m 7 f v i c m x K 9 e v Y 6 v f / 1 b G J u Y E G W v S A P g 4 z / 1 C c z O u n H l y n W c O P E 0 / t 2 / / 0 P 4 / Q F R v b S 7 u x d / 9 E f / D S q 1 B t 9 6 5 V v o s v S s K o u 9 N O E j H + f x 7 X h / b B Y t z X X L w h s z 5 I y 9 2 L e 3 H z Z y y h f v B f H J L 0 / h D f K F f v 1 D 3 Z h 4 a 1 m k A z 2 Y v w 9 X c y v e e P M t o l Y + b D + w H f / i 9 / 4 V P v r R H 8 e i e w H j k 9 P o 6 u 3 E G + f e x P U b N 0 U 0 7 b W / e Q 1 D r n 2 i t m A N O b I s g b k o f u c X t q O z S Y 8 H r y 8 S A 9 C L D d Z q K 3 w Z G f K 7 Q v d k g h 4 W / E o s k 2 W J V U p w k C V i e h 6 b U e F j f + t 5 U b x G 7 m j C Q N c g 9 u 7 Y T s x C h 6 G 9 e 3 H s q Q N k m X L Y 9 + K H M d j u E q z l r i y N 9 G Q A P / c X 8 4 g t 5 W H S m 5 F I L Y l t Z G V K 8 q X j G W R S M W z b t h 1 x e S t c Z j n i s d C T h 8 1 r q P l K P B f F q 2 r l R O 1 Y T D i B d q P 6 D / K U U 5 T 6 5 e 1 J W I n z S s d 0 J I v O X Z L Z n 5 2 Y E v v c x h N J X D / z F p r a W k m Q i w g s e d A / v B 3 7 j j w l P r c W L G i 1 J c 1 r w b X / D G g h j R K C o 5 9 9 n 7 R o Y B a C G t h i 8 W b R t V A q n W 6 d 3 8 E z 7 l z 3 j 1 G j e i z o f I y L b F L 3 Q S 9 z I r K Y g N 9 b x r Z D G / u K a 5 G j T v z P N P B / 7 V d + l X x I P d 5 4 6 y z + w f / 2 m x j o H 8 C r r 3 4 L d 2 4 9 w B f / + k u C 6 r 7 2 2 u t 4 8 8 0 3 0 N 7 G e Y t K H H z q K V y 6 e B b u e Q 8 m J 6 f w h / / 5 / 4 / X v v s d f O p T f w v / 7 g / + A L / 9 D / 8 B f u P X f 5 0 G X Q k H 9 h 9 E f h E Y O S V d O 2 d 3 b 7 Z J X C M 4 W 6 G x J P T a l c P c h 4 4 O m w g W t G 7 j p f k l E S j g Q q M 8 o S o p Q x U p z j g i c w X 8 x J f v i + + 9 / v d H i L L x M v 2 S s B o K p Y r u S Y Z J 8 u u c g y r S + l G o q T 1 l y j K 6 O i K Y G F d S H 3 M d C F K y N J g j k U X s / f B O 0 U / s 8 z J l 5 B 0 / a i H 4 W M 4 H i 8 a F 2 2 G e G 5 V h j 7 0 Z Y 6 c X s P 2 5 L k R 9 p A w d J n E e x v Q V L 5 Q j v e i x 1 s d 2 k B j X U m o O h r w J v Q d b I C + r 8 N b 0 5 g G i R m w 5 y s d g Y a g V N q l Z K d 6 j K Z f I Y z a u F 2 u m A q l Z Q R d q 4 J W 7 n G P H 2 o S z m Z V E q f z z I T R 1 O V Z p T d Z 4 X P f N b D Z i Z P d u U f O t b 3 A Y 2 + h 5 a 8 f m C Z x s E f j c a 6 k k g 6 + N M f u O R 3 B u t j I s E G x l a g 8 W r t U l s a Q Z 9 E a k R R G a C l l H P Z R l H R Z n p + i C 0 0 R 1 8 g g u B u C 7 T o N r P o 4 B R 4 w 0 X R d m 7 0 w g T N S E N 0 x 4 F N g R P 3 T w I P 7 1 7 / 8 + P v q R D 2 H b y B A N k C I O H D i A w 2 S J 2 t u 7 k K 1 G R w 8 f f o r + W t B F z r D P 5 0 N 7 R w c O 7 t 8 v V u S + 9 v o b + M y f / w m 1 r R R d 3 b Z t S O z 1 x D 7 Q k S N H 0 E v W Y C b s h S a u R J l 3 m j f J U E g Q j 0 i X k Y 3 n k F o h N p G u o J C k Y y k 6 R v 2 p M a o Q D y S g 5 X 1 1 q q h t 2 c q I + e N E y 4 2 C 0 j q 7 L d V o n k w M 1 M Z F l / y c M x G 4 m M + P N S v x D 5 7 d C 4 W x I J g J f V y 0 d S 7 D c 1 r k N 9 M 1 l u N l 9 B 3 q R D x K d M t a h L G r D b H F P F r 3 6 9 E y a I G t U w c n + W M K t Y x U o x d L 8 z H Y r B Y S s g j m 3 w l D r i 9 C V i K h C s R h J B n h J F n / o o / u T Q G 9 Q 4 n A R B m m N q U o C c C U P O o u o n e I F A D R 2 z R R w P n r I U B l h M O m Q e u I H V / 9 s 7 + E f X g I k 2 e + C l 2 7 l P H + K D y R h W L U r F S j h e L Z 7 o T B h R 5 b E f e 8 F Q y 6 S M P I D U S C 6 o I 1 e c l N H F F F j V R G 5 4 6 2 d V a g E V y H 7 7 + / m s V v v 9 g F d V W T v G s Q j f N 4 g s T H H c j L A + T L 8 Y Z u d R o z F V B g k D f 6 q o J D y I 2 U b / G 2 D + k w C Z O O v C c a C P Z d H P A o o V Q o I 3 z F A t e J j D g f W y r e n D v d V M L e b d L 8 D q c s 9 R / b f F 3 S e w / u W q 4 f Q Y O a 2 v F h g E c 6 / E j k i O b z p g W x 5 Q w M L l I k 9 L w R w c U Q D e z V Q S Y O V N R S t m r g a P D C n R X o j D o S 1 B R 1 h x m 5 b B I D T 0 v M h C 0 U Z 7 q k i b Y t X P V i O j 2 O g b 4 h f P f 1 7 2 L 7 9 m 3 Y u 3 c P r l + 7 j h W f H 8 8 + e w q h U A h Z E s D e z l a Y u 7 W w K t o e K s D J C 8 s Y O t E m l o 7 o d F q y g G U k E g m 4 Q y v Y R e c c v T R J f r w W 3 b v b M H b 3 N n Y e P I S / + e u v 4 C O f / g S i k y R k G g 8 8 3 g I O V j P i C 6 Q s e A I 7 G s 9 i e W U F 6 t Z 9 C K U e 3 X B P J F A a V Q l H e 2 P C P 6 l V I m I L t P j A g 4 i t T 0 z 8 N s I / F x D l p d R K E 4 x 7 w 2 T d + k Q 4 9 3 H g p f U n f 3 c B 3 / w / 2 t B p e P f L H 5 h + I m b B 0 X / 3 t p h H + / 0 D 5 I O R 9 X z x J 3 9 S h E w Z 3 p i 0 u 4 Z Q k Y R G m j N x 2 o / 2 5 4 r C i v F a K t 5 9 g s / J A i V B B m O l B 1 e u X c L C / B I M N G h a n W 2 I k E 8 Z J s c 9 E g 3 j m W 3 P Y u j p H s R J o 2 d S W R q Y K u q k E m L e l B B c 1 v A q 6 m T O F B h + Z n W 2 + p O A l 8 f z p m V W X d U 6 s J W o 3 h N j a n o e + T l e A 2 R Y t S i T / W P e w 2 m b a 3 W W S G 3 j 5 q S P h K R J J 6 6 z c a t Q 7 6 Q f r U P 1 x X u M m Y t B 9 B 6 1 Y / Z i F N b B I q l T K 5 I F H + 7 f u o G d u w 4 h n U v i 7 d N v 4 J O / 8 m u 4 f f k q P O 5 Z f P j j n 4 T a q B b 7 6 y 6 R 0 O z Y P w y d V i P 6 I Z 1 O I T F L r G W E O I K X x l 1 S C 7 V N A c / i E g k R s O f g L q Q C a a E g w s E I O r d L T I b D 3 N 6 V Z a K L 9 b H D o f m I N 4 m F e A L 6 W A G h 5 D z s T U 2 4 d + M a m s n V M O 7 + O H Z b k 7 h Z i E C W 6 M L R b i m U x + 7 M m d m 6 X / c 4 v C s L x R r h M 3 / x O X z q 7 3 w I J p l L l I / i g S B R L z b 5 F Z H 7 N X S 8 n Y Y e e V Q Z D d J u H 6 x t X H N a 0 m D s + 5 D y E h q s B o 4 Q 8 m u m Y t J + u R J l f B L w A G k s x M h b m a T n F N A M J u k V O b M i V 7 C u Z d i v r T G 8 u R s e a G 1 K p D 1 a 5 M t J 2 L v V 0 I n p A p 5 A r Z c r q 4 E j f q 9 / 4 y Z + / 7 o D f / I J H n R F 7 B 7 Y D 7 V F h d H R B 7 h 8 6 Q p + / d d / p f r p x 8 M 3 H 4 B / O k J t p E X / U z V f b W u g f h d X 6 f N E Y T E q k d G Y o U l H 8 C D t x L G e P K a v e / C Z l / 8 M v / A P / w 2 G m o u i J k Q j u M U 2 0 7 0 x d w Y R V R k 9 1 H 8 1 u C + n 0 X 2 s b o 3 S y T S 8 d 1 L o O 8 Y 1 0 m W C g q V n 8 + h g H 0 S u h G 8 8 B e t A i e i Y m q g / J / 9 K y o v x 1 j f O Y X v 3 S b I + 8 9 j x / P o d V 9 y 3 f O j e V 8 / x 5 P x L r u 3 A w a q 5 + z O Y m x t F I h 6 H z W H H + I N 7 + N l / / G k i + / U M 9 l Q + j N g c 0 c Y h 8 j / p 2 m 6 P L 8 E W s a N p B / C v P j + K r L U Z / + H n O p H 3 V 0 T + 4 6 H f u 4 L B V h s + + / e 3 4 f L c 1 q Z p a n g i H 4 p R K 9 b y x p t n s O w O 4 / U 3 3 s S p Z 5 + B b y G K L 3 / j Z X S T 7 / O 5 v / w C p v 2 T S K W S e O m l r + L g v p 1 C C 5 m t D Z E l H s l i M N e 7 M U s C x U m s v J N h r f A k + 0 E 1 o W O a y d Z R y s T Y G O e m N Q 8 L I X q u k U X o I D o 6 b Y F / a R G u T u r c i l o k Q C 7 d I C 2 1 G E V 8 u Y T g Q h A r 4 3 H k B n r R R x z d 3 q M j v 0 o H Z U 9 U + F x s n X j b t 7 W 1 A V n A 9 o 4 8 J d Y U / c 4 v 9 K G 1 3 U F a e g W K f A W 9 O 7 p w 8 O D 6 8 l u P A i d 3 u v o c s L d L E 6 Z s F R a v p 7 A 0 v U h C p k E + w 9 v x y I R z z k q L K 7 l O X 1 o m / y 2 N b C V M A 8 o M i 1 U L j V 4 t J u G v Z 8 I 4 3 q a n A U U d b b d i U D s M e 9 G I E n 1 W o V U j v B L B E g 2 u 0 H Q O g e k 4 o u S r r L j n k Q l o E J n P k Y B 7 4 e i 0 o J D L w 9 V q w M V b 8 0 T V Z T A b t M i m Y 1 A Z l P D c S C O d C S F G l o Q 3 b 6 7 1 J 9 e 8 y M a p / 4 w K z F 2 O o W W X B k V F h l w B P U b f m h d 7 L E l i X E H P M L W x M o 4 U + T 9 O 2 / p 0 K d 6 M b + E d H x K Z G L z x E q J j f j i 6 p H o e Z 1 5 / B Y c O v 0 D n 6 E M i G h G + e H O v H W q Z Q Y y b W M a H x b c z 5 F B n s H D b C 1 d / E 1 q b z E h 4 S / B 6 Z v H H 9 7 O Y 9 U V x 2 K q j c x h E z f c v X F l B r 8 s G o 7 E u x F v F E 1 s o 7 i j O m u D I j M j y l i v E Q q z Q e A m J t B f t 2 5 v J I e e A h Q L F J D V + u w o V W Q k a i w x L y 0 v o 6 u p C s Z I j j 2 O 9 w 1 7 z y 7 g h 2 C 9 h i 7 V Z s u 1 m C K Y V c O p L m L 7 q R v N h G b w X Z O g 5 Y a J r i 9 C b F h o g q z d x b r R Q H P 7 W V Z q Q k E l 1 0 m P u N C w d 1 D E 0 i O L V a + N q 6 n n 6 Z A 0 s a L X y a h z d d F + O Y v D Y k 1 m X 7 w W b r c 6 N 5 M n 5 p u v + + t e / K V m e C j n / + S x s d o e 4 / x d P P Y 8 / + p M / w i / / n V 8 m i k N W 3 a Q Q K U G 8 V a d S R b 5 O y S A S S c 1 q U m 3 k r P v u 5 2 n A B q H W G a B W 6 S A 3 J t G 7 v 0 N Q Q 8 / b K x g 8 u X 7 w J U M p + E Z z 6 D 9 h F z S + Z j W m z o Z E v Y i J y V n E P G k Y 5 W a 4 B g 1 w k E K K J X g J B 1 M + U r B K D 5 a m y m g f l D r I N 1 E W R T w D k 3 k M n G j C 2 V d f Q S T g x 7 8 a 7 Y W e m P L v 7 f F B a 9 L j 6 R e e Q T K a h Z c s 3 t D A D q S L Q R i V U l Y F V 9 f l s T g z n 4 B N T x z D Z M F S Q Y 9 u d Q B X z 7 w h I q r P v v h T 4 l q + 9 o W / o n F O b C X D i 1 T N Z B k L 0 O 3 5 F M g V 3 R R P b K H Y 9 e A 1 U W Y 1 + 0 v k W 5 C W 4 F p 6 u f k I i h n i 8 M p l G L s 6 Y H L o Y X Z p U d K H U d G l U J J n Y b C o k U + S d l X z 6 l q O 8 N U H N o M d e 6 7 m w F k H U m K T r R q p W / 2 5 R 0 F P v J 8 R n a 0 g N J V B + 7 M y O q M F F V U O N o t k 8 h t x e 0 n 1 s J y Z 2 E W k Q r 6 S j L g / v N B a V S i G e J V m F m V N B n m 3 F s o c X Z O O 6 G 3 A B B U 9 5 1 A 8 8 g r k Y 2 X o L S a R d R x d i d G 9 G i V a + 3 3 A x I M x I f U c l f q x f 3 s B f / j m C n 5 8 k B R Q J I b p s T G 0 d 6 8 W 4 F S x A B P R r K X F Z V i 0 N h w i S 2 k y m t H Z 3 Q 2 z U Y 9 j R w 8 j Q 8 K 1 d + 9 e n D l z B n u P 7 I S K 7 u k f / o 9 R / P G r 8 / j p 3 h b q p w w J W k H U 5 0 j R / V W I A p c z a k Q q y + j e 5 k R 8 q U K U W C + o 4 + I 9 n 0 j 4 b c T 1 K z f R O 9 Q N j b V C 1 p B t f F b 0 K c 9 k p u I R m J v N i M z E s f v E E J p 6 L J i / s y A W Z m q J y v F y e l 4 F z N T f 6 b D C t 1 K C 0 + i E y W B E M a v A 8 v w 8 L l 9 4 V W z u t / f I M c i D E x h u M 2 K k V Y v 5 q Q m M 7 N y P B 7 d v o m 9 f K 9 x n M 2 j r q 2 e o J F a y 1 K 8 K x L J p N F H b x D Q 6 R N N y h C b O o 1 J U w O J w I h z x Y W F y G v 1 7 j q C p d y d R x X 3 0 H t 2 H R g O j v Y k E d H M / d 8 s W K u s + i 4 F 9 z y N I J p d r 6 k 1 f e Q l / 6 + c / j X w + T 4 6 u B v P X g g i r l + E s t 6 F t t 0 X Q E i 7 8 w T R O D D o C 0 z V e / u A P r 0 B n z 9 N A t 1 H z 1 k P n j W B r x R H E R m x 0 b D O M X a S B d l z i / E z b e P 6 J R Z T 9 n k b w q t Q U a d k u K + 8 J k p G s J w k U Z 0 O w x e H d O H g Q F D N E + 3 Q q f P f r X 8 P B 4 y d g I o G 5 e + 0 m + Q I K T N 6 / S + N d D m e L C 7 z R l 9 + 3 j B / 7 9 M + K 3 y o W V 9 P E d 4 O b F y + J g f O l P / 1 j n P i J T 0 C u M c E z e h 3 B F R 8 O P f 0 M W r o k 7 V u D P 5 O G X S k t s G z U R a l U m g Z U E i 3 9 U j C B W C W S e R k J X U U U 1 P 9 H / + M W x p a T e O f f H B P v M 0 r 5 E t z X y D c 6 b k Y 6 m h a b I 9 T A 6 6 R 4 Y W J k m p S s K S 3 2 6 T X Y 9 S K Z W J k m Q f R r 0 X F I i v R G C n N Q J h w k m H I E p k p E / b R o 2 8 9 1 z y X 6 f u / 0 K H Y 9 t 1 0 8 Z 8 Q K i w h d 0 4 k K Z G W i i s 1 9 V p E 4 z F M v D 9 6 a I V 9 L W m c W m 0 t B 2 c v b G E l m I 5 P M o 9 k 4 I M a K s d y J j X I r H 5 x b Q c G R h j m n F d W T u I g o 1 5 f o t B Y Q u 3 k f 2 0 4 M i L q G t 8 p P H q H d s k C Z S 0 u Y H 7 + O D 3 3 0 J z E 5 N Y n p 8 b t k f i 3 Q 6 n U w a a 1 4 M P m A z D R p d 6 0 W x 4 8 d w 5 V r V / G x n / g I V l I Z G A z S e q R a a W Y x s U p c K y n z b C g g / D 7 n B D Z W H p K E i Q M U W 7 N W 0 + e D 6 D l p F D S u E f W J W Q n e O K f y 1 y 1 J 4 5 w W 0 z z + f B x c J b R C v 9 9 B C o I s M Z 3 V q u q m z 0 m + T L L A m 8 d x f k g W V n k v i v k C l F o V y h w p q I L 9 7 w j p l W p G 1 f c N n D 7 D K 3 o 5 6 5 s x n 8 2 g R 7 v x J G Q 8 n k D K l x E 5 k o x b Z J 1 5 9 T v v 2 0 T 6 F + H s H B x a D g p U y F d S k I + W Q n C i g o 4 D e n G f j L M X F v H M i d W B o r u v u r H 7 o / V g A m f p L 9 x c R P t I q 1 h 8 y C l O S f k i l j w 2 j H S Y x O T q 8 m g A X X t a M H e b + t V p g K 7 c i + Y 9 Z M c S O S y + k 4 D j q Q Q s + l Z S S R v f C 9 P G t p 1 6 E d a 3 7 2 Z v l q O x v G 6 q w M a c R p k C i x d z J D D t 0 O g k S p z I k m p U y z D 1 + g y G D w + i K D Z Y z 2 M h Z s B c W P L T D y h i s L R Z Q G 7 x u 8 I T + 1 A s C D X o q Q / 3 9 s i h L i a Q k 0 k b A / t 8 W W R X g u j e I / F l 3 i 2 h q C J n l p q m V v l o J T 0 J B z V W n r R 3 W Z n Z s t X Z K q b O + d F y K k s N z I J R u 1 4 u 5 d x G / 5 c 0 Y q 5 Q w e 1 l L Q 5 3 5 4 j e 8 f q u C g l 8 u z R w Z F z y S y E E i s F p S i U S F 7 Z g N X C 0 k C 0 e g 7 / P i o I j m r 4 L G g y e e H J n 9 n v B / T O j 2 P n s d k w m o x g y b p 4 B w e W / / N P k v x y o J 6 C y L 3 z n y n W x 6 T J n b m g M J n j n p o k a N u H A y c P w u O f J 4 q 7 g w J G n y d r m x D 5 Q d + 4 8 w I F D e 0 T Y n z F 5 J o C h Z + v a f M 7 t R T m W Q 1 q R x c 7 t I y i U Z b j x z n U c O 3 R Q a l 9 u Y r I c n g f L K M T 0 a N + n F 4 s 8 P W N L 6 N h G f U A + d 7 Y S I l G q h + V 9 P j 9 c r v p r P s / i X T 8 J p U t s D 8 S 1 0 c e m R t H R b 4 b n G j E L U v L O / d x P b W L s 8 X U v 3 c y K 9 V o r M z Q + q l a a t x 1 t M p b w 1 g T R e J k S / c 4 i l v 0 l Z O T r / d K t 4 M l 8 q A Z h Y v C m a 8 r k J N 1 A j N S S D e F F 8 j w m 5 k W e m K m J n H l S F a N + D V w m a T B K m Q n 0 J V V a D E C e J m G N o q I B u 9 a 3 2 Q r 4 X J y y k i Q L w j s c M i b O L q H 1 m d p 8 G P + K V D q X L Q 2 / q u G u V 4 1 D X X l h c d h P k 6 K H 0 j Y v v C S D B Y h t D q M W c a y B q y X x Z 2 v 0 k b 8 v 3 Z + R q A J g 7 1 o 9 u f l e Y 2 Y p C F O L C e 2 6 R + f n c d n j p j b H w 7 Q b B v t 5 b V 1 d c D Q 3 Q Z G y k V + k g m v Q i u 6 e E d E W M l O S v t N E f Z 0 R O W 5 F e R L t L Z 0 i C r m S I n 9 Z S 1 b C U 4 K t m w S S 2 n L R 4 0 F v V z f s L i v C Y w n 4 p g N i z V J n u 6 R M + Z y e a w V k M m G s a P T I m m X o q N Y M 9 I 4 m Y e t R V l P G p M / X Y D Q a R N S z N k 7 4 7 6 I v A U U x j 9 Y d n E d K / q J T g 0 h U B Q v 5 f Y a O E o z K V l J 6 a l y c j J D C s M L S q a X f 9 i M e i B O F l H w + D r I V K z L M h y V q u l 1 T x G z u 3 Q k T o 9 6 y 7 x L N b T 2 w H x 0 Q e + T 0 H r P i w M e 3 g 5 g C Z i 9 K K 1 r 3 t G Z p o F n p Y a O B u k g 3 L q 0 f Y r + K f S h u m J x M 2 m j r S R H L E d U i I e d / T A n 5 4 R j Q k G a r U U W 2 O m 3 r a N 7 F W T X 2 V C e h + R p Y m B q p B X + + V o N C Q l 3 Y W S i 5 r j U H M G r g 3 2 f h 4 + h f 8 3 Z p q f g P E v Z d z b C q 6 + v J N g N f F c / f M H g S u H a Z R R q U b G X s / W p i E z F h I f j D I o u B 7 k q U a J N Z E K + 4 U e Y V B O T 3 z L / j g z / u Q D y U J K a R E P 3 K p d S 0 x r p Q s 2 L Z + c I Q x k 9 L K 7 y T w T S W b q e g J l + F 5 4 R + 7 c / v 4 9 f + j P P 7 q F X J F z X a u a Z j A m Z 5 f Q 6 p E W w R A 4 F 6 O Y M m s w K O D v L L 6 E a C 3 q g 4 p o u R U k w S h V Q M Q K M k B Z e T 4 R / + 5 R g c p j j s R j n a D z W L 1 b 6 z F x P 0 C G A q o C R F I T W E W U n C l P 3 e + u 5 7 F q j R F S W 6 b E V 8 5 d K f i I I t 0 Z y H t A u R p P 1 t 8 L u D m H l n X n z u y O / e w 0 / 9 X 9 K W n D W w V u H B X P O V 8 o U n K / F l 5 T p t J J B M G X U y B x b e K s L Z 4 a R z G s S x t Y J U w 7 C T B g k Z H P a f 6 q C G F D l o U o O y I P K D / T Z z d X K Z r a G w s A Q O l 9 f A Q s b Z E y x 2 J r t J V K v 9 Q W K r Q 4 A D R R x E Y P B y b V b 2 n o k l z F w i 6 n R E E g S z r F s 8 a j D K 2 h + + 5 r + 1 K Y L B o x 1 E 6 5 a Q T x Y w 8 k w H F s 6 m U U 5 3 o t U q R d R 4 s t + 3 E M L 0 R T / U b V I V p Q o N 2 L 7 D T f B G x n H 2 b 1 7 B r d 8 / g X v / 9 3 P k B 6 b F u q p o e l n s d H n p 9 D m h H B t R K h a R K 6 b R 1 E T W s l C E x 7 O E x e k l r M S m x H 0 0 t 9 n g u 6 R B U 4 8 T c n 0 F r 7 3 0 O Z x + 5 T s Y v X w G b / 7 v I 3 j t r 7 + J L 3 / 2 z 2 E 2 a H D t w j m k S k k s t X V A 5 Z 3 H c k x y A / p y I X g z 7 9 4 6 M Z 7 M h 2 r Q v C 1 m I k J l J S L J i t j i n k O d E 5 f m 0 H u 4 B b c X D B j S R 2 B x m Q U 1 C H q C a O q S O G t S V m 8 o F i Q F D U 0 2 8 T U / K h Z P w m J + N H X Z C P e + O 4 t d H 3 l 0 z Y o L s 0 Q 6 t S X s a s 2 L w b 9 V c C h d 2 i y N H P u G E g C N A s v + F l s 7 X h s 1 9 p Y H 2 5 7 f W M u + F y i S I l A 2 p B l t B h G U m D I h l Q p B T x T I t Y + O B R I i O 6 N n d z v i 5 O D r m 4 n 6 5 E k l t U p B D s 4 Y U Z T 0 Z J X k w k I 1 C t v 0 9 U V E Y l E c e m E X x t 9 a Q t y a h C v f j k Q s j L 4 X 9 F i 5 l U f f I Y m 6 c W Z F 0 3 Y Z 8 j G 1 o I e p a A L h a R n S J Z / Y x c T U r C P S 7 E e O L I a 2 U 9 r p k M H j Y m r h A Q a 7 V m + r w y l g s x f C 6 D i h R P C S F U V F F I N H u s i F 4 K K b c n T a J O X H W R p i 1 A o m w / p X h o X r A S g t O b j 6 p D F 5 / + 1 l + A t K d O 4 y w x 1 4 f B b + o / C u B W q k l X w N 3 x R i 4 T C u 3 7 i O j / z c b + P s y 3 + M g e E R p B J x o i A W H H / x q P h s c D E M o 4 0 s k V E r q I G k 5 d m y d I q M Y Z 6 l a E w V i V N j m 6 0 b h 9 P X I u A L I T K V w d D x + v d r 8 z + 8 A T O H y 9 l 3 k 6 5 9 a 7 f K F E J a E i K J X Z J 8 j 0 Q x h V Z d d T U u D V 5 e E 8 X R P l 7 m z / 4 V U 5 X a Z H W t F N V a L C x 6 0 N X 5 5 I L 2 Y E W F H S 0 1 v 3 A 9 e H K 3 r N J A J a 9 U 6 y C u R 7 p Y o n 5 J I H K 3 j K F n V i 8 v k Q S F l Q M P w h I S F U 9 V c C r 0 3 g J y Q R l K Q S 1 k m j J M 3 X I U Q h q y R v Q 9 r w q t B 8 h L U U t a f e z s D E J d 2 8 h n p m t 4 4 E F Z E 8 f w 0 X r V p 9 k b C + g 7 u J o 1 X C L 6 f b S P 6 / 8 t 0 K / L U A 5 a Y X a a k C n F i b a Z 8 e D B K L p 3 m I U v x E E K X n O X X V H A f 6 8 I W 5 d K 1 F 0 c f n Z r b c r z e H P X w u h 9 S v K f a i F 1 3 g Y o 4 7 G i M q D A q E 9 S J O 8 W 7 1 q g b A Z O x q w I 6 q R X y 8 Q y e d O C G 3 1 H J J P P g 5 K j L 9 1 H p T h x e C k C a 6 t F 8 G A u n c w D n S v E c g N x d G 0 t l s m k t z 1 i 2 c b C P S 9 U e h k c X Q 6 x 0 n Q t W N t x G J s 7 i c P d j d f + O M T m S S C a F d R Z W d j 7 6 J p r q 1 Y F J S S Q Q H G g I g W f s F I c V j f K X C K T n Q f l z N U F 9 B 9 e T z c X u H r u Y 3 Z o 3 w x c G n l t / l 0 N H G q O l n X E G u q B k 0 Z E s l k E 8 y U o 0 2 X k H m Q x 8 o I U h V x K + 5 E p G D B g M Q i h 4 i A L U z x O s e J J d k b N X 2 y 0 T D X M 3 1 x G 2 2 4 X t b 8 C k 2 f 9 J K i S x p / y l d F j K 8 F z I 4 v O Q z o U S 0 V E l q O i P g g n A v D Y E I n B J C a c b 1 s g Z c Q W h 6 l b e k a P Y p M P y k y T K J k g S h P Q G / w d 3 2 w A 8 c U i 2 k 7 R N + W c s y L d x / 0 3 Z r D z x Y 3 r H 8 a y M l J I a h z r y W H m + h L 6 D 7 V j 4 o y P h H B 1 J D b g i a C p w / a w B N 2 7 x b v 2 o S K p C p J Z a n D q w 2 i 6 g q G m g q B 7 U 2 f C 4 u Y Z L E z 3 T 4 + K 5 / Z 2 G 2 b e l n w o L t b P w i S B T X F 9 v q Y G F i b m y g z m 0 9 z o N Q Q W w m j f 2 Y S Q o U t E f j Y C n z X O N b b p 8 S T C x J C z g t C r 4 R y 0 I h 9 p F C a Z o H y s D F i Y G O w H m i v t k J V 5 t F c / W w 0 n r 4 W 9 o Y o s t x G X G h M P u g c u 9 M i p X P z g t T q c H d 0 I F q Z o p n r + N Z i b 8 x I 1 k y F T X C 1 x R T r G W R M 2 r V Z E A F 1 m J Q r K A C K k k V O 5 C l x q B 3 q J N X C S 6 v 3 Z P t y c 6 k a M h I 4 T W L l C K j / k J R 3 0 J R I y u h 5 + 5 A u S p e Q K s 1 F t g Q S C q P 7 5 J Q y c J G G h 8 / B 9 W f R K B M g X M e 6 y Y v l W G h q N F q k A C T R J T 2 1 5 P U 8 6 8 3 a c K 3 G l q D j F F t J / W Q l X v x P t 5 h 0 i R M 4 r E 1 j w g t G S 2 D b U P q B F 2 7 O k y u I K I U z c V g y V 0 o J c Z m P / m y e t W Z h m y Z d n Y W L I t e s n 2 + V p J c a / R + v E e O L U o 8 3 g I c f O 6 Z i D s 8 e A w G Q c x u o M p l q n E l S P w 9 m D J 9 r J s i y L / Y F 4 5 3 i x v I I G P m 8 W r Z B r h C Z q H P x c N W d + b g 7 N t i 4 x Q c v U 7 e 6 9 M f Q O 8 F 5 B C j H H p S g S N a A B s x r k U 1 S M s G h a Y F I 3 1 Y b 5 l p E N F 8 W m B 6 w y l c T c 0 j 7 q O C W v L J U j L 0 u Q + P O + W F q y r F z V S U l + o U 8 s N u T y A G J A u a S l 7 2 v B A 6 C 2 M T L f a + O D f V D + T u N j L W o V u c J p u V h a U U N w y g 9 Z h x K T 6 Q h 8 n I k d y M N g U p N V S s N W j f 6 x Q P J v u 3 p d C I 3 J Y a P P 8 0 Z q / D v 8 + 5 3 2 C r o d J E x y u j f y O 7 j t G 6 8 l X 0 m S A O g e J u a 6 r 8 f Q s 9 2 G p Z s p D B 5 v f n g f y Z w c C 1 G l K L N l 0 F S g b 9 F g + s o M Y o k K i r k M o i t x k b r F i w 5 Z A M 2 6 + n 3 o b S o U 8 g X w P s C M c E q O J f J 3 W r u 1 s P d o E E 0 u C 7 Z g 0 l t J K f P m 1 n J x D m e f A b 6 p A C l B F e Z v 0 / h q X 1 0 o Z / o c + Y i H m q X 7 S O f R z P U c 1 q B E 1 1 0 x k G I q W s V C 2 n e L 7 5 t A s R w E Y 3 a 0 2 d n / s Z H T m R K T d b e u X Y Z J 0 Y m c L g C n y 4 W i j D p M S V p K b s Z 3 / / p b M B r b 4 Z 1 Z Q N g f x J W z 5 6 H r 3 P N w O T r D a r M h Q O / Z D C 0 k G H S j 5 N T O 3 J m C o 8 2 O Y E a B Q D i E F p s 0 5 y V 8 J 7 o Q a Q N o u i D 6 O D / n m u k 8 b 7 R V y E g r K 3 l r U j o n n 0 N l J M E l b R l d y A B m c h 5 k 0 u 9 w k Z e c n N N e C i I i y O D 6 g k a u o b 4 B W M P X B G o r S F A n 8 y p Z / s u U W u R R 0 q 2 x M A V p s H E K G E N u s a L V q E M l a 8 F 2 G p T Q y T B 3 M 0 q W K I n W D r M o k l N b l V y m f w v 3 F t A y u F H C c Q X + z D i W o z R I D a s D Q 8 r q R G f A G 0 A i l c T K 0 h I q K c D R b o D W X I + M c V S e c / + 4 Q l j E G 0 N k k v w 6 P Q k 4 W Z H A Q g h 9 R 7 v p N 7 R I R N I w m 1 S Y P u + H g 5 Q w g 5 c A L d x d w d L d I G I r S c T c K Q y f c t L 1 z G K J L d Q w N T 1 R Q K a k w i 8 m c L / z v N L y a A j F q B G F D L X N T B y + 6 b j Y U S M 4 n 8 D w c 0 T H S Z g Y P v I h T W 2 S J e c 6 5 t H F L G 7 f C m B O 2 4 J g 0 k Z M g f y 4 u o w / M d 6 1 D 7 U Z d n e 7 0 a R t x t i F K W w / M U w 3 r E I 2 S / R g M Q / X g B U r 9 w J o 2 W V H L l e G X E W m t 8 I 1 J m z U U N T V x L V X U z g Z D U A 1 p i Y n k S X N x Q U 9 b F Y r n n 7 6 G G K B C C o K j u I o y C 8 h U 8 5 K p X p 5 t R o T P N f F G e s M r h 2 x V a Q j O d K W N E g 2 i J z V 0 p A M 5 C A r K h q i g F K O C v t S M V 9 M 7 E b e u B l d I z L Z n F g 8 9 y T g k G 6 b p U 6 J 5 Q q l k H P R F f S / E v U + L 3 3 n K Q c O V b + T C O O o s 4 k G Y x b m D h M m g j 4 M O q 1 i 4 P H 3 e L A 8 e H M W 3 S + S U p M Z h e V h c A K x W l a P c N U W G G 4 E r i W x H P e j T d E m F u A 1 7 5 C + 5 5 s K I R 8 2 w R 2 7 A q N F g 8 l 7 9 9 D R 2 w c l j Y E C U c 9 / e F 4 r r v v + v 3 8 e i X C K r q c M t U E J / 7 w P M 7 M p 2 M n b z e Z D 2 P O R E X G + U q V I S n o e R q s e v g t G N J 2 o T 0 f U o s L T V + e I o i v Q t 6 8 L 8 5 d S S G Q 9 2 P 2 C 9 H 3 G 7 Z U A b L N G d B 2 V L D X v H r M 8 4 U X G T y L p a E b z r n r b 3 l / K w G E y Y C q g E u v q 3 g 2 + 7 w L F e H 6 I 1 + 2 s / i z X b k t G 0 0 i F 0 6 Q d J e e V E 2 d 5 Q p W X F N a y D h r B g + A L X / o K a f Y C t M T D 9 + 8 5 h O H t v T h 9 + g w e c A Y 2 S R H 7 J T / 3 6 U 9 I 1 o m P V I W p B o 7 A 8 T w R P + h D 1 a O P A A l R J p q F 1 s I l z 9 Y L V G S e K G Y X + Q N E U z l f s K S O o f O o B W W f R U S n H r W 0 P 5 P J i H V C j e B Q / o l q z c P H g a c g 7 l y 9 A Z 9 3 C d s P H I T T 6 c D x / + s 2 / u O z B e R i Y X z 4 E z 8 N / 4 o P 7 s k p j O z a h 9 e / + R I + + c u / j A g p I 5 1 M T Z S x g q X I F P L j r X D u z 6 C i k R Z P x p O 8 K N H 2 s K z 0 t Q U N n u q S r m n S r x Q L E h u x M h e A q 6 c J u U R W J A x 7 b p D / o v e j e w 8 H L s h e 5 8 m a Z n i j B b Y E c r E f L u + F y 3 X I S / S e S q 4 l Q U 4 h l 8 3 C 6 r S J y V X N s h t d e 9 j H 4 X E j E 2 l Q 6 X S G L E o I r m E H g h M l U r Z 5 y I 0 Z 6 E d S c G m 3 Y f L y A i x 7 B t B l J 2 o 4 s 4 Q H 9 6 8 h G Y + L Y j + B l W X 8 y / s 9 I m v 9 X + 5 Y w O G n P o K L l 1 7 B t j 2 7 M f n g g V B C z 3 7 4 E y j L s 0 g k Y l i a d + P A i V O Y C 8 o w U 5 8 7 f m K 8 J w L F O D E Y h + e d J b g O c k K O 5 A y y M 8 x L v f 0 T K Y y 8 2 E J N T X y c / k W z S 7 C L p M y N M X + N f B Q S h p 5 D L p E + w 7 u c 5 3 m i L 5 i D q W U 1 v e J B J w 1 q q W N q + X i M x 1 k p 5 u P z t / z o 2 u / E 5 J U F 6 J V O d D 8 l l Q 1 j W q e r S D T J N x a m z s 6 j 9 6 B E 8 7 i m N 2 f W D 5 x a z 8 0 b w Q V X t O v 8 v U c j H k h i + W 6 K a G c B / Y c 7 h J B z p G w x q o A h R 5 R q V o k y + U p l R R w W S z t i w T D 9 h h 5 p c w q K W J Y s g x K t / T q M z 5 b R V J J j M X E f j u F D 2 N m n x Y 2 x F B z k L 3 Y f M Y q q r D V a z C t h p a p F R O O J W n L x H V Z u z A Z m L 8 Q R J g H r o e e J d I z o r U 4 E n E J L R N 3 a J U X J V t X J i w m N U j r P v d e n s e t D A + I 5 9 0 + K s 4 T N G f i v A R 3 7 z V B Q m x R I e H R G s v j l h a p S 5 H R d 3 t 1 d Q S o x j Z U z e g w + u z r c z x W F e S O 1 Q o j 4 w g 4 N j Q 1 S A s o C y j k l 4 t E w f u E v P X B a d P j 8 3 9 + O y E o K G p k C 8 V Q G H S M u E u Y M l m Y 9 0 H R s Q y Z f Q o s 2 D X c w D 2 9 + a x W r N s N 7 J l C D r j K a F T E U T b x I k H h 2 N R s i k 8 x i 4 W o c 3 Y c t 8 N w J o X 2 3 H b p q 3 e y N M H F 2 R d R a a A T P T f T 2 9 o i K P 9 6 7 a W S p k S A v k W O p Q P d R k 3 A 8 F 2 + H o G a a T Q 2 M a B P d K Q 0 K Y x z t g y 7 S n K t p F 9 P M 2 Y s x W P t K I t O C O 7 M 2 g e s 7 r 0 H L y S J R j H Z h B b m z + b M d h z R Q k 9 V k s L C x B Y w v 5 G B p y O P j E t P L Y y t Q q M g O m 3 U I z e d g s L H W l i E f l 5 P G p k F L b c p O e j 4 r Z V o Y j H Y U S l k S 0 B x R G R K C Y S O M 5 o 1 8 s g o e x C P Q j e V h 2 1 u A T d N J h 9 g C S 9 x 3 M p Z E Z k W J n U N a c N S f x j E S 5 A M u x G a x e + 8 u c Q Z P 4 g 7 5 R m p 4 Q z u g d X t h s s l w c / a G q L 8 R j S f F 6 m s + p 9 8 X g t F g g M l q R l 9 T N 2 5 N 3 c a A d t 8 q B c L K K B / m / i X f q I N Y B 5 0 k t h x H h f q E N 6 0 2 2 Y 2 Q 6 4 q i R o W f K O P w i W 5 B F + 9 O Z O B M y 9 B 0 K I d w N E D 3 q q U 2 X k 2 3 B H t J W b E 8 6 0 V r t 9 R / C 7 e X R P 1 0 O b W d W W c V O 8 I z e M n N / I U k Z K o 8 B o / 0 C L X K G z k o b X E Y 9 R Z Y u / U I k E K M h U o w N a n I + l n F Z D B v F l E D B 3 B 4 m u L d 4 D 0 T K M Y u x S L 5 T U 3 g H L 4 a 5 + U Q + P T p E P Y 9 J y 0 P 5 6 K Q u Z Q 0 6 W i 1 t a N 9 j 5 6 o Y Y Y G Z w W O A S W M 9 o 0 d / K X l Z b S 3 t W H p Q R D t O + p a h U P w H M p m 6 8 c r n B j R h T S s N N A 5 x 4 + F m z d U i 7 s B e z 9 v F F c m D W 2 A q r o d T C M y s j B 9 x 4 l E I A b / W A X F U l 5 c 3 / z d O X Q d c 2 D 5 W h Y 5 E l 7 2 T f T q J h I w D X K l M P 2 G H W 0 H 1 K u q y D K y R G O 0 9 J l G h L M L Z J 2 7 k A l n k Q 7 n 6 Z 4 3 3 z G j E X O p B H r 1 U t u s + J N o c d H 3 q p T 2 1 r I G + 9 p y W L i W R 9 d T q 6 / h 9 r 0 H 6 N t V / w 0 e r G r y A H m u 6 C K x 6 N / 5 6 z H c + Y N T I o A i F v o p V f B O r y A X z 6 J 9 V x v R p X F k i Q Z G Q z 6 M n B g k q y V D t k L M I 6 V C Y C o M W 6 e J f B P 2 2 W h w 0 f 9 4 K Y t 3 d g X W D t 7 U O i d 2 r u c w f X Q x D a V S i w Q p h V 6 m e q T s k J E 2 G F D T o 6 L h 4 A / / x z s j 1 r P j A 3 f o t 5 V j G N m 9 j Y Z j B T M X Q 3 B u V + N m M Y b n b f 1 I + O O I + I M w j B R h 1 X R g / M w i R p 6 V 5 v 6 m z g U w e K q e F R 8 t u H F 3 Y R j D z Q U s x V U g t + 5 7 x n s q U J y S l F w m C 9 H m r R 6 R w N o s 4 1 H D 1 d V K D v I 8 d r x Q r 0 4 z c 2 U R H b u a s X g 3 A F n B A J k + Q Q 5 3 R n R Q J W m g j j F A 5 1 B i c T R I A 7 Y E 3 k D A 0 m R B a D p C g 9 F G I s Q b W Q e E A C e w R G K l I s s Q g 7 m L f C L q / M 3 y + 9 a D 7 5 V / t O p 3 V f 2 p 2 R s e 9 B 3 s E B P H j c s L t g J p M e b q A b 4 W c R p o 5 s 5 H Z 6 t f i g T w t I 2 U S L U / J s + H M H R y N d 1 k S 2 B s p v P w L d B r b h O O j i 1 Q O 3 V R O 7 H f x F B p m 6 F V 8 r K M E o K R F v z z z 0 3 i 9 7 a T 5 q e 2 a h m 2 Q a Y o P 0 z R u X P n L o Z a d m J 5 a Q 7 9 + / v F h g M t x / N Q y S Q G k o l k x T J 6 x s 1 F F S y 6 C m y 6 E s I 3 A m j Z S c o m W I Z z 2 I J s k O g c r 0 X S k h B G Z 9 F k 7 R O K d i 3 c E y H 0 d u + F Q S t D w B 1 C x q c n 4 Q F M F j N W y F e 8 e u 0 a C a g a O r 1 W 7 M X 1 6 U 9 + g n z u L + M T P / l x J C b k Y p n 9 7 D t z 6 N n X Q 1 a I r l O u w e i l U W x / e j s y Q b L a j i V q H j k M s t b v e U K 3 h v d U o L a 1 l K A n L q v q S N P N 6 F C U J a E u 8 2 5 1 P I s e g 7 5 H h l J I j W 7 S f B U Z l 0 J W I R 6 M w u w w P u T w j 0 K a N J 6 + q v E 5 V O r o k 7 a E l F Y J Z 2 B V 9 m P 2 5 h x a d 3 N B x g r K S n K e 6 S / T N m V F L 6 z V k 2 L 0 z W V s f 6 E N / 5 + v T s A f L e J P f 2 1 1 j t m j s B W B Y o T n E r D 3 m k Q 7 c c 2 O t Q h 6 S C u T x q / 1 x + L k I j q H V m d g Z G n A a E n m m O o 1 x k m 8 I Q + a 7 e 1 C I X D h z l d f P o 0 9 u / d i c M c w Q n M p a C 0 y L C x M Y 3 j 3 T u F L f e e l L + L D P / 0 J 8 d 2 r t 6 e x b 6 g H K p 1 C t H M q R w N 9 + T 6 0 5 S Y 0 d T r E p m 9 M n 2 s h 6 h r G z 8 5 j 5 B l J a Y 7 e i m P 7 P r O g z a 3 7 l c i o v A j c r G D 4 C K c o V U R k l v u F + 1 N R U S C t S S E 6 m h M 1 K 3 g a x v 1 2 G u r + Z V I W a l j k P U K o + 5 + u K T b e D W W J l G m n 2 C T O e z M P S 0 8 R t j b r w 6 q 3 k + f 8 s O x P I F 3 c h p n A 6 u v 8 f u D 7 N g + 1 E Y J J O b x F A z x h K y o l 4 s H R E s b H p / D K 3 7 x F j n I z L p y / g n 1 H d u L 0 m b O 4 d e s O X I 4 W 3 L h 9 D T q D D q a G Z Q C b Q c V L v K v Q 2 8 k p J e r I O a x j 7 4 y L 1 Z 5 f + 4 v P Y O + p Q 3 j 6 / 7 y P X 3 r O g p W x E C Z u j W P 0 6 j 1 0 k R D z W q j a f M b G I F + K 6 C o H J W p 1 z U P z C T h p s H / m z D L u L i b w y 8 + b i D R t T b t x N g R P j D 4 O O p s G a X L c M / 4 y A j E f M r m s W A 9 U w 9 p i k h b H 6 n u I e Z M w u i T B r b k j H O 1 8 Z 1 k G E y / x N 8 k w c 3 s O N 0 5 f Q U 9 v H 0 K B A M Z u 3 c b c 4 g N Y 6 V w G V Q u W V u b w y l f + G v 0 j O 6 C y k v 9 Y T M O m 1 c N g 1 Q k a x p P U G r W M f B P y 3 2 w t R K 1 8 N M i p P + j 3 a r U X 2 e p w h e G s T w 5 7 h 3 S N z h a N m D f i q F 9 F k U d 6 Q g 1 F w U V + F 3 + H Q x B q T F + d p 8 + b y S r F 0 b W 9 G c F y F C 0 t k g W 2 d q q o 3 z X w T c Z x + + Y 1 e J e n S U D 3 I Z 8 p 4 q X P / C n d e 0 b Q 1 d B 4 A a 6 9 W q L S O a z c 4 7 I G F a L u a Z R z e s Q T W i w U n j w B e y t 4 T y 3 U R j B r y m g p T i M 1 p y C f q Q 3 l l p B U b k p W w M p 4 B O 2 H y f l t 4 8 h g K z X v + l B 6 I + K x O M x k / h s R m k v C 2 W c W k b 5 M N o G C M o o v n o / h b x 9 r Q o U s F O 8 S r y 3 b 6 M 6 Z C 1 W Q I m v G 6 3 + 4 B j o v k N P C S j q S y 5 k V 6 Z h L J L 3 y j u x M F 9 8 5 c 1 M s I + B l / / u f f h r T 9 8 e w M D 8 t / I R T H / k J z M 9 M I k O + Y N / I d u E T u j r q x U E Y 3 N G i z s M T 4 u 7 r 4 9 C Z D V A 4 a a A s J L H t c J + o E 1 8 T F v Y l C h W p R B f 3 0 O y V Z f Q f W b 1 A j 7 G U y k G d y 8 D p I C p H / 8 o V 9 p O U I i 2 n b 3 + d d k e W Y 2 T i V I g a t O h 1 y U V m R j H u J 7 8 z i Y H D 9 D n 6 E X d E g W 5 7 3 X M f P T + B 7 S e H M T k + D V l Q j 8 H j b S J P c 2 a 5 E y 5 i J i 2 t d S U w e 8 U P + 5 4 W G u Q Z p J c y 5 M t a 4 Z v z w 9 X b j F y + g s k z M 9 B b D e g / X G 0 / v i m 6 V x Z Q X n j I 4 8 K f k G P s 3 N 8 I v + z E i z + B G 2 + / B a 3 W g C X 3 P A a 2 b c f O Q 5 K P z n X P e T L d l 5 6 A S z c M f 6 y C u / 7 1 i c v f L 7 y n F o r B f e 4 0 V p D O S 7 3 P J X 5 D F Q c S F j v S U Q 9 a H D r 4 R 3 3 I p y u w m D v Q u b 0 V s 2 + S m V 8 s k D b S C i 6 / E a J R 8 o t I m J h 6 N E J v U 2 P l f g B 6 h w Z c p Z U F Y k c 3 U R E 5 1 0 3 g V U s F s j R 1 I e Q U S 1 5 x m 5 B 5 B M / m p f w s T F y 6 j M O 2 b H 0 K 1 P E 3 3 r o B 9 + w 0 j p 5 4 g S x G G g 5 X s 9 D s I Z 8 P x z / 0 E b x 9 9 k 0 R V u 4 e H M L F 1 7 + L p c V 5 D O 3 c W f 0 V C T z w 1 9 K h r Y D z 2 x y k 4 b O B A h L L R A e d N q g N K j w Y H a d 3 W T D I k v n C W M o 6 E b 6 3 g K G j 7 W L X x G w m R 1 a x g j n 3 I u w 2 C y w a F c + W i h o P D A 7 B R 7 x R W F r M o q 5 8 D R x 1 1 d l 4 P 6 0 o F G Y t p j x J N C t V Z F W q 1 I q a P D Q 9 A V s z l y S T D u l V F l G K L J l K o m 9 3 B z z U p + E x G Y b J H + P 9 v 2 o 1 L 2 Y u x I i i O W i Q Z 8 V G a L K y H C V i M t z m v n s l x L 0 p j D z b T h b K J D 4 v Q L 9 x d U 4 G h y m L i j y L O x d u o q + n H c U M s O x 1 4 + 9 8 I 4 V P 7 9 H h q R M n Y D Y 3 Q W / U Y n l h E U 7 O B y R G k C U l o l e 3 E e 2 T 4 d 6 K V s j n e 4 X 3 X K A Y N W F a i 4 L R B n 9 W g 0 6 1 C Q u 9 K T g S Z t i 6 1 H D 2 G 6 H t i U F B d N F 9 h U j X 1 D T 8 8 w F k V 2 j w m y V n t k D O Q W w 5 C f f d e b E F Z O O E K j v j k Z k U p o j e R e e z a O / t J D F K Y X y x A 0 5 L X A j N 2 u 1 s + J h A 9 V L Z R n I E j D u a s y 2 4 e K I m 1 I 3 O X S 0 i h Y p h b 3 K i e 6 R H b A L X O m h H Z 8 e Q 2 P K F B W m t M D F Y + B s V Q L n I Y f i N 2 6 Y R O X I n O Z T N x U z a R l q g M a m R X C 6 h c 8 A F A 1 F B D f m R Z j M r F y Z M K c g 0 5 C + Y L d C S F W O f z c l J u f S 7 v D 1 O a 1 u L q J 0 Q S M k R u B W A w a E S I e 2 N o L e T 3 x v P w 7 M w j t 7 + T m r j + r V 6 p 0 p o 7 q 7 T 0 G w s A 4 1 Z j U Q 8 A Q s p O i 6 D 4 O g 2 k o / j p u t V i B 0 q Z 6 5 6 M F D 1 d x J F L z y 3 w z D o 7 I g s l p A v R q m 1 r W J + y N p O i p T 6 k y 1 S j Z K 7 z D J c m b O j 1 e H H x W + f h 5 G + t 0 R 0 7 + C p Z y F / 8 G 1 Y T H o 4 r D 0 o K 7 J 4 + 8 y b a O 3 q h N n K 0 U Y 5 z s 2 a h E X 1 x n n e 8 7 3 F D 5 z y b Y Y B 0 v a O 4 1 F 4 T 9 O A f M 5 B N 0 6 U D T 4 U s m 0 i Z 0 0 l r 0 b b q h g d G 8 f 2 b f U U E 7 4 2 z 1 g A S F q Q y C + i l M + h Z 4 j M v o 6 c W 6 M S b 7 z + B g 4 c 3 I O 7 d + / j u Q 8 f F c L 6 n V d e Q f / A A P b t 3 Y t w Y e o h t a i B Q + 9 s 0 3 j F b i T v R o W 4 v p 3 8 u 0 b w x L G x 0 o q s L P x w O c F W M X p u i m g S O e O P l 6 k N M X l u B U O n p D m 6 C b 8 S w 8 1 F x I N J m K t b b W 6 E 2 U u k O M p F F I o 5 D D + 7 m p J u h G y g j F B + B X Z l C 2 K B M J p 6 X N C Q B f D P x K h v S D H p e C 9 f G c J L e b F F z g p Z 7 J a q w q n h / u u z s D t 6 4 d p N P q S K r B i n b 1 X k Y q m I f y y G Z v K n e A F i 5 x E d g t 4 I m t v t Y g J 4 e T y I t J 8 I H i k s t V p q 9 1 w + i f 7 j q 4 u k z l 2 I o 6 J J Y N b a v 2 r L J c b 3 K 3 q 3 V X x g B I r R v j I B W V 6 D / h d N N I y z C C a k 5 R 6 T 3 q c w 5 C q h w / L 4 y N 8 q E B W a u r q I z n 0 d + P Z 3 v o N M J o 0 X X 3 w B 9 + / d x 8 G D h 6 j j W / C Z v / g s m s j S H H 1 x Y J 1 A 1 c C h d t 4 F r 2 P H 6 g l m A f o N r u W n l L 9 3 v P x R i C 4 k y O f U C 0 3 M x o 8 n S 2 s b D j z w q r C j V V p u w T m G K x M R O P f 2 Y D K g g t O 9 L P Y x f h x i R D E T s S Q 6 t q 0 W v s a 9 c 9 n 3 1 F R s S P j T k B n K M F Y D S l w S g f 2 x V I x 3 i r c j R V b F a f e J 9 q p l z 0 Q X 4 n T 9 R A u r g Y z Z y y H 0 H L N Q N / B i R 1 a r 6 3 3 O x U X q 0 8 7 V U c 3 p s 2 E M P G P H 7 a U S + t t 5 j V 0 H r r p 1 S O b e p b Z 6 l 3 j f B I q Z D t H 7 V Z D F I 3 D F v B h 5 o Q 2 p Q h C J b B h a h Q V O f d 1 h r i G V S M N A Z v 5 x Y L 9 l 4 f 4 i u n c 1 z D / V 5 p Y Y P L / E r + k v 7 5 D I N R O 4 M 6 U k W A k s U O N n 3 R h 5 Z n 1 6 V L H C i / H I J + H z v A / g V b A o 6 J H i a B s 1 q M / U g 6 b 4 A t 1 3 X v h r 9 j Y 7 d J x 9 s I Z u 3 j 0 z i T 5 y + t W q 1 R p 8 3 f C j 7 3 D Q h a l s I 6 K + O K w 8 m d y A 6 G w K A b 0 G g y 1 K z J y P o O 1 p I g g K y Z r w T i Z t x 1 p g a l h J w J j y k d i M c h m y q n 9 G Y 2 J p 3 I / 2 m r + 2 C b i w j F K 5 e g q C t 8 1 p 2 + Z E R r 2 M 5 a A T i + G N M u r f W / x A R g H 7 o 8 n 5 N 6 G j + + c H u z t p 9 z m Y s / d B 7 A E P N 0 W 3 2 N C 7 Z w D z 5 1 N i D k G n t A o N x Y 6 z f 9 4 v s q k Z v M i N A w w 1 s C Z 0 3 w y I F c I 8 I c w 7 o o 9 f n B H F U q Y u e F G J r 2 l Y H l g k A H k Z T 4 1 T D 1 a F Q V / h 3 Q G Z u 0 t 1 9 v j B E T 7 W l H T V 4 j N r k Z b 5 V 9 W Z e K 9 Q U z 7 T w b r G Z m X B x f y J v W H X c C t e v / o W N O P T 6 C J L u m I a o E H Z A b m B J 2 m l N U / u c P 0 e 9 A b y E v U m s g w V s e J Z r s q L v x w R W / V Q K u H 1 + p C s 1 A v s z F 4 K Y S x e x j O / f 6 1 6 R A K n W P W 7 S J g u B I n + k S A p S t S W i 8 I H b d m p x T 2 y m I x 3 P H V B K J E w m b s a h i F 1 T e u Q E 8 s 3 e T X 4 a u F r R K M w T Z y T 2 t 9 K f l t 4 V A t d o f 1 9 E S b G D y Q o w c 2 y e O 8 0 Z m 6 f x k + 8 c B S R N O + y N 4 D 7 1 8 9 h Y e w y n j 4 4 j N N f / x P k w 9 M Y 6 u m H 2 k V U o e z D g 3 M z u H F 1 G r P L s 4 j E Y h h R R T C + m M G 3 X v k O b E U 7 0 Z E 8 o v 6 I q F f h 7 L H A 2 q m G x c X p K 0 o 4 u 2 y w d W m E Y 2 z t U m P 8 0 h w c H d I y B g b v Z s i B C U 5 T W l V n n f 7 w c Y 7 + a c h J 5 q I r b L F 4 t 4 i x c / P k Q 6 w u 4 s E r i f l 9 T t 9 h w e P n 7 w V q x s W u L w s F M n 8 5 D k u H m u 4 / j m y 4 D L 9 n C Y O u v b D 1 y B F Z i k P r K 0 C p L 8 B o q g 8 8 a 8 N i P v Y N e Y O 0 M F G u b K J A S k 7 1 M B L H 4 M I 0 t W x 7 b y A B M 7 F D X l n L C L v z C G k r + P Y 7 f v z 6 8 3 X q l S L K F / R E o R t p F T X m e b 0 Y f 4 c z 8 7 P Z P I y R t N h J g w v 8 c P R t 7 h 0 v B o 6 6 s P B A q m t e A w d q 9 M 0 V H P 6 X V / A z 2 4 z Q b 1 C f g 8 E K h f u T M y C 4 f r r e p s N k S Y k x / + r 0 r h 8 k 3 n c f S q e W 4 e 2 v / w f s + 4 l / K k 7 v m L y P 3 l 1 t s P e Z x K w 7 L 0 Y M J U u i I K G G H F r O o F j 2 L O C N t y 7 h 5 3 / u Z x 6 G g B s h G l p Y l S r E a J R h 7 l I S z q e j 9 I 5 U + J I 1 J + f q z d 9 3 o 2 d n n c 7 V O m o j 8 E x 9 9 9 G N q W a t d P O 7 A v 0 m a + V C I U P e 4 x I p h B Y s P p g j y t t M 1 s S C Y H g K d k s / D J 0 Z U Z u h h k p Z K b a y f O v c G 2 I q g T e w 7 u i g e 1 G T d S n n s T z l g 3 f S Q + 3 c g o o y h Z E T / f Q l z t R e Q N 6 o R t z R t 2 r 5 C N / 7 y o M Q y s o c l m e 8 a H f t Q 7 p C 7 b N H u i 9 e F n / x X h 4 v H D a J X D h j R f K F u K 8 8 1 z O i M m s 0 p 8 D F r / 8 V T v 3 4 x 2 B 3 O P D 5 P / 4 j D O 7 Y h T v X 3 8 Y v / O o / w t 1 r 1 3 D w 2 R P 4 + h c / i 0 / 8 4 i / B f 1 e G 5 t 3 1 / u J r 4 G u s R U C L x E w W r 6 R Q K O W R y 4 e x 6 0 N D 4 j j D f X c J f m u v K F r 6 g w 5 A b I Q P V F C C I S f N 2 J 9 1 Y z Y 2 h w + 9 + C H c v n M X l y 9 f w t D w N h o j C o y P j c P V 3 I S D h 4 / g 3 N k 3 M d g 8 j C X y G U 6 e P A G T S X K G 1 w m U A B E 4 h R I X L 7 + N Y 0 e e Q q 0 Q y f h b f o w 8 3 0 w a m Q b 0 G P l Q F r J X d i P m r 3 I Y n f y S b i 1 K + S J C S 1 G x x N r R Z Y K 1 x b b p / N i T C B U P w v m 3 O c u d L E / r 6 s j V V l G p y P H y y 9 9 A O B I W B W A q e T m 0 Z j W O n z h F l q G I + 0 S z u H b 5 W m T i J D B 3 U m h + y g m T h t f x F g W 9 Z n C u n Y Y M R s 3 a j o 5 N Y v s 2 a R B 7 R p e p j b R i L 6 u 8 Q a q r I U p 9 v T 2 P w a O S r + t P y t F s r K c g 1 d K R Z m / N o 2 9 f T 3 U Y k T 2 v j i c u X m P K W 2 E b q M 8 9 P d y + d A N w B J D b r X 2 / H i F f G K 2 9 r X j r A y B M j A + c Q D F s c 1 M I K Y n u X b + O n / 3 0 p 3 D j n V s Y H B x C K B j E + P g E M t k s H f 8 k z l 0 4 i + c + L s 3 3 F O a t e D A x i q 7 O H o z s G x D C x 5 C T D 3 D 7 1 g P s 2 j U i L n / + t h u V L P k V F d 6 3 q o y e Y z z f p C b x C o t I 1 W a W q R F X X 7 u E H U / v q b 6 i A Z j l C V S J x n A 2 B K f l 8 A D i g c Q 5 h H x O X s P U 2 V F f j + U Z X R J 1 C 0 2 O h g n M 7 w H z d + f R s 7 u H / M 0 I p v I u P N X 9 6 K K h 8 U Q C h R W u u B r B 8 M l u p C r L 0 M u 4 z I A c K W 8 B Z U c E J r U U G A g E g i I S y p i 4 N I P h p 1 d X G O J l K j z P x E n P b F X y R a k K 1 l r M 3 l x E 3 4 H V 0 b l a N a f Q V A K O w X p b J E J J s S n 2 o z B + Z h k j z 7 Z 9 I C x T D U 8 m U D 9 A H D O l o G / d O B C w F J O j 3 U I U I 3 G n e q Q O l 3 Z E 7 G / 7 x u u n 8 Z F T H 4 K 9 w 4 Z 5 9 x J s N v o 7 P 4 d b t + / g 7 / z S L + H L L / 0 1 f u E X / j Y N / m p Y u b g I V c U K n U r q 1 G w u i 9 N v n a V n q w W M B e M L X 3 o J / / Q X / w k O f H h 3 9 e j W E Q v H E J h O Y O C p r S / J 3 w o W 7 i + g a 6 d k G a c v e z B w 7 N H n D 2 b J 0 s S c M L j U I i L X f D I h L J T M 3 0 T + S 9 2 X G n 8 w i Z E d Q 8 J a s X J K R V J i b V f j h H T E n S V L r i N l U h D R W 1 Z c a / W S + 1 o U 3 U + t L y L J F J I V E X + + E F N A Z e X F j H I E p 1 N o G j S S N S L L S c y i Z s 0 q p L h q m D i / g F j 3 g N g Y 7 o O C D 6 x A 8 Q R d f D 4 D c 8 9 6 h 7 S m k d h B Z 7 r i T Q B 9 T T f R Y Z K s R u 1 7 U s l e D 8 b u j 2 L / s w M w a A 3 Q F V u R U X q h V z S J v L 4 a 8 q U k u e k l 6 B T S z H w 2 m x H f N 5 n W W 5 C w O 4 6 3 L r 6 G F 1 5 8 E b b m 9 Y N k I 8 z d 8 K O U k q P / p L S D 4 F b B F u 7 g v 3 g b / 3 b f s v A n f + L n / j b C g Y C o J c 9 F R i 1 2 6 f e 5 O I y D M 9 A J u V R e b A t a 0 w W p y g o M Z H 0 a E S l T u 4 y b M a w h a 9 I f w e K Z E m n 7 L u Q C F S S 0 a j S b p A h b M l f G 7 O 1 3 4 G x r p d / 1 o 7 2 7 l 3 6 X m M L d O 7 C Q k o q E Q k I p c Q r W n s N H s e / I E X i i C n R Y 6 w M / H U u T Y J R h 3 C Q j o 4 Z z r 3 4 X z q Y O p M l 6 j m z f j 7 m F + 7 A T v f c t e 1 E u 5 K F Q q 7 H / y O H q p 6 n P s n m c X 1 g d u n + / 8 Y E V K M b O 3 B L u T J 3 F h z / x K S h V K o z d u Y 3 B 7 d s 2 N P G 8 a z d n V N T G a j q U h d 5 R / x x v N n b + 3 A W R w i Q 3 0 Y d Y i 1 Y 5 f g 0 8 K c p b Q k K V F 5 n h v / D p v y M m K W d n F m F 1 2 G C 1 m M U C u X g m g D N v X M X w 0 C C a 7 M 3 k f Z T g X J P x X c P C l Q x a 9 0 l l s 9 4 N a g J 1 5 w 9 e h E J e w d n X X s H t S x f x 6 7 / z L 3 D 3 + l X s O 3 o Y 7 3 z 7 L v Z / b L W 1 9 N 4 s o / W A d H / Z c g R F W R Z G W S v O T K u x s 2 s K T n U n r s 4 W s N d M V s m e F n v S T t 4 e g 7 7 c j M 4 D T Y K K R T J z 5 A v 1 I l M O g 3 e W 1 K u s I m + Q N + d W q i W K N 3 6 G f K c T r d S c Z F n I x q 0 F U 7 e w l 6 z T z q 1 b Z N 6 G k w O M n j E 3 V G W j q O + h M h B 9 V 8 l W + V U c 7 T z n X q / w 3 k 9 8 o A W q 3 1 H A 3 O V v o r m t j b S U B 9 v 3 H k B H T z d e G 9 v Y W W X U U k 8 y g Q J 0 T e s H s S e f Q 0 e 1 d P B G i M U j S M g W 4 D I M i 2 I i j H P n L + P g U 0 e w u D C P T D q F r 3 7 t a z h + / L h Y F s 5 U y O F 0 Q E l 0 R V m 2 w 7 V d C 9 + M H 5 l U D u W 0 B t t f 7 H j o n L 8 X Y M 0 / f W 0 e Q 0 d X 1 3 W f u u B 7 u E 8 V D / Y M C Z V e 7 h D 5 c X d m + 3 C k q y i W u o j l 8 Y J W y U R 2 e O i K H h 2 H n P j N v 3 i A X z n W h G P b H z 3 B e v O b D z D 0 c R M 0 M p 5 i W G 0 t 7 n 1 3 D v 3 H W q A n i p i o 8 A J C G U y y 1 T 7 U o z B 1 P o j B k / V w O q O Q z k N F 1 n f y j B + L H V 2 C X n 6 Q 8 I E U q N L U K + g Z 3 g m Z x o j Q x A 0 4 W p t E N R v e 5 d t L F O 5 D P / 1 J v P n K 3 8 B + 9 O 9 W v 1 F H Y y 5 X P l v P c t 4 q Z n w 3 y M H W i K I x O m V 9 g D C v Z / + J 4 X 9 A P s c O K S r H x 8 c n J u A g C + Z 0 r O 5 8 B g / 4 A F n F h J c 8 F I U c S a I / b E X Z b x h + v p W e V 0 3 q F j E 6 N o V t 2 4 a E r 1 K i c 5 9 + 6 x J a 2 5 s x M N A H z Z q o G E 9 s d z 1 t x e i K C r u r 2 / d s h H y R L J R S h 9 R K A X q X C j F f A s / 9 l / s 4 / b u H Y d X X / d h M P C u y L h j 5 f A H 5 R A E a O 1 H E e B h m M y k V m T S d M H 0 + B E N L U W x Z k 8 y H o K L r y l d i Y u k F L x d Z i 0 V / C J 3 N 6 9 O g w o t R 2 D s 3 p t S 8 5 G T W 2 J D L + Q H B D 2 R i 9 0 n B u Z 1 a o 0 1 s Y K x X a D C 0 a w j p Z B L b 9 u 5 D / 7 Z t o j i L s f c p k Y 6 / V k P 1 O e r 5 f h F 3 j F S a A o V M C U q 9 l C 2 w k M n A Q v R x M y R y f q G 5 M 8 U o z J q 6 3 / H Z / / E 5 P H X o K a Q y O Z g t F g Q j f g Q C I c z N L 2 D X z u 0 0 u C v 4 2 l d f x q 5 d q 7 P M 2 X l n 3 8 H e Z Y C 1 U 4 / m A Y t 4 O P t M I j S 8 + M A L 7 1 g E o d k k E u E 0 L C 7 9 K o d / L T 7 3 + S / C 5 w + g s 7 M L f l + A L G o U 5 8 6 e J X / u Q + L + e E + n G j j k P 3 t 9 G e 3 D Q R Q L N q w t m 5 F N Z w S V D i 8 k x e R 4 J B J i I 4 J c o o x f P G 6 j v z G E o w m U S H h S i S Q C 3 h X y a S S l w f e d m F K g q d d M P k + c r A b v s y Q J W z a o Q 4 S u T W t R o q i O U 6 M a 4 L 3 O Z Z z T I i D j n Q r C 1 K R D 1 B 9 D N p Z H 3 l d E k o Q 6 G P S R 4 k y K 2 h v p T B o q s w o L 1 / y w V Z d y i D B + t W k C 0 x n E a I x 8 0 P C B p n w M q 6 a I g 9 3 r k 2 I 3 C 5 U a N R U c I X 9 q I y R p Y B i r Z X 4 f h c X 4 H W F F a k E O X u d 0 / s J l 7 N i x H Z / / q 7 / C 7 t 1 7 c O r k C b j n 3 b h 5 + z Y + + d M f E 1 G o V D p N f k U 9 O f T d g h N x c x G N q L g q 0 x b Q t a 5 w p g w 3 P W o c 6 M g L q y l l N K z v R s 4 z n L u Q Q s v J l E g W X e v j i C 1 A N R q s u F e Q T 5 d g b T V h 4 u 4 d 7 D 5 0 l M 5 b w l t v v Y V U w I + e w W H M j N 4 l B W f A / p G f Q K G Y R f c h B 5 K R F I q 5 I t F r J V L R D B R q Q E / y N q H s x f N V p r B w 3 4 N F b Q + e H i i S / 8 Y V m C o 4 1 J W G T q V A v k S W U V G f J J + 4 M o 1 K W k f n k d H n 6 K + 5 A G e X E S s P 0 u j j o j i J e 2 j R 7 R C J t B F P F n d z F v L 1 N l c + 7 w c + 8 A L F O K A g L d V f p 1 9 s l d 6 a 2 l i g G M 8 P Z o V A r E W S t L d x g x o N a z E f u I u e p s 1 D 4 j w J z B W B N s K X X v o K f v 5 n P 1 V 9 9 b 0 j s B h A Z D G J o W P 1 y j 8 1 y M c v o j x y v P p q Y z x 4 a w 4 7 n l / / X U a K N z q 7 Q 1 b H P I g E W a f a V q F M U / P U 5 i P H p M n c m Z A C R a K 1 L f s H c O 1 v 7 k G 2 8 x B M c w + g 7 0 j B p 3 p K f G Y j 8 N Y 6 v G H B W v B m b / x T T / d K i k / y r y R w s c 1 A e h p N e q m O H 4 N 3 n / f d 5 / I G c m S L P m i c J b R 2 D m I 8 L E M w + / 6 l G W 2 E 9 8 5 b / j 6 i S F o / N p d B x k e S R P 9 t M p Y f o r y J i u D I 3 V b Q 5 V i / O L A R m w k T o 6 O Z I 1 7 f P x 3 V 1 N k k h G m R N H 1 o U d p m t Y a Z z O b F Q W s w d 2 i J 7 q 2 2 8 B O n p Q w H h V a D d P c I m n a V 0 H f S i p 5 j Z v H o O 2 E V w n T F L U 0 r 9 D v I e h H t j m c U s G l U G I 7 E o d s 5 D L / 6 4 E N L t B E 2 E i Y G W x U u 9 T x H g i p Q k Y k q T L y u i p n H H c 9 O Q b 1 r S J J F 1 L f z h t M W j J z o Q / d I L y J l B T r l I c E A U + 6 z y C 6 c F X X V 3 2 / 8 U F g o b r T G j o u 7 i T J 0 6 H F u Z n M r t X a h 2 a t f f x l t b Z 2 w O B w Y u 3 s L H / m p T + H s q 9 + G S q X B i Q + / K C h b D Q v u e X R 1 r 1 8 y s g r 8 8 Q 3 G C y 8 B T 6 T D s N g M 0 C v X O 9 p u t x t v v 3 0 V B o M R 4 X A Y H e 0 t I g R 9 6 u S j L Q 1 j 4 Q 7 5 Q z t c g v J M n w t i 4 F Q 9 C M K X X 8 w V R O g / 7 I m S / 8 j L N 5 R I 2 n x o 1 / Q j E y 0 i n k 7 C o J N j 6 G Q H / K E E m u w m 0 v g y x D J y k b D K 9 b w T 5 J c 6 D G V c n N X g S E 9 e W B l e M d w 4 W M m A C a X G r t 7 b 8 2 q k 8 u 9 e L z 8 3 m M a t J a K O Z R 3 9 9 m q q / D y 9 x 3 7 h 2 M Q M 7 t 6 9 h 0 / 9 1 M 9 g b m G W H h 4 Y D T p 0 t P T g j T O v I x q N w O V q R X N L G 9 B 2 q v r t 9 w c / F A J V A w t V b Q x H 5 5 K w 9 h p x m q j f R h b p U F d O 7 A 1 U g 0 I h 7 f D O k i A j 2 s e 1 1 m t L Q D h F q B b B Y 2 y l 3 F c q k I G B H O u N c O H C R V g 6 y t j V e 3 y V 3 8 K l r e L x m N g n t h H z y x E k M 0 X s 6 H / 8 1 j v p C N 3 7 T B n R i B c a k 0 x s 5 W J y S h n x a 4 M Z U 1 e n k X K o o M y r E S Y / h v d C 5 g 0 A 7 i 1 v f G 8 q Z Q 5 7 W 4 l G p e X k 2 9 z G h P / g O s X E b V Y q y x G h z 8 y G V G R J H n f F 7 x 7 c X U z f a + C N A Q Y O 9 1 J / F z E X 1 g j L e e 5 m G g W T N K H N y 4 J Y 2 N 9 P f C C j f J t h L q T E S o J M v b U k N k X j E l H D 3 T J R H + F w V x 7 B p A K F K s 1 Y i S l I 6 5 Z F n h i D B Y Y j Y C w 8 o O c 8 M P i 1 J E i r J Z J D 2 m x + N n P 2 e Q c H j X H z 4 E Z 3 d x e W A r O Y m B o n K 9 A C r j n B Y C 3 b 1 c M F 7 F d r d K t J B 4 2 i h D u 3 7 6 D j E b s 2 M t K p P M q K E H o P t I p C J p x D x 4 p C U h Y S v v j X L 2 N i Y h I F Z R H N n M 0 Q 9 k K b C + D q p d M 8 l 4 C i Y e P k 3 X J Z i e W 4 A l G y W K F U t W o S N Q / v l 2 Q k 5 c Q U j p N t 2 6 h d e f O 3 L l u J r I r 8 e 9 p P 6 X E I k e C 2 W 0 p I 5 o N o 6 W 7 H 7 H U v 1 E 0 F z A R N a L O Q c M / G E T N K / n U D y X j f 8 L 5 a q H 5 n k R r m y Y n v z p a C o C g J o g q m d q l Q C H N v J T m 7 x W r U 5 1 Q / a 7 Y K C d T q z k 5 l U 5 i e W s C t W 7 d E K S 6 u O s o C 0 t H e h o O H D u L a t e u Y n 5 v H T / 3 0 T + P y 5 c u C l n 3 q k 5 8 Q K 0 Q b w a F 4 m U Y h n O u N w M u 8 v Y l x z E + u w E k D u K O z A 3 f G L 6 F n u B W t h h 0 k V O v v O 5 F I i k p K P X 2 9 4 D L F S w u L s D n t y J J l M x t 1 + E 9 / + F / w m 7 / x G 0 g m i K 6 5 m u n 2 S E G Q 3 6 F R q e l O 6 d 5 5 p W E V T P c Y b q Z H R g M W I 3 K i t x U S s m b 4 4 0 + m x t X U r p 0 k R L M R q c g J G 8 I a K + D d A c O Z + x j 3 H Z A O v E f Y 2 X Y L L c Z t m D o X h v m A n 9 o 3 D 5 u h F b 6 3 d Z h t c m 6 g 9 t 4 f b D I c f j B g 2 v B u c H 9 F J a r Y a K x 1 6 r K / M / 9 Q m B h s m c 5 N r / e x V r x Z N D c 3 i b m s I 4 c P w + t d w f 3 7 9 z E w O I Q H o 2 N 4 6 / R p 6 G k A x u N x T E 1 N i d C y y I M h B F P 1 C G H a l 9 1 U m B i 8 q K 7 T v A f 7 9 h y A t j m D G f 9 N I U w M X 5 r L f 6 0 H L z + 5 c O m K e M 7 5 c V / 4 8 k v 4 8 z / / D N F P F c K z B X z q U 5 / E S 1 / 5 C m R k K b 7 0 p S / h / o N x / J f / 8 l / x u b / 6 K 1 w k 4 W 8 E p w f x o 7 O j B T f 9 T f A X H F h K O 5 9 Y m B j s W 8 1 U h Y n R S L E v z 2 v e c 2 F i L E d 3 C 6 W h d x X g M o 6 g z b Q T y W w U 7 Q f U G E j P V z / 1 / u O H y o d a i z 3 t B V j l O a h 0 k j a + v q B G j C i I Q N X + 8 2 Z l 2 1 u k K B e X 7 R L l x k j u Y g s Z K D Q V a G 0 a U Y m n g T H h 1 v 2 L a O q W J h O N 6 i a x t S j 7 Q k x z H q 5 6 p T + V k B s y 5 + M j b R z w W E 7 e o 9 + V o d 2 4 i 2 h p 9 m F a 0 1 p 4 Z 4 P Q 2 Z S w 2 l Z n C H A Z A F u r d I x r J 3 T t 2 a B g D K E 2 L 5 M g P X B 7 S S 0 s 2 I 8 C H I Y S / u 4 f n 8 O R V h v + 8 S + 2 o E l t h / 9 t P 0 z H 9 A i e X 0 F q a N v 3 F B z 5 f u H 9 v 4 L v A X e W V M g n 6 y k 1 v G q T M 9 A b w X s V 5 a v J A 4 U s C V Z 1 f F m 6 d D C 6 9 O D d H l i Y I t M p Z O N 5 5 B I F O F U 9 K C U l H y k W D c O 3 M k / 0 M g t 1 O o 2 o N y 2 O 5 w r 0 O 7 Y u J D w b T y L X w M s T 2 L 9 p N + 2 G S y / N 6 2 w m T L l k X k S v v v b l b 1 S P S M j E M w + F i f W E 1 9 q F l a n 1 u 4 J d c 3 N x z w r O z 2 j w j k f z I y N M j F C V H e g c C T i V a S T K M W I S R s x n 0 s h s K 4 s 1 W B 8 E / F A J 1 F D T + o w J L l z f i N 2 t 6 x f W n Z / W 4 I F X K S z U W v A k L c M 2 Y I A / S g 6 v U Q l 1 R x r 6 n A s Y b x F 7 7 T 6 Y W I C 1 2 4 J E i Y 4 7 N Z i c m E N 4 O Y w S f b d o y O O 7 r 0 l V Y x O J N B Y 9 K + J 8 N f D O 5 z U 0 L h f Z C B m U Y X I Z 8 O F T H 0 G A f K k a v O P 1 H f B Z + A 9 3 5 2 F p M Y o s 7 h o 4 k M D 6 g l e u V m 3 o j x T Y J 3 7 j f x v C f / z 5 p 2 D V t 6 B 4 u 4 g i 9 d k x W x M O d w 5 C f e + d 6 i f f X / x Q C d R k Y L U j z z 7 M I j n u K y t e E e r m + Y h l z 8 Z 8 W l Q N 1 W u x S I 5 / I y I 0 E G v g u Q y 2 J i 7 D E J p 6 H O g 4 5 C K H 3 I D + H p 6 1 r 4 j F i V P T s + j t 7 8 X L r 3 6 d f J g x v P z 1 l 0 X B / V g 8 h S 9 / 9 a v i W m o B g V R q 9 Y Z D j Z G 4 t b g Z j c L K J a A I H S M t y A X 4 f i S B U R T X p z L p T D q k I x l B J x l 3 l t / 9 v r A / D G A q H 5 t R 4 8 H r i 4 g H E u h 7 2 o 5 e e x n X E y H E c l 4 0 O d f X c n 8 / 8 E P n Q z 0 z k B X B j G h G A a O m j F a O 9 i 3 k Y e q q a 3 8 x N 7 V Z u g S h 2 V T C r t a C G O B M B x u T R n P 5 L D T q 1 Z S M K w D J O W N 2 D Y r Z E p R a 6 X i B B r a K z t e Y l X 7 7 9 l 3 s 3 b u 1 V b 1 J X 4 4 o a D 2 N h o M h f / U X X 8 S v / v q v I D A X R H P f + k x 2 z o C Y u b i M x V Y S + P d w i c g H A c 6 Z W w j 2 7 s Y L I 6 u z 5 t M F G e 7 F v d h t 0 G M y Z E c g t V r p / q D x Q 9 c L Z 6 e 1 M K o r G G w q C I F i s D C l V i T f h v H c Y F Z M 8 m 0 O a d 4 m V C o g W 1 7 d Q R s t L 9 h I m B g p f 6 b 6 j K h n 1 f o 0 T h D v 2 b P 1 J f J J v 1 R b n d U A F 9 H n p N U f / 9 i H c f v a P W i N G + e r z V + O Y f j Z L u i 0 P 7 q W q Q Z / / w 7 0 k e B c O 3 9 B v H 7 9 G 1 + H 3 + s n H z q C p k A U 8 0 s h T L 7 x G f H e + 4 k f S r V 2 a V 4 a Y C Z N R S z h Y B h a 9 G L p O w / y y G w M e 5 W b b + U d S E i 3 7 V C o U P Z y x n b d m q l U W 9 d w l i 4 j k k t 1 n y 3 f I E y M R z C 8 d W j Z J W V P x G M J s a S C 4 W p r h U F m w N q V x T W 0 j p h w l 6 h e d p P N G H 6 U w I V 0 u H r t k W e e p 3 Z V 4 v m P / R Q d r S B B t J h 3 G J l 9 5 y Y x C w 0 M m k e 3 x Z P 0 y b v B D 3 X Y n M t j t R B 9 4 x v g d u K 0 k 0 b L t D y R x G h 1 s + y N s L 2 l I G b b I 3 M x 2 H q l J e y J f B B G 1 d b r P h T z Z S j V c m R i O R R T C p j a 1 g s k J 3 0 u T M 0 g n o x h 4 t 5 d W K 1 W 7 D t 6 n J 7 f Z l t J v l Y S L 3 z 8 4 0 g l k 2 K f X q 7 Y W g N X U F p Z 8 q G 9 a 7 2 P E H E n Y e s 2 b r q U 5 U c N c u 8 C W v I F b H u h b V X / M L 2 / 6 9 X A l p w E b + 0 w K 3 v / / K k f S g t V A 6 f B 8 G C q N S 2 n z T T C 2 a W F u i F 7 Y C 1 4 J S s H / m r C F M 1 5 R N U j X k f U a L U e h V K l I E L t o p 5 f V Z j C v L 0 / g a s y 8 S N V C s B k t 8 D Z 1 I x P / + q v 4 d D J U 7 D Z m n H w + E n 0 D A 3 h 2 P E P i 8 9 z x s a d K 9 e g V u s x O z F F G t m M O 1 e v 4 / 7 o 6 I b X o 9 G q x T 3 8 z 4 J y a x c 6 T z k w c c Y n 2 r 2 G 0 9 M 6 R D I y q N r I u h f q 1 P 9 R c J E i f i / w Q 2 2 h a m C B 4 p v g F J m T / a s F y D e V h b x F R x p M T Y O y e n A N X K a y 2 K W i l l v q D s v R b S 9 j 9 N 4 9 b N + 1 S z q 4 B t l s F l q t F q M P x r B 9 x 7 b q 0 T q W C z m U s + N S W p N l 1 z o / L L 1 S g r 5 F O p Z a K R J l V S L i j 2 J m 4 o H I J u e K R i q y V p z w u v / o 0 w i N x 9 C + b 3 V 9 h 6 g n A W u H 6 X 8 a C 8 W w a U s i K 2 Z + O o S e A S d 1 P h c 1 l Y l o r U 1 X x j u x K M K L N h o M d b + z l j T L K W s 5 k q O F i F L k H z a m U H 2 / 8 E N t o W q o t Q m H j c / N r H b g X Y N a y J d i m w o T w 0 c + 1 b U F N Q L p F A p E K c z V J P K R H Z t v S M 3 C x G B h q l m P d D q N 2 d k Z o i B l t K k 0 W M p Z R f G T Y n n 9 / F l N m B g s T C v j Z M X M n D X O l Z v k 2 H v k a e R y W T p m E b s L n r 5 z G o s T y 9 V v S P D P J N / 3 7 O o f N C J Z B d w h 8 h u X k s I f y h Q i 0 h s y a Z E i b 5 H X K E y M W h t x y t p U Q P U w m Z e F 6 d Q a B f y 9 4 k f C Q m 2 E o 9 1 Z c l C l 5 6 V C G R e m i d 5 t k J B a w z Z X A W p j F k 1 r t k h h Y V n r T 9 V K C z 8 O / N 1 8 q Q i N s k 7 L o p 4 k W Z X 1 8 0 r e Z S 9 a W l s w O z 5 F 3 y v D Y r e J H S Y U p F 6 1 R j 1 W k l o 0 q Z P 4 9 n d e Q Y u s H x a r G r l s H g d + f D c u z e s / c H N Q n o U Q O r s d w g r w W q p M n r P 4 y Z Y U 8 y j I V F B W i k i m 8 j C Y 9 W J g L y 1 G 0 N k l V e 4 t k l V / H F r n Z t D 9 l A W e G T c q K b X Y r p Q n 7 t 2 y I k K J r V d W E l W f v o 8 S 8 C M r U G y S X h i u a 5 / I T A K 3 y 8 5 N N T p / N h b M w e J c r d 1 q q N V f Y H A F 2 v b W T h E w y G R S 8 L q p U 8 m 2 s C X h X d M X F 9 x I R c L Y v n 8 f b s W C 2 G e R 5 p C 4 k E u F h L s 2 d 7 U W H C 7 n K H 4 2 m o e 5 r b 7 d Z g 1 e 9 w q C C z G Y m 1 y Y m L 2 H b D B J g 9 W K z r 1 W z G R 6 o T N t X C H o / Y B e U Y R a K c f o d A S D / Q 6 Q 7 E B T y S M Q z s L s M C O w H B b L Z G S V E s b m 4 6 J 0 9 o H d L h i 1 c v I 5 H x 9 p Z Q U o V 9 w j Y Z S s P 6 d 2 8 e L K W X c W 7 t L j N 5 J j c B 3 H T H 5 9 F f z v B T 9 U 6 6 G e F P m y H E 6 D J E H Z W B l L x c 1 9 D Z O 2 A i 2 N 5 l y 4 B L V 5 f Y d K 5 Y I l K 1 A i T Z j P 5 h A O B T F 2 5 5 b Y y 9 V g M i G b y Y o Q 9 8 S 9 O 8 T b 1 W j r 6 o A t p + D l V 8 j 6 y 6 R 5 C 9 A 2 b C + z F l x v P E i U 0 1 l O Y 8 4 b g t P p w J 9 / 9 i / h 4 o 0 S 5 B U 4 m x x Y D i 9 j c F s 3 h r b 1 Y m T v M F x N T S i a g p D r + p F d P a X 2 f U e l k I e 8 I Z X q U S h U 5 M i S 1 T R Z 9 K J o J q N E f q R G L y k l g 0 k H n V F L D x 0 6 O 6 x o a 7 N A R m 3 M 3 9 s K O P M / m G g l q 6 S G Q c c V q l y C N a T m K g h p N u 9 n q 1 4 O v U Z O g l R 5 T w q 8 / E h b q H 5 n C b 2 O I j 9 F d D a B O 2 S h N k j n e w h e M O c w l q G K x p G J 5 e H a t n r T L r Z I v K O 4 Q b / 1 q k a e d A Z n X v 4 m d r / 4 Y Y w 4 T c h 5 c z B 3 S N Z n I R W H O 5 v G U V s z F P T P m 8 r C p i x D p 9 X D v b C C r 3 7 t J R g M B v y 9 X / 8 N 8 u 1 y O P 3 W W 9 D r D L h 7 / x 4 J m x P h c A S + l W X 8 1 m / / F j 7 / u S 9 h / 8 f / m T j v e w W d o g S z X o m / O b u A A w c 6 R T C I d U z N s a 8 5 / z 9 I M K X k i f w a H h e g a V N 4 4 J 4 d J e v G u Z d J t L d 3 Y G x 8 F B / 7 y U / j j n d j d v I k + J E W q K H m I k y x E B Q a B c y t 0 n K M N y c e 3 2 i G p V e x 5 6 m j G L 9 / H 8 V 8 F k e f e R a v v v w 1 H H / h R e j J n 3 k c 2 P e R d t 4 o 4 k Y k g P 0 W 8 i V I e / I y / N r m B G s R 8 6 R g I U F j v 2 v J u w J j 3 g x b r 1 F E s H j U 8 u p i t p C 8 6 L C j u 1 u 8 D i y H M J 1 3 Q V O M Q K Z v E f t o v Z d Y G x W b n f Y j n S m g y a 5 D O l t E s V i B w 6 Z B N J b D 4 L D r B y Z c L M j P c k p a b h E T K / 1 I P m L z A A N R S h t Z K X k l J / p I R X 3 F E + n 5 H F H F y N a s 4 6 P w I + 9 D i T V Q D S s B T 0 / y s o b q i 0 0 g m / 4 m B v b s x 9 m v v 4 R T H / 0 x Z N N p q F R q s Z 3 O s W e f X b d 6 d y 0 4 S q f W 6 P H 1 b 3 w d J 0 + c x M z M D K L h K O b d 8 z h x 8 j g s Z o P Y I m Z s f B K f + u T P C C H i i e F b 9 6 / T c w W O H T t M 1 0 g C 4 w 5 B Y 9 H A T t Q v H A p A b y B a m U 4 h G U / A a m q m 8 9 6 G 3 D 6 A Q j Y J v 3 z 1 F j P v B c 6 e n 0 E q Q 1 a c h O b I U 9 3 Q q E j c 6 d p l 5 M f I O Z h D z 5 n W q m m E J 9 6 H t U l c n u x x N I 5 D 6 1 w j n i n j 0 V u f R f I j v 4 x 7 v u / f t f 5 I C 9 S + j j w c h g p S y w U Y 2 u q R t r f I S m 3 l p v u I M v b Y i 9 D 5 p p B v H c I K 0 S v O S N 8 q e L e M d C g P r U 2 J T I a o o s G I A g l j r c v 9 g b B I c O V V w s 8 9 / w L u P x i l Q S H H 8 v I S v R f A P / n H v 4 1 U N I 2 b V y 4 g G g l B p 9 N j 9 1 N H R K E X X v b u 9 3 m J 9 i X Q O z C C B c U w 3 / J 7 C q 5 q n U o X S E n l o S L q + U E C t + l W b n 9 H S 1 4 k Q 9 9 a 2 t i X 5 Z 0 y U 9 9 D K t e P t E A x j v b m I E / m o L P X q d 7 j a J 9 F L 0 M i U x G W 7 M W R A u Z j C d j i c v J 9 d M i T h 1 3 b z O 1 x c K c S 6 N J L V L M a z 1 i F E l E k l U Y N W V k O v 9 8 D m 8 M p h D D h S x J F N d P 7 e c z d m 0 f v r t U l z U J T M T g G L V h O P M C o 9 7 1 f f v 5 B x W a F N P l I M e m B z u w i 4 c / R B w 0 o p v z 0 p x m d t r L Y X f G m R 0 V D h C d 3 K y j R X 4 7 1 l d L 0 G X 2 T e N 1 i K s I b f 3 y 0 c S 1 + 8 H b 5 B w x P V I n 7 S a J K 8 T z 5 K a v X Q m 0 E r Z o a 0 5 C B J j 2 K + N R 3 M b s U g m d i F u o W P b 7 x j e / g 8 5 / / A v 7 r f / s z r P g 2 T 7 5 l z C a j 6 C a K x r 4 T 1 / B 2 u x d E 1 g Q L K W 8 Q L T a J V v N f B Z K B J B x N T f R Z G e Y m p 8 V C R B Y m R r a 8 u o w X g 7 e R Y c w H 9 4 u / / 7 N i s 0 K a 3 D o p 7 y i 8 t 1 6 G M j U L v a q E P / m 3 v w 1 z b g L / 6 V / / E 9 x 7 5 y r e + s L / C V 3 y L n 7 / t 1 6 A s 7 K I v / r 3 f x 9 / 8 R / + q T g n 6 + J 3 I 0 y M H 3 k L 1 Q j 2 q X w P w s j Y 7 U i R 4 s o q V O s K x b A l u f f q H + K Z F z + M b 3 7 1 J f z a b / 0 j f P m v P o v n n 3 8 e u X g G B U U R 9 + 7 e x z P P P I P h o d V b y N Q w l Y h i s D o n x I s N 2 f / 6 6 u c + i 0 / + 0 q / g T / / 9 H 6 C r v w / 9 2 3 a i s 7 c P X / z v f 4 S f / o V f Q b K S R L O 5 C T F e V J h Q w d I p U a p 8 P o e s r w y d k z Q q e f m p Y B 6 2 H i n K O O p f w H K 0 v o H z / 8 L W w D v U t 1 t L m F q z Y H U t u J x C + A k L C f 1 P J V C M 5 4 a I A p L Q x O e z M P d o t x T 1 q 6 H V 5 U N f 3 g J d s 6 Q Z 3 f N z 6 O 6 R 6 o b n S y W M J S P o i e j J O 6 7 A R B a N 0 4 5 q S C z m Y e p c z 9 s j 0 2 n Y B u q R Q 7 7 s T D A D f b W I Z q l Y h I K 3 4 v Q W M J V U Y O 9 g v Y M X Y / c w 4 T t U f f W / 8 C T g X V p m Q + / O C j 0 K P / K U b y 0 4 y s d 1 t X m G P e T 1 4 7 C + X q / h c f D 6 X J h T h B / K q l Q Q E 5 g 8 u 0 S O r g J 7 L E 5 Y e v S w t E v h 7 / h S E l F 3 A o V 0 U Q h T n h z 6 R h T I G B n o + D e / + A W 8 / v W v i 2 N J X / 6 h M E U i E c S j 0 v V x Z a d G Y W J o 1 Z J / 9 r / w 5 H i U M G 1 M J L e G / + k s V A 1 7 z H H k j O P Q R 7 u g b 7 X h 4 p q k 2 k Y 0 z r 8 U k c O B S g R N I z Z k S 0 W k s l k 4 D B t P 9 D a W d E 4 u Z 0 X 1 I v 4 e I 7 1 C 7 z V J J a F 1 e j 1 4 F 0 E R P g + U o K P j j Y j O p 2 D t N i C 6 k K a / d W s W y M z j z u I H b 9 O x H w V o l F z T X S b S k 9 I b R P 0 2 n s Q G / h 8 I H L M 1 f Y i g B 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 G u i d = " 6 7 7 f 5 f 6 c - c 9 f 3 - 4 e a 2 - a 1 5 f - c 5 3 3 b 3 3 4 7 3 8 3 "   R e v = " 2 "   R e v G u i d = " 5 7 1 f e 6 e c - 4 e 5 0 - 4 8 7 7 - 9 1 d 6 - e 1 0 9 0 3 e 7 2 d 7 c " 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B7A5006-9BB6-4A3D-A43F-D45E481501C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1DD5C7E-78D4-48AE-A6F9-836821E5215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3B05725C-5252-49C3-988E-26BFF03691E4}">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5FE39DDC-CEF2-4A06-8560-44719D1E29F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Sales Adidas</vt:lpstr>
      <vt:lpstr>Pivotable - Overview</vt:lpstr>
      <vt:lpstr>Overview Dashboard</vt:lpstr>
      <vt:lpstr>Pivottable - Product</vt:lpstr>
      <vt:lpstr>Product Dashboard</vt:lpstr>
      <vt:lpstr>adi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Win 10</cp:lastModifiedBy>
  <dcterms:created xsi:type="dcterms:W3CDTF">2015-06-05T18:17:20Z</dcterms:created>
  <dcterms:modified xsi:type="dcterms:W3CDTF">2024-10-30T03:03:44Z</dcterms:modified>
</cp:coreProperties>
</file>