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05" windowWidth="15105" windowHeight="6540"/>
  </bookViews>
  <sheets>
    <sheet name="Rev1.0 for hwBOM" sheetId="7" r:id="rId1"/>
  </sheets>
  <definedNames>
    <definedName name="BillOfMaterials" localSheetId="0">'Rev1.0 for hwBOM'!$B$8:$I$180</definedName>
  </definedNames>
  <calcPr calcId="145621"/>
</workbook>
</file>

<file path=xl/calcChain.xml><?xml version="1.0" encoding="utf-8"?>
<calcChain xmlns="http://schemas.openxmlformats.org/spreadsheetml/2006/main">
  <c r="J164" i="7" l="1"/>
  <c r="I164" i="7" s="1"/>
  <c r="J125" i="7" l="1"/>
  <c r="I125" i="7" s="1"/>
  <c r="J83" i="7" l="1"/>
  <c r="I83" i="7" s="1"/>
  <c r="J70" i="7"/>
  <c r="I70" i="7" s="1"/>
  <c r="J105" i="7"/>
  <c r="J148" i="7" l="1"/>
  <c r="J130" i="7" l="1"/>
  <c r="J163" i="7" l="1"/>
  <c r="I163" i="7" s="1"/>
  <c r="J162" i="7"/>
  <c r="I162" i="7" s="1"/>
  <c r="J80" i="7"/>
  <c r="I80" i="7" s="1"/>
  <c r="J81" i="7"/>
  <c r="I81" i="7" s="1"/>
  <c r="J82" i="7"/>
  <c r="I82" i="7" s="1"/>
  <c r="J69" i="7"/>
  <c r="I69" i="7" s="1"/>
  <c r="J68" i="7"/>
  <c r="I68" i="7" s="1"/>
  <c r="J67" i="7"/>
  <c r="I67" i="7" s="1"/>
  <c r="J66" i="7"/>
  <c r="I66" i="7" s="1"/>
  <c r="J161" i="7" l="1"/>
  <c r="I161" i="7" s="1"/>
  <c r="J160" i="7"/>
  <c r="I160" i="7" s="1"/>
  <c r="J64" i="7" l="1"/>
  <c r="I64" i="7" s="1"/>
  <c r="J63" i="7"/>
  <c r="I63" i="7" s="1"/>
  <c r="J59" i="7"/>
  <c r="I59" i="7" s="1"/>
  <c r="J57" i="7"/>
  <c r="I57" i="7" s="1"/>
  <c r="J56" i="7"/>
  <c r="I56" i="7" s="1"/>
  <c r="J55" i="7"/>
  <c r="I55" i="7" s="1"/>
  <c r="J51" i="7"/>
  <c r="I51" i="7" s="1"/>
  <c r="J50" i="7"/>
  <c r="I50" i="7" s="1"/>
  <c r="J48" i="7"/>
  <c r="I48" i="7" s="1"/>
  <c r="J47" i="7"/>
  <c r="I47" i="7" s="1"/>
  <c r="J46" i="7"/>
  <c r="I46" i="7" s="1"/>
  <c r="J52" i="7"/>
  <c r="I52" i="7" s="1"/>
  <c r="J53" i="7"/>
  <c r="I53" i="7" s="1"/>
  <c r="J34" i="7"/>
  <c r="I34" i="7" s="1"/>
  <c r="J32" i="7"/>
  <c r="I32" i="7" s="1"/>
  <c r="J28" i="7"/>
  <c r="I28" i="7" s="1"/>
  <c r="J26" i="7"/>
  <c r="I26" i="7" s="1"/>
  <c r="J44" i="7"/>
  <c r="I44" i="7" s="1"/>
  <c r="J35" i="7"/>
  <c r="I35" i="7" s="1"/>
  <c r="J33" i="7"/>
  <c r="I33" i="7" s="1"/>
  <c r="J31" i="7"/>
  <c r="I31" i="7" s="1"/>
  <c r="J24" i="7" l="1"/>
  <c r="I24" i="7" s="1"/>
  <c r="J23" i="7"/>
  <c r="I23" i="7" s="1"/>
  <c r="J22" i="7"/>
  <c r="I22" i="7" s="1"/>
  <c r="J61" i="7"/>
  <c r="I61" i="7" s="1"/>
  <c r="J54" i="7"/>
  <c r="I54" i="7" s="1"/>
  <c r="J58" i="7"/>
  <c r="I58" i="7" s="1"/>
  <c r="J60" i="7"/>
  <c r="I60" i="7" s="1"/>
  <c r="J49" i="7"/>
  <c r="I49" i="7" s="1"/>
  <c r="J62" i="7"/>
  <c r="I62" i="7" s="1"/>
  <c r="J65" i="7"/>
  <c r="I65" i="7" s="1"/>
  <c r="J20" i="7" l="1"/>
  <c r="I20" i="7" s="1"/>
  <c r="J21" i="7"/>
  <c r="I21" i="7" s="1"/>
  <c r="J16" i="7"/>
  <c r="I16" i="7" s="1"/>
  <c r="J19" i="7"/>
  <c r="I19" i="7" s="1"/>
  <c r="J18" i="7"/>
  <c r="I18" i="7" s="1"/>
  <c r="J13" i="7"/>
  <c r="I13" i="7" s="1"/>
  <c r="J12" i="7"/>
  <c r="I12" i="7" s="1"/>
  <c r="J15" i="7"/>
  <c r="I15" i="7" s="1"/>
  <c r="J11" i="7"/>
  <c r="I11" i="7" s="1"/>
  <c r="J14" i="7"/>
  <c r="I14" i="7" s="1"/>
  <c r="J10" i="7"/>
  <c r="I10" i="7" s="1"/>
  <c r="J17" i="7"/>
  <c r="I17" i="7" s="1"/>
  <c r="J9" i="7"/>
  <c r="I9" i="7" s="1"/>
  <c r="J8" i="7"/>
  <c r="I8" i="7" s="1"/>
  <c r="J158" i="7"/>
  <c r="I158" i="7" s="1"/>
  <c r="J157" i="7"/>
  <c r="I157" i="7" s="1"/>
  <c r="J156" i="7"/>
  <c r="I156" i="7" s="1"/>
  <c r="J155" i="7"/>
  <c r="I155" i="7" s="1"/>
  <c r="J154" i="7"/>
  <c r="I154" i="7" s="1"/>
  <c r="J153" i="7"/>
  <c r="I153" i="7" s="1"/>
  <c r="J152" i="7"/>
  <c r="I152" i="7" s="1"/>
  <c r="J151" i="7"/>
  <c r="I151" i="7" s="1"/>
  <c r="J150" i="7"/>
  <c r="I150" i="7" s="1"/>
  <c r="J149" i="7"/>
  <c r="I149" i="7" s="1"/>
  <c r="J136" i="7"/>
  <c r="I136" i="7" s="1"/>
  <c r="J135" i="7"/>
  <c r="I135" i="7" s="1"/>
  <c r="J134" i="7"/>
  <c r="I134" i="7" s="1"/>
  <c r="J132" i="7"/>
  <c r="I132" i="7" s="1"/>
  <c r="J131" i="7"/>
  <c r="I131" i="7" s="1"/>
  <c r="J133" i="7"/>
  <c r="I133" i="7" s="1"/>
  <c r="J128" i="7"/>
  <c r="I128" i="7" s="1"/>
  <c r="J129" i="7"/>
  <c r="I129" i="7" s="1"/>
  <c r="J127" i="7"/>
  <c r="I127" i="7" s="1"/>
  <c r="I130" i="7"/>
  <c r="J126" i="7"/>
  <c r="I126" i="7" s="1"/>
  <c r="J159" i="7"/>
  <c r="I159" i="7" s="1"/>
  <c r="J124" i="7" l="1"/>
  <c r="I124" i="7" s="1"/>
  <c r="J123" i="7"/>
  <c r="I123" i="7" s="1"/>
  <c r="J122" i="7"/>
  <c r="I122" i="7" s="1"/>
  <c r="J118" i="7"/>
  <c r="I118" i="7" s="1"/>
  <c r="J119" i="7"/>
  <c r="I119" i="7" s="1"/>
  <c r="J103" i="7"/>
  <c r="I103" i="7" s="1"/>
  <c r="J100" i="7"/>
  <c r="I100" i="7" s="1"/>
  <c r="J101" i="7"/>
  <c r="I101" i="7" s="1"/>
  <c r="J102" i="7"/>
  <c r="I102" i="7" s="1"/>
  <c r="J87" i="7" l="1"/>
  <c r="J88" i="7"/>
  <c r="J120" i="7" l="1"/>
  <c r="I120" i="7" s="1"/>
  <c r="J121" i="7"/>
  <c r="I121" i="7" s="1"/>
  <c r="J117" i="7"/>
  <c r="I117" i="7" s="1"/>
  <c r="J79" i="7"/>
  <c r="I79" i="7" s="1"/>
  <c r="J77" i="7"/>
  <c r="I77" i="7" s="1"/>
  <c r="J76" i="7"/>
  <c r="I76" i="7" s="1"/>
  <c r="J107" i="7"/>
  <c r="I107" i="7" s="1"/>
  <c r="J113" i="7" l="1"/>
  <c r="I113" i="7" s="1"/>
  <c r="J86" i="7"/>
  <c r="I86" i="7" s="1"/>
  <c r="J171" i="7"/>
  <c r="I171" i="7" s="1"/>
  <c r="J172" i="7"/>
  <c r="I172" i="7" s="1"/>
  <c r="J173" i="7"/>
  <c r="I173" i="7" s="1"/>
  <c r="J174" i="7"/>
  <c r="I174" i="7" s="1"/>
  <c r="J175" i="7"/>
  <c r="I175" i="7" s="1"/>
  <c r="J176" i="7"/>
  <c r="I176" i="7" s="1"/>
  <c r="J177" i="7"/>
  <c r="I177" i="7" s="1"/>
  <c r="J180" i="7"/>
  <c r="I180" i="7" s="1"/>
  <c r="J179" i="7"/>
  <c r="I179" i="7" s="1"/>
  <c r="J178" i="7"/>
  <c r="I178" i="7" s="1"/>
  <c r="J170" i="7"/>
  <c r="I170" i="7" s="1"/>
  <c r="J169" i="7"/>
  <c r="I169" i="7" s="1"/>
  <c r="J167" i="7"/>
  <c r="I167" i="7" s="1"/>
  <c r="J166" i="7"/>
  <c r="I166" i="7" s="1"/>
  <c r="J165" i="7"/>
  <c r="I165" i="7" s="1"/>
  <c r="I148" i="7"/>
  <c r="J147" i="7"/>
  <c r="I147" i="7" s="1"/>
  <c r="J146" i="7"/>
  <c r="I146" i="7" s="1"/>
  <c r="J145" i="7"/>
  <c r="I145" i="7" s="1"/>
  <c r="J144" i="7"/>
  <c r="I144" i="7" s="1"/>
  <c r="J143" i="7"/>
  <c r="I143" i="7" s="1"/>
  <c r="J142" i="7"/>
  <c r="I142" i="7" s="1"/>
  <c r="J141" i="7"/>
  <c r="I141" i="7" s="1"/>
  <c r="J140" i="7"/>
  <c r="I140" i="7" s="1"/>
  <c r="J139" i="7"/>
  <c r="I139" i="7" s="1"/>
  <c r="J138" i="7"/>
  <c r="I138" i="7" s="1"/>
  <c r="J137" i="7"/>
  <c r="I137" i="7" s="1"/>
  <c r="J114" i="7"/>
  <c r="I114" i="7" s="1"/>
  <c r="J112" i="7"/>
  <c r="I112" i="7" s="1"/>
  <c r="J111" i="7"/>
  <c r="I111" i="7" s="1"/>
  <c r="J109" i="7"/>
  <c r="I109" i="7" s="1"/>
  <c r="J108" i="7"/>
  <c r="I108" i="7" s="1"/>
  <c r="J104" i="7"/>
  <c r="I104" i="7" s="1"/>
  <c r="J75" i="7"/>
  <c r="I75" i="7" s="1"/>
  <c r="J74" i="7"/>
  <c r="I74" i="7" s="1"/>
  <c r="J73" i="7"/>
  <c r="I73" i="7" s="1"/>
  <c r="J72" i="7"/>
  <c r="I72" i="7" s="1"/>
  <c r="J71" i="7"/>
  <c r="I71" i="7" s="1"/>
  <c r="J45" i="7"/>
  <c r="I45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0" i="7"/>
  <c r="I30" i="7" s="1"/>
  <c r="J27" i="7"/>
  <c r="I27" i="7" s="1"/>
  <c r="J25" i="7"/>
  <c r="I25" i="7" s="1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<sst xmlns="http://schemas.openxmlformats.org/spreadsheetml/2006/main" count="800" uniqueCount="366">
  <si>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</si>
  <si>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</si>
  <si>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</si>
  <si>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</si>
  <si>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</si>
  <si>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</si>
  <si>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</si>
  <si>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</si>
  <si>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</si>
  <si>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</si>
  <si>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1u</t>
  </si>
  <si>
    <t>C3</t>
  </si>
  <si>
    <t>C4</t>
  </si>
  <si>
    <t>C5</t>
  </si>
  <si>
    <t>C6</t>
  </si>
  <si>
    <t>C8</t>
  </si>
  <si>
    <t>100n</t>
  </si>
  <si>
    <t>C9</t>
  </si>
  <si>
    <t>C101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</si>
  <si>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</si>
  <si>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</si>
  <si>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</si>
  <si>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</si>
  <si>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</si>
  <si>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</si>
  <si>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</si>
  <si>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</si>
  <si>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</si>
  <si>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</si>
  <si>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</si>
  <si>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C107</t>
  </si>
  <si>
    <t>C108</t>
  </si>
  <si>
    <t>C109</t>
  </si>
  <si>
    <t>C110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</si>
  <si>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</si>
  <si>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</si>
  <si>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</si>
  <si>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</si>
  <si>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</si>
  <si>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</si>
  <si>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</si>
  <si>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</si>
  <si>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</si>
  <si>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</si>
  <si>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</si>
  <si>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</si>
  <si>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C122</t>
  </si>
  <si>
    <t>C123</t>
  </si>
  <si>
    <t>C124</t>
  </si>
  <si>
    <t>D101</t>
  </si>
  <si>
    <t>SOT-323</t>
  </si>
  <si>
    <t>NXP</t>
  </si>
  <si>
    <t>D102</t>
  </si>
  <si>
    <t>IC101</t>
  </si>
  <si>
    <t>TI</t>
  </si>
  <si>
    <t>IC102</t>
  </si>
  <si>
    <t>TPD4E004DRY</t>
  </si>
  <si>
    <t>IC 4CH ESD-PROT ARRAY 6-SON,Digikey 296-23618-1-ND</t>
  </si>
  <si>
    <t>USON</t>
  </si>
  <si>
    <t>IC103</t>
  </si>
  <si>
    <t>CONN HEADER .100 SINGL STR 3POS,Digikey S1012E-03-ND</t>
  </si>
  <si>
    <t>0.100 inch  x 3</t>
  </si>
  <si>
    <t>Place Jumper</t>
  </si>
  <si>
    <t>J5</t>
  </si>
  <si>
    <t>J6</t>
  </si>
  <si>
    <t>dnp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</si>
  <si>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</si>
  <si>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</si>
  <si>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</si>
  <si>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</si>
  <si>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</si>
  <si>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</si>
  <si>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</si>
  <si>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</si>
  <si>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</si>
  <si>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</si>
  <si>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</si>
  <si>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</si>
  <si>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</si>
  <si>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</si>
  <si>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</si>
  <si>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MSP430G2452RSA</t>
  </si>
  <si>
    <t>IC MCU 16BIT 8KB FLASH 16QFN,Digikey 296-28129-1-ND</t>
  </si>
  <si>
    <t>Q101</t>
  </si>
  <si>
    <t>Murata</t>
  </si>
  <si>
    <t>R1</t>
  </si>
  <si>
    <t>47k</t>
  </si>
  <si>
    <t>RES 47.0K OHM 1/16W 1% 0402 SMD,Digikey 311-47.0KLRCT-ND</t>
  </si>
  <si>
    <t>R2</t>
  </si>
  <si>
    <t>R3</t>
  </si>
  <si>
    <t>R4</t>
  </si>
  <si>
    <t>RES 0.0 OHM 1/16W 0402 SMD,Digikey 311-0.0JRTR-ND</t>
  </si>
  <si>
    <t>R5</t>
  </si>
  <si>
    <t>R6</t>
  </si>
  <si>
    <t>R7</t>
  </si>
  <si>
    <t>R101</t>
  </si>
  <si>
    <t>RES 470 OHM 1/16W 1% 0402 SMD,Digikey 311-470LRCT-ND</t>
  </si>
  <si>
    <t>R102</t>
  </si>
  <si>
    <t>R103</t>
  </si>
  <si>
    <t>R104</t>
  </si>
  <si>
    <t>R105</t>
  </si>
  <si>
    <t>R106</t>
  </si>
  <si>
    <t>R107</t>
  </si>
  <si>
    <t>R108</t>
  </si>
  <si>
    <t>R109</t>
  </si>
  <si>
    <t>R112</t>
  </si>
  <si>
    <t>R113</t>
  </si>
  <si>
    <t>R114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</si>
  <si>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</si>
  <si>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</si>
  <si>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</si>
  <si>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</si>
  <si>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</si>
  <si>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</si>
  <si>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</si>
  <si>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</si>
  <si>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</si>
  <si>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R121</t>
  </si>
  <si>
    <t>R122</t>
  </si>
  <si>
    <t>R123</t>
  </si>
  <si>
    <t>R124</t>
  </si>
  <si>
    <t>R125</t>
  </si>
  <si>
    <t>R126</t>
  </si>
  <si>
    <t>2k2</t>
  </si>
  <si>
    <t>R127</t>
  </si>
  <si>
    <t>3k3</t>
  </si>
  <si>
    <t>R128</t>
  </si>
  <si>
    <t>6k8</t>
  </si>
  <si>
    <t>S1</t>
  </si>
  <si>
    <t>EVQ221304M</t>
  </si>
  <si>
    <t>SWITCH TACTILE SPST-NO 0.02A 15V,Digikey P12216SCT-ND</t>
  </si>
  <si>
    <t>0.236 x 0.236 inch</t>
  </si>
  <si>
    <t>S2</t>
  </si>
  <si>
    <t>S3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</si>
  <si>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</si>
  <si>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</si>
  <si>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</si>
  <si>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</si>
  <si>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</si>
  <si>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</si>
  <si>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</si>
  <si>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</si>
  <si>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</si>
  <si>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</si>
  <si>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</si>
  <si>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</si>
  <si>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</si>
  <si>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</si>
  <si>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TP108</t>
  </si>
  <si>
    <t>TP109</t>
  </si>
  <si>
    <t>TP110</t>
  </si>
  <si>
    <t>6.7 x 1.40 mm</t>
  </si>
  <si>
    <t>MS3V-T1R</t>
  </si>
  <si>
    <t>Micro Crystal AG</t>
  </si>
  <si>
    <t>220k</t>
  </si>
  <si>
    <t>6x8 mm</t>
  </si>
  <si>
    <t>ZX62R-B-5P</t>
  </si>
  <si>
    <t>Hirose Electrical Co</t>
  </si>
  <si>
    <t>32.7638 kHz, 7.0pF</t>
  </si>
  <si>
    <t>MICRO CRYSTAL - MS3V-T1R 32.768KHZ 7.0PF +/-20PPM</t>
  </si>
  <si>
    <t>33p</t>
  </si>
  <si>
    <t>CONN RCPT MICRO USB B SMD R/A, Digikey H11574CT-ND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</si>
  <si>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</si>
  <si>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</si>
  <si>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</si>
  <si>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</si>
  <si>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</si>
  <si>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</si>
  <si>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</si>
  <si>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</si>
  <si>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Digikey Number</t>
  </si>
  <si>
    <t>Microcrystal</t>
  </si>
  <si>
    <t>Standard</t>
  </si>
  <si>
    <t>TP</t>
  </si>
  <si>
    <t>Test Point,Hole, Digikey nothing-to-purchase</t>
  </si>
  <si>
    <t>MS3V-T1R 7pF</t>
  </si>
  <si>
    <t>Feedback from CM needed where supplier equals CM</t>
  </si>
  <si>
    <t>CM</t>
  </si>
  <si>
    <t>CAP CER 4.7UF 10V 10% X5R 0603, Digikey 445-5170-1-ND</t>
  </si>
  <si>
    <t>C1608X5R1A475K080AC</t>
  </si>
  <si>
    <t>TDK</t>
  </si>
  <si>
    <t>CONN HEADER 20POS .100" DUAL, FEMALE with long male leads</t>
  </si>
  <si>
    <t>CNT-F254-2*10-GS-850-9</t>
  </si>
  <si>
    <t>2X10</t>
  </si>
  <si>
    <t>to be provided by CM</t>
  </si>
  <si>
    <t>MSP1</t>
  </si>
  <si>
    <t>IC MCU 32BIT</t>
  </si>
  <si>
    <t>Everlight</t>
  </si>
  <si>
    <t>IC REG LDO 3.3V 0.5A 8SON,Digikey 296-24854-1-ND</t>
  </si>
  <si>
    <t>TPS73533DRB</t>
  </si>
  <si>
    <t>L1</t>
  </si>
  <si>
    <t>INDUCTOR 4.7UH 300MA 0806, Digikey 490-4044-1-ND</t>
  </si>
  <si>
    <t>4.7uH</t>
  </si>
  <si>
    <t>LQH2MCN4R7M02L</t>
  </si>
  <si>
    <t>TPS2012DBV</t>
  </si>
  <si>
    <t>IC OR CTRLR SRC SELECT SOT23-5, Digikey 296-10880-1-ND</t>
  </si>
  <si>
    <t>IC104</t>
  </si>
  <si>
    <t>IC105</t>
  </si>
  <si>
    <t>IC106</t>
  </si>
  <si>
    <t>SOT23-5</t>
  </si>
  <si>
    <t>TLV70018DSE</t>
  </si>
  <si>
    <t>91kOhm, 0.1%, 25ppm/°C</t>
  </si>
  <si>
    <t>Panasonic</t>
  </si>
  <si>
    <t>ERA-6AEB913V</t>
  </si>
  <si>
    <t>LED RGB CLEAR SMD, Everlight 19-337/R6GHBHC-A01/2T</t>
  </si>
  <si>
    <t>19-337/R6GHBHC-A01/2T</t>
  </si>
  <si>
    <t>19-337</t>
  </si>
  <si>
    <t>IC REG LDO 1.8V 0.2A 6WSON, Digikey 296-25213-1-ND</t>
  </si>
  <si>
    <t>WSON6</t>
  </si>
  <si>
    <t>TUSB1210RHB</t>
  </si>
  <si>
    <t>J1/J3</t>
  </si>
  <si>
    <t>J2/J4</t>
  </si>
  <si>
    <t>TM4C1294NCPDT</t>
  </si>
  <si>
    <t>Q1</t>
  </si>
  <si>
    <t>Q2</t>
  </si>
  <si>
    <t>Crystal KX-7T 48MHz 12pF 30/30/50ppm</t>
  </si>
  <si>
    <t>Geyer Electronic - 12.88710</t>
  </si>
  <si>
    <t>J7</t>
  </si>
  <si>
    <t>Digikey</t>
  </si>
  <si>
    <t>JP4.3</t>
  </si>
  <si>
    <t>CONN HEADER .100 SINGL STR 2POS,Digikey S1012E-02-ND</t>
  </si>
  <si>
    <t>0.100 inch  x 2</t>
  </si>
  <si>
    <t>NX3225GA-16.000M-STD-CRG-1</t>
  </si>
  <si>
    <t>CRYSTAL 16MHZ 8PF SMD, Digikey 644-1174-1-ND</t>
  </si>
  <si>
    <t>48MHz, 12pF</t>
  </si>
  <si>
    <t>16MHz, 8pF</t>
  </si>
  <si>
    <t>IC107</t>
  </si>
  <si>
    <t>QFN 16</t>
  </si>
  <si>
    <t>CONN HEADER .100 DUAL STR 40POS,Digikey S2012E-20-ND</t>
  </si>
  <si>
    <t>0.100 inch x 2 x 20</t>
  </si>
  <si>
    <t>RES 91K OHM 1/8W 0.1% 0805 SMD, Digikey P91KDACT-ND</t>
  </si>
  <si>
    <t>IC TXRX USB 2.0 ULPI 32QFN, Digikey 296-28545-1-ND</t>
  </si>
  <si>
    <t>Comment</t>
  </si>
  <si>
    <t>JP8</t>
  </si>
  <si>
    <t>JP1</t>
  </si>
  <si>
    <t>CONN HEADER 2POS .100" SNGL TIN,Digikey SAM1075-02-ND</t>
  </si>
  <si>
    <t>JP1M</t>
  </si>
  <si>
    <t>SAM1075-02-ND</t>
  </si>
  <si>
    <t>JP2</t>
  </si>
  <si>
    <t>JP3</t>
  </si>
  <si>
    <t>GND</t>
  </si>
  <si>
    <t>JP4.1</t>
  </si>
  <si>
    <t>JP4.2</t>
  </si>
  <si>
    <t>JP9</t>
  </si>
  <si>
    <t>JP10</t>
  </si>
  <si>
    <t>Part of JPX</t>
  </si>
  <si>
    <t>JP4.4</t>
  </si>
  <si>
    <t>SWCLK</t>
  </si>
  <si>
    <t>SWTDIO</t>
  </si>
  <si>
    <t>SWO</t>
  </si>
  <si>
    <t>RST</t>
  </si>
  <si>
    <t>JP5.1</t>
  </si>
  <si>
    <t>JP5.2</t>
  </si>
  <si>
    <t>JP5.3</t>
  </si>
  <si>
    <t>JP5.4</t>
  </si>
  <si>
    <t>JP11</t>
  </si>
  <si>
    <t>RES 110 OHM 1/16W 1% 0402 SMD,Digikey 311-110LRCT-ND</t>
  </si>
  <si>
    <t>RES 16 OHM 1/10W 5% 0402 SMD, Digikey P16JCT-ND</t>
  </si>
  <si>
    <t>RES 24 OHM 1/16W 5% 0402 SMD, Digikey 311-24JRCT-ND</t>
  </si>
  <si>
    <t>RES 10.0K OHM 1/16W 1% 0402 SMD,Digikey 311-10.0KLRCT-ND</t>
  </si>
  <si>
    <t>10k</t>
  </si>
  <si>
    <t>RES 100 OHM 1/16W 1% 0402 SMD, Digikey 311-100LRCT-ND</t>
  </si>
  <si>
    <t>RES 51 OHM 1/16W 5% 0402 SMD, Digikey 311-51JRCT-ND</t>
  </si>
  <si>
    <t>RES 2.0 OHM 1/16W 5% 0402 SMD, Digikey 311-2.0JRCT-ND</t>
  </si>
  <si>
    <t>RES 1.0K OHM 1/16W 5% 0402 SMD, Digikey 311-1.0KJRCT-ND</t>
  </si>
  <si>
    <t>R110</t>
  </si>
  <si>
    <t>R111</t>
  </si>
  <si>
    <t>1k</t>
  </si>
  <si>
    <t>R129</t>
  </si>
  <si>
    <t>R130</t>
  </si>
  <si>
    <t>R131</t>
  </si>
  <si>
    <t>R132</t>
  </si>
  <si>
    <t>R133</t>
  </si>
  <si>
    <t>R134</t>
  </si>
  <si>
    <t>C10</t>
  </si>
  <si>
    <t>C125</t>
  </si>
  <si>
    <t>C126</t>
  </si>
  <si>
    <t>C127</t>
  </si>
  <si>
    <t>C128</t>
  </si>
  <si>
    <t>C129</t>
  </si>
  <si>
    <t>C130</t>
  </si>
  <si>
    <t>C131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</si>
  <si>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</si>
  <si>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</si>
  <si>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</si>
  <si>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</si>
  <si>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</si>
  <si>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</si>
  <si>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</si>
  <si>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</si>
  <si>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</si>
  <si>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</si>
  <si>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</si>
  <si>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</si>
  <si>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C11</t>
  </si>
  <si>
    <t>C12</t>
  </si>
  <si>
    <t>C13</t>
  </si>
  <si>
    <t>C14</t>
  </si>
  <si>
    <t>TANT_3216</t>
  </si>
  <si>
    <t>CAP CER 4.7UF 10V Y5V 0805, Digikey 445-1370-1-ND</t>
  </si>
  <si>
    <t>C7</t>
  </si>
  <si>
    <t>CAP CER 12PF 50V 5% NP0 0402,Digikey 445-1236-1-ND</t>
  </si>
  <si>
    <t>12p</t>
  </si>
  <si>
    <t>CAP TANT 4.7UF 10V 10% 1206,Digikey 478-8221-1-ND</t>
  </si>
  <si>
    <t>TP111</t>
  </si>
  <si>
    <t>C114</t>
  </si>
  <si>
    <t>CAP CER 1UF 10V 10% X5R 0603, Digikey 445-1321-1-ND</t>
  </si>
  <si>
    <t>CAP CER 2.2UF 10V 10% X5R 0603, Digikey 587-1253-1-ND</t>
  </si>
  <si>
    <t>2.2u</t>
  </si>
  <si>
    <t>CAP CER 47UF 10V 20% X5R 1206, Digikey 445-6006-1-ND</t>
  </si>
  <si>
    <t>CAP CER 10000PF 10V 10% X7R 0402, Digikey 478-7890-1-ND</t>
  </si>
  <si>
    <t>10n</t>
  </si>
  <si>
    <t>C132</t>
  </si>
  <si>
    <t>22p</t>
  </si>
  <si>
    <t>330k</t>
  </si>
  <si>
    <t>R136</t>
  </si>
  <si>
    <t>R135</t>
  </si>
  <si>
    <t>CAP CER 22PF 50V 5% NP0 0402, Digikey 445-1239-1-ND</t>
  </si>
  <si>
    <t>RES 330K OHM 1/16W 1% 0402 SMD, Digikey 311-330KLRCT-ND</t>
  </si>
  <si>
    <t>47u</t>
  </si>
  <si>
    <t>LM4040B25DCK</t>
  </si>
  <si>
    <t>SC70-5</t>
  </si>
  <si>
    <t>IC VREF SHUNT PREC 2.5V SC-70-5, Digikey 296-20873-1-ND</t>
  </si>
  <si>
    <t>C145</t>
  </si>
  <si>
    <t>C146</t>
  </si>
  <si>
    <t>C147</t>
  </si>
  <si>
    <t>C148</t>
  </si>
  <si>
    <t>IC108</t>
  </si>
  <si>
    <t>IC109</t>
  </si>
  <si>
    <t>IC110</t>
  </si>
  <si>
    <t>IC BUS TRANSCVR 4BIT 16-UQFN, Digikey 296-24366-1-ND</t>
  </si>
  <si>
    <t>SN74AVC4T245RSV</t>
  </si>
  <si>
    <t>UQFN-16</t>
  </si>
  <si>
    <t>R137</t>
  </si>
  <si>
    <t>R138</t>
  </si>
  <si>
    <t>RES 1.00K OHM 1/16W 1% 0402 SMD, Digikey 311-1.00KLRCT-ND</t>
  </si>
  <si>
    <t>RES 33 OHM 1/16W 5% 0402 SMD,Digikey 311-33JRCT-ND</t>
  </si>
  <si>
    <t>MSP432P401RIPZ</t>
  </si>
  <si>
    <t>J102</t>
  </si>
  <si>
    <t>CONN HEADER 10POS DUAL VERT, Digikey FTSH-105-01-F-D-K-ND</t>
  </si>
  <si>
    <t>FTSH-105-01-F-D-K</t>
  </si>
  <si>
    <t>S101</t>
  </si>
  <si>
    <t>C149</t>
  </si>
  <si>
    <t>IC111</t>
  </si>
  <si>
    <t>IC 4BIT 1-4 FET MUX/DEMUX 16UQFN, Digikey 296-35586-1-ND</t>
  </si>
  <si>
    <t>SN74CBTLV3257 </t>
  </si>
  <si>
    <t>SOT-23</t>
  </si>
  <si>
    <t>BAS40-05</t>
  </si>
  <si>
    <t>BAS40-05 215</t>
  </si>
  <si>
    <t>DIODE SCHOTTKY 40V 120MA TO236AB,Digikey 568-4862-1-ND</t>
  </si>
  <si>
    <t>J103</t>
  </si>
  <si>
    <t>R8</t>
  </si>
  <si>
    <t>0.050 inch x 7</t>
  </si>
  <si>
    <t xml:space="preserve"> Place Jumper (+5V)</t>
  </si>
  <si>
    <t xml:space="preserve"> Place Jumper (RTS)</t>
  </si>
  <si>
    <t xml:space="preserve"> Place Jumper (CTS)</t>
  </si>
  <si>
    <t xml:space="preserve"> Place Jumper (RXD)</t>
  </si>
  <si>
    <t xml:space="preserve"> Place Jumper (TXD)</t>
  </si>
  <si>
    <t xml:space="preserve"> Place Jumper (+3V3)</t>
  </si>
  <si>
    <t>R139</t>
  </si>
  <si>
    <t>4k87</t>
  </si>
  <si>
    <t>RES 4.87K OHM 1/16W 1% 0402 SMD, Digikey 541-4.87KLCT-ND</t>
  </si>
  <si>
    <t xml:space="preserve">SW SLIDE DPDT 2POS </t>
  </si>
  <si>
    <t>M096V</t>
  </si>
  <si>
    <t>BOM for MSP-EXP432P401R</t>
  </si>
  <si>
    <t>296-38028-ND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</si>
</sst>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ont="1" applyFill="1"/>
    <xf numFmtId="0" fontId="4" fillId="0" borderId="0" xfId="0" applyFont="1"/>
    <xf numFmtId="0" fontId="2" fillId="0" borderId="0" xfId="0" applyFont="1" applyFill="1" applyAlignment="1">
      <alignment horizontal="righ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3" borderId="0" xfId="2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6" fillId="3" borderId="0" xfId="2" applyAlignment="1">
      <alignment horizontal="right"/>
    </xf>
    <xf numFmtId="0" fontId="6" fillId="3" borderId="0" xfId="2" applyAlignment="1">
      <alignment horizontal="left"/>
    </xf>
  </cellXfs>
  <cellStyles count="3">
    <cellStyle name="Bad" xfId="2" builtinId="27"/>
    <cellStyle name="Normal" xfId="0" builtinId="0"/>
    <cellStyle name="Normal 2" xfId="1"/>
  </cellStyles>
  <dxfs count="3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abSelected="1" zoomScale="85" zoomScaleNormal="85" workbookViewId="0">
      <pane ySplit="7" topLeftCell="A143" activePane="bottomLeft" state="frozen"/>
      <selection pane="bottomLeft" activeCell="K158" sqref="K158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4" customWidth="1"/>
    <col min="4" max="4" width="18.85546875" style="4" customWidth="1"/>
    <col min="5" max="5" width="78.140625" style="4" customWidth="1"/>
    <col min="6" max="6" width="28" style="4" customWidth="1"/>
    <col min="7" max="7" width="33.5703125" style="4" customWidth="1"/>
    <col min="8" max="8" width="24.28515625" style="4" customWidth="1"/>
    <col min="9" max="9" width="12.28515625" style="5" customWidth="1"/>
    <col min="10" max="10" width="25.28515625" style="5" customWidth="1"/>
    <col min="11" max="11" width="49.85546875" customWidth="1"/>
  </cols>
  <sheetData>
    <row r="1" spans="1:11" s="7" customFormat="1" x14ac:dyDescent="0.25">
      <c r="A1" s="1" t="s">
        <v>364</v>
      </c>
      <c r="C1" s="5"/>
      <c r="D1" s="6"/>
      <c r="E1" s="5"/>
      <c r="F1" s="5"/>
      <c r="G1" s="5"/>
      <c r="H1" s="5"/>
      <c r="I1" s="5"/>
      <c r="J1" s="5"/>
      <c r="K1" s="5"/>
    </row>
    <row r="2" spans="1:11" s="7" customFormat="1" x14ac:dyDescent="0.25">
      <c r="A2"/>
      <c r="C2" s="5"/>
      <c r="D2" s="6"/>
      <c r="E2" s="5"/>
      <c r="F2" s="5"/>
      <c r="G2" s="5"/>
      <c r="H2" s="5"/>
      <c r="I2" s="5"/>
      <c r="J2" s="5"/>
      <c r="K2" s="5"/>
    </row>
    <row r="3" spans="1:11" s="7" customFormat="1" x14ac:dyDescent="0.25">
      <c r="A3" t="s">
        <v>166</v>
      </c>
      <c r="C3" s="5"/>
      <c r="D3" s="6"/>
      <c r="E3" s="5"/>
      <c r="F3" s="5"/>
      <c r="G3" s="5"/>
      <c r="H3" s="5"/>
      <c r="I3" s="5"/>
      <c r="J3" s="5"/>
      <c r="K3" s="5"/>
    </row>
    <row r="4" spans="1:11" s="7" customFormat="1" x14ac:dyDescent="0.25">
      <c r="A4" t="s">
        <v>167</v>
      </c>
      <c r="C4" s="5"/>
      <c r="D4" s="6"/>
      <c r="E4" s="5"/>
      <c r="F4" s="5"/>
      <c r="G4" s="5"/>
      <c r="H4" s="5"/>
      <c r="I4" s="5"/>
      <c r="J4" s="5"/>
      <c r="K4" s="5"/>
    </row>
    <row r="5" spans="1:11" s="7" customFormat="1" x14ac:dyDescent="0.25">
      <c r="A5" t="s">
        <v>176</v>
      </c>
      <c r="C5" s="5"/>
      <c r="D5" s="6"/>
      <c r="E5" s="5"/>
      <c r="F5" s="5"/>
      <c r="G5" s="5"/>
      <c r="H5" s="5"/>
      <c r="I5" s="5"/>
      <c r="J5" s="5"/>
      <c r="K5" s="5"/>
    </row>
    <row r="6" spans="1:11" s="7" customFormat="1" x14ac:dyDescent="0.25">
      <c r="C6" s="5"/>
      <c r="D6" s="6"/>
      <c r="E6" s="5"/>
      <c r="F6" s="5"/>
      <c r="G6" s="5"/>
      <c r="H6" s="5"/>
      <c r="I6" s="5"/>
      <c r="J6" s="5"/>
      <c r="K6" s="5"/>
    </row>
    <row r="7" spans="1:11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168</v>
      </c>
      <c r="H7" s="3" t="s">
        <v>2</v>
      </c>
      <c r="I7" s="8" t="s">
        <v>169</v>
      </c>
      <c r="J7" s="8" t="s">
        <v>170</v>
      </c>
      <c r="K7" s="1" t="s">
        <v>232</v>
      </c>
    </row>
    <row r="8" spans="1:11" s="7" customFormat="1" x14ac:dyDescent="0.25">
      <c r="B8" s="12">
        <v>1</v>
      </c>
      <c r="C8" s="20" t="s">
        <v>6</v>
      </c>
      <c r="D8" s="19" t="s">
        <v>172</v>
      </c>
      <c r="E8" s="19" t="s">
        <v>23</v>
      </c>
      <c r="G8" s="21">
        <v>402</v>
      </c>
      <c r="H8" s="20" t="s">
        <v>16</v>
      </c>
      <c r="I8" s="7" t="str">
        <f t="shared" ref="I8" si="0">IF(J8&lt;&gt;"Value!","Digikey","----")</f>
        <v>Digikey</v>
      </c>
      <c r="J8" s="7" t="str">
        <f t="shared" ref="J8" si="1">RIGHT(E8,LEN(E8)-FIND("Digikey",E8)-7)</f>
        <v>445-4984-1-ND</v>
      </c>
    </row>
    <row r="9" spans="1:11" s="7" customFormat="1" x14ac:dyDescent="0.25">
      <c r="B9" s="12">
        <v>1</v>
      </c>
      <c r="C9" s="20" t="s">
        <v>9</v>
      </c>
      <c r="D9" s="19" t="s">
        <v>172</v>
      </c>
      <c r="E9" s="19" t="s">
        <v>23</v>
      </c>
      <c r="G9" s="21">
        <v>402</v>
      </c>
      <c r="H9" s="20" t="s">
        <v>16</v>
      </c>
      <c r="I9" s="7" t="str">
        <f t="shared" ref="I9:I13" si="2">IF(J9&lt;&gt;"Value!","Digikey","----")</f>
        <v>Digikey</v>
      </c>
      <c r="J9" s="7" t="str">
        <f t="shared" ref="J9:J13" si="3">RIGHT(E9,LEN(E9)-FIND("Digikey",E9)-7)</f>
        <v>445-4984-1-ND</v>
      </c>
    </row>
    <row r="10" spans="1:11" s="7" customFormat="1" x14ac:dyDescent="0.25">
      <c r="B10" s="12">
        <v>1</v>
      </c>
      <c r="C10" s="20" t="s">
        <v>11</v>
      </c>
      <c r="D10" s="19" t="s">
        <v>172</v>
      </c>
      <c r="E10" s="19" t="s">
        <v>26</v>
      </c>
      <c r="F10" s="19"/>
      <c r="G10" s="12" t="s">
        <v>298</v>
      </c>
      <c r="H10" s="20" t="s">
        <v>25</v>
      </c>
      <c r="I10" s="7" t="str">
        <f t="shared" si="2"/>
        <v>Digikey</v>
      </c>
      <c r="J10" s="7" t="str">
        <f t="shared" si="3"/>
        <v>493-2351-1-ND</v>
      </c>
    </row>
    <row r="11" spans="1:11" s="7" customFormat="1" x14ac:dyDescent="0.25">
      <c r="B11" s="12">
        <v>1</v>
      </c>
      <c r="C11" s="20" t="s">
        <v>12</v>
      </c>
      <c r="D11" s="19" t="s">
        <v>172</v>
      </c>
      <c r="E11" s="19" t="s">
        <v>23</v>
      </c>
      <c r="G11" s="21">
        <v>402</v>
      </c>
      <c r="H11" s="20" t="s">
        <v>16</v>
      </c>
      <c r="I11" s="7" t="str">
        <f t="shared" si="2"/>
        <v>Digikey</v>
      </c>
      <c r="J11" s="7" t="str">
        <f t="shared" si="3"/>
        <v>445-4984-1-ND</v>
      </c>
    </row>
    <row r="12" spans="1:11" s="7" customFormat="1" x14ac:dyDescent="0.25">
      <c r="B12" s="12">
        <v>1</v>
      </c>
      <c r="C12" s="20" t="s">
        <v>13</v>
      </c>
      <c r="D12" s="19" t="s">
        <v>172</v>
      </c>
      <c r="E12" s="7" t="s">
        <v>301</v>
      </c>
      <c r="G12" s="21">
        <v>402</v>
      </c>
      <c r="H12" s="20" t="s">
        <v>302</v>
      </c>
      <c r="I12" s="7" t="str">
        <f t="shared" si="2"/>
        <v>Digikey</v>
      </c>
      <c r="J12" s="7" t="str">
        <f t="shared" si="3"/>
        <v>445-1236-1-ND</v>
      </c>
    </row>
    <row r="13" spans="1:11" s="7" customFormat="1" x14ac:dyDescent="0.25">
      <c r="B13" s="12">
        <v>1</v>
      </c>
      <c r="C13" s="20" t="s">
        <v>14</v>
      </c>
      <c r="D13" s="19" t="s">
        <v>172</v>
      </c>
      <c r="E13" s="7" t="s">
        <v>301</v>
      </c>
      <c r="G13" s="21">
        <v>402</v>
      </c>
      <c r="H13" s="20" t="s">
        <v>302</v>
      </c>
      <c r="I13" s="7" t="str">
        <f t="shared" si="2"/>
        <v>Digikey</v>
      </c>
      <c r="J13" s="7" t="str">
        <f t="shared" si="3"/>
        <v>445-1236-1-ND</v>
      </c>
    </row>
    <row r="14" spans="1:11" s="7" customFormat="1" x14ac:dyDescent="0.25">
      <c r="B14" s="12">
        <v>1</v>
      </c>
      <c r="C14" s="20" t="s">
        <v>300</v>
      </c>
      <c r="D14" s="19" t="s">
        <v>172</v>
      </c>
      <c r="E14" s="19" t="s">
        <v>23</v>
      </c>
      <c r="G14" s="21">
        <v>402</v>
      </c>
      <c r="H14" s="20" t="s">
        <v>16</v>
      </c>
      <c r="I14" s="7" t="str">
        <f t="shared" ref="I14:I122" si="4">IF(J14&lt;&gt;"Value!","Digikey","----")</f>
        <v>Digikey</v>
      </c>
      <c r="J14" s="7" t="str">
        <f t="shared" ref="J14:J122" si="5">RIGHT(E14,LEN(E14)-FIND("Digikey",E14)-7)</f>
        <v>445-4984-1-ND</v>
      </c>
    </row>
    <row r="15" spans="1:11" s="7" customFormat="1" x14ac:dyDescent="0.25">
      <c r="B15" s="12">
        <v>1</v>
      </c>
      <c r="C15" s="20" t="s">
        <v>15</v>
      </c>
      <c r="D15" s="19" t="s">
        <v>172</v>
      </c>
      <c r="E15" s="19" t="s">
        <v>23</v>
      </c>
      <c r="G15" s="21">
        <v>402</v>
      </c>
      <c r="H15" s="20" t="s">
        <v>16</v>
      </c>
      <c r="I15" s="7" t="str">
        <f t="shared" ref="I15:I16" si="6">IF(J15&lt;&gt;"Value!","Digikey","----")</f>
        <v>Digikey</v>
      </c>
      <c r="J15" s="7" t="str">
        <f t="shared" ref="J15:J16" si="7">RIGHT(E15,LEN(E15)-FIND("Digikey",E15)-7)</f>
        <v>445-4984-1-ND</v>
      </c>
    </row>
    <row r="16" spans="1:11" s="18" customFormat="1" x14ac:dyDescent="0.25">
      <c r="B16" s="18">
        <v>1</v>
      </c>
      <c r="C16" s="18" t="s">
        <v>17</v>
      </c>
      <c r="D16" s="18" t="s">
        <v>172</v>
      </c>
      <c r="E16" s="18" t="s">
        <v>23</v>
      </c>
      <c r="G16" s="18">
        <v>402</v>
      </c>
      <c r="H16" s="18" t="s">
        <v>16</v>
      </c>
      <c r="I16" s="18" t="str">
        <f t="shared" si="6"/>
        <v>Digikey</v>
      </c>
      <c r="J16" s="18" t="str">
        <f t="shared" si="7"/>
        <v>445-4984-1-ND</v>
      </c>
    </row>
    <row r="17" spans="1:12" s="7" customFormat="1" x14ac:dyDescent="0.25">
      <c r="B17" s="12">
        <v>1</v>
      </c>
      <c r="C17" s="29" t="s">
        <v>274</v>
      </c>
      <c r="D17" s="19" t="s">
        <v>172</v>
      </c>
      <c r="E17" s="18" t="s">
        <v>299</v>
      </c>
      <c r="F17" s="19"/>
      <c r="G17" s="12">
        <v>805</v>
      </c>
      <c r="H17" s="20" t="s">
        <v>29</v>
      </c>
      <c r="I17" s="7" t="str">
        <f t="shared" si="4"/>
        <v>Digikey</v>
      </c>
      <c r="J17" s="7" t="str">
        <f t="shared" si="5"/>
        <v>445-1370-1-ND</v>
      </c>
    </row>
    <row r="18" spans="1:12" s="7" customFormat="1" x14ac:dyDescent="0.25">
      <c r="A18" s="28"/>
      <c r="B18" s="12">
        <v>1</v>
      </c>
      <c r="C18" s="29" t="s">
        <v>294</v>
      </c>
      <c r="D18" s="27" t="s">
        <v>172</v>
      </c>
      <c r="E18" s="18" t="s">
        <v>317</v>
      </c>
      <c r="G18" s="21">
        <v>402</v>
      </c>
      <c r="H18" s="20" t="s">
        <v>313</v>
      </c>
      <c r="I18" s="7" t="str">
        <f t="shared" si="4"/>
        <v>Digikey</v>
      </c>
      <c r="J18" s="7" t="str">
        <f t="shared" si="5"/>
        <v>445-1239-1-ND</v>
      </c>
    </row>
    <row r="19" spans="1:12" s="7" customFormat="1" x14ac:dyDescent="0.25">
      <c r="A19" s="28"/>
      <c r="B19" s="12">
        <v>1</v>
      </c>
      <c r="C19" s="29" t="s">
        <v>295</v>
      </c>
      <c r="D19" s="27" t="s">
        <v>172</v>
      </c>
      <c r="E19" s="18" t="s">
        <v>317</v>
      </c>
      <c r="G19" s="21">
        <v>402</v>
      </c>
      <c r="H19" s="20" t="s">
        <v>313</v>
      </c>
      <c r="I19" s="7" t="str">
        <f t="shared" si="4"/>
        <v>Digikey</v>
      </c>
      <c r="J19" s="7" t="str">
        <f t="shared" si="5"/>
        <v>445-1239-1-ND</v>
      </c>
    </row>
    <row r="20" spans="1:12" s="18" customFormat="1" x14ac:dyDescent="0.25">
      <c r="B20" s="30">
        <v>1</v>
      </c>
      <c r="C20" s="30" t="s">
        <v>296</v>
      </c>
      <c r="D20" s="19" t="s">
        <v>172</v>
      </c>
      <c r="E20" s="18" t="s">
        <v>8</v>
      </c>
      <c r="G20" s="18">
        <v>402</v>
      </c>
      <c r="H20" s="18" t="s">
        <v>7</v>
      </c>
      <c r="I20" s="19" t="str">
        <f t="shared" ref="I20" si="8">IF(J20&lt;&gt;"Value!","Digikey","----")</f>
        <v>Digikey</v>
      </c>
      <c r="J20" s="19" t="str">
        <f t="shared" ref="J20" si="9">RIGHT(E20,LEN(E20)-FIND("Digikey",E20)-7)</f>
        <v>445-1256-1-ND</v>
      </c>
    </row>
    <row r="21" spans="1:12" s="7" customFormat="1" x14ac:dyDescent="0.25">
      <c r="B21" s="12">
        <v>1</v>
      </c>
      <c r="C21" s="20" t="s">
        <v>297</v>
      </c>
      <c r="D21" s="19" t="s">
        <v>172</v>
      </c>
      <c r="E21" s="19" t="s">
        <v>23</v>
      </c>
      <c r="G21" s="21">
        <v>402</v>
      </c>
      <c r="H21" s="20" t="s">
        <v>16</v>
      </c>
      <c r="I21" s="7" t="str">
        <f t="shared" ref="I21" si="10">IF(J21&lt;&gt;"Value!","Digikey","----")</f>
        <v>Digikey</v>
      </c>
      <c r="J21" s="7" t="str">
        <f t="shared" ref="J21" si="11">RIGHT(E21,LEN(E21)-FIND("Digikey",E21)-7)</f>
        <v>445-4984-1-ND</v>
      </c>
    </row>
    <row r="22" spans="1:12" s="7" customFormat="1" x14ac:dyDescent="0.25">
      <c r="B22" s="12">
        <v>1</v>
      </c>
      <c r="C22" s="20" t="s">
        <v>18</v>
      </c>
      <c r="D22" s="19" t="s">
        <v>172</v>
      </c>
      <c r="E22" s="7" t="s">
        <v>301</v>
      </c>
      <c r="G22" s="21">
        <v>402</v>
      </c>
      <c r="H22" s="20" t="s">
        <v>302</v>
      </c>
      <c r="I22" s="7" t="str">
        <f t="shared" ref="I22:I24" si="12">IF(J22&lt;&gt;"Value!","Digikey","----")</f>
        <v>Digikey</v>
      </c>
      <c r="J22" s="7" t="str">
        <f t="shared" ref="J22:J24" si="13">RIGHT(E22,LEN(E22)-FIND("Digikey",E22)-7)</f>
        <v>445-1236-1-ND</v>
      </c>
    </row>
    <row r="23" spans="1:12" s="7" customFormat="1" x14ac:dyDescent="0.25">
      <c r="B23" s="12">
        <v>1</v>
      </c>
      <c r="C23" s="20" t="s">
        <v>19</v>
      </c>
      <c r="D23" s="19" t="s">
        <v>172</v>
      </c>
      <c r="E23" s="7" t="s">
        <v>301</v>
      </c>
      <c r="G23" s="21">
        <v>402</v>
      </c>
      <c r="H23" s="20" t="s">
        <v>302</v>
      </c>
      <c r="I23" s="7" t="str">
        <f t="shared" si="12"/>
        <v>Digikey</v>
      </c>
      <c r="J23" s="7" t="str">
        <f t="shared" si="13"/>
        <v>445-1236-1-ND</v>
      </c>
    </row>
    <row r="24" spans="1:12" s="7" customFormat="1" x14ac:dyDescent="0.25">
      <c r="B24" s="12">
        <v>1</v>
      </c>
      <c r="C24" s="20" t="s">
        <v>22</v>
      </c>
      <c r="D24" s="19" t="s">
        <v>172</v>
      </c>
      <c r="E24" s="19" t="s">
        <v>23</v>
      </c>
      <c r="G24" s="21">
        <v>402</v>
      </c>
      <c r="H24" s="20" t="s">
        <v>16</v>
      </c>
      <c r="I24" s="7" t="str">
        <f t="shared" si="12"/>
        <v>Digikey</v>
      </c>
      <c r="J24" s="7" t="str">
        <f t="shared" si="13"/>
        <v>445-4984-1-ND</v>
      </c>
    </row>
    <row r="25" spans="1:12" x14ac:dyDescent="0.25">
      <c r="B25">
        <v>1</v>
      </c>
      <c r="C25" t="s">
        <v>24</v>
      </c>
      <c r="D25" s="5" t="s">
        <v>172</v>
      </c>
      <c r="E25" s="18" t="s">
        <v>310</v>
      </c>
      <c r="F25"/>
      <c r="G25" s="24">
        <v>402</v>
      </c>
      <c r="H25" s="20" t="s">
        <v>311</v>
      </c>
      <c r="I25" s="5" t="str">
        <f t="shared" si="4"/>
        <v>Digikey</v>
      </c>
      <c r="J25" s="5" t="str">
        <f t="shared" si="5"/>
        <v>478-7890-1-ND</v>
      </c>
    </row>
    <row r="26" spans="1:12" s="18" customFormat="1" x14ac:dyDescent="0.25">
      <c r="B26" s="18">
        <v>1</v>
      </c>
      <c r="C26" s="18" t="s">
        <v>27</v>
      </c>
      <c r="D26" s="19" t="s">
        <v>172</v>
      </c>
      <c r="E26" s="18" t="s">
        <v>307</v>
      </c>
      <c r="G26" s="18">
        <v>603</v>
      </c>
      <c r="H26" s="18" t="s">
        <v>308</v>
      </c>
      <c r="I26" s="19" t="str">
        <f t="shared" si="4"/>
        <v>Digikey</v>
      </c>
      <c r="J26" s="19" t="str">
        <f t="shared" si="5"/>
        <v>587-1253-1-ND</v>
      </c>
    </row>
    <row r="27" spans="1:12" x14ac:dyDescent="0.25">
      <c r="B27">
        <v>1</v>
      </c>
      <c r="C27" t="s">
        <v>28</v>
      </c>
      <c r="D27" s="5" t="s">
        <v>172</v>
      </c>
      <c r="E27" s="23" t="s">
        <v>303</v>
      </c>
      <c r="F27"/>
      <c r="G27" s="24" t="s">
        <v>298</v>
      </c>
      <c r="H27" t="s">
        <v>29</v>
      </c>
      <c r="I27" s="5" t="str">
        <f t="shared" si="4"/>
        <v>Digikey</v>
      </c>
      <c r="J27" s="5" t="str">
        <f t="shared" si="5"/>
        <v>478-8221-1-ND</v>
      </c>
    </row>
    <row r="28" spans="1:12" s="18" customFormat="1" x14ac:dyDescent="0.25">
      <c r="B28" s="18">
        <v>1</v>
      </c>
      <c r="C28" s="18" t="s">
        <v>30</v>
      </c>
      <c r="D28" s="19" t="s">
        <v>172</v>
      </c>
      <c r="E28" s="18" t="s">
        <v>306</v>
      </c>
      <c r="G28" s="18">
        <v>603</v>
      </c>
      <c r="H28" s="18" t="s">
        <v>10</v>
      </c>
      <c r="I28" s="19" t="str">
        <f t="shared" si="4"/>
        <v>Digikey</v>
      </c>
      <c r="J28" s="19" t="str">
        <f t="shared" si="5"/>
        <v>445-1321-1-ND</v>
      </c>
    </row>
    <row r="29" spans="1:12" x14ac:dyDescent="0.25">
      <c r="B29">
        <v>0</v>
      </c>
      <c r="C29" t="s">
        <v>31</v>
      </c>
      <c r="D29" s="5" t="s">
        <v>172</v>
      </c>
      <c r="E29"/>
      <c r="F29"/>
      <c r="G29">
        <v>402</v>
      </c>
      <c r="H29" t="s">
        <v>65</v>
      </c>
      <c r="K29" s="18"/>
      <c r="L29" s="18"/>
    </row>
    <row r="30" spans="1:12" x14ac:dyDescent="0.25">
      <c r="B30">
        <v>1</v>
      </c>
      <c r="C30" t="s">
        <v>32</v>
      </c>
      <c r="D30" s="5" t="s">
        <v>172</v>
      </c>
      <c r="E30" s="18" t="s">
        <v>310</v>
      </c>
      <c r="F30" s="18"/>
      <c r="G30" s="24">
        <v>402</v>
      </c>
      <c r="H30" s="20" t="s">
        <v>311</v>
      </c>
      <c r="I30" s="19" t="str">
        <f t="shared" si="4"/>
        <v>Digikey</v>
      </c>
      <c r="J30" s="5" t="str">
        <f t="shared" si="5"/>
        <v>478-7890-1-ND</v>
      </c>
      <c r="K30" s="18"/>
      <c r="L30" s="18"/>
    </row>
    <row r="31" spans="1:12" s="18" customFormat="1" x14ac:dyDescent="0.25">
      <c r="B31" s="18">
        <v>1</v>
      </c>
      <c r="C31" s="18" t="s">
        <v>33</v>
      </c>
      <c r="D31" s="19" t="s">
        <v>172</v>
      </c>
      <c r="E31" s="18" t="s">
        <v>310</v>
      </c>
      <c r="G31" s="24">
        <v>402</v>
      </c>
      <c r="H31" s="20" t="s">
        <v>311</v>
      </c>
      <c r="I31" s="19" t="str">
        <f t="shared" ref="I31:I32" si="14">IF(J31&lt;&gt;"Value!","Digikey","----")</f>
        <v>Digikey</v>
      </c>
      <c r="J31" s="19" t="str">
        <f t="shared" ref="J31:J32" si="15">RIGHT(E31,LEN(E31)-FIND("Digikey",E31)-7)</f>
        <v>478-7890-1-ND</v>
      </c>
    </row>
    <row r="32" spans="1:12" s="18" customFormat="1" x14ac:dyDescent="0.25">
      <c r="B32" s="18">
        <v>1</v>
      </c>
      <c r="C32" s="18" t="s">
        <v>34</v>
      </c>
      <c r="D32" s="19" t="s">
        <v>172</v>
      </c>
      <c r="E32" s="18" t="s">
        <v>23</v>
      </c>
      <c r="G32" s="18">
        <v>402</v>
      </c>
      <c r="H32" s="18" t="s">
        <v>16</v>
      </c>
      <c r="I32" s="19" t="str">
        <f t="shared" si="14"/>
        <v>Digikey</v>
      </c>
      <c r="J32" s="19" t="str">
        <f t="shared" si="15"/>
        <v>445-4984-1-ND</v>
      </c>
    </row>
    <row r="33" spans="2:13" s="18" customFormat="1" x14ac:dyDescent="0.25">
      <c r="B33" s="18">
        <v>1</v>
      </c>
      <c r="C33" s="18" t="s">
        <v>35</v>
      </c>
      <c r="D33" s="19" t="s">
        <v>172</v>
      </c>
      <c r="E33" s="18" t="s">
        <v>310</v>
      </c>
      <c r="G33" s="24">
        <v>402</v>
      </c>
      <c r="H33" s="20" t="s">
        <v>311</v>
      </c>
      <c r="I33" s="19" t="str">
        <f t="shared" si="4"/>
        <v>Digikey</v>
      </c>
      <c r="J33" s="19" t="str">
        <f t="shared" si="5"/>
        <v>478-7890-1-ND</v>
      </c>
    </row>
    <row r="34" spans="2:13" s="18" customFormat="1" x14ac:dyDescent="0.25">
      <c r="B34" s="18">
        <v>1</v>
      </c>
      <c r="C34" s="18" t="s">
        <v>36</v>
      </c>
      <c r="D34" s="19" t="s">
        <v>172</v>
      </c>
      <c r="E34" s="18" t="s">
        <v>23</v>
      </c>
      <c r="G34" s="18">
        <v>402</v>
      </c>
      <c r="H34" s="18" t="s">
        <v>16</v>
      </c>
      <c r="I34" s="19" t="str">
        <f t="shared" si="4"/>
        <v>Digikey</v>
      </c>
      <c r="J34" s="19" t="str">
        <f t="shared" si="5"/>
        <v>445-4984-1-ND</v>
      </c>
    </row>
    <row r="35" spans="2:13" s="18" customFormat="1" x14ac:dyDescent="0.25">
      <c r="B35" s="18">
        <v>1</v>
      </c>
      <c r="C35" s="18" t="s">
        <v>305</v>
      </c>
      <c r="D35" s="19" t="s">
        <v>172</v>
      </c>
      <c r="E35" s="18" t="s">
        <v>310</v>
      </c>
      <c r="G35" s="24">
        <v>402</v>
      </c>
      <c r="H35" s="20" t="s">
        <v>311</v>
      </c>
      <c r="I35" s="19" t="str">
        <f t="shared" ref="I35" si="16">IF(J35&lt;&gt;"Value!","Digikey","----")</f>
        <v>Digikey</v>
      </c>
      <c r="J35" s="19" t="str">
        <f t="shared" ref="J35" si="17">RIGHT(E35,LEN(E35)-FIND("Digikey",E35)-7)</f>
        <v>478-7890-1-ND</v>
      </c>
    </row>
    <row r="36" spans="2:13" x14ac:dyDescent="0.25">
      <c r="B36">
        <v>1</v>
      </c>
      <c r="C36" t="s">
        <v>37</v>
      </c>
      <c r="D36" s="5" t="s">
        <v>172</v>
      </c>
      <c r="E36" t="s">
        <v>38</v>
      </c>
      <c r="F36"/>
      <c r="G36">
        <v>402</v>
      </c>
      <c r="H36" t="s">
        <v>160</v>
      </c>
      <c r="I36" s="5" t="str">
        <f t="shared" si="4"/>
        <v>Digikey</v>
      </c>
      <c r="J36" s="5" t="str">
        <f t="shared" si="5"/>
        <v>445-1241-1-ND</v>
      </c>
      <c r="K36" s="18"/>
      <c r="L36" s="18"/>
    </row>
    <row r="37" spans="2:13" x14ac:dyDescent="0.25">
      <c r="B37">
        <v>1</v>
      </c>
      <c r="C37" t="s">
        <v>39</v>
      </c>
      <c r="D37" s="5" t="s">
        <v>172</v>
      </c>
      <c r="E37" t="s">
        <v>38</v>
      </c>
      <c r="F37"/>
      <c r="G37">
        <v>402</v>
      </c>
      <c r="H37" t="s">
        <v>160</v>
      </c>
      <c r="I37" s="5" t="str">
        <f t="shared" si="4"/>
        <v>Digikey</v>
      </c>
      <c r="J37" s="5" t="str">
        <f t="shared" si="5"/>
        <v>445-1241-1-ND</v>
      </c>
      <c r="K37" s="18"/>
      <c r="L37" s="18"/>
    </row>
    <row r="38" spans="2:13" x14ac:dyDescent="0.25">
      <c r="B38">
        <v>1</v>
      </c>
      <c r="C38" t="s">
        <v>40</v>
      </c>
      <c r="D38" s="5" t="s">
        <v>172</v>
      </c>
      <c r="E38" t="s">
        <v>41</v>
      </c>
      <c r="F38"/>
      <c r="G38">
        <v>603</v>
      </c>
      <c r="H38" t="s">
        <v>29</v>
      </c>
      <c r="I38" s="5" t="str">
        <f t="shared" si="4"/>
        <v>Digikey</v>
      </c>
      <c r="J38" s="5" t="str">
        <f t="shared" si="5"/>
        <v>445-5170-1-ND</v>
      </c>
      <c r="K38" s="18"/>
      <c r="L38" s="18"/>
    </row>
    <row r="39" spans="2:13" x14ac:dyDescent="0.25">
      <c r="B39">
        <v>1</v>
      </c>
      <c r="C39" t="s">
        <v>42</v>
      </c>
      <c r="D39" s="5" t="s">
        <v>172</v>
      </c>
      <c r="E39" t="s">
        <v>23</v>
      </c>
      <c r="F39"/>
      <c r="G39">
        <v>402</v>
      </c>
      <c r="H39" t="s">
        <v>16</v>
      </c>
      <c r="I39" s="5" t="str">
        <f t="shared" si="4"/>
        <v>Digikey</v>
      </c>
      <c r="J39" s="5" t="str">
        <f t="shared" si="5"/>
        <v>445-4984-1-ND</v>
      </c>
      <c r="K39" s="18"/>
      <c r="L39" s="18"/>
    </row>
    <row r="40" spans="2:13" s="18" customFormat="1" x14ac:dyDescent="0.25">
      <c r="B40" s="18">
        <v>1</v>
      </c>
      <c r="C40" s="18" t="s">
        <v>43</v>
      </c>
      <c r="D40" s="22" t="s">
        <v>180</v>
      </c>
      <c r="E40" s="18" t="s">
        <v>178</v>
      </c>
      <c r="F40" s="18" t="s">
        <v>179</v>
      </c>
      <c r="G40" s="18">
        <v>603</v>
      </c>
      <c r="H40" s="18" t="s">
        <v>29</v>
      </c>
      <c r="I40" s="18" t="str">
        <f t="shared" si="4"/>
        <v>Digikey</v>
      </c>
      <c r="J40" s="18" t="str">
        <f t="shared" si="5"/>
        <v>445-5170-1-ND</v>
      </c>
    </row>
    <row r="41" spans="2:13" x14ac:dyDescent="0.25">
      <c r="B41">
        <v>1</v>
      </c>
      <c r="C41" t="s">
        <v>44</v>
      </c>
      <c r="D41" s="5" t="s">
        <v>172</v>
      </c>
      <c r="E41" t="s">
        <v>23</v>
      </c>
      <c r="F41"/>
      <c r="G41">
        <v>402</v>
      </c>
      <c r="H41" t="s">
        <v>16</v>
      </c>
      <c r="I41" s="5" t="str">
        <f t="shared" si="4"/>
        <v>Digikey</v>
      </c>
      <c r="J41" s="5" t="str">
        <f t="shared" si="5"/>
        <v>445-4984-1-ND</v>
      </c>
      <c r="K41" s="18"/>
      <c r="L41" s="18"/>
    </row>
    <row r="42" spans="2:13" x14ac:dyDescent="0.25">
      <c r="B42">
        <v>1</v>
      </c>
      <c r="C42" t="s">
        <v>45</v>
      </c>
      <c r="D42" s="5" t="s">
        <v>172</v>
      </c>
      <c r="E42" t="s">
        <v>23</v>
      </c>
      <c r="F42"/>
      <c r="G42">
        <v>402</v>
      </c>
      <c r="H42" t="s">
        <v>16</v>
      </c>
      <c r="I42" s="5" t="str">
        <f t="shared" si="4"/>
        <v>Digikey</v>
      </c>
      <c r="J42" s="5" t="str">
        <f t="shared" si="5"/>
        <v>445-4984-1-ND</v>
      </c>
      <c r="K42" s="18"/>
      <c r="L42" s="18"/>
    </row>
    <row r="43" spans="2:13" x14ac:dyDescent="0.25">
      <c r="B43">
        <v>1</v>
      </c>
      <c r="C43" t="s">
        <v>46</v>
      </c>
      <c r="D43" s="5" t="s">
        <v>172</v>
      </c>
      <c r="E43" s="18" t="s">
        <v>310</v>
      </c>
      <c r="F43" s="18"/>
      <c r="G43" s="24">
        <v>402</v>
      </c>
      <c r="H43" s="20" t="s">
        <v>311</v>
      </c>
      <c r="I43" s="19" t="str">
        <f t="shared" ref="I43" si="18">IF(J43&lt;&gt;"Value!","Digikey","----")</f>
        <v>Digikey</v>
      </c>
      <c r="J43" s="5" t="str">
        <f t="shared" si="5"/>
        <v>478-7890-1-ND</v>
      </c>
      <c r="K43" s="18"/>
      <c r="L43" s="18"/>
    </row>
    <row r="44" spans="2:13" s="18" customFormat="1" x14ac:dyDescent="0.25">
      <c r="B44" s="18">
        <v>1</v>
      </c>
      <c r="C44" s="18" t="s">
        <v>47</v>
      </c>
      <c r="D44" s="19" t="s">
        <v>172</v>
      </c>
      <c r="E44" s="18" t="s">
        <v>310</v>
      </c>
      <c r="G44" s="24">
        <v>402</v>
      </c>
      <c r="H44" s="20" t="s">
        <v>311</v>
      </c>
      <c r="I44" s="19" t="str">
        <f t="shared" ref="I44" si="19">IF(J44&lt;&gt;"Value!","Digikey","----")</f>
        <v>Digikey</v>
      </c>
      <c r="J44" s="19" t="str">
        <f t="shared" ref="J44" si="20">RIGHT(E44,LEN(E44)-FIND("Digikey",E44)-7)</f>
        <v>478-7890-1-ND</v>
      </c>
    </row>
    <row r="45" spans="2:13" x14ac:dyDescent="0.25">
      <c r="B45">
        <v>1</v>
      </c>
      <c r="C45" t="s">
        <v>48</v>
      </c>
      <c r="D45" s="5" t="s">
        <v>172</v>
      </c>
      <c r="E45" s="18" t="s">
        <v>23</v>
      </c>
      <c r="F45"/>
      <c r="G45">
        <v>402</v>
      </c>
      <c r="H45" t="s">
        <v>16</v>
      </c>
      <c r="I45" s="5" t="str">
        <f t="shared" si="4"/>
        <v>Digikey</v>
      </c>
      <c r="J45" s="5" t="str">
        <f t="shared" si="5"/>
        <v>445-4984-1-ND</v>
      </c>
    </row>
    <row r="46" spans="2:13" s="18" customFormat="1" x14ac:dyDescent="0.25">
      <c r="B46" s="18">
        <v>1</v>
      </c>
      <c r="C46" s="18" t="s">
        <v>275</v>
      </c>
      <c r="D46" s="19" t="s">
        <v>172</v>
      </c>
      <c r="E46" s="18" t="s">
        <v>310</v>
      </c>
      <c r="G46" s="24">
        <v>402</v>
      </c>
      <c r="H46" s="20" t="s">
        <v>311</v>
      </c>
      <c r="I46" s="19" t="str">
        <f t="shared" si="4"/>
        <v>Digikey</v>
      </c>
      <c r="J46" s="19" t="str">
        <f t="shared" si="5"/>
        <v>478-7890-1-ND</v>
      </c>
    </row>
    <row r="47" spans="2:13" s="7" customFormat="1" x14ac:dyDescent="0.25">
      <c r="B47" s="12">
        <v>1</v>
      </c>
      <c r="C47" s="20" t="s">
        <v>276</v>
      </c>
      <c r="D47" s="19" t="s">
        <v>172</v>
      </c>
      <c r="E47" s="19" t="s">
        <v>21</v>
      </c>
      <c r="F47" s="19"/>
      <c r="G47" s="12">
        <v>402</v>
      </c>
      <c r="H47" s="6" t="s">
        <v>20</v>
      </c>
      <c r="I47" s="19" t="str">
        <f t="shared" si="4"/>
        <v>Digikey</v>
      </c>
      <c r="J47" s="19" t="str">
        <f t="shared" si="5"/>
        <v>445-4972-1-ND</v>
      </c>
      <c r="L47" s="20"/>
      <c r="M47" s="20"/>
    </row>
    <row r="48" spans="2:13" s="7" customFormat="1" x14ac:dyDescent="0.25">
      <c r="B48" s="12">
        <v>1</v>
      </c>
      <c r="C48" s="20" t="s">
        <v>277</v>
      </c>
      <c r="D48" s="19" t="s">
        <v>172</v>
      </c>
      <c r="E48" s="19" t="s">
        <v>21</v>
      </c>
      <c r="F48" s="19"/>
      <c r="G48" s="12">
        <v>402</v>
      </c>
      <c r="H48" s="6" t="s">
        <v>20</v>
      </c>
      <c r="I48" s="19" t="str">
        <f t="shared" ref="I48" si="21">IF(J48&lt;&gt;"Value!","Digikey","----")</f>
        <v>Digikey</v>
      </c>
      <c r="J48" s="19" t="str">
        <f t="shared" ref="J48" si="22">RIGHT(E48,LEN(E48)-FIND("Digikey",E48)-7)</f>
        <v>445-4972-1-ND</v>
      </c>
      <c r="L48" s="20"/>
      <c r="M48" s="20"/>
    </row>
    <row r="49" spans="2:10" s="18" customFormat="1" x14ac:dyDescent="0.25">
      <c r="B49" s="18">
        <v>1</v>
      </c>
      <c r="C49" s="18" t="s">
        <v>278</v>
      </c>
      <c r="D49" s="19" t="s">
        <v>172</v>
      </c>
      <c r="E49" s="18" t="s">
        <v>309</v>
      </c>
      <c r="G49" s="24" t="s">
        <v>298</v>
      </c>
      <c r="H49" s="18" t="s">
        <v>319</v>
      </c>
      <c r="I49" s="19" t="str">
        <f t="shared" ref="I49:I66" si="23">IF(J49&lt;&gt;"Value!","Digikey","----")</f>
        <v>Digikey</v>
      </c>
      <c r="J49" s="19" t="str">
        <f t="shared" ref="J49:J66" si="24">RIGHT(E49,LEN(E49)-FIND("Digikey",E49)-7)</f>
        <v>445-6006-1-ND</v>
      </c>
    </row>
    <row r="50" spans="2:10" s="18" customFormat="1" x14ac:dyDescent="0.25">
      <c r="B50" s="18">
        <v>1</v>
      </c>
      <c r="C50" s="18" t="s">
        <v>279</v>
      </c>
      <c r="D50" s="19" t="s">
        <v>172</v>
      </c>
      <c r="E50" s="18" t="s">
        <v>23</v>
      </c>
      <c r="G50" s="18">
        <v>402</v>
      </c>
      <c r="H50" s="18" t="s">
        <v>16</v>
      </c>
      <c r="I50" s="19" t="str">
        <f t="shared" si="23"/>
        <v>Digikey</v>
      </c>
      <c r="J50" s="19" t="str">
        <f t="shared" si="24"/>
        <v>445-4984-1-ND</v>
      </c>
    </row>
    <row r="51" spans="2:10" s="18" customFormat="1" x14ac:dyDescent="0.25">
      <c r="B51" s="18">
        <v>1</v>
      </c>
      <c r="C51" s="18" t="s">
        <v>280</v>
      </c>
      <c r="D51" s="19" t="s">
        <v>172</v>
      </c>
      <c r="E51" s="18" t="s">
        <v>306</v>
      </c>
      <c r="G51" s="18">
        <v>603</v>
      </c>
      <c r="H51" s="18" t="s">
        <v>10</v>
      </c>
      <c r="I51" s="19" t="str">
        <f t="shared" ref="I51" si="25">IF(J51&lt;&gt;"Value!","Digikey","----")</f>
        <v>Digikey</v>
      </c>
      <c r="J51" s="19" t="str">
        <f t="shared" ref="J51" si="26">RIGHT(E51,LEN(E51)-FIND("Digikey",E51)-7)</f>
        <v>445-1321-1-ND</v>
      </c>
    </row>
    <row r="52" spans="2:10" s="18" customFormat="1" x14ac:dyDescent="0.25">
      <c r="B52" s="18">
        <v>1</v>
      </c>
      <c r="C52" s="18" t="s">
        <v>281</v>
      </c>
      <c r="D52" s="19" t="s">
        <v>172</v>
      </c>
      <c r="E52" s="18" t="s">
        <v>23</v>
      </c>
      <c r="G52" s="18">
        <v>402</v>
      </c>
      <c r="H52" s="18" t="s">
        <v>16</v>
      </c>
      <c r="I52" s="19" t="str">
        <f t="shared" si="23"/>
        <v>Digikey</v>
      </c>
      <c r="J52" s="19" t="str">
        <f t="shared" si="24"/>
        <v>445-4984-1-ND</v>
      </c>
    </row>
    <row r="53" spans="2:10" s="18" customFormat="1" x14ac:dyDescent="0.25">
      <c r="B53" s="18">
        <v>1</v>
      </c>
      <c r="C53" s="18" t="s">
        <v>312</v>
      </c>
      <c r="D53" s="19" t="s">
        <v>172</v>
      </c>
      <c r="E53" s="18" t="s">
        <v>306</v>
      </c>
      <c r="G53" s="18">
        <v>603</v>
      </c>
      <c r="H53" s="18" t="s">
        <v>10</v>
      </c>
      <c r="I53" s="19" t="str">
        <f t="shared" si="23"/>
        <v>Digikey</v>
      </c>
      <c r="J53" s="19" t="str">
        <f t="shared" si="24"/>
        <v>445-1321-1-ND</v>
      </c>
    </row>
    <row r="54" spans="2:10" s="18" customFormat="1" x14ac:dyDescent="0.25">
      <c r="B54" s="18">
        <v>1</v>
      </c>
      <c r="C54" s="18" t="s">
        <v>282</v>
      </c>
      <c r="D54" s="19" t="s">
        <v>172</v>
      </c>
      <c r="E54" s="18" t="s">
        <v>307</v>
      </c>
      <c r="G54" s="18">
        <v>603</v>
      </c>
      <c r="H54" s="18" t="s">
        <v>308</v>
      </c>
      <c r="I54" s="19" t="str">
        <f t="shared" ref="I54:I55" si="27">IF(J54&lt;&gt;"Value!","Digikey","----")</f>
        <v>Digikey</v>
      </c>
      <c r="J54" s="19" t="str">
        <f t="shared" ref="J54:J55" si="28">RIGHT(E54,LEN(E54)-FIND("Digikey",E54)-7)</f>
        <v>587-1253-1-ND</v>
      </c>
    </row>
    <row r="55" spans="2:10" s="18" customFormat="1" x14ac:dyDescent="0.25">
      <c r="B55" s="18">
        <v>1</v>
      </c>
      <c r="C55" s="18" t="s">
        <v>283</v>
      </c>
      <c r="D55" s="19" t="s">
        <v>172</v>
      </c>
      <c r="E55" s="18" t="s">
        <v>23</v>
      </c>
      <c r="G55" s="18">
        <v>402</v>
      </c>
      <c r="H55" s="18" t="s">
        <v>16</v>
      </c>
      <c r="I55" s="19" t="str">
        <f t="shared" si="27"/>
        <v>Digikey</v>
      </c>
      <c r="J55" s="19" t="str">
        <f t="shared" si="28"/>
        <v>445-4984-1-ND</v>
      </c>
    </row>
    <row r="56" spans="2:10" s="18" customFormat="1" x14ac:dyDescent="0.25">
      <c r="B56" s="18">
        <v>1</v>
      </c>
      <c r="C56" s="18" t="s">
        <v>284</v>
      </c>
      <c r="D56" s="19" t="s">
        <v>172</v>
      </c>
      <c r="E56" s="18" t="s">
        <v>23</v>
      </c>
      <c r="G56" s="18">
        <v>402</v>
      </c>
      <c r="H56" s="18" t="s">
        <v>16</v>
      </c>
      <c r="I56" s="19" t="str">
        <f t="shared" ref="I56" si="29">IF(J56&lt;&gt;"Value!","Digikey","----")</f>
        <v>Digikey</v>
      </c>
      <c r="J56" s="19" t="str">
        <f t="shared" ref="J56" si="30">RIGHT(E56,LEN(E56)-FIND("Digikey",E56)-7)</f>
        <v>445-4984-1-ND</v>
      </c>
    </row>
    <row r="57" spans="2:10" s="18" customFormat="1" x14ac:dyDescent="0.25">
      <c r="B57" s="18">
        <v>1</v>
      </c>
      <c r="C57" s="18" t="s">
        <v>285</v>
      </c>
      <c r="D57" s="19" t="s">
        <v>172</v>
      </c>
      <c r="E57" s="18" t="s">
        <v>23</v>
      </c>
      <c r="G57" s="18">
        <v>402</v>
      </c>
      <c r="H57" s="18" t="s">
        <v>16</v>
      </c>
      <c r="I57" s="19" t="str">
        <f t="shared" ref="I57" si="31">IF(J57&lt;&gt;"Value!","Digikey","----")</f>
        <v>Digikey</v>
      </c>
      <c r="J57" s="19" t="str">
        <f t="shared" ref="J57" si="32">RIGHT(E57,LEN(E57)-FIND("Digikey",E57)-7)</f>
        <v>445-4984-1-ND</v>
      </c>
    </row>
    <row r="58" spans="2:10" s="18" customFormat="1" x14ac:dyDescent="0.25">
      <c r="B58" s="18">
        <v>1</v>
      </c>
      <c r="C58" s="18" t="s">
        <v>286</v>
      </c>
      <c r="D58" s="19" t="s">
        <v>172</v>
      </c>
      <c r="E58" s="18" t="s">
        <v>307</v>
      </c>
      <c r="G58" s="18">
        <v>603</v>
      </c>
      <c r="H58" s="18" t="s">
        <v>308</v>
      </c>
      <c r="I58" s="19" t="str">
        <f t="shared" si="23"/>
        <v>Digikey</v>
      </c>
      <c r="J58" s="19" t="str">
        <f t="shared" si="24"/>
        <v>587-1253-1-ND</v>
      </c>
    </row>
    <row r="59" spans="2:10" s="18" customFormat="1" x14ac:dyDescent="0.25">
      <c r="B59" s="18">
        <v>1</v>
      </c>
      <c r="C59" s="18" t="s">
        <v>287</v>
      </c>
      <c r="D59" s="19" t="s">
        <v>172</v>
      </c>
      <c r="E59" s="18" t="s">
        <v>23</v>
      </c>
      <c r="G59" s="18">
        <v>402</v>
      </c>
      <c r="H59" s="18" t="s">
        <v>16</v>
      </c>
      <c r="I59" s="19" t="str">
        <f t="shared" si="23"/>
        <v>Digikey</v>
      </c>
      <c r="J59" s="19" t="str">
        <f t="shared" si="24"/>
        <v>445-4984-1-ND</v>
      </c>
    </row>
    <row r="60" spans="2:10" s="18" customFormat="1" x14ac:dyDescent="0.25">
      <c r="B60" s="18">
        <v>1</v>
      </c>
      <c r="C60" s="18" t="s">
        <v>288</v>
      </c>
      <c r="D60" s="19" t="s">
        <v>172</v>
      </c>
      <c r="E60" s="18" t="s">
        <v>307</v>
      </c>
      <c r="G60" s="18">
        <v>603</v>
      </c>
      <c r="H60" s="18" t="s">
        <v>308</v>
      </c>
      <c r="I60" s="19" t="str">
        <f t="shared" ref="I60:I61" si="33">IF(J60&lt;&gt;"Value!","Digikey","----")</f>
        <v>Digikey</v>
      </c>
      <c r="J60" s="19" t="str">
        <f t="shared" ref="J60:J61" si="34">RIGHT(E60,LEN(E60)-FIND("Digikey",E60)-7)</f>
        <v>587-1253-1-ND</v>
      </c>
    </row>
    <row r="61" spans="2:10" s="18" customFormat="1" x14ac:dyDescent="0.25">
      <c r="B61" s="18">
        <v>1</v>
      </c>
      <c r="C61" s="18" t="s">
        <v>289</v>
      </c>
      <c r="D61" s="19" t="s">
        <v>172</v>
      </c>
      <c r="E61" s="23" t="s">
        <v>303</v>
      </c>
      <c r="G61" s="24" t="s">
        <v>298</v>
      </c>
      <c r="H61" s="18" t="s">
        <v>29</v>
      </c>
      <c r="I61" s="19" t="str">
        <f t="shared" si="33"/>
        <v>Digikey</v>
      </c>
      <c r="J61" s="19" t="str">
        <f t="shared" si="34"/>
        <v>478-8221-1-ND</v>
      </c>
    </row>
    <row r="62" spans="2:10" s="18" customFormat="1" x14ac:dyDescent="0.25">
      <c r="B62" s="18">
        <v>1</v>
      </c>
      <c r="C62" s="18" t="s">
        <v>290</v>
      </c>
      <c r="D62" s="19" t="s">
        <v>172</v>
      </c>
      <c r="E62" s="18" t="s">
        <v>306</v>
      </c>
      <c r="G62" s="18">
        <v>603</v>
      </c>
      <c r="H62" s="18" t="s">
        <v>10</v>
      </c>
      <c r="I62" s="19" t="str">
        <f t="shared" si="23"/>
        <v>Digikey</v>
      </c>
      <c r="J62" s="19" t="str">
        <f t="shared" si="24"/>
        <v>445-1321-1-ND</v>
      </c>
    </row>
    <row r="63" spans="2:10" s="18" customFormat="1" x14ac:dyDescent="0.25">
      <c r="B63" s="18">
        <v>1</v>
      </c>
      <c r="C63" s="18" t="s">
        <v>291</v>
      </c>
      <c r="D63" s="19" t="s">
        <v>172</v>
      </c>
      <c r="E63" s="18" t="s">
        <v>23</v>
      </c>
      <c r="G63" s="18">
        <v>402</v>
      </c>
      <c r="H63" s="18" t="s">
        <v>16</v>
      </c>
      <c r="I63" s="19" t="str">
        <f t="shared" ref="I63:I64" si="35">IF(J63&lt;&gt;"Value!","Digikey","----")</f>
        <v>Digikey</v>
      </c>
      <c r="J63" s="19" t="str">
        <f t="shared" ref="J63:J64" si="36">RIGHT(E63,LEN(E63)-FIND("Digikey",E63)-7)</f>
        <v>445-4984-1-ND</v>
      </c>
    </row>
    <row r="64" spans="2:10" s="18" customFormat="1" x14ac:dyDescent="0.25">
      <c r="B64" s="18">
        <v>1</v>
      </c>
      <c r="C64" s="18" t="s">
        <v>292</v>
      </c>
      <c r="D64" s="19" t="s">
        <v>172</v>
      </c>
      <c r="E64" s="18" t="s">
        <v>23</v>
      </c>
      <c r="G64" s="18">
        <v>402</v>
      </c>
      <c r="H64" s="18" t="s">
        <v>16</v>
      </c>
      <c r="I64" s="19" t="str">
        <f t="shared" si="35"/>
        <v>Digikey</v>
      </c>
      <c r="J64" s="19" t="str">
        <f t="shared" si="36"/>
        <v>445-4984-1-ND</v>
      </c>
    </row>
    <row r="65" spans="2:13" s="18" customFormat="1" x14ac:dyDescent="0.25">
      <c r="B65" s="18">
        <v>1</v>
      </c>
      <c r="C65" s="18" t="s">
        <v>293</v>
      </c>
      <c r="D65" s="19" t="s">
        <v>172</v>
      </c>
      <c r="E65" s="18" t="s">
        <v>307</v>
      </c>
      <c r="G65" s="18">
        <v>603</v>
      </c>
      <c r="H65" s="18" t="s">
        <v>308</v>
      </c>
      <c r="I65" s="19" t="str">
        <f t="shared" si="23"/>
        <v>Digikey</v>
      </c>
      <c r="J65" s="19" t="str">
        <f t="shared" si="24"/>
        <v>587-1253-1-ND</v>
      </c>
    </row>
    <row r="66" spans="2:13" s="18" customFormat="1" x14ac:dyDescent="0.25">
      <c r="B66" s="18">
        <v>1</v>
      </c>
      <c r="C66" s="18" t="s">
        <v>323</v>
      </c>
      <c r="D66" s="19" t="s">
        <v>172</v>
      </c>
      <c r="E66" s="18" t="s">
        <v>310</v>
      </c>
      <c r="G66" s="24">
        <v>402</v>
      </c>
      <c r="H66" s="20" t="s">
        <v>311</v>
      </c>
      <c r="I66" s="19" t="str">
        <f t="shared" si="23"/>
        <v>Digikey</v>
      </c>
      <c r="J66" s="19" t="str">
        <f t="shared" si="24"/>
        <v>478-7890-1-ND</v>
      </c>
    </row>
    <row r="67" spans="2:13" s="18" customFormat="1" x14ac:dyDescent="0.25">
      <c r="B67" s="18">
        <v>1</v>
      </c>
      <c r="C67" s="18" t="s">
        <v>324</v>
      </c>
      <c r="D67" s="19" t="s">
        <v>172</v>
      </c>
      <c r="E67" s="18" t="s">
        <v>310</v>
      </c>
      <c r="G67" s="24">
        <v>402</v>
      </c>
      <c r="H67" s="20" t="s">
        <v>311</v>
      </c>
      <c r="I67" s="19" t="str">
        <f t="shared" ref="I67:I70" si="37">IF(J67&lt;&gt;"Value!","Digikey","----")</f>
        <v>Digikey</v>
      </c>
      <c r="J67" s="19" t="str">
        <f t="shared" ref="J67:J70" si="38">RIGHT(E67,LEN(E67)-FIND("Digikey",E67)-7)</f>
        <v>478-7890-1-ND</v>
      </c>
    </row>
    <row r="68" spans="2:13" s="18" customFormat="1" x14ac:dyDescent="0.25">
      <c r="B68" s="18">
        <v>1</v>
      </c>
      <c r="C68" s="18" t="s">
        <v>325</v>
      </c>
      <c r="D68" s="19" t="s">
        <v>172</v>
      </c>
      <c r="E68" s="18" t="s">
        <v>310</v>
      </c>
      <c r="G68" s="24">
        <v>402</v>
      </c>
      <c r="H68" s="20" t="s">
        <v>311</v>
      </c>
      <c r="I68" s="19" t="str">
        <f t="shared" si="37"/>
        <v>Digikey</v>
      </c>
      <c r="J68" s="19" t="str">
        <f t="shared" si="38"/>
        <v>478-7890-1-ND</v>
      </c>
    </row>
    <row r="69" spans="2:13" s="18" customFormat="1" x14ac:dyDescent="0.25">
      <c r="B69" s="18">
        <v>1</v>
      </c>
      <c r="C69" s="18" t="s">
        <v>326</v>
      </c>
      <c r="D69" s="19" t="s">
        <v>172</v>
      </c>
      <c r="E69" s="18" t="s">
        <v>310</v>
      </c>
      <c r="G69" s="24">
        <v>402</v>
      </c>
      <c r="H69" s="20" t="s">
        <v>311</v>
      </c>
      <c r="I69" s="19" t="str">
        <f t="shared" si="37"/>
        <v>Digikey</v>
      </c>
      <c r="J69" s="19" t="str">
        <f t="shared" si="38"/>
        <v>478-7890-1-ND</v>
      </c>
    </row>
    <row r="70" spans="2:13" s="18" customFormat="1" x14ac:dyDescent="0.25">
      <c r="B70" s="18">
        <v>1</v>
      </c>
      <c r="C70" s="18" t="s">
        <v>342</v>
      </c>
      <c r="D70" s="19" t="s">
        <v>172</v>
      </c>
      <c r="E70" s="18" t="s">
        <v>23</v>
      </c>
      <c r="G70" s="18">
        <v>402</v>
      </c>
      <c r="H70" s="18" t="s">
        <v>16</v>
      </c>
      <c r="I70" s="19" t="str">
        <f t="shared" si="37"/>
        <v>Digikey</v>
      </c>
      <c r="J70" s="19" t="str">
        <f t="shared" si="38"/>
        <v>445-4984-1-ND</v>
      </c>
    </row>
    <row r="71" spans="2:13" s="2" customFormat="1" x14ac:dyDescent="0.25">
      <c r="B71" s="2">
        <v>1</v>
      </c>
      <c r="C71" s="2" t="s">
        <v>49</v>
      </c>
      <c r="D71" s="9" t="s">
        <v>51</v>
      </c>
      <c r="E71" s="2" t="s">
        <v>349</v>
      </c>
      <c r="F71" s="2" t="s">
        <v>348</v>
      </c>
      <c r="G71" s="2" t="s">
        <v>346</v>
      </c>
      <c r="H71" s="2" t="s">
        <v>347</v>
      </c>
      <c r="I71" s="9" t="str">
        <f t="shared" si="4"/>
        <v>Digikey</v>
      </c>
      <c r="J71" s="9" t="str">
        <f t="shared" si="5"/>
        <v>568-4862-1-ND</v>
      </c>
    </row>
    <row r="72" spans="2:13" s="2" customFormat="1" x14ac:dyDescent="0.25">
      <c r="B72" s="2">
        <v>1</v>
      </c>
      <c r="C72" s="2" t="s">
        <v>52</v>
      </c>
      <c r="D72" s="9" t="s">
        <v>51</v>
      </c>
      <c r="E72" s="2" t="s">
        <v>349</v>
      </c>
      <c r="F72" s="2" t="s">
        <v>348</v>
      </c>
      <c r="G72" s="2" t="s">
        <v>346</v>
      </c>
      <c r="H72" s="2" t="s">
        <v>347</v>
      </c>
      <c r="I72" s="9" t="str">
        <f t="shared" si="4"/>
        <v>Digikey</v>
      </c>
      <c r="J72" s="9" t="str">
        <f t="shared" si="5"/>
        <v>568-4862-1-ND</v>
      </c>
    </row>
    <row r="73" spans="2:13" x14ac:dyDescent="0.25">
      <c r="B73">
        <v>1</v>
      </c>
      <c r="C73" t="s">
        <v>53</v>
      </c>
      <c r="D73" s="5" t="s">
        <v>54</v>
      </c>
      <c r="E73" t="s">
        <v>188</v>
      </c>
      <c r="F73" t="s">
        <v>189</v>
      </c>
      <c r="G73"/>
      <c r="H73" t="s">
        <v>189</v>
      </c>
      <c r="I73" s="5" t="str">
        <f t="shared" si="4"/>
        <v>Digikey</v>
      </c>
      <c r="J73" s="5" t="str">
        <f t="shared" si="5"/>
        <v>296-24854-1-ND</v>
      </c>
    </row>
    <row r="74" spans="2:13" x14ac:dyDescent="0.25">
      <c r="B74">
        <v>1</v>
      </c>
      <c r="C74" t="s">
        <v>55</v>
      </c>
      <c r="D74" s="5" t="s">
        <v>54</v>
      </c>
      <c r="E74" t="s">
        <v>57</v>
      </c>
      <c r="F74" t="s">
        <v>56</v>
      </c>
      <c r="G74" t="s">
        <v>58</v>
      </c>
      <c r="H74" t="s">
        <v>56</v>
      </c>
      <c r="I74" s="5" t="str">
        <f t="shared" si="4"/>
        <v>Digikey</v>
      </c>
      <c r="J74" s="5" t="str">
        <f t="shared" si="5"/>
        <v>296-23618-1-ND</v>
      </c>
    </row>
    <row r="75" spans="2:13" x14ac:dyDescent="0.25">
      <c r="B75">
        <v>1</v>
      </c>
      <c r="C75" t="s">
        <v>59</v>
      </c>
      <c r="D75" s="5" t="s">
        <v>54</v>
      </c>
      <c r="E75" t="s">
        <v>195</v>
      </c>
      <c r="F75" t="s">
        <v>194</v>
      </c>
      <c r="G75" t="s">
        <v>199</v>
      </c>
      <c r="H75" t="s">
        <v>194</v>
      </c>
      <c r="I75" s="5" t="str">
        <f t="shared" si="4"/>
        <v>Digikey</v>
      </c>
      <c r="J75" s="5" t="str">
        <f t="shared" si="5"/>
        <v>296-10880-1-ND</v>
      </c>
    </row>
    <row r="76" spans="2:13" x14ac:dyDescent="0.25">
      <c r="B76">
        <v>1</v>
      </c>
      <c r="C76" t="s">
        <v>196</v>
      </c>
      <c r="D76" s="5" t="s">
        <v>54</v>
      </c>
      <c r="E76" t="s">
        <v>207</v>
      </c>
      <c r="F76" t="s">
        <v>200</v>
      </c>
      <c r="G76" t="s">
        <v>208</v>
      </c>
      <c r="H76" t="s">
        <v>189</v>
      </c>
      <c r="I76" s="5" t="str">
        <f t="shared" ref="I76:I77" si="39">IF(J76&lt;&gt;"Value!","Digikey","----")</f>
        <v>Digikey</v>
      </c>
      <c r="J76" s="5" t="str">
        <f t="shared" ref="J76:J77" si="40">RIGHT(E76,LEN(E76)-FIND("Digikey",E76)-7)</f>
        <v>296-25213-1-ND</v>
      </c>
    </row>
    <row r="77" spans="2:13" x14ac:dyDescent="0.25">
      <c r="B77">
        <v>1</v>
      </c>
      <c r="C77" t="s">
        <v>197</v>
      </c>
      <c r="D77" s="5" t="s">
        <v>54</v>
      </c>
      <c r="E77" s="15" t="s">
        <v>231</v>
      </c>
      <c r="F77" t="s">
        <v>209</v>
      </c>
      <c r="G77" t="s">
        <v>58</v>
      </c>
      <c r="H77" t="s">
        <v>56</v>
      </c>
      <c r="I77" s="5" t="str">
        <f t="shared" si="39"/>
        <v>Digikey</v>
      </c>
      <c r="J77" s="5" t="str">
        <f t="shared" si="40"/>
        <v>296-28545-1-ND</v>
      </c>
      <c r="K77" s="18"/>
      <c r="L77" s="18"/>
      <c r="M77" s="18"/>
    </row>
    <row r="78" spans="2:13" x14ac:dyDescent="0.25">
      <c r="B78">
        <v>1</v>
      </c>
      <c r="C78" t="s">
        <v>198</v>
      </c>
      <c r="D78" s="5" t="s">
        <v>54</v>
      </c>
      <c r="E78" t="s">
        <v>186</v>
      </c>
      <c r="F78" t="s">
        <v>212</v>
      </c>
      <c r="G78"/>
      <c r="H78" t="s">
        <v>212</v>
      </c>
      <c r="I78" s="5" t="s">
        <v>218</v>
      </c>
      <c r="J78" s="19" t="s">
        <v>365</v>
      </c>
      <c r="K78" s="18"/>
      <c r="L78" s="18"/>
      <c r="M78" s="18"/>
    </row>
    <row r="79" spans="2:13" s="15" customFormat="1" x14ac:dyDescent="0.25">
      <c r="B79" s="15">
        <v>1</v>
      </c>
      <c r="C79" s="15" t="s">
        <v>226</v>
      </c>
      <c r="D79" s="17" t="s">
        <v>54</v>
      </c>
      <c r="E79" s="15" t="s">
        <v>322</v>
      </c>
      <c r="F79" s="15" t="s">
        <v>320</v>
      </c>
      <c r="G79" s="15" t="s">
        <v>321</v>
      </c>
      <c r="H79" s="18" t="s">
        <v>320</v>
      </c>
      <c r="I79" s="17" t="str">
        <f t="shared" ref="I79:I82" si="41">IF(J79&lt;&gt;"Value!","Digikey","----")</f>
        <v>Digikey</v>
      </c>
      <c r="J79" s="17" t="str">
        <f t="shared" ref="J79:J82" si="42">RIGHT(E79,LEN(E79)-FIND("Digikey",E79)-7)</f>
        <v>296-20873-1-ND</v>
      </c>
      <c r="K79" s="18"/>
      <c r="L79" s="18"/>
      <c r="M79" s="18"/>
    </row>
    <row r="80" spans="2:13" s="18" customFormat="1" x14ac:dyDescent="0.25">
      <c r="B80" s="18">
        <v>1</v>
      </c>
      <c r="C80" s="18" t="s">
        <v>327</v>
      </c>
      <c r="D80" s="19" t="s">
        <v>54</v>
      </c>
      <c r="E80" s="18" t="s">
        <v>330</v>
      </c>
      <c r="F80" s="18" t="s">
        <v>331</v>
      </c>
      <c r="G80" s="18" t="s">
        <v>332</v>
      </c>
      <c r="H80" s="18" t="s">
        <v>331</v>
      </c>
      <c r="I80" s="19" t="str">
        <f t="shared" si="41"/>
        <v>Digikey</v>
      </c>
      <c r="J80" s="19" t="str">
        <f t="shared" si="42"/>
        <v>296-24366-1-ND</v>
      </c>
    </row>
    <row r="81" spans="1:13" s="18" customFormat="1" x14ac:dyDescent="0.25">
      <c r="B81" s="18">
        <v>1</v>
      </c>
      <c r="C81" s="18" t="s">
        <v>328</v>
      </c>
      <c r="D81" s="19" t="s">
        <v>54</v>
      </c>
      <c r="E81" s="18" t="s">
        <v>330</v>
      </c>
      <c r="F81" s="18" t="s">
        <v>331</v>
      </c>
      <c r="G81" s="18" t="s">
        <v>332</v>
      </c>
      <c r="H81" s="18" t="s">
        <v>331</v>
      </c>
      <c r="I81" s="19" t="str">
        <f t="shared" si="41"/>
        <v>Digikey</v>
      </c>
      <c r="J81" s="19" t="str">
        <f t="shared" si="42"/>
        <v>296-24366-1-ND</v>
      </c>
    </row>
    <row r="82" spans="1:13" s="18" customFormat="1" x14ac:dyDescent="0.25">
      <c r="B82" s="18">
        <v>1</v>
      </c>
      <c r="C82" s="18" t="s">
        <v>329</v>
      </c>
      <c r="D82" s="19" t="s">
        <v>54</v>
      </c>
      <c r="E82" s="18" t="s">
        <v>330</v>
      </c>
      <c r="F82" s="18" t="s">
        <v>331</v>
      </c>
      <c r="G82" s="18" t="s">
        <v>332</v>
      </c>
      <c r="H82" s="18" t="s">
        <v>331</v>
      </c>
      <c r="I82" s="19" t="str">
        <f t="shared" si="41"/>
        <v>Digikey</v>
      </c>
      <c r="J82" s="19" t="str">
        <f t="shared" si="42"/>
        <v>296-24366-1-ND</v>
      </c>
    </row>
    <row r="83" spans="1:13" s="18" customFormat="1" x14ac:dyDescent="0.25">
      <c r="B83" s="18">
        <v>1</v>
      </c>
      <c r="C83" s="18" t="s">
        <v>343</v>
      </c>
      <c r="D83" s="19" t="s">
        <v>54</v>
      </c>
      <c r="E83" s="18" t="s">
        <v>344</v>
      </c>
      <c r="F83" s="18" t="s">
        <v>345</v>
      </c>
      <c r="G83" s="18" t="s">
        <v>332</v>
      </c>
      <c r="H83" s="18" t="s">
        <v>345</v>
      </c>
      <c r="I83" s="19" t="str">
        <f t="shared" ref="I83" si="43">IF(J83&lt;&gt;"Value!","Digikey","----")</f>
        <v>Digikey</v>
      </c>
      <c r="J83" s="19" t="str">
        <f t="shared" ref="J83" si="44">RIGHT(E83,LEN(E83)-FIND("Digikey",E83)-7)</f>
        <v>296-35586-1-ND</v>
      </c>
    </row>
    <row r="84" spans="1:13" x14ac:dyDescent="0.25">
      <c r="A84" s="7"/>
      <c r="B84" s="12">
        <v>1</v>
      </c>
      <c r="C84" s="4" t="s">
        <v>210</v>
      </c>
      <c r="D84" s="5" t="s">
        <v>177</v>
      </c>
      <c r="E84" s="11" t="s">
        <v>181</v>
      </c>
      <c r="F84" t="s">
        <v>182</v>
      </c>
      <c r="G84" s="4" t="s">
        <v>183</v>
      </c>
      <c r="I84" t="s">
        <v>177</v>
      </c>
      <c r="J84" t="s">
        <v>184</v>
      </c>
      <c r="K84" s="18"/>
      <c r="L84" s="18"/>
      <c r="M84" s="18"/>
    </row>
    <row r="85" spans="1:13" x14ac:dyDescent="0.25">
      <c r="A85" s="7"/>
      <c r="B85" s="12">
        <v>1</v>
      </c>
      <c r="C85" s="4" t="s">
        <v>211</v>
      </c>
      <c r="D85" s="5" t="s">
        <v>177</v>
      </c>
      <c r="E85" s="11" t="s">
        <v>181</v>
      </c>
      <c r="F85" t="s">
        <v>182</v>
      </c>
      <c r="G85" s="4" t="s">
        <v>183</v>
      </c>
      <c r="I85" t="s">
        <v>177</v>
      </c>
      <c r="J85" t="s">
        <v>184</v>
      </c>
      <c r="K85" s="18"/>
      <c r="L85" s="18"/>
      <c r="M85" s="18"/>
    </row>
    <row r="86" spans="1:13" x14ac:dyDescent="0.25">
      <c r="A86" s="7"/>
      <c r="B86">
        <v>0</v>
      </c>
      <c r="C86" t="s">
        <v>63</v>
      </c>
      <c r="D86" s="5" t="s">
        <v>172</v>
      </c>
      <c r="E86" s="15" t="s">
        <v>228</v>
      </c>
      <c r="F86"/>
      <c r="G86" s="15" t="s">
        <v>229</v>
      </c>
      <c r="H86" t="s">
        <v>65</v>
      </c>
      <c r="I86" s="5" t="str">
        <f t="shared" si="4"/>
        <v>Digikey</v>
      </c>
      <c r="J86" s="5" t="str">
        <f t="shared" si="5"/>
        <v>S2012E-20-ND</v>
      </c>
      <c r="K86" s="18"/>
      <c r="L86" s="18"/>
      <c r="M86" s="18"/>
    </row>
    <row r="87" spans="1:13" x14ac:dyDescent="0.25">
      <c r="B87" s="13">
        <v>1</v>
      </c>
      <c r="C87" s="13" t="s">
        <v>64</v>
      </c>
      <c r="D87" s="14" t="s">
        <v>172</v>
      </c>
      <c r="E87" s="13" t="s">
        <v>60</v>
      </c>
      <c r="F87" s="13"/>
      <c r="G87" s="13" t="s">
        <v>61</v>
      </c>
      <c r="H87" s="13"/>
      <c r="I87" s="14" t="s">
        <v>218</v>
      </c>
      <c r="J87" s="17" t="str">
        <f>RIGHT(E87,LEN(E87)-FIND("Digikey",E87)-7)</f>
        <v>S1012E-03-ND</v>
      </c>
      <c r="K87" s="18"/>
      <c r="L87" s="18"/>
      <c r="M87" s="18"/>
    </row>
    <row r="88" spans="1:13" s="15" customFormat="1" x14ac:dyDescent="0.25">
      <c r="B88" s="15">
        <v>1</v>
      </c>
      <c r="C88" s="15" t="s">
        <v>217</v>
      </c>
      <c r="D88" s="17" t="s">
        <v>172</v>
      </c>
      <c r="E88" s="15" t="s">
        <v>60</v>
      </c>
      <c r="G88" s="15" t="s">
        <v>61</v>
      </c>
      <c r="I88" s="17" t="s">
        <v>218</v>
      </c>
      <c r="J88" s="17" t="str">
        <f>RIGHT(E88,LEN(E88)-FIND("Digikey",E88)-7)</f>
        <v>S1012E-03-ND</v>
      </c>
      <c r="K88" s="18"/>
      <c r="L88" s="18"/>
      <c r="M88" s="18"/>
    </row>
    <row r="89" spans="1:13" s="22" customFormat="1" x14ac:dyDescent="0.25">
      <c r="B89" s="31">
        <v>0</v>
      </c>
      <c r="C89" s="32" t="s">
        <v>234</v>
      </c>
      <c r="D89" s="32" t="s">
        <v>172</v>
      </c>
      <c r="E89" s="22" t="s">
        <v>235</v>
      </c>
      <c r="G89" s="32" t="s">
        <v>236</v>
      </c>
      <c r="H89" s="32" t="s">
        <v>240</v>
      </c>
      <c r="I89" s="22" t="s">
        <v>218</v>
      </c>
      <c r="J89" s="22" t="s">
        <v>237</v>
      </c>
      <c r="K89" s="22" t="s">
        <v>245</v>
      </c>
    </row>
    <row r="90" spans="1:13" s="18" customFormat="1" x14ac:dyDescent="0.25">
      <c r="B90" s="18">
        <v>1</v>
      </c>
      <c r="C90" s="18" t="s">
        <v>238</v>
      </c>
      <c r="D90" s="18" t="s">
        <v>172</v>
      </c>
      <c r="E90" s="18" t="s">
        <v>235</v>
      </c>
      <c r="G90" s="18" t="s">
        <v>236</v>
      </c>
      <c r="H90" s="18" t="s">
        <v>353</v>
      </c>
      <c r="I90" s="18" t="s">
        <v>218</v>
      </c>
      <c r="J90" s="18" t="s">
        <v>237</v>
      </c>
      <c r="K90" s="18" t="s">
        <v>245</v>
      </c>
    </row>
    <row r="91" spans="1:13" s="18" customFormat="1" x14ac:dyDescent="0.25">
      <c r="B91" s="18">
        <v>1</v>
      </c>
      <c r="C91" s="18" t="s">
        <v>239</v>
      </c>
      <c r="D91" s="18" t="s">
        <v>172</v>
      </c>
      <c r="E91" s="18" t="s">
        <v>235</v>
      </c>
      <c r="G91" s="18" t="s">
        <v>236</v>
      </c>
      <c r="H91" s="18" t="s">
        <v>358</v>
      </c>
      <c r="I91" s="18" t="s">
        <v>218</v>
      </c>
      <c r="J91" s="18" t="s">
        <v>237</v>
      </c>
      <c r="K91" s="18" t="s">
        <v>245</v>
      </c>
    </row>
    <row r="92" spans="1:13" s="18" customFormat="1" x14ac:dyDescent="0.25">
      <c r="B92" s="18">
        <v>1</v>
      </c>
      <c r="C92" s="18" t="s">
        <v>241</v>
      </c>
      <c r="D92" s="18" t="s">
        <v>172</v>
      </c>
      <c r="E92" s="18" t="s">
        <v>235</v>
      </c>
      <c r="G92" s="18" t="s">
        <v>236</v>
      </c>
      <c r="H92" s="18" t="s">
        <v>354</v>
      </c>
      <c r="I92" s="18" t="s">
        <v>218</v>
      </c>
      <c r="J92" s="18" t="s">
        <v>237</v>
      </c>
      <c r="K92" s="18" t="s">
        <v>245</v>
      </c>
    </row>
    <row r="93" spans="1:13" s="18" customFormat="1" x14ac:dyDescent="0.25">
      <c r="B93" s="18">
        <v>1</v>
      </c>
      <c r="C93" s="18" t="s">
        <v>242</v>
      </c>
      <c r="D93" s="18" t="s">
        <v>172</v>
      </c>
      <c r="E93" s="18" t="s">
        <v>235</v>
      </c>
      <c r="G93" s="18" t="s">
        <v>236</v>
      </c>
      <c r="H93" s="18" t="s">
        <v>355</v>
      </c>
      <c r="I93" s="18" t="s">
        <v>218</v>
      </c>
      <c r="J93" s="18" t="s">
        <v>237</v>
      </c>
      <c r="K93" s="18" t="s">
        <v>245</v>
      </c>
    </row>
    <row r="94" spans="1:13" s="18" customFormat="1" x14ac:dyDescent="0.25">
      <c r="B94" s="18">
        <v>1</v>
      </c>
      <c r="C94" s="18" t="s">
        <v>219</v>
      </c>
      <c r="D94" s="18" t="s">
        <v>172</v>
      </c>
      <c r="E94" s="18" t="s">
        <v>235</v>
      </c>
      <c r="G94" s="18" t="s">
        <v>236</v>
      </c>
      <c r="H94" s="18" t="s">
        <v>356</v>
      </c>
      <c r="I94" s="18" t="s">
        <v>218</v>
      </c>
      <c r="J94" s="18" t="s">
        <v>237</v>
      </c>
      <c r="K94" s="18" t="s">
        <v>245</v>
      </c>
    </row>
    <row r="95" spans="1:13" s="18" customFormat="1" x14ac:dyDescent="0.25">
      <c r="B95" s="18">
        <v>1</v>
      </c>
      <c r="C95" s="18" t="s">
        <v>246</v>
      </c>
      <c r="D95" s="18" t="s">
        <v>172</v>
      </c>
      <c r="E95" s="18" t="s">
        <v>235</v>
      </c>
      <c r="G95" s="18" t="s">
        <v>236</v>
      </c>
      <c r="H95" s="18" t="s">
        <v>357</v>
      </c>
      <c r="I95" s="18" t="s">
        <v>218</v>
      </c>
      <c r="J95" s="18" t="s">
        <v>237</v>
      </c>
      <c r="K95" s="18" t="s">
        <v>245</v>
      </c>
    </row>
    <row r="96" spans="1:13" s="22" customFormat="1" x14ac:dyDescent="0.25">
      <c r="B96" s="31">
        <v>0</v>
      </c>
      <c r="C96" s="32" t="s">
        <v>251</v>
      </c>
      <c r="D96" s="32" t="s">
        <v>172</v>
      </c>
      <c r="E96" s="22" t="s">
        <v>235</v>
      </c>
      <c r="G96" s="32" t="s">
        <v>236</v>
      </c>
      <c r="H96" s="32" t="s">
        <v>247</v>
      </c>
      <c r="I96" s="22" t="s">
        <v>218</v>
      </c>
      <c r="J96" s="22" t="s">
        <v>237</v>
      </c>
      <c r="K96" s="22" t="s">
        <v>245</v>
      </c>
    </row>
    <row r="97" spans="2:11" s="22" customFormat="1" x14ac:dyDescent="0.25">
      <c r="B97" s="31">
        <v>0</v>
      </c>
      <c r="C97" s="32" t="s">
        <v>252</v>
      </c>
      <c r="D97" s="32" t="s">
        <v>172</v>
      </c>
      <c r="E97" s="22" t="s">
        <v>235</v>
      </c>
      <c r="G97" s="32" t="s">
        <v>236</v>
      </c>
      <c r="H97" s="32" t="s">
        <v>248</v>
      </c>
      <c r="I97" s="22" t="s">
        <v>218</v>
      </c>
      <c r="J97" s="22" t="s">
        <v>237</v>
      </c>
      <c r="K97" s="22" t="s">
        <v>245</v>
      </c>
    </row>
    <row r="98" spans="2:11" s="22" customFormat="1" x14ac:dyDescent="0.25">
      <c r="B98" s="31">
        <v>0</v>
      </c>
      <c r="C98" s="32" t="s">
        <v>253</v>
      </c>
      <c r="D98" s="32" t="s">
        <v>172</v>
      </c>
      <c r="E98" s="22" t="s">
        <v>235</v>
      </c>
      <c r="G98" s="32" t="s">
        <v>236</v>
      </c>
      <c r="H98" s="32" t="s">
        <v>249</v>
      </c>
      <c r="I98" s="22" t="s">
        <v>218</v>
      </c>
      <c r="J98" s="22" t="s">
        <v>237</v>
      </c>
      <c r="K98" s="22" t="s">
        <v>245</v>
      </c>
    </row>
    <row r="99" spans="2:11" s="22" customFormat="1" x14ac:dyDescent="0.25">
      <c r="B99" s="31">
        <v>0</v>
      </c>
      <c r="C99" s="32" t="s">
        <v>254</v>
      </c>
      <c r="D99" s="32" t="s">
        <v>172</v>
      </c>
      <c r="E99" s="22" t="s">
        <v>235</v>
      </c>
      <c r="G99" s="32" t="s">
        <v>236</v>
      </c>
      <c r="H99" s="32" t="s">
        <v>250</v>
      </c>
      <c r="I99" s="22" t="s">
        <v>218</v>
      </c>
      <c r="J99" s="22" t="s">
        <v>237</v>
      </c>
      <c r="K99" s="22" t="s">
        <v>245</v>
      </c>
    </row>
    <row r="100" spans="2:11" s="18" customFormat="1" x14ac:dyDescent="0.25">
      <c r="B100" s="18">
        <v>1</v>
      </c>
      <c r="C100" s="18" t="s">
        <v>233</v>
      </c>
      <c r="D100" s="19" t="s">
        <v>172</v>
      </c>
      <c r="E100" s="18" t="s">
        <v>220</v>
      </c>
      <c r="G100" s="18" t="s">
        <v>221</v>
      </c>
      <c r="H100" s="18" t="s">
        <v>62</v>
      </c>
      <c r="I100" s="19" t="str">
        <f t="shared" ref="I100:I102" si="45">IF(J100&lt;&gt;"Value!","Digikey","----")</f>
        <v>Digikey</v>
      </c>
      <c r="J100" s="19" t="str">
        <f t="shared" ref="J100:J102" si="46">RIGHT(E100,LEN(E100)-FIND("Digikey",E100)-7)</f>
        <v>S1012E-02-ND</v>
      </c>
    </row>
    <row r="101" spans="2:11" s="18" customFormat="1" x14ac:dyDescent="0.25">
      <c r="B101" s="18">
        <v>1</v>
      </c>
      <c r="C101" s="18" t="s">
        <v>243</v>
      </c>
      <c r="D101" s="19" t="s">
        <v>172</v>
      </c>
      <c r="E101" s="18" t="s">
        <v>220</v>
      </c>
      <c r="G101" s="18" t="s">
        <v>221</v>
      </c>
      <c r="H101" s="18" t="s">
        <v>62</v>
      </c>
      <c r="I101" s="19" t="str">
        <f t="shared" si="45"/>
        <v>Digikey</v>
      </c>
      <c r="J101" s="19" t="str">
        <f t="shared" si="46"/>
        <v>S1012E-02-ND</v>
      </c>
    </row>
    <row r="102" spans="2:11" s="18" customFormat="1" x14ac:dyDescent="0.25">
      <c r="B102" s="18">
        <v>1</v>
      </c>
      <c r="C102" s="18" t="s">
        <v>244</v>
      </c>
      <c r="D102" s="19" t="s">
        <v>172</v>
      </c>
      <c r="E102" s="18" t="s">
        <v>220</v>
      </c>
      <c r="G102" s="18" t="s">
        <v>221</v>
      </c>
      <c r="H102" s="18" t="s">
        <v>62</v>
      </c>
      <c r="I102" s="19" t="str">
        <f t="shared" si="45"/>
        <v>Digikey</v>
      </c>
      <c r="J102" s="19" t="str">
        <f t="shared" si="46"/>
        <v>S1012E-02-ND</v>
      </c>
    </row>
    <row r="103" spans="2:11" s="18" customFormat="1" x14ac:dyDescent="0.25">
      <c r="B103" s="18">
        <v>1</v>
      </c>
      <c r="C103" s="18" t="s">
        <v>255</v>
      </c>
      <c r="D103" s="19" t="s">
        <v>172</v>
      </c>
      <c r="E103" s="18" t="s">
        <v>220</v>
      </c>
      <c r="G103" s="18" t="s">
        <v>221</v>
      </c>
      <c r="H103" s="18" t="s">
        <v>62</v>
      </c>
      <c r="I103" s="19" t="str">
        <f t="shared" ref="I103" si="47">IF(J103&lt;&gt;"Value!","Digikey","----")</f>
        <v>Digikey</v>
      </c>
      <c r="J103" s="19" t="str">
        <f t="shared" ref="J103" si="48">RIGHT(E103,LEN(E103)-FIND("Digikey",E103)-7)</f>
        <v>S1012E-02-ND</v>
      </c>
    </row>
    <row r="104" spans="2:11" s="2" customFormat="1" x14ac:dyDescent="0.25">
      <c r="B104" s="2">
        <v>1</v>
      </c>
      <c r="C104" s="2" t="s">
        <v>66</v>
      </c>
      <c r="D104" s="9" t="s">
        <v>157</v>
      </c>
      <c r="E104" s="2" t="s">
        <v>161</v>
      </c>
      <c r="F104" s="2" t="s">
        <v>156</v>
      </c>
      <c r="G104" s="2" t="s">
        <v>155</v>
      </c>
      <c r="H104" s="2" t="s">
        <v>156</v>
      </c>
      <c r="I104" s="9" t="str">
        <f t="shared" si="4"/>
        <v>Digikey</v>
      </c>
      <c r="J104" s="9" t="str">
        <f t="shared" si="5"/>
        <v>H11574CT-ND</v>
      </c>
    </row>
    <row r="105" spans="2:11" s="30" customFormat="1" x14ac:dyDescent="0.25">
      <c r="B105" s="30">
        <v>1</v>
      </c>
      <c r="C105" s="30" t="s">
        <v>338</v>
      </c>
      <c r="D105" s="19" t="s">
        <v>172</v>
      </c>
      <c r="E105" s="18" t="s">
        <v>339</v>
      </c>
      <c r="F105" s="18" t="s">
        <v>340</v>
      </c>
      <c r="I105" s="19" t="s">
        <v>218</v>
      </c>
      <c r="J105" s="19" t="str">
        <f t="shared" si="5"/>
        <v>FTSH-105-01-F-D-K-ND</v>
      </c>
    </row>
    <row r="106" spans="2:11" s="30" customFormat="1" x14ac:dyDescent="0.25">
      <c r="B106" s="30">
        <v>0</v>
      </c>
      <c r="C106" s="30" t="s">
        <v>350</v>
      </c>
      <c r="D106" s="19" t="s">
        <v>172</v>
      </c>
      <c r="E106" s="18"/>
      <c r="F106" s="18"/>
      <c r="G106" s="30" t="s">
        <v>352</v>
      </c>
      <c r="H106" s="30" t="s">
        <v>65</v>
      </c>
      <c r="I106" s="19"/>
      <c r="J106" s="19"/>
    </row>
    <row r="107" spans="2:11" s="2" customFormat="1" x14ac:dyDescent="0.25">
      <c r="B107" s="2">
        <v>1</v>
      </c>
      <c r="C107" s="2" t="s">
        <v>190</v>
      </c>
      <c r="D107" s="9" t="s">
        <v>84</v>
      </c>
      <c r="E107" s="2" t="s">
        <v>191</v>
      </c>
      <c r="F107" s="2" t="s">
        <v>193</v>
      </c>
      <c r="G107" s="2">
        <v>806</v>
      </c>
      <c r="H107" s="2" t="s">
        <v>192</v>
      </c>
      <c r="I107" s="9" t="str">
        <f t="shared" si="4"/>
        <v>Digikey</v>
      </c>
      <c r="J107" s="9" t="str">
        <f t="shared" si="5"/>
        <v>490-4044-1-ND</v>
      </c>
    </row>
    <row r="108" spans="2:11" s="2" customFormat="1" x14ac:dyDescent="0.25">
      <c r="B108" s="2">
        <v>1</v>
      </c>
      <c r="C108" s="2" t="s">
        <v>67</v>
      </c>
      <c r="D108" s="9" t="s">
        <v>71</v>
      </c>
      <c r="E108" s="2" t="s">
        <v>69</v>
      </c>
      <c r="F108" s="2" t="s">
        <v>70</v>
      </c>
      <c r="G108" s="2">
        <v>1007</v>
      </c>
      <c r="H108" s="2" t="s">
        <v>68</v>
      </c>
      <c r="I108" s="9" t="str">
        <f t="shared" si="4"/>
        <v>Digikey</v>
      </c>
      <c r="J108" s="9" t="str">
        <f t="shared" si="5"/>
        <v>587-1618-1-ND</v>
      </c>
    </row>
    <row r="109" spans="2:11" x14ac:dyDescent="0.25">
      <c r="B109">
        <v>1</v>
      </c>
      <c r="C109" t="s">
        <v>72</v>
      </c>
      <c r="D109" s="5" t="s">
        <v>172</v>
      </c>
      <c r="E109" t="s">
        <v>78</v>
      </c>
      <c r="F109"/>
      <c r="G109">
        <v>603</v>
      </c>
      <c r="H109" t="s">
        <v>73</v>
      </c>
      <c r="I109" s="5" t="str">
        <f t="shared" si="4"/>
        <v>Digikey</v>
      </c>
      <c r="J109" s="5" t="str">
        <f t="shared" si="5"/>
        <v>160-1181-1-ND</v>
      </c>
    </row>
    <row r="110" spans="2:11" s="2" customFormat="1" x14ac:dyDescent="0.25">
      <c r="B110" s="2">
        <v>1</v>
      </c>
      <c r="C110" s="2" t="s">
        <v>75</v>
      </c>
      <c r="D110" s="9" t="s">
        <v>187</v>
      </c>
      <c r="E110" s="2" t="s">
        <v>204</v>
      </c>
      <c r="F110" s="2" t="s">
        <v>205</v>
      </c>
      <c r="H110" s="2" t="s">
        <v>206</v>
      </c>
      <c r="I110" s="9" t="s">
        <v>187</v>
      </c>
      <c r="J110" s="2" t="s">
        <v>205</v>
      </c>
    </row>
    <row r="111" spans="2:11" x14ac:dyDescent="0.25">
      <c r="B111">
        <v>1</v>
      </c>
      <c r="C111" t="s">
        <v>77</v>
      </c>
      <c r="D111" s="5" t="s">
        <v>172</v>
      </c>
      <c r="E111" t="s">
        <v>78</v>
      </c>
      <c r="F111"/>
      <c r="G111">
        <v>603</v>
      </c>
      <c r="H111" t="s">
        <v>73</v>
      </c>
      <c r="I111" s="5" t="str">
        <f t="shared" si="4"/>
        <v>Digikey</v>
      </c>
      <c r="J111" s="5" t="str">
        <f t="shared" si="5"/>
        <v>160-1181-1-ND</v>
      </c>
    </row>
    <row r="112" spans="2:11" x14ac:dyDescent="0.25">
      <c r="B112">
        <v>1</v>
      </c>
      <c r="C112" t="s">
        <v>79</v>
      </c>
      <c r="D112" s="5" t="s">
        <v>172</v>
      </c>
      <c r="E112" t="s">
        <v>74</v>
      </c>
      <c r="F112"/>
      <c r="G112">
        <v>603</v>
      </c>
      <c r="H112" t="s">
        <v>76</v>
      </c>
      <c r="I112" s="5" t="str">
        <f t="shared" si="4"/>
        <v>Digikey</v>
      </c>
      <c r="J112" s="5" t="str">
        <f t="shared" si="5"/>
        <v>160-1183-1-ND</v>
      </c>
    </row>
    <row r="113" spans="1:10" x14ac:dyDescent="0.25">
      <c r="B113">
        <v>1</v>
      </c>
      <c r="C113" t="s">
        <v>185</v>
      </c>
      <c r="D113" s="5" t="s">
        <v>54</v>
      </c>
      <c r="E113" t="s">
        <v>186</v>
      </c>
      <c r="F113" t="s">
        <v>337</v>
      </c>
      <c r="G113"/>
      <c r="H113"/>
      <c r="I113" s="5" t="e">
        <f t="shared" si="4"/>
        <v>#VALUE!</v>
      </c>
      <c r="J113" s="5" t="e">
        <f t="shared" si="5"/>
        <v>#VALUE!</v>
      </c>
    </row>
    <row r="114" spans="1:10" x14ac:dyDescent="0.25">
      <c r="B114">
        <v>1</v>
      </c>
      <c r="C114" t="s">
        <v>80</v>
      </c>
      <c r="D114" s="5" t="s">
        <v>54</v>
      </c>
      <c r="E114" t="s">
        <v>82</v>
      </c>
      <c r="F114" t="s">
        <v>81</v>
      </c>
      <c r="G114" t="s">
        <v>227</v>
      </c>
      <c r="H114" t="s">
        <v>81</v>
      </c>
      <c r="I114" s="5" t="str">
        <f t="shared" si="4"/>
        <v>Digikey</v>
      </c>
      <c r="J114" s="5" t="str">
        <f t="shared" si="5"/>
        <v>296-28129-1-ND</v>
      </c>
    </row>
    <row r="115" spans="1:10" s="2" customFormat="1" x14ac:dyDescent="0.25">
      <c r="B115" s="2">
        <v>1</v>
      </c>
      <c r="C115" s="2" t="s">
        <v>213</v>
      </c>
      <c r="D115" s="9" t="s">
        <v>153</v>
      </c>
      <c r="E115" s="2" t="s">
        <v>159</v>
      </c>
      <c r="F115" s="2" t="s">
        <v>152</v>
      </c>
      <c r="G115" s="2" t="s">
        <v>151</v>
      </c>
      <c r="H115" s="2" t="s">
        <v>158</v>
      </c>
      <c r="I115" s="2" t="s">
        <v>171</v>
      </c>
      <c r="J115" s="2" t="s">
        <v>175</v>
      </c>
    </row>
    <row r="116" spans="1:10" x14ac:dyDescent="0.25">
      <c r="B116">
        <v>1</v>
      </c>
      <c r="C116" t="s">
        <v>214</v>
      </c>
      <c r="D116" s="5" t="s">
        <v>172</v>
      </c>
      <c r="E116" t="s">
        <v>215</v>
      </c>
      <c r="F116" t="s">
        <v>216</v>
      </c>
      <c r="G116"/>
      <c r="H116" t="s">
        <v>224</v>
      </c>
    </row>
    <row r="117" spans="1:10" s="15" customFormat="1" x14ac:dyDescent="0.25">
      <c r="B117" s="15">
        <v>1</v>
      </c>
      <c r="C117" s="15" t="s">
        <v>83</v>
      </c>
      <c r="D117" s="15" t="s">
        <v>172</v>
      </c>
      <c r="E117" s="15" t="s">
        <v>223</v>
      </c>
      <c r="F117" s="15" t="s">
        <v>222</v>
      </c>
      <c r="H117" s="15" t="s">
        <v>225</v>
      </c>
      <c r="I117" s="15" t="str">
        <f t="shared" si="4"/>
        <v>Digikey</v>
      </c>
      <c r="J117" s="15" t="str">
        <f t="shared" si="5"/>
        <v>644-1174-1-ND</v>
      </c>
    </row>
    <row r="118" spans="1:10" s="18" customFormat="1" x14ac:dyDescent="0.25">
      <c r="B118" s="18">
        <v>1</v>
      </c>
      <c r="C118" s="18" t="s">
        <v>85</v>
      </c>
      <c r="D118" s="19" t="s">
        <v>172</v>
      </c>
      <c r="E118" s="18" t="s">
        <v>91</v>
      </c>
      <c r="G118" s="18">
        <v>402</v>
      </c>
      <c r="H118" s="20">
        <v>0</v>
      </c>
      <c r="I118" s="19" t="str">
        <f t="shared" si="4"/>
        <v>Digikey</v>
      </c>
      <c r="J118" s="19" t="str">
        <f>RIGHT(E118,LEN(E118)-FIND("Digikey",E118)-7)</f>
        <v>311-0.0JRTR-ND</v>
      </c>
    </row>
    <row r="119" spans="1:10" s="18" customFormat="1" x14ac:dyDescent="0.25">
      <c r="B119" s="18">
        <v>1</v>
      </c>
      <c r="C119" s="18" t="s">
        <v>88</v>
      </c>
      <c r="D119" s="19" t="s">
        <v>172</v>
      </c>
      <c r="E119" s="18" t="s">
        <v>256</v>
      </c>
      <c r="G119" s="18">
        <v>402</v>
      </c>
      <c r="H119" s="20">
        <v>110</v>
      </c>
      <c r="I119" s="19" t="str">
        <f t="shared" si="4"/>
        <v>Digikey</v>
      </c>
      <c r="J119" s="19" t="str">
        <f t="shared" si="5"/>
        <v>311-110LRCT-ND</v>
      </c>
    </row>
    <row r="120" spans="1:10" s="15" customFormat="1" x14ac:dyDescent="0.25">
      <c r="B120" s="15">
        <v>1</v>
      </c>
      <c r="C120" s="16" t="s">
        <v>89</v>
      </c>
      <c r="D120" s="17" t="s">
        <v>172</v>
      </c>
      <c r="E120" s="18" t="s">
        <v>257</v>
      </c>
      <c r="F120" s="16"/>
      <c r="G120" s="21">
        <v>402</v>
      </c>
      <c r="H120" s="20">
        <v>16</v>
      </c>
      <c r="I120" s="17" t="str">
        <f t="shared" si="4"/>
        <v>Digikey</v>
      </c>
      <c r="J120" s="17" t="str">
        <f t="shared" si="5"/>
        <v>P16JCT-ND</v>
      </c>
    </row>
    <row r="121" spans="1:10" s="15" customFormat="1" x14ac:dyDescent="0.25">
      <c r="B121" s="15">
        <v>1</v>
      </c>
      <c r="C121" s="16" t="s">
        <v>90</v>
      </c>
      <c r="D121" s="17" t="s">
        <v>172</v>
      </c>
      <c r="E121" s="18" t="s">
        <v>258</v>
      </c>
      <c r="F121" s="16"/>
      <c r="G121" s="21">
        <v>402</v>
      </c>
      <c r="H121" s="20">
        <v>24</v>
      </c>
      <c r="I121" s="17" t="str">
        <f t="shared" si="4"/>
        <v>Digikey</v>
      </c>
      <c r="J121" s="17" t="str">
        <f t="shared" si="5"/>
        <v>311-24JRCT-ND</v>
      </c>
    </row>
    <row r="122" spans="1:10" s="2" customFormat="1" x14ac:dyDescent="0.25">
      <c r="B122" s="2">
        <v>1</v>
      </c>
      <c r="C122" s="2" t="s">
        <v>92</v>
      </c>
      <c r="D122" s="9" t="s">
        <v>202</v>
      </c>
      <c r="E122" s="2" t="s">
        <v>230</v>
      </c>
      <c r="F122" s="2" t="s">
        <v>203</v>
      </c>
      <c r="G122" s="2">
        <v>805</v>
      </c>
      <c r="H122" s="2" t="s">
        <v>201</v>
      </c>
      <c r="I122" s="9" t="str">
        <f t="shared" si="4"/>
        <v>Digikey</v>
      </c>
      <c r="J122" s="9" t="str">
        <f t="shared" si="5"/>
        <v>P91KDACT-ND</v>
      </c>
    </row>
    <row r="123" spans="1:10" s="18" customFormat="1" x14ac:dyDescent="0.25">
      <c r="B123" s="18">
        <v>1</v>
      </c>
      <c r="C123" s="18" t="s">
        <v>93</v>
      </c>
      <c r="D123" s="19" t="s">
        <v>172</v>
      </c>
      <c r="E123" s="18" t="s">
        <v>87</v>
      </c>
      <c r="G123" s="18">
        <v>402</v>
      </c>
      <c r="H123" s="18" t="s">
        <v>86</v>
      </c>
      <c r="I123" s="19" t="str">
        <f t="shared" ref="I123:I126" si="49">IF(J123&lt;&gt;"Value!","Digikey","----")</f>
        <v>Digikey</v>
      </c>
      <c r="J123" s="19" t="str">
        <f t="shared" ref="J123:J125" si="50">RIGHT(E123,LEN(E123)-FIND("Digikey",E123)-7)</f>
        <v>311-47.0KLRCT-ND</v>
      </c>
    </row>
    <row r="124" spans="1:10" s="18" customFormat="1" x14ac:dyDescent="0.25">
      <c r="B124" s="18">
        <v>1</v>
      </c>
      <c r="C124" s="18" t="s">
        <v>94</v>
      </c>
      <c r="D124" s="19" t="s">
        <v>172</v>
      </c>
      <c r="E124" s="18" t="s">
        <v>96</v>
      </c>
      <c r="G124" s="18">
        <v>402</v>
      </c>
      <c r="H124" s="20">
        <v>470</v>
      </c>
      <c r="I124" s="19" t="str">
        <f t="shared" si="49"/>
        <v>Digikey</v>
      </c>
      <c r="J124" s="19" t="str">
        <f t="shared" si="50"/>
        <v>311-470LRCT-ND</v>
      </c>
    </row>
    <row r="125" spans="1:10" s="18" customFormat="1" x14ac:dyDescent="0.25">
      <c r="B125" s="18">
        <v>1</v>
      </c>
      <c r="C125" s="18" t="s">
        <v>351</v>
      </c>
      <c r="D125" s="19" t="s">
        <v>172</v>
      </c>
      <c r="E125" s="18" t="s">
        <v>264</v>
      </c>
      <c r="G125" s="18">
        <v>402</v>
      </c>
      <c r="H125" s="20" t="s">
        <v>267</v>
      </c>
      <c r="I125" s="7" t="str">
        <f t="shared" si="49"/>
        <v>Digikey</v>
      </c>
      <c r="J125" s="19" t="str">
        <f t="shared" si="50"/>
        <v>311-1.0KJRCT-ND</v>
      </c>
    </row>
    <row r="126" spans="1:10" s="7" customFormat="1" x14ac:dyDescent="0.25">
      <c r="A126" s="18"/>
      <c r="B126" s="12">
        <v>0</v>
      </c>
      <c r="C126" s="20" t="s">
        <v>95</v>
      </c>
      <c r="D126" s="19" t="s">
        <v>172</v>
      </c>
      <c r="E126" s="18" t="s">
        <v>162</v>
      </c>
      <c r="G126" s="18">
        <v>402</v>
      </c>
      <c r="H126" s="20" t="s">
        <v>65</v>
      </c>
      <c r="I126" s="7" t="str">
        <f t="shared" si="49"/>
        <v>Digikey</v>
      </c>
      <c r="J126" s="7" t="str">
        <f t="shared" ref="J126" si="51">RIGHT(E126,LEN(E126)-FIND("Digikey",E126)-7)</f>
        <v>311-220KLRCT-ND</v>
      </c>
    </row>
    <row r="127" spans="1:10" x14ac:dyDescent="0.25">
      <c r="B127">
        <v>1</v>
      </c>
      <c r="C127" t="s">
        <v>97</v>
      </c>
      <c r="D127" s="5" t="s">
        <v>172</v>
      </c>
      <c r="E127" s="18" t="s">
        <v>261</v>
      </c>
      <c r="F127"/>
      <c r="G127" s="18">
        <v>402</v>
      </c>
      <c r="H127" s="20">
        <v>100</v>
      </c>
      <c r="I127" s="7" t="str">
        <f t="shared" ref="I127:I130" si="52">IF(J127&lt;&gt;"Value!","Digikey","----")</f>
        <v>Digikey</v>
      </c>
      <c r="J127" s="7" t="str">
        <f t="shared" ref="J127:J130" si="53">RIGHT(E127,LEN(E127)-FIND("Digikey",E127)-7)</f>
        <v>311-100LRCT-ND</v>
      </c>
    </row>
    <row r="128" spans="1:10" s="7" customFormat="1" x14ac:dyDescent="0.25">
      <c r="A128" s="18"/>
      <c r="B128" s="12">
        <v>1</v>
      </c>
      <c r="C128" s="20" t="s">
        <v>98</v>
      </c>
      <c r="D128" s="19" t="s">
        <v>172</v>
      </c>
      <c r="E128" s="19" t="s">
        <v>259</v>
      </c>
      <c r="G128" s="18">
        <v>402</v>
      </c>
      <c r="H128" s="20" t="s">
        <v>260</v>
      </c>
      <c r="I128" s="7" t="str">
        <f t="shared" si="52"/>
        <v>Digikey</v>
      </c>
      <c r="J128" s="7" t="str">
        <f t="shared" si="53"/>
        <v>311-10.0KLRCT-ND</v>
      </c>
    </row>
    <row r="129" spans="2:10" x14ac:dyDescent="0.25">
      <c r="B129">
        <v>1</v>
      </c>
      <c r="C129" s="20" t="s">
        <v>99</v>
      </c>
      <c r="D129" s="5" t="s">
        <v>172</v>
      </c>
      <c r="E129" s="18" t="s">
        <v>262</v>
      </c>
      <c r="F129"/>
      <c r="G129" s="18">
        <v>402</v>
      </c>
      <c r="H129" s="20">
        <v>51</v>
      </c>
      <c r="I129" s="7" t="str">
        <f t="shared" si="52"/>
        <v>Digikey</v>
      </c>
      <c r="J129" s="7" t="str">
        <f t="shared" si="53"/>
        <v>311-51JRCT-ND</v>
      </c>
    </row>
    <row r="130" spans="2:10" x14ac:dyDescent="0.25">
      <c r="B130">
        <v>1</v>
      </c>
      <c r="C130" s="20" t="s">
        <v>100</v>
      </c>
      <c r="D130" s="5" t="s">
        <v>172</v>
      </c>
      <c r="E130" s="18" t="s">
        <v>335</v>
      </c>
      <c r="F130"/>
      <c r="G130" s="18">
        <v>402</v>
      </c>
      <c r="H130" s="20" t="s">
        <v>267</v>
      </c>
      <c r="I130" s="7" t="str">
        <f t="shared" si="52"/>
        <v>Digikey</v>
      </c>
      <c r="J130" s="7" t="str">
        <f t="shared" si="53"/>
        <v>311-1.00KLRCT-ND</v>
      </c>
    </row>
    <row r="131" spans="2:10" s="18" customFormat="1" x14ac:dyDescent="0.25">
      <c r="B131" s="18">
        <v>1</v>
      </c>
      <c r="C131" s="20" t="s">
        <v>101</v>
      </c>
      <c r="D131" s="19" t="s">
        <v>172</v>
      </c>
      <c r="E131" s="18" t="s">
        <v>263</v>
      </c>
      <c r="G131" s="18">
        <v>402</v>
      </c>
      <c r="H131" s="20">
        <v>2</v>
      </c>
      <c r="I131" s="7" t="str">
        <f t="shared" ref="I131:I132" si="54">IF(J131&lt;&gt;"Value!","Digikey","----")</f>
        <v>Digikey</v>
      </c>
      <c r="J131" s="7" t="str">
        <f t="shared" ref="J131:J132" si="55">RIGHT(E131,LEN(E131)-FIND("Digikey",E131)-7)</f>
        <v>311-2.0JRCT-ND</v>
      </c>
    </row>
    <row r="132" spans="2:10" s="18" customFormat="1" x14ac:dyDescent="0.25">
      <c r="B132" s="18">
        <v>1</v>
      </c>
      <c r="C132" s="18" t="s">
        <v>102</v>
      </c>
      <c r="D132" s="19" t="s">
        <v>172</v>
      </c>
      <c r="E132" s="18" t="s">
        <v>87</v>
      </c>
      <c r="G132" s="18">
        <v>402</v>
      </c>
      <c r="H132" s="18" t="s">
        <v>86</v>
      </c>
      <c r="I132" s="19" t="str">
        <f t="shared" si="54"/>
        <v>Digikey</v>
      </c>
      <c r="J132" s="19" t="str">
        <f t="shared" si="55"/>
        <v>311-47.0KLRCT-ND</v>
      </c>
    </row>
    <row r="133" spans="2:10" s="18" customFormat="1" x14ac:dyDescent="0.25">
      <c r="B133" s="18">
        <v>1</v>
      </c>
      <c r="C133" s="20" t="s">
        <v>103</v>
      </c>
      <c r="D133" s="19" t="s">
        <v>172</v>
      </c>
      <c r="E133" s="18" t="s">
        <v>264</v>
      </c>
      <c r="G133" s="18">
        <v>402</v>
      </c>
      <c r="H133" s="20" t="s">
        <v>267</v>
      </c>
      <c r="I133" s="7" t="str">
        <f t="shared" ref="I133" si="56">IF(J133&lt;&gt;"Value!","Digikey","----")</f>
        <v>Digikey</v>
      </c>
      <c r="J133" s="7" t="str">
        <f t="shared" ref="J133" si="57">RIGHT(E133,LEN(E133)-FIND("Digikey",E133)-7)</f>
        <v>311-1.0KJRCT-ND</v>
      </c>
    </row>
    <row r="134" spans="2:10" s="18" customFormat="1" x14ac:dyDescent="0.25">
      <c r="B134" s="18">
        <v>1</v>
      </c>
      <c r="C134" s="20" t="s">
        <v>104</v>
      </c>
      <c r="D134" s="19" t="s">
        <v>172</v>
      </c>
      <c r="E134" s="18" t="s">
        <v>264</v>
      </c>
      <c r="G134" s="18">
        <v>402</v>
      </c>
      <c r="H134" s="20" t="s">
        <v>267</v>
      </c>
      <c r="I134" s="7" t="str">
        <f t="shared" ref="I134:I136" si="58">IF(J134&lt;&gt;"Value!","Digikey","----")</f>
        <v>Digikey</v>
      </c>
      <c r="J134" s="7" t="str">
        <f t="shared" ref="J134:J136" si="59">RIGHT(E134,LEN(E134)-FIND("Digikey",E134)-7)</f>
        <v>311-1.0KJRCT-ND</v>
      </c>
    </row>
    <row r="135" spans="2:10" s="18" customFormat="1" x14ac:dyDescent="0.25">
      <c r="B135" s="18">
        <v>1</v>
      </c>
      <c r="C135" s="20" t="s">
        <v>265</v>
      </c>
      <c r="D135" s="19" t="s">
        <v>172</v>
      </c>
      <c r="E135" s="18" t="s">
        <v>264</v>
      </c>
      <c r="G135" s="18">
        <v>402</v>
      </c>
      <c r="H135" s="20" t="s">
        <v>267</v>
      </c>
      <c r="I135" s="7" t="str">
        <f t="shared" si="58"/>
        <v>Digikey</v>
      </c>
      <c r="J135" s="7" t="str">
        <f t="shared" si="59"/>
        <v>311-1.0KJRCT-ND</v>
      </c>
    </row>
    <row r="136" spans="2:10" s="18" customFormat="1" x14ac:dyDescent="0.25">
      <c r="B136" s="18">
        <v>1</v>
      </c>
      <c r="C136" s="18" t="s">
        <v>266</v>
      </c>
      <c r="D136" s="19" t="s">
        <v>172</v>
      </c>
      <c r="E136" s="18" t="s">
        <v>96</v>
      </c>
      <c r="G136" s="18">
        <v>402</v>
      </c>
      <c r="H136" s="20">
        <v>470</v>
      </c>
      <c r="I136" s="19" t="str">
        <f t="shared" si="58"/>
        <v>Digikey</v>
      </c>
      <c r="J136" s="19" t="str">
        <f t="shared" si="59"/>
        <v>311-470LRCT-ND</v>
      </c>
    </row>
    <row r="137" spans="2:10" x14ac:dyDescent="0.25">
      <c r="B137">
        <v>1</v>
      </c>
      <c r="C137" t="s">
        <v>105</v>
      </c>
      <c r="D137" s="5" t="s">
        <v>172</v>
      </c>
      <c r="E137" t="s">
        <v>162</v>
      </c>
      <c r="F137"/>
      <c r="G137">
        <v>402</v>
      </c>
      <c r="H137" t="s">
        <v>154</v>
      </c>
      <c r="I137" s="5" t="str">
        <f t="shared" ref="I137:I158" si="60">IF(J137&lt;&gt;"Value!","Digikey","----")</f>
        <v>Digikey</v>
      </c>
      <c r="J137" s="5" t="str">
        <f t="shared" ref="J137:J153" si="61">RIGHT(E137,LEN(E137)-FIND("Digikey",E137)-7)</f>
        <v>311-220KLRCT-ND</v>
      </c>
    </row>
    <row r="138" spans="2:10" x14ac:dyDescent="0.25">
      <c r="B138">
        <v>1</v>
      </c>
      <c r="C138" t="s">
        <v>106</v>
      </c>
      <c r="D138" s="5" t="s">
        <v>172</v>
      </c>
      <c r="E138" t="s">
        <v>162</v>
      </c>
      <c r="F138"/>
      <c r="G138">
        <v>402</v>
      </c>
      <c r="H138" t="s">
        <v>154</v>
      </c>
      <c r="I138" s="5" t="str">
        <f t="shared" si="60"/>
        <v>Digikey</v>
      </c>
      <c r="J138" s="5" t="str">
        <f t="shared" si="61"/>
        <v>311-220KLRCT-ND</v>
      </c>
    </row>
    <row r="139" spans="2:10" x14ac:dyDescent="0.25">
      <c r="B139">
        <v>1</v>
      </c>
      <c r="C139" t="s">
        <v>107</v>
      </c>
      <c r="D139" s="5" t="s">
        <v>172</v>
      </c>
      <c r="E139" t="s">
        <v>162</v>
      </c>
      <c r="F139"/>
      <c r="G139">
        <v>402</v>
      </c>
      <c r="H139" t="s">
        <v>154</v>
      </c>
      <c r="I139" s="5" t="str">
        <f t="shared" si="60"/>
        <v>Digikey</v>
      </c>
      <c r="J139" s="5" t="str">
        <f t="shared" si="61"/>
        <v>311-220KLRCT-ND</v>
      </c>
    </row>
    <row r="140" spans="2:10" x14ac:dyDescent="0.25">
      <c r="B140">
        <v>1</v>
      </c>
      <c r="C140" t="s">
        <v>108</v>
      </c>
      <c r="D140" s="5" t="s">
        <v>172</v>
      </c>
      <c r="E140" t="s">
        <v>162</v>
      </c>
      <c r="F140"/>
      <c r="G140">
        <v>402</v>
      </c>
      <c r="H140" t="s">
        <v>154</v>
      </c>
      <c r="I140" s="5" t="str">
        <f t="shared" si="60"/>
        <v>Digikey</v>
      </c>
      <c r="J140" s="5" t="str">
        <f t="shared" si="61"/>
        <v>311-220KLRCT-ND</v>
      </c>
    </row>
    <row r="141" spans="2:10" x14ac:dyDescent="0.25">
      <c r="B141">
        <v>1</v>
      </c>
      <c r="C141" t="s">
        <v>109</v>
      </c>
      <c r="D141" s="5" t="s">
        <v>172</v>
      </c>
      <c r="E141" t="s">
        <v>111</v>
      </c>
      <c r="F141"/>
      <c r="G141">
        <v>402</v>
      </c>
      <c r="H141" t="s">
        <v>110</v>
      </c>
      <c r="I141" s="5" t="str">
        <f t="shared" si="60"/>
        <v>Digikey</v>
      </c>
      <c r="J141" s="5" t="str">
        <f t="shared" si="61"/>
        <v>311-4.7KJRCT-ND</v>
      </c>
    </row>
    <row r="142" spans="2:10" x14ac:dyDescent="0.25">
      <c r="B142">
        <v>1</v>
      </c>
      <c r="C142" t="s">
        <v>112</v>
      </c>
      <c r="D142" s="5" t="s">
        <v>172</v>
      </c>
      <c r="E142" t="s">
        <v>111</v>
      </c>
      <c r="F142"/>
      <c r="G142">
        <v>402</v>
      </c>
      <c r="H142" t="s">
        <v>110</v>
      </c>
      <c r="I142" s="5" t="str">
        <f t="shared" si="60"/>
        <v>Digikey</v>
      </c>
      <c r="J142" s="5" t="str">
        <f t="shared" si="61"/>
        <v>311-4.7KJRCT-ND</v>
      </c>
    </row>
    <row r="143" spans="2:10" x14ac:dyDescent="0.25">
      <c r="B143">
        <v>1</v>
      </c>
      <c r="C143" t="s">
        <v>113</v>
      </c>
      <c r="D143" s="5" t="s">
        <v>172</v>
      </c>
      <c r="E143" t="s">
        <v>114</v>
      </c>
      <c r="F143"/>
      <c r="G143">
        <v>402</v>
      </c>
      <c r="H143" s="20">
        <v>820</v>
      </c>
      <c r="I143" s="5" t="str">
        <f t="shared" si="60"/>
        <v>Digikey</v>
      </c>
      <c r="J143" s="5" t="str">
        <f t="shared" si="61"/>
        <v>311-820LRCT-ND</v>
      </c>
    </row>
    <row r="144" spans="2:10" x14ac:dyDescent="0.25">
      <c r="B144">
        <v>1</v>
      </c>
      <c r="C144" t="s">
        <v>115</v>
      </c>
      <c r="D144" s="5" t="s">
        <v>172</v>
      </c>
      <c r="E144" t="s">
        <v>91</v>
      </c>
      <c r="F144"/>
      <c r="G144">
        <v>402</v>
      </c>
      <c r="H144" s="20">
        <v>0</v>
      </c>
      <c r="I144" s="5" t="str">
        <f t="shared" si="60"/>
        <v>Digikey</v>
      </c>
      <c r="J144" s="5" t="str">
        <f t="shared" si="61"/>
        <v>311-0.0JRTR-ND</v>
      </c>
    </row>
    <row r="145" spans="1:13" x14ac:dyDescent="0.25">
      <c r="B145">
        <v>1</v>
      </c>
      <c r="C145" t="s">
        <v>116</v>
      </c>
      <c r="D145" s="5" t="s">
        <v>172</v>
      </c>
      <c r="E145" t="s">
        <v>96</v>
      </c>
      <c r="F145"/>
      <c r="G145">
        <v>402</v>
      </c>
      <c r="H145" s="20">
        <v>470</v>
      </c>
      <c r="I145" s="5" t="str">
        <f t="shared" si="60"/>
        <v>Digikey</v>
      </c>
      <c r="J145" s="5" t="str">
        <f t="shared" si="61"/>
        <v>311-470LRCT-ND</v>
      </c>
    </row>
    <row r="146" spans="1:13" x14ac:dyDescent="0.25">
      <c r="B146">
        <v>0</v>
      </c>
      <c r="C146" t="s">
        <v>117</v>
      </c>
      <c r="D146" s="5" t="s">
        <v>172</v>
      </c>
      <c r="E146" s="18" t="s">
        <v>91</v>
      </c>
      <c r="F146" s="18"/>
      <c r="G146" s="18">
        <v>402</v>
      </c>
      <c r="H146" s="20">
        <v>0</v>
      </c>
      <c r="I146" s="19" t="str">
        <f t="shared" ref="I146:I147" si="62">IF(J146&lt;&gt;"Value!","Digikey","----")</f>
        <v>Digikey</v>
      </c>
      <c r="J146" s="5" t="str">
        <f t="shared" si="61"/>
        <v>311-0.0JRTR-ND</v>
      </c>
    </row>
    <row r="147" spans="1:13" x14ac:dyDescent="0.25">
      <c r="B147">
        <v>0</v>
      </c>
      <c r="C147" t="s">
        <v>118</v>
      </c>
      <c r="D147" s="5" t="s">
        <v>172</v>
      </c>
      <c r="E147" s="18" t="s">
        <v>91</v>
      </c>
      <c r="F147" s="18"/>
      <c r="G147" s="18">
        <v>402</v>
      </c>
      <c r="H147" s="20">
        <v>0</v>
      </c>
      <c r="I147" s="19" t="str">
        <f t="shared" si="62"/>
        <v>Digikey</v>
      </c>
      <c r="J147" s="5" t="str">
        <f t="shared" si="61"/>
        <v>311-0.0JRTR-ND</v>
      </c>
    </row>
    <row r="148" spans="1:13" x14ac:dyDescent="0.25">
      <c r="B148">
        <v>1</v>
      </c>
      <c r="C148" t="s">
        <v>119</v>
      </c>
      <c r="D148" s="5" t="s">
        <v>172</v>
      </c>
      <c r="E148" t="s">
        <v>336</v>
      </c>
      <c r="F148"/>
      <c r="G148">
        <v>402</v>
      </c>
      <c r="H148" s="20">
        <v>33</v>
      </c>
      <c r="I148" s="5" t="str">
        <f t="shared" si="60"/>
        <v>Digikey</v>
      </c>
      <c r="J148" s="5" t="str">
        <f t="shared" si="61"/>
        <v>311-33JRCT-ND</v>
      </c>
    </row>
    <row r="149" spans="1:13" s="18" customFormat="1" x14ac:dyDescent="0.25">
      <c r="B149" s="18">
        <v>1</v>
      </c>
      <c r="C149" s="18" t="s">
        <v>120</v>
      </c>
      <c r="D149" s="19" t="s">
        <v>172</v>
      </c>
      <c r="E149" s="18" t="s">
        <v>96</v>
      </c>
      <c r="G149" s="18">
        <v>402</v>
      </c>
      <c r="H149" s="20">
        <v>470</v>
      </c>
      <c r="I149" s="19" t="str">
        <f t="shared" si="60"/>
        <v>Digikey</v>
      </c>
      <c r="J149" s="19" t="str">
        <f t="shared" si="61"/>
        <v>311-470LRCT-ND</v>
      </c>
    </row>
    <row r="150" spans="1:13" s="7" customFormat="1" x14ac:dyDescent="0.25">
      <c r="A150" s="18"/>
      <c r="B150" s="12">
        <v>1</v>
      </c>
      <c r="C150" s="20" t="s">
        <v>121</v>
      </c>
      <c r="D150" s="19" t="s">
        <v>172</v>
      </c>
      <c r="E150" s="19" t="s">
        <v>259</v>
      </c>
      <c r="G150" s="18">
        <v>402</v>
      </c>
      <c r="H150" s="20" t="s">
        <v>260</v>
      </c>
      <c r="I150" s="7" t="str">
        <f t="shared" si="60"/>
        <v>Digikey</v>
      </c>
      <c r="J150" s="7" t="str">
        <f t="shared" si="61"/>
        <v>311-10.0KLRCT-ND</v>
      </c>
    </row>
    <row r="151" spans="1:13" s="18" customFormat="1" x14ac:dyDescent="0.25">
      <c r="B151" s="18">
        <v>1</v>
      </c>
      <c r="C151" s="18" t="s">
        <v>122</v>
      </c>
      <c r="D151" s="18" t="s">
        <v>172</v>
      </c>
      <c r="E151" s="18" t="s">
        <v>163</v>
      </c>
      <c r="G151" s="18">
        <v>402</v>
      </c>
      <c r="H151" s="18" t="s">
        <v>123</v>
      </c>
      <c r="I151" s="18" t="str">
        <f t="shared" si="60"/>
        <v>Digikey</v>
      </c>
      <c r="J151" s="18" t="str">
        <f t="shared" si="61"/>
        <v>311-2.20KLRCT-ND</v>
      </c>
    </row>
    <row r="152" spans="1:13" s="18" customFormat="1" x14ac:dyDescent="0.25">
      <c r="B152" s="18">
        <v>1</v>
      </c>
      <c r="C152" s="18" t="s">
        <v>124</v>
      </c>
      <c r="D152" s="18" t="s">
        <v>172</v>
      </c>
      <c r="E152" s="18" t="s">
        <v>164</v>
      </c>
      <c r="G152" s="18">
        <v>402</v>
      </c>
      <c r="H152" s="18" t="s">
        <v>125</v>
      </c>
      <c r="I152" s="18" t="str">
        <f t="shared" si="60"/>
        <v>Digikey</v>
      </c>
      <c r="J152" s="18" t="str">
        <f t="shared" si="61"/>
        <v>311-3.30KLRCT-ND</v>
      </c>
    </row>
    <row r="153" spans="1:13" s="18" customFormat="1" x14ac:dyDescent="0.25">
      <c r="B153" s="18">
        <v>1</v>
      </c>
      <c r="C153" s="18" t="s">
        <v>126</v>
      </c>
      <c r="D153" s="18" t="s">
        <v>172</v>
      </c>
      <c r="E153" s="18" t="s">
        <v>165</v>
      </c>
      <c r="G153" s="18">
        <v>402</v>
      </c>
      <c r="H153" s="18" t="s">
        <v>127</v>
      </c>
      <c r="I153" s="18" t="str">
        <f t="shared" si="60"/>
        <v>Digikey</v>
      </c>
      <c r="J153" s="18" t="str">
        <f t="shared" si="61"/>
        <v>311-6.80KLRCT-ND</v>
      </c>
    </row>
    <row r="154" spans="1:13" s="7" customFormat="1" x14ac:dyDescent="0.25">
      <c r="A154" s="18"/>
      <c r="B154" s="12">
        <v>1</v>
      </c>
      <c r="C154" s="20" t="s">
        <v>268</v>
      </c>
      <c r="D154" s="19" t="s">
        <v>172</v>
      </c>
      <c r="E154" s="19" t="s">
        <v>259</v>
      </c>
      <c r="G154" s="18">
        <v>402</v>
      </c>
      <c r="H154" s="20" t="s">
        <v>260</v>
      </c>
      <c r="I154" s="7" t="str">
        <f t="shared" si="60"/>
        <v>Digikey</v>
      </c>
      <c r="J154" s="7" t="str">
        <f t="shared" ref="J154:J155" si="63">RIGHT(E154,LEN(E154)-FIND("Digikey",E154)-7)</f>
        <v>311-10.0KLRCT-ND</v>
      </c>
      <c r="M154" s="18"/>
    </row>
    <row r="155" spans="1:13" s="7" customFormat="1" x14ac:dyDescent="0.25">
      <c r="A155" s="18"/>
      <c r="B155" s="12">
        <v>0</v>
      </c>
      <c r="C155" s="20" t="s">
        <v>269</v>
      </c>
      <c r="D155" s="19" t="s">
        <v>172</v>
      </c>
      <c r="E155" s="18" t="s">
        <v>91</v>
      </c>
      <c r="F155" s="18"/>
      <c r="G155" s="18">
        <v>402</v>
      </c>
      <c r="H155" s="20">
        <v>0</v>
      </c>
      <c r="I155" s="19" t="str">
        <f t="shared" si="60"/>
        <v>Digikey</v>
      </c>
      <c r="J155" s="7" t="str">
        <f t="shared" si="63"/>
        <v>311-0.0JRTR-ND</v>
      </c>
      <c r="M155" s="18"/>
    </row>
    <row r="156" spans="1:13" s="7" customFormat="1" x14ac:dyDescent="0.25">
      <c r="A156" s="18"/>
      <c r="B156" s="12">
        <v>1</v>
      </c>
      <c r="C156" s="20" t="s">
        <v>270</v>
      </c>
      <c r="D156" s="19" t="s">
        <v>172</v>
      </c>
      <c r="E156" s="18" t="s">
        <v>91</v>
      </c>
      <c r="F156" s="18"/>
      <c r="G156" s="18">
        <v>402</v>
      </c>
      <c r="H156" s="20">
        <v>0</v>
      </c>
      <c r="I156" s="19" t="str">
        <f t="shared" si="60"/>
        <v>Digikey</v>
      </c>
      <c r="J156" s="7" t="str">
        <f t="shared" ref="J156" si="64">RIGHT(E156,LEN(E156)-FIND("Digikey",E156)-7)</f>
        <v>311-0.0JRTR-ND</v>
      </c>
      <c r="M156" s="18"/>
    </row>
    <row r="157" spans="1:13" s="7" customFormat="1" x14ac:dyDescent="0.25">
      <c r="A157" s="18"/>
      <c r="B157" s="25">
        <v>1</v>
      </c>
      <c r="C157" s="26" t="s">
        <v>271</v>
      </c>
      <c r="D157" s="27" t="s">
        <v>172</v>
      </c>
      <c r="E157" s="18" t="s">
        <v>318</v>
      </c>
      <c r="G157" s="18">
        <v>402</v>
      </c>
      <c r="H157" s="20" t="s">
        <v>314</v>
      </c>
      <c r="I157" s="7" t="str">
        <f t="shared" si="60"/>
        <v>Digikey</v>
      </c>
      <c r="J157" s="7" t="str">
        <f t="shared" ref="J157" si="65">RIGHT(E157,LEN(E157)-FIND("Digikey",E157)-7)</f>
        <v>311-330KLRCT-ND</v>
      </c>
      <c r="M157" s="18"/>
    </row>
    <row r="158" spans="1:13" s="7" customFormat="1" x14ac:dyDescent="0.25">
      <c r="A158" s="18"/>
      <c r="B158" s="25">
        <v>1</v>
      </c>
      <c r="C158" s="26" t="s">
        <v>272</v>
      </c>
      <c r="D158" s="27" t="s">
        <v>172</v>
      </c>
      <c r="E158" s="18" t="s">
        <v>162</v>
      </c>
      <c r="G158" s="18">
        <v>402</v>
      </c>
      <c r="H158" s="20" t="s">
        <v>154</v>
      </c>
      <c r="I158" s="7" t="str">
        <f t="shared" si="60"/>
        <v>Digikey</v>
      </c>
      <c r="J158" s="7" t="str">
        <f t="shared" ref="J158" si="66">RIGHT(E158,LEN(E158)-FIND("Digikey",E158)-7)</f>
        <v>311-220KLRCT-ND</v>
      </c>
      <c r="M158" s="18"/>
    </row>
    <row r="159" spans="1:13" s="7" customFormat="1" x14ac:dyDescent="0.25">
      <c r="A159" s="18"/>
      <c r="B159" s="12">
        <v>0</v>
      </c>
      <c r="C159" s="20" t="s">
        <v>273</v>
      </c>
      <c r="D159" s="19" t="s">
        <v>172</v>
      </c>
      <c r="E159" s="18" t="s">
        <v>162</v>
      </c>
      <c r="G159" s="18">
        <v>402</v>
      </c>
      <c r="H159" s="20" t="s">
        <v>65</v>
      </c>
      <c r="I159" s="7" t="str">
        <f t="shared" ref="I159:I163" si="67">IF(J159&lt;&gt;"Value!","Digikey","----")</f>
        <v>Digikey</v>
      </c>
      <c r="J159" s="7" t="str">
        <f t="shared" ref="J159:J163" si="68">RIGHT(E159,LEN(E159)-FIND("Digikey",E159)-7)</f>
        <v>311-220KLRCT-ND</v>
      </c>
      <c r="M159" s="18"/>
    </row>
    <row r="160" spans="1:13" s="7" customFormat="1" x14ac:dyDescent="0.25">
      <c r="A160" s="18"/>
      <c r="B160" s="12">
        <v>1</v>
      </c>
      <c r="C160" s="20" t="s">
        <v>316</v>
      </c>
      <c r="D160" s="19" t="s">
        <v>172</v>
      </c>
      <c r="E160" s="18" t="s">
        <v>162</v>
      </c>
      <c r="G160" s="18">
        <v>402</v>
      </c>
      <c r="H160" s="20" t="s">
        <v>154</v>
      </c>
      <c r="I160" s="7" t="str">
        <f t="shared" si="67"/>
        <v>Digikey</v>
      </c>
      <c r="J160" s="7" t="str">
        <f t="shared" si="68"/>
        <v>311-220KLRCT-ND</v>
      </c>
    </row>
    <row r="161" spans="1:10" s="7" customFormat="1" x14ac:dyDescent="0.25">
      <c r="A161" s="18"/>
      <c r="B161" s="12">
        <v>1</v>
      </c>
      <c r="C161" s="20" t="s">
        <v>315</v>
      </c>
      <c r="D161" s="19" t="s">
        <v>172</v>
      </c>
      <c r="E161" s="18" t="s">
        <v>162</v>
      </c>
      <c r="G161" s="18">
        <v>402</v>
      </c>
      <c r="H161" s="20" t="s">
        <v>154</v>
      </c>
      <c r="I161" s="7" t="str">
        <f t="shared" si="67"/>
        <v>Digikey</v>
      </c>
      <c r="J161" s="7" t="str">
        <f t="shared" si="68"/>
        <v>311-220KLRCT-ND</v>
      </c>
    </row>
    <row r="162" spans="1:10" s="18" customFormat="1" x14ac:dyDescent="0.25">
      <c r="B162" s="18">
        <v>1</v>
      </c>
      <c r="C162" s="18" t="s">
        <v>333</v>
      </c>
      <c r="D162" s="19" t="s">
        <v>172</v>
      </c>
      <c r="E162" s="18" t="s">
        <v>91</v>
      </c>
      <c r="G162" s="18">
        <v>402</v>
      </c>
      <c r="H162" s="20">
        <v>0</v>
      </c>
      <c r="I162" s="19" t="str">
        <f t="shared" si="67"/>
        <v>Digikey</v>
      </c>
      <c r="J162" s="19" t="str">
        <f t="shared" si="68"/>
        <v>311-0.0JRTR-ND</v>
      </c>
    </row>
    <row r="163" spans="1:10" s="18" customFormat="1" x14ac:dyDescent="0.25">
      <c r="B163" s="18">
        <v>1</v>
      </c>
      <c r="C163" s="18" t="s">
        <v>334</v>
      </c>
      <c r="D163" s="19" t="s">
        <v>172</v>
      </c>
      <c r="E163" s="18" t="s">
        <v>91</v>
      </c>
      <c r="G163" s="18">
        <v>402</v>
      </c>
      <c r="H163" s="20">
        <v>0</v>
      </c>
      <c r="I163" s="19" t="str">
        <f t="shared" si="67"/>
        <v>Digikey</v>
      </c>
      <c r="J163" s="19" t="str">
        <f t="shared" si="68"/>
        <v>311-0.0JRTR-ND</v>
      </c>
    </row>
    <row r="164" spans="1:10" s="18" customFormat="1" x14ac:dyDescent="0.25">
      <c r="B164" s="18">
        <v>0</v>
      </c>
      <c r="C164" s="18" t="s">
        <v>359</v>
      </c>
      <c r="D164" s="19" t="s">
        <v>172</v>
      </c>
      <c r="E164" s="18" t="s">
        <v>361</v>
      </c>
      <c r="G164" s="18">
        <v>402</v>
      </c>
      <c r="H164" s="20" t="s">
        <v>360</v>
      </c>
      <c r="I164" s="19" t="str">
        <f t="shared" ref="I164" si="69">IF(J164&lt;&gt;"Value!","Digikey","----")</f>
        <v>Digikey</v>
      </c>
      <c r="J164" s="19" t="str">
        <f t="shared" ref="J164" si="70">RIGHT(E164,LEN(E164)-FIND("Digikey",E164)-7)</f>
        <v>541-4.87KLCT-ND</v>
      </c>
    </row>
    <row r="165" spans="1:10" x14ac:dyDescent="0.25">
      <c r="B165">
        <v>1</v>
      </c>
      <c r="C165" t="s">
        <v>128</v>
      </c>
      <c r="D165" s="5" t="s">
        <v>172</v>
      </c>
      <c r="E165" t="s">
        <v>130</v>
      </c>
      <c r="F165"/>
      <c r="G165" t="s">
        <v>131</v>
      </c>
      <c r="H165" t="s">
        <v>129</v>
      </c>
      <c r="I165" s="5" t="str">
        <f t="shared" ref="I165:I180" si="71">IF(J165&lt;&gt;"Value!","Digikey","----")</f>
        <v>Digikey</v>
      </c>
      <c r="J165" s="5" t="str">
        <f t="shared" ref="J165:J180" si="72">RIGHT(E165,LEN(E165)-FIND("Digikey",E165)-7)</f>
        <v>P12216SCT-ND</v>
      </c>
    </row>
    <row r="166" spans="1:10" x14ac:dyDescent="0.25">
      <c r="B166">
        <v>1</v>
      </c>
      <c r="C166" t="s">
        <v>132</v>
      </c>
      <c r="D166" s="5" t="s">
        <v>172</v>
      </c>
      <c r="E166" t="s">
        <v>130</v>
      </c>
      <c r="F166"/>
      <c r="G166" t="s">
        <v>131</v>
      </c>
      <c r="H166" t="s">
        <v>129</v>
      </c>
      <c r="I166" s="5" t="str">
        <f t="shared" si="71"/>
        <v>Digikey</v>
      </c>
      <c r="J166" s="5" t="str">
        <f t="shared" si="72"/>
        <v>P12216SCT-ND</v>
      </c>
    </row>
    <row r="167" spans="1:10" x14ac:dyDescent="0.25">
      <c r="B167">
        <v>1</v>
      </c>
      <c r="C167" t="s">
        <v>133</v>
      </c>
      <c r="D167" s="5" t="s">
        <v>172</v>
      </c>
      <c r="E167" t="s">
        <v>130</v>
      </c>
      <c r="F167"/>
      <c r="G167" t="s">
        <v>131</v>
      </c>
      <c r="H167" t="s">
        <v>129</v>
      </c>
      <c r="I167" s="5" t="str">
        <f t="shared" si="71"/>
        <v>Digikey</v>
      </c>
      <c r="J167" s="5" t="str">
        <f t="shared" si="72"/>
        <v>P12216SCT-ND</v>
      </c>
    </row>
    <row r="168" spans="1:10" s="18" customFormat="1" x14ac:dyDescent="0.25">
      <c r="B168" s="18">
        <v>1</v>
      </c>
      <c r="C168" s="18" t="s">
        <v>341</v>
      </c>
      <c r="D168" s="19" t="s">
        <v>177</v>
      </c>
      <c r="E168" s="18" t="s">
        <v>362</v>
      </c>
      <c r="F168" s="18" t="s">
        <v>363</v>
      </c>
      <c r="I168" s="18" t="s">
        <v>177</v>
      </c>
      <c r="J168" s="18" t="s">
        <v>184</v>
      </c>
    </row>
    <row r="169" spans="1:10" s="2" customFormat="1" x14ac:dyDescent="0.25">
      <c r="B169" s="2">
        <v>1</v>
      </c>
      <c r="C169" s="2" t="s">
        <v>134</v>
      </c>
      <c r="D169" s="9" t="s">
        <v>137</v>
      </c>
      <c r="E169" s="2" t="s">
        <v>136</v>
      </c>
      <c r="F169" s="2" t="s">
        <v>135</v>
      </c>
      <c r="G169" s="2" t="s">
        <v>50</v>
      </c>
      <c r="H169" s="2" t="s">
        <v>135</v>
      </c>
      <c r="I169" s="9" t="str">
        <f t="shared" si="71"/>
        <v>Digikey</v>
      </c>
      <c r="J169" s="9" t="str">
        <f t="shared" si="72"/>
        <v>DMG1013UW-7DICT-ND</v>
      </c>
    </row>
    <row r="170" spans="1:10" s="2" customFormat="1" x14ac:dyDescent="0.25">
      <c r="B170" s="2">
        <v>1</v>
      </c>
      <c r="C170" s="2" t="s">
        <v>138</v>
      </c>
      <c r="D170" s="9" t="s">
        <v>51</v>
      </c>
      <c r="E170" s="2" t="s">
        <v>140</v>
      </c>
      <c r="F170" s="2" t="s">
        <v>139</v>
      </c>
      <c r="G170" s="2" t="s">
        <v>50</v>
      </c>
      <c r="H170" s="2" t="s">
        <v>139</v>
      </c>
      <c r="I170" s="10" t="str">
        <f t="shared" si="71"/>
        <v>Digikey</v>
      </c>
      <c r="J170" s="10" t="str">
        <f t="shared" si="72"/>
        <v>568-6076-1-ND</v>
      </c>
    </row>
    <row r="171" spans="1:10" x14ac:dyDescent="0.25">
      <c r="B171">
        <v>1</v>
      </c>
      <c r="C171" t="s">
        <v>141</v>
      </c>
      <c r="D171" s="5" t="s">
        <v>172</v>
      </c>
      <c r="E171" s="5" t="s">
        <v>174</v>
      </c>
      <c r="F171"/>
      <c r="G171" t="s">
        <v>173</v>
      </c>
      <c r="H171" t="s">
        <v>56</v>
      </c>
      <c r="I171" s="5" t="str">
        <f t="shared" ref="I171:I177" si="73">IF(J171&lt;&gt;"Value!","Digikey","----")</f>
        <v>Digikey</v>
      </c>
      <c r="J171" s="5" t="str">
        <f t="shared" ref="J171:J177" si="74">RIGHT(E171,LEN(E171)-FIND("Digikey",E171)-7)</f>
        <v>nothing-to-purchase</v>
      </c>
    </row>
    <row r="172" spans="1:10" x14ac:dyDescent="0.25">
      <c r="B172">
        <v>1</v>
      </c>
      <c r="C172" t="s">
        <v>143</v>
      </c>
      <c r="D172" s="5" t="s">
        <v>172</v>
      </c>
      <c r="E172" s="5" t="s">
        <v>174</v>
      </c>
      <c r="F172"/>
      <c r="G172"/>
      <c r="H172" t="s">
        <v>142</v>
      </c>
      <c r="I172" s="5" t="str">
        <f t="shared" si="73"/>
        <v>Digikey</v>
      </c>
      <c r="J172" s="5" t="str">
        <f t="shared" si="74"/>
        <v>nothing-to-purchase</v>
      </c>
    </row>
    <row r="173" spans="1:10" x14ac:dyDescent="0.25">
      <c r="B173">
        <v>1</v>
      </c>
      <c r="C173" t="s">
        <v>144</v>
      </c>
      <c r="D173" s="5" t="s">
        <v>172</v>
      </c>
      <c r="E173" s="5" t="s">
        <v>174</v>
      </c>
      <c r="F173"/>
      <c r="G173"/>
      <c r="H173" t="s">
        <v>142</v>
      </c>
      <c r="I173" s="5" t="str">
        <f t="shared" si="73"/>
        <v>Digikey</v>
      </c>
      <c r="J173" s="5" t="str">
        <f t="shared" si="74"/>
        <v>nothing-to-purchase</v>
      </c>
    </row>
    <row r="174" spans="1:10" x14ac:dyDescent="0.25">
      <c r="B174">
        <v>1</v>
      </c>
      <c r="C174" t="s">
        <v>145</v>
      </c>
      <c r="D174" s="5" t="s">
        <v>172</v>
      </c>
      <c r="E174" s="5" t="s">
        <v>174</v>
      </c>
      <c r="F174"/>
      <c r="G174"/>
      <c r="H174" t="s">
        <v>142</v>
      </c>
      <c r="I174" s="5" t="str">
        <f t="shared" si="73"/>
        <v>Digikey</v>
      </c>
      <c r="J174" s="5" t="str">
        <f t="shared" si="74"/>
        <v>nothing-to-purchase</v>
      </c>
    </row>
    <row r="175" spans="1:10" x14ac:dyDescent="0.25">
      <c r="B175">
        <v>1</v>
      </c>
      <c r="C175" t="s">
        <v>146</v>
      </c>
      <c r="D175" s="5" t="s">
        <v>172</v>
      </c>
      <c r="E175" s="5" t="s">
        <v>174</v>
      </c>
      <c r="F175"/>
      <c r="G175"/>
      <c r="H175" t="s">
        <v>142</v>
      </c>
      <c r="I175" s="5" t="str">
        <f t="shared" si="73"/>
        <v>Digikey</v>
      </c>
      <c r="J175" s="5" t="str">
        <f t="shared" si="74"/>
        <v>nothing-to-purchase</v>
      </c>
    </row>
    <row r="176" spans="1:10" x14ac:dyDescent="0.25">
      <c r="B176">
        <v>1</v>
      </c>
      <c r="C176" t="s">
        <v>147</v>
      </c>
      <c r="D176" s="5" t="s">
        <v>172</v>
      </c>
      <c r="E176" s="5" t="s">
        <v>174</v>
      </c>
      <c r="F176"/>
      <c r="G176"/>
      <c r="H176" t="s">
        <v>142</v>
      </c>
      <c r="I176" s="5" t="str">
        <f t="shared" si="73"/>
        <v>Digikey</v>
      </c>
      <c r="J176" s="5" t="str">
        <f t="shared" si="74"/>
        <v>nothing-to-purchase</v>
      </c>
    </row>
    <row r="177" spans="2:10" x14ac:dyDescent="0.25">
      <c r="B177">
        <v>1</v>
      </c>
      <c r="C177" t="s">
        <v>148</v>
      </c>
      <c r="D177" s="5" t="s">
        <v>172</v>
      </c>
      <c r="E177" s="5" t="s">
        <v>174</v>
      </c>
      <c r="F177"/>
      <c r="G177"/>
      <c r="H177" t="s">
        <v>142</v>
      </c>
      <c r="I177" s="5" t="str">
        <f t="shared" si="73"/>
        <v>Digikey</v>
      </c>
      <c r="J177" s="5" t="str">
        <f t="shared" si="74"/>
        <v>nothing-to-purchase</v>
      </c>
    </row>
    <row r="178" spans="2:10" x14ac:dyDescent="0.25">
      <c r="B178">
        <v>1</v>
      </c>
      <c r="C178" t="s">
        <v>149</v>
      </c>
      <c r="D178" s="5" t="s">
        <v>172</v>
      </c>
      <c r="E178" s="5" t="s">
        <v>174</v>
      </c>
      <c r="F178"/>
      <c r="G178"/>
      <c r="H178" t="s">
        <v>142</v>
      </c>
      <c r="I178" s="5" t="str">
        <f t="shared" si="71"/>
        <v>Digikey</v>
      </c>
      <c r="J178" s="5" t="str">
        <f t="shared" si="72"/>
        <v>nothing-to-purchase</v>
      </c>
    </row>
    <row r="179" spans="2:10" x14ac:dyDescent="0.25">
      <c r="B179">
        <v>1</v>
      </c>
      <c r="C179" t="s">
        <v>150</v>
      </c>
      <c r="D179" s="5" t="s">
        <v>172</v>
      </c>
      <c r="E179" s="5" t="s">
        <v>174</v>
      </c>
      <c r="F179"/>
      <c r="G179"/>
      <c r="H179" t="s">
        <v>142</v>
      </c>
      <c r="I179" s="5" t="str">
        <f t="shared" si="71"/>
        <v>Digikey</v>
      </c>
      <c r="J179" s="5" t="str">
        <f t="shared" si="72"/>
        <v>nothing-to-purchase</v>
      </c>
    </row>
    <row r="180" spans="2:10" x14ac:dyDescent="0.25">
      <c r="B180">
        <v>1</v>
      </c>
      <c r="C180" t="s">
        <v>304</v>
      </c>
      <c r="D180" s="5" t="s">
        <v>172</v>
      </c>
      <c r="E180" s="5" t="s">
        <v>174</v>
      </c>
      <c r="F180"/>
      <c r="G180"/>
      <c r="H180" t="s">
        <v>142</v>
      </c>
      <c r="I180" s="5" t="str">
        <f t="shared" si="71"/>
        <v>Digikey</v>
      </c>
      <c r="J180" s="5" t="str">
        <f t="shared" si="72"/>
        <v>nothing-to-purchase</v>
      </c>
    </row>
    <row r="181" spans="2:10" x14ac:dyDescent="0.25">
      <c r="I181" s="7"/>
      <c r="J181" s="7"/>
    </row>
    <row r="182" spans="2:10" x14ac:dyDescent="0.25">
      <c r="I182" s="7"/>
      <c r="J182" s="7"/>
    </row>
    <row r="183" spans="2:10" x14ac:dyDescent="0.25">
      <c r="I183" s="7"/>
      <c r="J183" s="7"/>
    </row>
    <row r="231" spans="9:10" x14ac:dyDescent="0.25">
      <c r="I231" s="7"/>
      <c r="J231" s="7"/>
    </row>
    <row r="272" spans="9:10" x14ac:dyDescent="0.25">
      <c r="I272" s="7"/>
      <c r="J272" s="7"/>
    </row>
    <row r="273" spans="9:10" x14ac:dyDescent="0.25">
      <c r="I273" s="7"/>
      <c r="J273" s="7"/>
    </row>
    <row r="298" spans="9:10" x14ac:dyDescent="0.25">
      <c r="I298" s="7"/>
      <c r="J298" s="7"/>
    </row>
    <row r="299" spans="9:10" x14ac:dyDescent="0.25">
      <c r="I299" s="7"/>
      <c r="J299" s="7"/>
    </row>
    <row r="300" spans="9:10" x14ac:dyDescent="0.25">
      <c r="I300" s="7"/>
      <c r="J300" s="7"/>
    </row>
    <row r="301" spans="9:10" x14ac:dyDescent="0.25">
      <c r="I301" s="7"/>
      <c r="J301" s="7"/>
    </row>
    <row r="302" spans="9:10" x14ac:dyDescent="0.25">
      <c r="I302" s="7"/>
      <c r="J302" s="7"/>
    </row>
    <row r="303" spans="9:10" x14ac:dyDescent="0.25">
      <c r="I303" s="7"/>
      <c r="J303" s="7"/>
    </row>
    <row r="304" spans="9:10" x14ac:dyDescent="0.25">
      <c r="I304" s="7"/>
      <c r="J304" s="7"/>
    </row>
    <row r="305" spans="9:10" x14ac:dyDescent="0.25">
      <c r="I305" s="7"/>
      <c r="J305" s="7"/>
    </row>
    <row r="306" spans="9:10" x14ac:dyDescent="0.25">
      <c r="I306" s="7"/>
      <c r="J306" s="7"/>
    </row>
    <row r="307" spans="9:10" x14ac:dyDescent="0.25">
      <c r="I307" s="7"/>
      <c r="J307" s="7"/>
    </row>
    <row r="308" spans="9:10" x14ac:dyDescent="0.25">
      <c r="I308" s="7"/>
      <c r="J308" s="7"/>
    </row>
    <row r="309" spans="9:10" x14ac:dyDescent="0.25">
      <c r="I309" s="7"/>
      <c r="J309" s="7"/>
    </row>
    <row r="310" spans="9:10" x14ac:dyDescent="0.25">
      <c r="I310" s="7"/>
      <c r="J310" s="7"/>
    </row>
    <row r="311" spans="9:10" x14ac:dyDescent="0.25">
      <c r="I311" s="7"/>
      <c r="J311" s="7"/>
    </row>
    <row r="312" spans="9:10" x14ac:dyDescent="0.25">
      <c r="I312" s="7"/>
      <c r="J312" s="7"/>
    </row>
    <row r="313" spans="9:10" x14ac:dyDescent="0.25">
      <c r="I313" s="7"/>
      <c r="J313" s="7"/>
    </row>
    <row r="314" spans="9:10" x14ac:dyDescent="0.25">
      <c r="I314" s="7"/>
      <c r="J314" s="7"/>
    </row>
  </sheetData>
  <conditionalFormatting sqref="D116:D117 D86:D87 D104:D114 D89:D94 D120:D121 D127 D129:D130 D137:D148 D165:D167 D41:D43 D62 D25 D36:D39 D45 D27 D29:D30 D49 D65 D71:D75 D96:D102 D169:D180">
    <cfRule type="cellIs" dxfId="357" priority="408" operator="notEqual">
      <formula>"Standard"</formula>
    </cfRule>
  </conditionalFormatting>
  <conditionalFormatting sqref="B86:B87 B104:B114 B89:B94 B116:B117 B127 B129:B130 B137:B148 B165:B180 B49 B65 B25 B36:B43 B45 B27 B29:B30 B71:B75 B96:B102">
    <cfRule type="cellIs" dxfId="356" priority="407" stopIfTrue="1" operator="equal">
      <formula>0</formula>
    </cfRule>
  </conditionalFormatting>
  <conditionalFormatting sqref="D25 D41:D43 D62 D36:D39 D45 D27 D29:D30 D49 D65">
    <cfRule type="cellIs" dxfId="355" priority="406" operator="notEqual">
      <formula>"Standard"</formula>
    </cfRule>
  </conditionalFormatting>
  <conditionalFormatting sqref="D25 D41:D43 D62 D36:D39 D45 D27 D29:D30 D49 D65">
    <cfRule type="cellIs" dxfId="354" priority="405" operator="notEqual">
      <formula>"Standard"</formula>
    </cfRule>
  </conditionalFormatting>
  <conditionalFormatting sqref="D109">
    <cfRule type="cellIs" dxfId="353" priority="399" operator="notEqual">
      <formula>"Standard"</formula>
    </cfRule>
  </conditionalFormatting>
  <conditionalFormatting sqref="D109">
    <cfRule type="cellIs" dxfId="352" priority="398" operator="notEqual">
      <formula>"Standard"</formula>
    </cfRule>
  </conditionalFormatting>
  <conditionalFormatting sqref="D109">
    <cfRule type="cellIs" dxfId="351" priority="397" operator="notEqual">
      <formula>"Standard"</formula>
    </cfRule>
  </conditionalFormatting>
  <conditionalFormatting sqref="D109">
    <cfRule type="cellIs" dxfId="350" priority="396" operator="notEqual">
      <formula>"Standard"</formula>
    </cfRule>
  </conditionalFormatting>
  <conditionalFormatting sqref="D110">
    <cfRule type="cellIs" dxfId="349" priority="395" operator="notEqual">
      <formula>"Standard"</formula>
    </cfRule>
  </conditionalFormatting>
  <conditionalFormatting sqref="D110">
    <cfRule type="cellIs" dxfId="348" priority="394" operator="notEqual">
      <formula>"Standard"</formula>
    </cfRule>
  </conditionalFormatting>
  <conditionalFormatting sqref="D110">
    <cfRule type="cellIs" dxfId="347" priority="393" operator="notEqual">
      <formula>"Standard"</formula>
    </cfRule>
  </conditionalFormatting>
  <conditionalFormatting sqref="D110">
    <cfRule type="cellIs" dxfId="346" priority="392" operator="notEqual">
      <formula>"Standard"</formula>
    </cfRule>
  </conditionalFormatting>
  <conditionalFormatting sqref="D111">
    <cfRule type="cellIs" dxfId="345" priority="391" operator="notEqual">
      <formula>"Standard"</formula>
    </cfRule>
  </conditionalFormatting>
  <conditionalFormatting sqref="D111">
    <cfRule type="cellIs" dxfId="344" priority="390" operator="notEqual">
      <formula>"Standard"</formula>
    </cfRule>
  </conditionalFormatting>
  <conditionalFormatting sqref="D111">
    <cfRule type="cellIs" dxfId="343" priority="389" operator="notEqual">
      <formula>"Standard"</formula>
    </cfRule>
  </conditionalFormatting>
  <conditionalFormatting sqref="D111">
    <cfRule type="cellIs" dxfId="342" priority="388" operator="notEqual">
      <formula>"Standard"</formula>
    </cfRule>
  </conditionalFormatting>
  <conditionalFormatting sqref="D112:D113">
    <cfRule type="cellIs" dxfId="341" priority="387" operator="notEqual">
      <formula>"Standard"</formula>
    </cfRule>
  </conditionalFormatting>
  <conditionalFormatting sqref="D112:D113">
    <cfRule type="cellIs" dxfId="340" priority="386" operator="notEqual">
      <formula>"Standard"</formula>
    </cfRule>
  </conditionalFormatting>
  <conditionalFormatting sqref="D112:D113">
    <cfRule type="cellIs" dxfId="339" priority="385" operator="notEqual">
      <formula>"Standard"</formula>
    </cfRule>
  </conditionalFormatting>
  <conditionalFormatting sqref="D112:D113">
    <cfRule type="cellIs" dxfId="338" priority="384" operator="notEqual">
      <formula>"Standard"</formula>
    </cfRule>
  </conditionalFormatting>
  <conditionalFormatting sqref="D120:D121 D127 D129:D130">
    <cfRule type="cellIs" dxfId="337" priority="383" operator="notEqual">
      <formula>"Standard"</formula>
    </cfRule>
  </conditionalFormatting>
  <conditionalFormatting sqref="D120:D121 D127 D129:D130">
    <cfRule type="cellIs" dxfId="336" priority="382" operator="notEqual">
      <formula>"Standard"</formula>
    </cfRule>
  </conditionalFormatting>
  <conditionalFormatting sqref="D120:D121 D127 D129:D130">
    <cfRule type="cellIs" dxfId="335" priority="381" operator="notEqual">
      <formula>"Standard"</formula>
    </cfRule>
  </conditionalFormatting>
  <conditionalFormatting sqref="D120:D121 D127 D129:D130">
    <cfRule type="cellIs" dxfId="334" priority="380" operator="notEqual">
      <formula>"Standard"</formula>
    </cfRule>
  </conditionalFormatting>
  <conditionalFormatting sqref="A84:A86">
    <cfRule type="cellIs" dxfId="333" priority="372" operator="equal">
      <formula>"Hub"</formula>
    </cfRule>
    <cfRule type="cellIs" dxfId="332" priority="375" operator="equal">
      <formula>"ezFET"</formula>
    </cfRule>
  </conditionalFormatting>
  <conditionalFormatting sqref="B84">
    <cfRule type="cellIs" dxfId="331" priority="374" operator="equal">
      <formula>0</formula>
    </cfRule>
  </conditionalFormatting>
  <conditionalFormatting sqref="D84">
    <cfRule type="cellIs" dxfId="330" priority="373" operator="notEqual">
      <formula>"Standard"</formula>
    </cfRule>
  </conditionalFormatting>
  <conditionalFormatting sqref="B85">
    <cfRule type="cellIs" dxfId="329" priority="370" operator="equal">
      <formula>0</formula>
    </cfRule>
  </conditionalFormatting>
  <conditionalFormatting sqref="D85">
    <cfRule type="cellIs" dxfId="328" priority="369" operator="notEqual">
      <formula>"Standard"</formula>
    </cfRule>
  </conditionalFormatting>
  <conditionalFormatting sqref="D76:D78">
    <cfRule type="cellIs" dxfId="327" priority="367" operator="notEqual">
      <formula>"Standard"</formula>
    </cfRule>
  </conditionalFormatting>
  <conditionalFormatting sqref="B76:B78">
    <cfRule type="cellIs" dxfId="326" priority="366" stopIfTrue="1" operator="equal">
      <formula>0</formula>
    </cfRule>
  </conditionalFormatting>
  <conditionalFormatting sqref="D115">
    <cfRule type="cellIs" dxfId="325" priority="365" operator="notEqual">
      <formula>"Standard"</formula>
    </cfRule>
  </conditionalFormatting>
  <conditionalFormatting sqref="B115">
    <cfRule type="cellIs" dxfId="324" priority="364" stopIfTrue="1" operator="equal">
      <formula>0</formula>
    </cfRule>
  </conditionalFormatting>
  <conditionalFormatting sqref="D88">
    <cfRule type="cellIs" dxfId="323" priority="363" operator="notEqual">
      <formula>"Standard"</formula>
    </cfRule>
  </conditionalFormatting>
  <conditionalFormatting sqref="B88">
    <cfRule type="cellIs" dxfId="322" priority="362" stopIfTrue="1" operator="equal">
      <formula>0</formula>
    </cfRule>
  </conditionalFormatting>
  <conditionalFormatting sqref="D79:D82">
    <cfRule type="cellIs" dxfId="321" priority="361" operator="notEqual">
      <formula>"Standard"</formula>
    </cfRule>
  </conditionalFormatting>
  <conditionalFormatting sqref="B79:B82">
    <cfRule type="cellIs" dxfId="320" priority="360" stopIfTrue="1" operator="equal">
      <formula>0</formula>
    </cfRule>
  </conditionalFormatting>
  <conditionalFormatting sqref="D95">
    <cfRule type="cellIs" dxfId="319" priority="357" operator="notEqual">
      <formula>"Standard"</formula>
    </cfRule>
  </conditionalFormatting>
  <conditionalFormatting sqref="B95">
    <cfRule type="cellIs" dxfId="318" priority="356" stopIfTrue="1" operator="equal">
      <formula>0</formula>
    </cfRule>
  </conditionalFormatting>
  <conditionalFormatting sqref="D103">
    <cfRule type="cellIs" dxfId="317" priority="355" operator="notEqual">
      <formula>"Standard"</formula>
    </cfRule>
  </conditionalFormatting>
  <conditionalFormatting sqref="B103">
    <cfRule type="cellIs" dxfId="316" priority="354" stopIfTrue="1" operator="equal">
      <formula>0</formula>
    </cfRule>
  </conditionalFormatting>
  <conditionalFormatting sqref="D118">
    <cfRule type="cellIs" dxfId="315" priority="353" operator="notEqual">
      <formula>"Standard"</formula>
    </cfRule>
  </conditionalFormatting>
  <conditionalFormatting sqref="B118">
    <cfRule type="cellIs" dxfId="314" priority="352" stopIfTrue="1" operator="equal">
      <formula>0</formula>
    </cfRule>
  </conditionalFormatting>
  <conditionalFormatting sqref="D118">
    <cfRule type="cellIs" dxfId="313" priority="351" operator="notEqual">
      <formula>"Standard"</formula>
    </cfRule>
  </conditionalFormatting>
  <conditionalFormatting sqref="D118">
    <cfRule type="cellIs" dxfId="312" priority="350" operator="notEqual">
      <formula>"Standard"</formula>
    </cfRule>
  </conditionalFormatting>
  <conditionalFormatting sqref="D118">
    <cfRule type="cellIs" dxfId="311" priority="349" operator="notEqual">
      <formula>"Standard"</formula>
    </cfRule>
  </conditionalFormatting>
  <conditionalFormatting sqref="D118">
    <cfRule type="cellIs" dxfId="310" priority="348" operator="notEqual">
      <formula>"Standard"</formula>
    </cfRule>
  </conditionalFormatting>
  <conditionalFormatting sqref="D119">
    <cfRule type="cellIs" dxfId="309" priority="347" operator="notEqual">
      <formula>"Standard"</formula>
    </cfRule>
  </conditionalFormatting>
  <conditionalFormatting sqref="B119">
    <cfRule type="cellIs" dxfId="308" priority="346" stopIfTrue="1" operator="equal">
      <formula>0</formula>
    </cfRule>
  </conditionalFormatting>
  <conditionalFormatting sqref="D119">
    <cfRule type="cellIs" dxfId="307" priority="345" operator="notEqual">
      <formula>"Standard"</formula>
    </cfRule>
  </conditionalFormatting>
  <conditionalFormatting sqref="D119">
    <cfRule type="cellIs" dxfId="306" priority="344" operator="notEqual">
      <formula>"Standard"</formula>
    </cfRule>
  </conditionalFormatting>
  <conditionalFormatting sqref="D119">
    <cfRule type="cellIs" dxfId="305" priority="343" operator="notEqual">
      <formula>"Standard"</formula>
    </cfRule>
  </conditionalFormatting>
  <conditionalFormatting sqref="D119">
    <cfRule type="cellIs" dxfId="304" priority="342" operator="notEqual">
      <formula>"Standard"</formula>
    </cfRule>
  </conditionalFormatting>
  <conditionalFormatting sqref="D122">
    <cfRule type="cellIs" dxfId="303" priority="341" operator="notEqual">
      <formula>"Standard"</formula>
    </cfRule>
  </conditionalFormatting>
  <conditionalFormatting sqref="B122">
    <cfRule type="cellIs" dxfId="302" priority="340" stopIfTrue="1" operator="equal">
      <formula>0</formula>
    </cfRule>
  </conditionalFormatting>
  <conditionalFormatting sqref="D122">
    <cfRule type="cellIs" dxfId="301" priority="339" operator="notEqual">
      <formula>"Standard"</formula>
    </cfRule>
  </conditionalFormatting>
  <conditionalFormatting sqref="D122">
    <cfRule type="cellIs" dxfId="300" priority="338" operator="notEqual">
      <formula>"Standard"</formula>
    </cfRule>
  </conditionalFormatting>
  <conditionalFormatting sqref="D122">
    <cfRule type="cellIs" dxfId="299" priority="337" operator="notEqual">
      <formula>"Standard"</formula>
    </cfRule>
  </conditionalFormatting>
  <conditionalFormatting sqref="D122">
    <cfRule type="cellIs" dxfId="298" priority="336" operator="notEqual">
      <formula>"Standard"</formula>
    </cfRule>
  </conditionalFormatting>
  <conditionalFormatting sqref="D123">
    <cfRule type="cellIs" dxfId="297" priority="335" operator="notEqual">
      <formula>"Standard"</formula>
    </cfRule>
  </conditionalFormatting>
  <conditionalFormatting sqref="B123">
    <cfRule type="cellIs" dxfId="296" priority="334" stopIfTrue="1" operator="equal">
      <formula>0</formula>
    </cfRule>
  </conditionalFormatting>
  <conditionalFormatting sqref="D123">
    <cfRule type="cellIs" dxfId="295" priority="333" operator="notEqual">
      <formula>"Standard"</formula>
    </cfRule>
  </conditionalFormatting>
  <conditionalFormatting sqref="D123">
    <cfRule type="cellIs" dxfId="294" priority="332" operator="notEqual">
      <formula>"Standard"</formula>
    </cfRule>
  </conditionalFormatting>
  <conditionalFormatting sqref="D123">
    <cfRule type="cellIs" dxfId="293" priority="331" operator="notEqual">
      <formula>"Standard"</formula>
    </cfRule>
  </conditionalFormatting>
  <conditionalFormatting sqref="D123">
    <cfRule type="cellIs" dxfId="292" priority="330" operator="notEqual">
      <formula>"Standard"</formula>
    </cfRule>
  </conditionalFormatting>
  <conditionalFormatting sqref="D124:D125">
    <cfRule type="cellIs" dxfId="291" priority="329" operator="notEqual">
      <formula>"Standard"</formula>
    </cfRule>
  </conditionalFormatting>
  <conditionalFormatting sqref="B124:B125">
    <cfRule type="cellIs" dxfId="290" priority="328" stopIfTrue="1" operator="equal">
      <formula>0</formula>
    </cfRule>
  </conditionalFormatting>
  <conditionalFormatting sqref="D124:D125">
    <cfRule type="cellIs" dxfId="289" priority="327" operator="notEqual">
      <formula>"Standard"</formula>
    </cfRule>
  </conditionalFormatting>
  <conditionalFormatting sqref="D124:D125">
    <cfRule type="cellIs" dxfId="288" priority="326" operator="notEqual">
      <formula>"Standard"</formula>
    </cfRule>
  </conditionalFormatting>
  <conditionalFormatting sqref="D124:D125">
    <cfRule type="cellIs" dxfId="287" priority="325" operator="notEqual">
      <formula>"Standard"</formula>
    </cfRule>
  </conditionalFormatting>
  <conditionalFormatting sqref="D124:D125">
    <cfRule type="cellIs" dxfId="286" priority="324" operator="notEqual">
      <formula>"Standard"</formula>
    </cfRule>
  </conditionalFormatting>
  <conditionalFormatting sqref="A159">
    <cfRule type="cellIs" dxfId="285" priority="318" operator="equal">
      <formula>"Hub"</formula>
    </cfRule>
    <cfRule type="cellIs" dxfId="284" priority="323" operator="equal">
      <formula>"ezFET"</formula>
    </cfRule>
  </conditionalFormatting>
  <conditionalFormatting sqref="B159">
    <cfRule type="cellIs" dxfId="283" priority="322" operator="equal">
      <formula>0</formula>
    </cfRule>
  </conditionalFormatting>
  <conditionalFormatting sqref="D159">
    <cfRule type="cellIs" dxfId="282" priority="321" operator="notEqual">
      <formula>"Standard"</formula>
    </cfRule>
  </conditionalFormatting>
  <conditionalFormatting sqref="L159">
    <cfRule type="cellIs" dxfId="281" priority="320" operator="equal">
      <formula>$C159</formula>
    </cfRule>
  </conditionalFormatting>
  <conditionalFormatting sqref="M159">
    <cfRule type="cellIs" dxfId="280" priority="319" operator="equal">
      <formula>$H159</formula>
    </cfRule>
  </conditionalFormatting>
  <conditionalFormatting sqref="A126">
    <cfRule type="cellIs" dxfId="279" priority="312" operator="equal">
      <formula>"Hub"</formula>
    </cfRule>
    <cfRule type="cellIs" dxfId="278" priority="317" operator="equal">
      <formula>"ezFET"</formula>
    </cfRule>
  </conditionalFormatting>
  <conditionalFormatting sqref="B126">
    <cfRule type="cellIs" dxfId="277" priority="316" operator="equal">
      <formula>0</formula>
    </cfRule>
  </conditionalFormatting>
  <conditionalFormatting sqref="D126">
    <cfRule type="cellIs" dxfId="276" priority="315" operator="notEqual">
      <formula>"Standard"</formula>
    </cfRule>
  </conditionalFormatting>
  <conditionalFormatting sqref="L126">
    <cfRule type="cellIs" dxfId="275" priority="314" operator="equal">
      <formula>$C126</formula>
    </cfRule>
  </conditionalFormatting>
  <conditionalFormatting sqref="M126">
    <cfRule type="cellIs" dxfId="274" priority="313" operator="equal">
      <formula>$H126</formula>
    </cfRule>
  </conditionalFormatting>
  <conditionalFormatting sqref="A128">
    <cfRule type="cellIs" dxfId="273" priority="306" operator="equal">
      <formula>"Hub"</formula>
    </cfRule>
    <cfRule type="cellIs" dxfId="272" priority="311" operator="equal">
      <formula>"ezFET"</formula>
    </cfRule>
  </conditionalFormatting>
  <conditionalFormatting sqref="B128">
    <cfRule type="cellIs" dxfId="271" priority="310" operator="equal">
      <formula>0</formula>
    </cfRule>
  </conditionalFormatting>
  <conditionalFormatting sqref="D128">
    <cfRule type="cellIs" dxfId="270" priority="309" operator="notEqual">
      <formula>"Standard"</formula>
    </cfRule>
  </conditionalFormatting>
  <conditionalFormatting sqref="L128">
    <cfRule type="cellIs" dxfId="269" priority="308" operator="equal">
      <formula>$C128</formula>
    </cfRule>
  </conditionalFormatting>
  <conditionalFormatting sqref="M128">
    <cfRule type="cellIs" dxfId="268" priority="307" operator="equal">
      <formula>$H128</formula>
    </cfRule>
  </conditionalFormatting>
  <conditionalFormatting sqref="D131">
    <cfRule type="cellIs" dxfId="267" priority="299" operator="notEqual">
      <formula>"Standard"</formula>
    </cfRule>
  </conditionalFormatting>
  <conditionalFormatting sqref="B131">
    <cfRule type="cellIs" dxfId="266" priority="298" stopIfTrue="1" operator="equal">
      <formula>0</formula>
    </cfRule>
  </conditionalFormatting>
  <conditionalFormatting sqref="D131">
    <cfRule type="cellIs" dxfId="265" priority="297" operator="notEqual">
      <formula>"Standard"</formula>
    </cfRule>
  </conditionalFormatting>
  <conditionalFormatting sqref="D131">
    <cfRule type="cellIs" dxfId="264" priority="296" operator="notEqual">
      <formula>"Standard"</formula>
    </cfRule>
  </conditionalFormatting>
  <conditionalFormatting sqref="D131">
    <cfRule type="cellIs" dxfId="263" priority="295" operator="notEqual">
      <formula>"Standard"</formula>
    </cfRule>
  </conditionalFormatting>
  <conditionalFormatting sqref="D131">
    <cfRule type="cellIs" dxfId="262" priority="294" operator="notEqual">
      <formula>"Standard"</formula>
    </cfRule>
  </conditionalFormatting>
  <conditionalFormatting sqref="D133">
    <cfRule type="cellIs" dxfId="261" priority="288" operator="notEqual">
      <formula>"Standard"</formula>
    </cfRule>
  </conditionalFormatting>
  <conditionalFormatting sqref="D133">
    <cfRule type="cellIs" dxfId="260" priority="293" operator="notEqual">
      <formula>"Standard"</formula>
    </cfRule>
  </conditionalFormatting>
  <conditionalFormatting sqref="B133">
    <cfRule type="cellIs" dxfId="259" priority="292" stopIfTrue="1" operator="equal">
      <formula>0</formula>
    </cfRule>
  </conditionalFormatting>
  <conditionalFormatting sqref="D133">
    <cfRule type="cellIs" dxfId="258" priority="291" operator="notEqual">
      <formula>"Standard"</formula>
    </cfRule>
  </conditionalFormatting>
  <conditionalFormatting sqref="D133">
    <cfRule type="cellIs" dxfId="257" priority="290" operator="notEqual">
      <formula>"Standard"</formula>
    </cfRule>
  </conditionalFormatting>
  <conditionalFormatting sqref="D133">
    <cfRule type="cellIs" dxfId="256" priority="289" operator="notEqual">
      <formula>"Standard"</formula>
    </cfRule>
  </conditionalFormatting>
  <conditionalFormatting sqref="D132">
    <cfRule type="cellIs" dxfId="255" priority="287" operator="notEqual">
      <formula>"Standard"</formula>
    </cfRule>
  </conditionalFormatting>
  <conditionalFormatting sqref="B132">
    <cfRule type="cellIs" dxfId="254" priority="286" stopIfTrue="1" operator="equal">
      <formula>0</formula>
    </cfRule>
  </conditionalFormatting>
  <conditionalFormatting sqref="D132">
    <cfRule type="cellIs" dxfId="253" priority="285" operator="notEqual">
      <formula>"Standard"</formula>
    </cfRule>
  </conditionalFormatting>
  <conditionalFormatting sqref="D132">
    <cfRule type="cellIs" dxfId="252" priority="284" operator="notEqual">
      <formula>"Standard"</formula>
    </cfRule>
  </conditionalFormatting>
  <conditionalFormatting sqref="D132">
    <cfRule type="cellIs" dxfId="251" priority="283" operator="notEqual">
      <formula>"Standard"</formula>
    </cfRule>
  </conditionalFormatting>
  <conditionalFormatting sqref="D132">
    <cfRule type="cellIs" dxfId="250" priority="282" operator="notEqual">
      <formula>"Standard"</formula>
    </cfRule>
  </conditionalFormatting>
  <conditionalFormatting sqref="D134">
    <cfRule type="cellIs" dxfId="249" priority="276" operator="notEqual">
      <formula>"Standard"</formula>
    </cfRule>
  </conditionalFormatting>
  <conditionalFormatting sqref="D134">
    <cfRule type="cellIs" dxfId="248" priority="281" operator="notEqual">
      <formula>"Standard"</formula>
    </cfRule>
  </conditionalFormatting>
  <conditionalFormatting sqref="B134">
    <cfRule type="cellIs" dxfId="247" priority="280" stopIfTrue="1" operator="equal">
      <formula>0</formula>
    </cfRule>
  </conditionalFormatting>
  <conditionalFormatting sqref="D134">
    <cfRule type="cellIs" dxfId="246" priority="279" operator="notEqual">
      <formula>"Standard"</formula>
    </cfRule>
  </conditionalFormatting>
  <conditionalFormatting sqref="D134">
    <cfRule type="cellIs" dxfId="245" priority="278" operator="notEqual">
      <formula>"Standard"</formula>
    </cfRule>
  </conditionalFormatting>
  <conditionalFormatting sqref="D134">
    <cfRule type="cellIs" dxfId="244" priority="277" operator="notEqual">
      <formula>"Standard"</formula>
    </cfRule>
  </conditionalFormatting>
  <conditionalFormatting sqref="D135">
    <cfRule type="cellIs" dxfId="243" priority="270" operator="notEqual">
      <formula>"Standard"</formula>
    </cfRule>
  </conditionalFormatting>
  <conditionalFormatting sqref="D135">
    <cfRule type="cellIs" dxfId="242" priority="275" operator="notEqual">
      <formula>"Standard"</formula>
    </cfRule>
  </conditionalFormatting>
  <conditionalFormatting sqref="B135">
    <cfRule type="cellIs" dxfId="241" priority="274" stopIfTrue="1" operator="equal">
      <formula>0</formula>
    </cfRule>
  </conditionalFormatting>
  <conditionalFormatting sqref="D135">
    <cfRule type="cellIs" dxfId="240" priority="273" operator="notEqual">
      <formula>"Standard"</formula>
    </cfRule>
  </conditionalFormatting>
  <conditionalFormatting sqref="D135">
    <cfRule type="cellIs" dxfId="239" priority="272" operator="notEqual">
      <formula>"Standard"</formula>
    </cfRule>
  </conditionalFormatting>
  <conditionalFormatting sqref="D135">
    <cfRule type="cellIs" dxfId="238" priority="271" operator="notEqual">
      <formula>"Standard"</formula>
    </cfRule>
  </conditionalFormatting>
  <conditionalFormatting sqref="D136">
    <cfRule type="cellIs" dxfId="237" priority="269" operator="notEqual">
      <formula>"Standard"</formula>
    </cfRule>
  </conditionalFormatting>
  <conditionalFormatting sqref="B136">
    <cfRule type="cellIs" dxfId="236" priority="268" stopIfTrue="1" operator="equal">
      <formula>0</formula>
    </cfRule>
  </conditionalFormatting>
  <conditionalFormatting sqref="D149">
    <cfRule type="cellIs" dxfId="235" priority="267" operator="notEqual">
      <formula>"Standard"</formula>
    </cfRule>
  </conditionalFormatting>
  <conditionalFormatting sqref="B149">
    <cfRule type="cellIs" dxfId="234" priority="266" stopIfTrue="1" operator="equal">
      <formula>0</formula>
    </cfRule>
  </conditionalFormatting>
  <conditionalFormatting sqref="A150">
    <cfRule type="cellIs" dxfId="233" priority="260" operator="equal">
      <formula>"Hub"</formula>
    </cfRule>
    <cfRule type="cellIs" dxfId="232" priority="265" operator="equal">
      <formula>"ezFET"</formula>
    </cfRule>
  </conditionalFormatting>
  <conditionalFormatting sqref="B150">
    <cfRule type="cellIs" dxfId="231" priority="264" operator="equal">
      <formula>0</formula>
    </cfRule>
  </conditionalFormatting>
  <conditionalFormatting sqref="D150">
    <cfRule type="cellIs" dxfId="230" priority="263" operator="notEqual">
      <formula>"Standard"</formula>
    </cfRule>
  </conditionalFormatting>
  <conditionalFormatting sqref="L150">
    <cfRule type="cellIs" dxfId="229" priority="262" operator="equal">
      <formula>$C150</formula>
    </cfRule>
  </conditionalFormatting>
  <conditionalFormatting sqref="M150">
    <cfRule type="cellIs" dxfId="228" priority="261" operator="equal">
      <formula>$H150</formula>
    </cfRule>
  </conditionalFormatting>
  <conditionalFormatting sqref="D151:D153">
    <cfRule type="cellIs" dxfId="227" priority="259" operator="notEqual">
      <formula>"Standard"</formula>
    </cfRule>
  </conditionalFormatting>
  <conditionalFormatting sqref="B151:B153">
    <cfRule type="cellIs" dxfId="226" priority="258" stopIfTrue="1" operator="equal">
      <formula>0</formula>
    </cfRule>
  </conditionalFormatting>
  <conditionalFormatting sqref="A154">
    <cfRule type="cellIs" dxfId="225" priority="252" operator="equal">
      <formula>"Hub"</formula>
    </cfRule>
    <cfRule type="cellIs" dxfId="224" priority="257" operator="equal">
      <formula>"ezFET"</formula>
    </cfRule>
  </conditionalFormatting>
  <conditionalFormatting sqref="B154">
    <cfRule type="cellIs" dxfId="223" priority="256" operator="equal">
      <formula>0</formula>
    </cfRule>
  </conditionalFormatting>
  <conditionalFormatting sqref="D154">
    <cfRule type="cellIs" dxfId="222" priority="255" operator="notEqual">
      <formula>"Standard"</formula>
    </cfRule>
  </conditionalFormatting>
  <conditionalFormatting sqref="L154">
    <cfRule type="cellIs" dxfId="221" priority="254" operator="equal">
      <formula>$C154</formula>
    </cfRule>
  </conditionalFormatting>
  <conditionalFormatting sqref="M154">
    <cfRule type="cellIs" dxfId="220" priority="253" operator="equal">
      <formula>$H154</formula>
    </cfRule>
  </conditionalFormatting>
  <conditionalFormatting sqref="A155">
    <cfRule type="cellIs" dxfId="219" priority="246" operator="equal">
      <formula>"Hub"</formula>
    </cfRule>
    <cfRule type="cellIs" dxfId="218" priority="251" operator="equal">
      <formula>"ezFET"</formula>
    </cfRule>
  </conditionalFormatting>
  <conditionalFormatting sqref="B155">
    <cfRule type="cellIs" dxfId="217" priority="250" operator="equal">
      <formula>0</formula>
    </cfRule>
  </conditionalFormatting>
  <conditionalFormatting sqref="D155">
    <cfRule type="cellIs" dxfId="216" priority="249" operator="notEqual">
      <formula>"Standard"</formula>
    </cfRule>
  </conditionalFormatting>
  <conditionalFormatting sqref="L155">
    <cfRule type="cellIs" dxfId="215" priority="248" operator="equal">
      <formula>$C155</formula>
    </cfRule>
  </conditionalFormatting>
  <conditionalFormatting sqref="M155">
    <cfRule type="cellIs" dxfId="214" priority="247" operator="equal">
      <formula>$H155</formula>
    </cfRule>
  </conditionalFormatting>
  <conditionalFormatting sqref="A156">
    <cfRule type="cellIs" dxfId="213" priority="240" operator="equal">
      <formula>"Hub"</formula>
    </cfRule>
    <cfRule type="cellIs" dxfId="212" priority="245" operator="equal">
      <formula>"ezFET"</formula>
    </cfRule>
  </conditionalFormatting>
  <conditionalFormatting sqref="B156">
    <cfRule type="cellIs" dxfId="211" priority="244" operator="equal">
      <formula>0</formula>
    </cfRule>
  </conditionalFormatting>
  <conditionalFormatting sqref="D156">
    <cfRule type="cellIs" dxfId="210" priority="243" operator="notEqual">
      <formula>"Standard"</formula>
    </cfRule>
  </conditionalFormatting>
  <conditionalFormatting sqref="L156">
    <cfRule type="cellIs" dxfId="209" priority="242" operator="equal">
      <formula>$C156</formula>
    </cfRule>
  </conditionalFormatting>
  <conditionalFormatting sqref="M156">
    <cfRule type="cellIs" dxfId="208" priority="241" operator="equal">
      <formula>$H156</formula>
    </cfRule>
  </conditionalFormatting>
  <conditionalFormatting sqref="A157">
    <cfRule type="cellIs" dxfId="207" priority="234" operator="equal">
      <formula>"Hub"</formula>
    </cfRule>
    <cfRule type="cellIs" dxfId="206" priority="239" operator="equal">
      <formula>"ezFET"</formula>
    </cfRule>
  </conditionalFormatting>
  <conditionalFormatting sqref="B157">
    <cfRule type="cellIs" dxfId="205" priority="238" operator="equal">
      <formula>0</formula>
    </cfRule>
  </conditionalFormatting>
  <conditionalFormatting sqref="D157">
    <cfRule type="cellIs" dxfId="204" priority="237" operator="notEqual">
      <formula>"Standard"</formula>
    </cfRule>
  </conditionalFormatting>
  <conditionalFormatting sqref="L157">
    <cfRule type="cellIs" dxfId="203" priority="236" operator="equal">
      <formula>$C157</formula>
    </cfRule>
  </conditionalFormatting>
  <conditionalFormatting sqref="M157">
    <cfRule type="cellIs" dxfId="202" priority="235" operator="equal">
      <formula>$H157</formula>
    </cfRule>
  </conditionalFormatting>
  <conditionalFormatting sqref="A158">
    <cfRule type="cellIs" dxfId="201" priority="228" operator="equal">
      <formula>"Hub"</formula>
    </cfRule>
    <cfRule type="cellIs" dxfId="200" priority="233" operator="equal">
      <formula>"ezFET"</formula>
    </cfRule>
  </conditionalFormatting>
  <conditionalFormatting sqref="B158">
    <cfRule type="cellIs" dxfId="199" priority="232" operator="equal">
      <formula>0</formula>
    </cfRule>
  </conditionalFormatting>
  <conditionalFormatting sqref="D158">
    <cfRule type="cellIs" dxfId="198" priority="231" operator="notEqual">
      <formula>"Standard"</formula>
    </cfRule>
  </conditionalFormatting>
  <conditionalFormatting sqref="L158">
    <cfRule type="cellIs" dxfId="197" priority="230" operator="equal">
      <formula>$C158</formula>
    </cfRule>
  </conditionalFormatting>
  <conditionalFormatting sqref="M158">
    <cfRule type="cellIs" dxfId="196" priority="229" operator="equal">
      <formula>$H158</formula>
    </cfRule>
  </conditionalFormatting>
  <conditionalFormatting sqref="A8">
    <cfRule type="cellIs" dxfId="195" priority="220" operator="equal">
      <formula>"Hub"</formula>
    </cfRule>
    <cfRule type="cellIs" dxfId="194" priority="223" operator="equal">
      <formula>"ezFET"</formula>
    </cfRule>
  </conditionalFormatting>
  <conditionalFormatting sqref="B8">
    <cfRule type="cellIs" dxfId="193" priority="222" operator="equal">
      <formula>0</formula>
    </cfRule>
  </conditionalFormatting>
  <conditionalFormatting sqref="D8">
    <cfRule type="cellIs" dxfId="192" priority="221" operator="notEqual">
      <formula>"Standard"</formula>
    </cfRule>
  </conditionalFormatting>
  <conditionalFormatting sqref="D28">
    <cfRule type="cellIs" dxfId="191" priority="103" operator="notEqual">
      <formula>"Standard"</formula>
    </cfRule>
  </conditionalFormatting>
  <conditionalFormatting sqref="D28">
    <cfRule type="cellIs" dxfId="190" priority="101" operator="notEqual">
      <formula>"Standard"</formula>
    </cfRule>
  </conditionalFormatting>
  <conditionalFormatting sqref="D20">
    <cfRule type="cellIs" dxfId="189" priority="152" operator="notEqual">
      <formula>"Standard"</formula>
    </cfRule>
  </conditionalFormatting>
  <conditionalFormatting sqref="D32">
    <cfRule type="cellIs" dxfId="188" priority="99" operator="notEqual">
      <formula>"Standard"</formula>
    </cfRule>
  </conditionalFormatting>
  <conditionalFormatting sqref="B32">
    <cfRule type="cellIs" dxfId="187" priority="98" stopIfTrue="1" operator="equal">
      <formula>0</formula>
    </cfRule>
  </conditionalFormatting>
  <conditionalFormatting sqref="D32">
    <cfRule type="cellIs" dxfId="186" priority="97" operator="notEqual">
      <formula>"Standard"</formula>
    </cfRule>
  </conditionalFormatting>
  <conditionalFormatting sqref="D32">
    <cfRule type="cellIs" dxfId="185" priority="96" operator="notEqual">
      <formula>"Standard"</formula>
    </cfRule>
  </conditionalFormatting>
  <conditionalFormatting sqref="D34">
    <cfRule type="cellIs" dxfId="184" priority="92" operator="notEqual">
      <formula>"Standard"</formula>
    </cfRule>
  </conditionalFormatting>
  <conditionalFormatting sqref="D34">
    <cfRule type="cellIs" dxfId="183" priority="95" operator="notEqual">
      <formula>"Standard"</formula>
    </cfRule>
  </conditionalFormatting>
  <conditionalFormatting sqref="B62">
    <cfRule type="cellIs" dxfId="182" priority="206" stopIfTrue="1" operator="equal">
      <formula>0</formula>
    </cfRule>
  </conditionalFormatting>
  <conditionalFormatting sqref="D34">
    <cfRule type="cellIs" dxfId="181" priority="93" operator="notEqual">
      <formula>"Standard"</formula>
    </cfRule>
  </conditionalFormatting>
  <conditionalFormatting sqref="A9">
    <cfRule type="cellIs" dxfId="180" priority="200" operator="equal">
      <formula>"Hub"</formula>
    </cfRule>
    <cfRule type="cellIs" dxfId="179" priority="203" operator="equal">
      <formula>"ezFET"</formula>
    </cfRule>
  </conditionalFormatting>
  <conditionalFormatting sqref="B9">
    <cfRule type="cellIs" dxfId="178" priority="202" operator="equal">
      <formula>0</formula>
    </cfRule>
  </conditionalFormatting>
  <conditionalFormatting sqref="D9">
    <cfRule type="cellIs" dxfId="177" priority="201" operator="notEqual">
      <formula>"Standard"</formula>
    </cfRule>
  </conditionalFormatting>
  <conditionalFormatting sqref="A17">
    <cfRule type="cellIs" dxfId="176" priority="196" operator="equal">
      <formula>"Hub"</formula>
    </cfRule>
    <cfRule type="cellIs" dxfId="175" priority="199" operator="equal">
      <formula>"ezFET"</formula>
    </cfRule>
  </conditionalFormatting>
  <conditionalFormatting sqref="B17">
    <cfRule type="cellIs" dxfId="174" priority="198" operator="equal">
      <formula>0</formula>
    </cfRule>
  </conditionalFormatting>
  <conditionalFormatting sqref="D17">
    <cfRule type="cellIs" dxfId="173" priority="197" operator="notEqual">
      <formula>"Standard"</formula>
    </cfRule>
  </conditionalFormatting>
  <conditionalFormatting sqref="A10">
    <cfRule type="cellIs" dxfId="172" priority="192" operator="equal">
      <formula>"Hub"</formula>
    </cfRule>
    <cfRule type="cellIs" dxfId="171" priority="195" operator="equal">
      <formula>"ezFET"</formula>
    </cfRule>
  </conditionalFormatting>
  <conditionalFormatting sqref="B10">
    <cfRule type="cellIs" dxfId="170" priority="194" operator="equal">
      <formula>0</formula>
    </cfRule>
  </conditionalFormatting>
  <conditionalFormatting sqref="D10">
    <cfRule type="cellIs" dxfId="169" priority="193" operator="notEqual">
      <formula>"Standard"</formula>
    </cfRule>
  </conditionalFormatting>
  <conditionalFormatting sqref="A14">
    <cfRule type="cellIs" dxfId="168" priority="188" operator="equal">
      <formula>"Hub"</formula>
    </cfRule>
    <cfRule type="cellIs" dxfId="167" priority="191" operator="equal">
      <formula>"ezFET"</formula>
    </cfRule>
  </conditionalFormatting>
  <conditionalFormatting sqref="B14">
    <cfRule type="cellIs" dxfId="166" priority="190" operator="equal">
      <formula>0</formula>
    </cfRule>
  </conditionalFormatting>
  <conditionalFormatting sqref="D14">
    <cfRule type="cellIs" dxfId="165" priority="189" operator="notEqual">
      <formula>"Standard"</formula>
    </cfRule>
  </conditionalFormatting>
  <conditionalFormatting sqref="A11">
    <cfRule type="cellIs" dxfId="164" priority="184" operator="equal">
      <formula>"Hub"</formula>
    </cfRule>
    <cfRule type="cellIs" dxfId="163" priority="187" operator="equal">
      <formula>"ezFET"</formula>
    </cfRule>
  </conditionalFormatting>
  <conditionalFormatting sqref="B11">
    <cfRule type="cellIs" dxfId="162" priority="186" operator="equal">
      <formula>0</formula>
    </cfRule>
  </conditionalFormatting>
  <conditionalFormatting sqref="D11">
    <cfRule type="cellIs" dxfId="161" priority="185" operator="notEqual">
      <formula>"Standard"</formula>
    </cfRule>
  </conditionalFormatting>
  <conditionalFormatting sqref="A15">
    <cfRule type="cellIs" dxfId="160" priority="180" operator="equal">
      <formula>"Hub"</formula>
    </cfRule>
    <cfRule type="cellIs" dxfId="159" priority="183" operator="equal">
      <formula>"ezFET"</formula>
    </cfRule>
  </conditionalFormatting>
  <conditionalFormatting sqref="B15">
    <cfRule type="cellIs" dxfId="158" priority="182" operator="equal">
      <formula>0</formula>
    </cfRule>
  </conditionalFormatting>
  <conditionalFormatting sqref="D15">
    <cfRule type="cellIs" dxfId="157" priority="181" operator="notEqual">
      <formula>"Standard"</formula>
    </cfRule>
  </conditionalFormatting>
  <conditionalFormatting sqref="A12:A13">
    <cfRule type="cellIs" dxfId="156" priority="176" operator="equal">
      <formula>"Hub"</formula>
    </cfRule>
    <cfRule type="cellIs" dxfId="155" priority="179" operator="equal">
      <formula>"ezFET"</formula>
    </cfRule>
  </conditionalFormatting>
  <conditionalFormatting sqref="B12:B13">
    <cfRule type="cellIs" dxfId="154" priority="178" operator="equal">
      <formula>0</formula>
    </cfRule>
  </conditionalFormatting>
  <conditionalFormatting sqref="D12:D13">
    <cfRule type="cellIs" dxfId="153" priority="177" operator="notEqual">
      <formula>"Standard"</formula>
    </cfRule>
  </conditionalFormatting>
  <conditionalFormatting sqref="A18:A19">
    <cfRule type="cellIs" dxfId="152" priority="172" operator="equal">
      <formula>"Hub"</formula>
    </cfRule>
    <cfRule type="cellIs" dxfId="151" priority="175" operator="equal">
      <formula>"ezFET"</formula>
    </cfRule>
  </conditionalFormatting>
  <conditionalFormatting sqref="B18:B19">
    <cfRule type="cellIs" dxfId="150" priority="174" operator="equal">
      <formula>0</formula>
    </cfRule>
  </conditionalFormatting>
  <conditionalFormatting sqref="D18:D19">
    <cfRule type="cellIs" dxfId="149" priority="173" operator="notEqual">
      <formula>"Standard"</formula>
    </cfRule>
  </conditionalFormatting>
  <conditionalFormatting sqref="A16">
    <cfRule type="cellIs" dxfId="148" priority="168" operator="equal">
      <formula>"Hub"</formula>
    </cfRule>
    <cfRule type="cellIs" dxfId="147" priority="171" operator="equal">
      <formula>"ezFET"</formula>
    </cfRule>
  </conditionalFormatting>
  <conditionalFormatting sqref="B16">
    <cfRule type="cellIs" dxfId="146" priority="170" operator="equal">
      <formula>0</formula>
    </cfRule>
  </conditionalFormatting>
  <conditionalFormatting sqref="D16">
    <cfRule type="cellIs" dxfId="145" priority="169" operator="notEqual">
      <formula>"Standard"</formula>
    </cfRule>
  </conditionalFormatting>
  <conditionalFormatting sqref="A21">
    <cfRule type="cellIs" dxfId="144" priority="160" operator="equal">
      <formula>"Hub"</formula>
    </cfRule>
    <cfRule type="cellIs" dxfId="143" priority="163" operator="equal">
      <formula>"ezFET"</formula>
    </cfRule>
  </conditionalFormatting>
  <conditionalFormatting sqref="B21">
    <cfRule type="cellIs" dxfId="142" priority="162" operator="equal">
      <formula>0</formula>
    </cfRule>
  </conditionalFormatting>
  <conditionalFormatting sqref="D21">
    <cfRule type="cellIs" dxfId="141" priority="161" operator="notEqual">
      <formula>"Standard"</formula>
    </cfRule>
  </conditionalFormatting>
  <conditionalFormatting sqref="D20">
    <cfRule type="cellIs" dxfId="140" priority="153" operator="notEqual">
      <formula>"Standard"</formula>
    </cfRule>
  </conditionalFormatting>
  <conditionalFormatting sqref="D20">
    <cfRule type="cellIs" dxfId="139" priority="155" operator="notEqual">
      <formula>"Standard"</formula>
    </cfRule>
  </conditionalFormatting>
  <conditionalFormatting sqref="B20">
    <cfRule type="cellIs" dxfId="138" priority="154" stopIfTrue="1" operator="equal">
      <formula>0</formula>
    </cfRule>
  </conditionalFormatting>
  <conditionalFormatting sqref="D60">
    <cfRule type="cellIs" dxfId="137" priority="151" operator="notEqual">
      <formula>"Standard"</formula>
    </cfRule>
  </conditionalFormatting>
  <conditionalFormatting sqref="B60">
    <cfRule type="cellIs" dxfId="136" priority="150" stopIfTrue="1" operator="equal">
      <formula>0</formula>
    </cfRule>
  </conditionalFormatting>
  <conditionalFormatting sqref="D60">
    <cfRule type="cellIs" dxfId="135" priority="149" operator="notEqual">
      <formula>"Standard"</formula>
    </cfRule>
  </conditionalFormatting>
  <conditionalFormatting sqref="D60">
    <cfRule type="cellIs" dxfId="134" priority="148" operator="notEqual">
      <formula>"Standard"</formula>
    </cfRule>
  </conditionalFormatting>
  <conditionalFormatting sqref="D58">
    <cfRule type="cellIs" dxfId="133" priority="147" operator="notEqual">
      <formula>"Standard"</formula>
    </cfRule>
  </conditionalFormatting>
  <conditionalFormatting sqref="B58">
    <cfRule type="cellIs" dxfId="132" priority="146" stopIfTrue="1" operator="equal">
      <formula>0</formula>
    </cfRule>
  </conditionalFormatting>
  <conditionalFormatting sqref="D58">
    <cfRule type="cellIs" dxfId="131" priority="145" operator="notEqual">
      <formula>"Standard"</formula>
    </cfRule>
  </conditionalFormatting>
  <conditionalFormatting sqref="D58">
    <cfRule type="cellIs" dxfId="130" priority="144" operator="notEqual">
      <formula>"Standard"</formula>
    </cfRule>
  </conditionalFormatting>
  <conditionalFormatting sqref="D54">
    <cfRule type="cellIs" dxfId="129" priority="143" operator="notEqual">
      <formula>"Standard"</formula>
    </cfRule>
  </conditionalFormatting>
  <conditionalFormatting sqref="B54">
    <cfRule type="cellIs" dxfId="128" priority="142" stopIfTrue="1" operator="equal">
      <formula>0</formula>
    </cfRule>
  </conditionalFormatting>
  <conditionalFormatting sqref="D54">
    <cfRule type="cellIs" dxfId="127" priority="141" operator="notEqual">
      <formula>"Standard"</formula>
    </cfRule>
  </conditionalFormatting>
  <conditionalFormatting sqref="D54">
    <cfRule type="cellIs" dxfId="126" priority="140" operator="notEqual">
      <formula>"Standard"</formula>
    </cfRule>
  </conditionalFormatting>
  <conditionalFormatting sqref="D64">
    <cfRule type="cellIs" dxfId="125" priority="43" operator="notEqual">
      <formula>"Standard"</formula>
    </cfRule>
  </conditionalFormatting>
  <conditionalFormatting sqref="B64">
    <cfRule type="cellIs" dxfId="124" priority="42" stopIfTrue="1" operator="equal">
      <formula>0</formula>
    </cfRule>
  </conditionalFormatting>
  <conditionalFormatting sqref="D64">
    <cfRule type="cellIs" dxfId="123" priority="41" operator="notEqual">
      <formula>"Standard"</formula>
    </cfRule>
  </conditionalFormatting>
  <conditionalFormatting sqref="D64">
    <cfRule type="cellIs" dxfId="122" priority="40" operator="notEqual">
      <formula>"Standard"</formula>
    </cfRule>
  </conditionalFormatting>
  <conditionalFormatting sqref="D61">
    <cfRule type="cellIs" dxfId="121" priority="135" operator="notEqual">
      <formula>"Standard"</formula>
    </cfRule>
  </conditionalFormatting>
  <conditionalFormatting sqref="B61">
    <cfRule type="cellIs" dxfId="120" priority="134" stopIfTrue="1" operator="equal">
      <formula>0</formula>
    </cfRule>
  </conditionalFormatting>
  <conditionalFormatting sqref="D61">
    <cfRule type="cellIs" dxfId="119" priority="133" operator="notEqual">
      <formula>"Standard"</formula>
    </cfRule>
  </conditionalFormatting>
  <conditionalFormatting sqref="D61">
    <cfRule type="cellIs" dxfId="118" priority="132" operator="notEqual">
      <formula>"Standard"</formula>
    </cfRule>
  </conditionalFormatting>
  <conditionalFormatting sqref="A22:A23">
    <cfRule type="cellIs" dxfId="117" priority="128" operator="equal">
      <formula>"Hub"</formula>
    </cfRule>
    <cfRule type="cellIs" dxfId="116" priority="131" operator="equal">
      <formula>"ezFET"</formula>
    </cfRule>
  </conditionalFormatting>
  <conditionalFormatting sqref="B22:B23">
    <cfRule type="cellIs" dxfId="115" priority="130" operator="equal">
      <formula>0</formula>
    </cfRule>
  </conditionalFormatting>
  <conditionalFormatting sqref="D22:D23">
    <cfRule type="cellIs" dxfId="114" priority="129" operator="notEqual">
      <formula>"Standard"</formula>
    </cfRule>
  </conditionalFormatting>
  <conditionalFormatting sqref="A24">
    <cfRule type="cellIs" dxfId="113" priority="124" operator="equal">
      <formula>"Hub"</formula>
    </cfRule>
    <cfRule type="cellIs" dxfId="112" priority="127" operator="equal">
      <formula>"ezFET"</formula>
    </cfRule>
  </conditionalFormatting>
  <conditionalFormatting sqref="B24">
    <cfRule type="cellIs" dxfId="111" priority="126" operator="equal">
      <formula>0</formula>
    </cfRule>
  </conditionalFormatting>
  <conditionalFormatting sqref="D24">
    <cfRule type="cellIs" dxfId="110" priority="125" operator="notEqual">
      <formula>"Standard"</formula>
    </cfRule>
  </conditionalFormatting>
  <conditionalFormatting sqref="D31">
    <cfRule type="cellIs" dxfId="109" priority="123" operator="notEqual">
      <formula>"Standard"</formula>
    </cfRule>
  </conditionalFormatting>
  <conditionalFormatting sqref="B31">
    <cfRule type="cellIs" dxfId="108" priority="122" stopIfTrue="1" operator="equal">
      <formula>0</formula>
    </cfRule>
  </conditionalFormatting>
  <conditionalFormatting sqref="D31">
    <cfRule type="cellIs" dxfId="107" priority="121" operator="notEqual">
      <formula>"Standard"</formula>
    </cfRule>
  </conditionalFormatting>
  <conditionalFormatting sqref="D31">
    <cfRule type="cellIs" dxfId="106" priority="120" operator="notEqual">
      <formula>"Standard"</formula>
    </cfRule>
  </conditionalFormatting>
  <conditionalFormatting sqref="D33">
    <cfRule type="cellIs" dxfId="105" priority="119" operator="notEqual">
      <formula>"Standard"</formula>
    </cfRule>
  </conditionalFormatting>
  <conditionalFormatting sqref="B33">
    <cfRule type="cellIs" dxfId="104" priority="118" stopIfTrue="1" operator="equal">
      <formula>0</formula>
    </cfRule>
  </conditionalFormatting>
  <conditionalFormatting sqref="D33">
    <cfRule type="cellIs" dxfId="103" priority="117" operator="notEqual">
      <formula>"Standard"</formula>
    </cfRule>
  </conditionalFormatting>
  <conditionalFormatting sqref="D33">
    <cfRule type="cellIs" dxfId="102" priority="116" operator="notEqual">
      <formula>"Standard"</formula>
    </cfRule>
  </conditionalFormatting>
  <conditionalFormatting sqref="D35">
    <cfRule type="cellIs" dxfId="101" priority="115" operator="notEqual">
      <formula>"Standard"</formula>
    </cfRule>
  </conditionalFormatting>
  <conditionalFormatting sqref="B35">
    <cfRule type="cellIs" dxfId="100" priority="114" stopIfTrue="1" operator="equal">
      <formula>0</formula>
    </cfRule>
  </conditionalFormatting>
  <conditionalFormatting sqref="D35">
    <cfRule type="cellIs" dxfId="99" priority="113" operator="notEqual">
      <formula>"Standard"</formula>
    </cfRule>
  </conditionalFormatting>
  <conditionalFormatting sqref="D35">
    <cfRule type="cellIs" dxfId="98" priority="112" operator="notEqual">
      <formula>"Standard"</formula>
    </cfRule>
  </conditionalFormatting>
  <conditionalFormatting sqref="D44">
    <cfRule type="cellIs" dxfId="97" priority="111" operator="notEqual">
      <formula>"Standard"</formula>
    </cfRule>
  </conditionalFormatting>
  <conditionalFormatting sqref="B44">
    <cfRule type="cellIs" dxfId="96" priority="110" stopIfTrue="1" operator="equal">
      <formula>0</formula>
    </cfRule>
  </conditionalFormatting>
  <conditionalFormatting sqref="D44">
    <cfRule type="cellIs" dxfId="95" priority="109" operator="notEqual">
      <formula>"Standard"</formula>
    </cfRule>
  </conditionalFormatting>
  <conditionalFormatting sqref="D44">
    <cfRule type="cellIs" dxfId="94" priority="108" operator="notEqual">
      <formula>"Standard"</formula>
    </cfRule>
  </conditionalFormatting>
  <conditionalFormatting sqref="D26">
    <cfRule type="cellIs" dxfId="93" priority="107" operator="notEqual">
      <formula>"Standard"</formula>
    </cfRule>
  </conditionalFormatting>
  <conditionalFormatting sqref="B26">
    <cfRule type="cellIs" dxfId="92" priority="106" stopIfTrue="1" operator="equal">
      <formula>0</formula>
    </cfRule>
  </conditionalFormatting>
  <conditionalFormatting sqref="D26">
    <cfRule type="cellIs" dxfId="91" priority="105" operator="notEqual">
      <formula>"Standard"</formula>
    </cfRule>
  </conditionalFormatting>
  <conditionalFormatting sqref="D26">
    <cfRule type="cellIs" dxfId="90" priority="104" operator="notEqual">
      <formula>"Standard"</formula>
    </cfRule>
  </conditionalFormatting>
  <conditionalFormatting sqref="D28">
    <cfRule type="cellIs" dxfId="89" priority="102" operator="notEqual">
      <formula>"Standard"</formula>
    </cfRule>
  </conditionalFormatting>
  <conditionalFormatting sqref="B28">
    <cfRule type="cellIs" dxfId="88" priority="100" stopIfTrue="1" operator="equal">
      <formula>0</formula>
    </cfRule>
  </conditionalFormatting>
  <conditionalFormatting sqref="B34">
    <cfRule type="cellIs" dxfId="87" priority="94" stopIfTrue="1" operator="equal">
      <formula>0</formula>
    </cfRule>
  </conditionalFormatting>
  <conditionalFormatting sqref="D53">
    <cfRule type="cellIs" dxfId="86" priority="91" operator="notEqual">
      <formula>"Standard"</formula>
    </cfRule>
  </conditionalFormatting>
  <conditionalFormatting sqref="D53">
    <cfRule type="cellIs" dxfId="85" priority="90" operator="notEqual">
      <formula>"Standard"</formula>
    </cfRule>
  </conditionalFormatting>
  <conditionalFormatting sqref="D53">
    <cfRule type="cellIs" dxfId="84" priority="89" operator="notEqual">
      <formula>"Standard"</formula>
    </cfRule>
  </conditionalFormatting>
  <conditionalFormatting sqref="B53">
    <cfRule type="cellIs" dxfId="83" priority="88" stopIfTrue="1" operator="equal">
      <formula>0</formula>
    </cfRule>
  </conditionalFormatting>
  <conditionalFormatting sqref="D52">
    <cfRule type="cellIs" dxfId="82" priority="87" operator="notEqual">
      <formula>"Standard"</formula>
    </cfRule>
  </conditionalFormatting>
  <conditionalFormatting sqref="B52">
    <cfRule type="cellIs" dxfId="81" priority="86" stopIfTrue="1" operator="equal">
      <formula>0</formula>
    </cfRule>
  </conditionalFormatting>
  <conditionalFormatting sqref="D52">
    <cfRule type="cellIs" dxfId="80" priority="85" operator="notEqual">
      <formula>"Standard"</formula>
    </cfRule>
  </conditionalFormatting>
  <conditionalFormatting sqref="D52">
    <cfRule type="cellIs" dxfId="79" priority="84" operator="notEqual">
      <formula>"Standard"</formula>
    </cfRule>
  </conditionalFormatting>
  <conditionalFormatting sqref="D46">
    <cfRule type="cellIs" dxfId="78" priority="83" operator="notEqual">
      <formula>"Standard"</formula>
    </cfRule>
  </conditionalFormatting>
  <conditionalFormatting sqref="B46">
    <cfRule type="cellIs" dxfId="77" priority="82" stopIfTrue="1" operator="equal">
      <formula>0</formula>
    </cfRule>
  </conditionalFormatting>
  <conditionalFormatting sqref="D46">
    <cfRule type="cellIs" dxfId="76" priority="81" operator="notEqual">
      <formula>"Standard"</formula>
    </cfRule>
  </conditionalFormatting>
  <conditionalFormatting sqref="D46">
    <cfRule type="cellIs" dxfId="75" priority="80" operator="notEqual">
      <formula>"Standard"</formula>
    </cfRule>
  </conditionalFormatting>
  <conditionalFormatting sqref="A47">
    <cfRule type="cellIs" dxfId="74" priority="76" operator="equal">
      <formula>"Hub"</formula>
    </cfRule>
    <cfRule type="cellIs" dxfId="73" priority="79" operator="equal">
      <formula>"ezFET"</formula>
    </cfRule>
  </conditionalFormatting>
  <conditionalFormatting sqref="B47">
    <cfRule type="cellIs" dxfId="72" priority="78" operator="equal">
      <formula>0</formula>
    </cfRule>
  </conditionalFormatting>
  <conditionalFormatting sqref="D47">
    <cfRule type="cellIs" dxfId="71" priority="77" operator="notEqual">
      <formula>"Standard"</formula>
    </cfRule>
  </conditionalFormatting>
  <conditionalFormatting sqref="A48">
    <cfRule type="cellIs" dxfId="70" priority="72" operator="equal">
      <formula>"Hub"</formula>
    </cfRule>
    <cfRule type="cellIs" dxfId="69" priority="75" operator="equal">
      <formula>"ezFET"</formula>
    </cfRule>
  </conditionalFormatting>
  <conditionalFormatting sqref="B48">
    <cfRule type="cellIs" dxfId="68" priority="74" operator="equal">
      <formula>0</formula>
    </cfRule>
  </conditionalFormatting>
  <conditionalFormatting sqref="D48">
    <cfRule type="cellIs" dxfId="67" priority="73" operator="notEqual">
      <formula>"Standard"</formula>
    </cfRule>
  </conditionalFormatting>
  <conditionalFormatting sqref="D50">
    <cfRule type="cellIs" dxfId="66" priority="71" operator="notEqual">
      <formula>"Standard"</formula>
    </cfRule>
  </conditionalFormatting>
  <conditionalFormatting sqref="B50">
    <cfRule type="cellIs" dxfId="65" priority="70" stopIfTrue="1" operator="equal">
      <formula>0</formula>
    </cfRule>
  </conditionalFormatting>
  <conditionalFormatting sqref="D50">
    <cfRule type="cellIs" dxfId="64" priority="69" operator="notEqual">
      <formula>"Standard"</formula>
    </cfRule>
  </conditionalFormatting>
  <conditionalFormatting sqref="D50">
    <cfRule type="cellIs" dxfId="63" priority="68" operator="notEqual">
      <formula>"Standard"</formula>
    </cfRule>
  </conditionalFormatting>
  <conditionalFormatting sqref="D51">
    <cfRule type="cellIs" dxfId="62" priority="67" operator="notEqual">
      <formula>"Standard"</formula>
    </cfRule>
  </conditionalFormatting>
  <conditionalFormatting sqref="D51">
    <cfRule type="cellIs" dxfId="61" priority="66" operator="notEqual">
      <formula>"Standard"</formula>
    </cfRule>
  </conditionalFormatting>
  <conditionalFormatting sqref="D51">
    <cfRule type="cellIs" dxfId="60" priority="65" operator="notEqual">
      <formula>"Standard"</formula>
    </cfRule>
  </conditionalFormatting>
  <conditionalFormatting sqref="B51">
    <cfRule type="cellIs" dxfId="59" priority="64" stopIfTrue="1" operator="equal">
      <formula>0</formula>
    </cfRule>
  </conditionalFormatting>
  <conditionalFormatting sqref="D55">
    <cfRule type="cellIs" dxfId="58" priority="63" operator="notEqual">
      <formula>"Standard"</formula>
    </cfRule>
  </conditionalFormatting>
  <conditionalFormatting sqref="B55">
    <cfRule type="cellIs" dxfId="57" priority="62" stopIfTrue="1" operator="equal">
      <formula>0</formula>
    </cfRule>
  </conditionalFormatting>
  <conditionalFormatting sqref="D55">
    <cfRule type="cellIs" dxfId="56" priority="61" operator="notEqual">
      <formula>"Standard"</formula>
    </cfRule>
  </conditionalFormatting>
  <conditionalFormatting sqref="D55">
    <cfRule type="cellIs" dxfId="55" priority="60" operator="notEqual">
      <formula>"Standard"</formula>
    </cfRule>
  </conditionalFormatting>
  <conditionalFormatting sqref="D56">
    <cfRule type="cellIs" dxfId="54" priority="59" operator="notEqual">
      <formula>"Standard"</formula>
    </cfRule>
  </conditionalFormatting>
  <conditionalFormatting sqref="B56">
    <cfRule type="cellIs" dxfId="53" priority="58" stopIfTrue="1" operator="equal">
      <formula>0</formula>
    </cfRule>
  </conditionalFormatting>
  <conditionalFormatting sqref="D56">
    <cfRule type="cellIs" dxfId="52" priority="57" operator="notEqual">
      <formula>"Standard"</formula>
    </cfRule>
  </conditionalFormatting>
  <conditionalFormatting sqref="D56">
    <cfRule type="cellIs" dxfId="51" priority="56" operator="notEqual">
      <formula>"Standard"</formula>
    </cfRule>
  </conditionalFormatting>
  <conditionalFormatting sqref="D57">
    <cfRule type="cellIs" dxfId="50" priority="55" operator="notEqual">
      <formula>"Standard"</formula>
    </cfRule>
  </conditionalFormatting>
  <conditionalFormatting sqref="B57">
    <cfRule type="cellIs" dxfId="49" priority="54" stopIfTrue="1" operator="equal">
      <formula>0</formula>
    </cfRule>
  </conditionalFormatting>
  <conditionalFormatting sqref="D57">
    <cfRule type="cellIs" dxfId="48" priority="53" operator="notEqual">
      <formula>"Standard"</formula>
    </cfRule>
  </conditionalFormatting>
  <conditionalFormatting sqref="D57">
    <cfRule type="cellIs" dxfId="47" priority="52" operator="notEqual">
      <formula>"Standard"</formula>
    </cfRule>
  </conditionalFormatting>
  <conditionalFormatting sqref="D59">
    <cfRule type="cellIs" dxfId="46" priority="51" operator="notEqual">
      <formula>"Standard"</formula>
    </cfRule>
  </conditionalFormatting>
  <conditionalFormatting sqref="B59">
    <cfRule type="cellIs" dxfId="45" priority="50" stopIfTrue="1" operator="equal">
      <formula>0</formula>
    </cfRule>
  </conditionalFormatting>
  <conditionalFormatting sqref="D59">
    <cfRule type="cellIs" dxfId="44" priority="49" operator="notEqual">
      <formula>"Standard"</formula>
    </cfRule>
  </conditionalFormatting>
  <conditionalFormatting sqref="D59">
    <cfRule type="cellIs" dxfId="43" priority="48" operator="notEqual">
      <formula>"Standard"</formula>
    </cfRule>
  </conditionalFormatting>
  <conditionalFormatting sqref="D63">
    <cfRule type="cellIs" dxfId="42" priority="47" operator="notEqual">
      <formula>"Standard"</formula>
    </cfRule>
  </conditionalFormatting>
  <conditionalFormatting sqref="B63">
    <cfRule type="cellIs" dxfId="41" priority="46" stopIfTrue="1" operator="equal">
      <formula>0</formula>
    </cfRule>
  </conditionalFormatting>
  <conditionalFormatting sqref="D63">
    <cfRule type="cellIs" dxfId="40" priority="45" operator="notEqual">
      <formula>"Standard"</formula>
    </cfRule>
  </conditionalFormatting>
  <conditionalFormatting sqref="D63">
    <cfRule type="cellIs" dxfId="39" priority="44" operator="notEqual">
      <formula>"Standard"</formula>
    </cfRule>
  </conditionalFormatting>
  <conditionalFormatting sqref="A160">
    <cfRule type="cellIs" dxfId="38" priority="34" operator="equal">
      <formula>"Hub"</formula>
    </cfRule>
    <cfRule type="cellIs" dxfId="37" priority="39" operator="equal">
      <formula>"ezFET"</formula>
    </cfRule>
  </conditionalFormatting>
  <conditionalFormatting sqref="B160">
    <cfRule type="cellIs" dxfId="36" priority="38" operator="equal">
      <formula>0</formula>
    </cfRule>
  </conditionalFormatting>
  <conditionalFormatting sqref="D160">
    <cfRule type="cellIs" dxfId="35" priority="37" operator="notEqual">
      <formula>"Standard"</formula>
    </cfRule>
  </conditionalFormatting>
  <conditionalFormatting sqref="L160">
    <cfRule type="cellIs" dxfId="34" priority="36" operator="equal">
      <formula>$C160</formula>
    </cfRule>
  </conditionalFormatting>
  <conditionalFormatting sqref="M160">
    <cfRule type="cellIs" dxfId="33" priority="35" operator="equal">
      <formula>$H160</formula>
    </cfRule>
  </conditionalFormatting>
  <conditionalFormatting sqref="A161">
    <cfRule type="cellIs" dxfId="32" priority="28" operator="equal">
      <formula>"Hub"</formula>
    </cfRule>
    <cfRule type="cellIs" dxfId="31" priority="33" operator="equal">
      <formula>"ezFET"</formula>
    </cfRule>
  </conditionalFormatting>
  <conditionalFormatting sqref="B161">
    <cfRule type="cellIs" dxfId="30" priority="32" operator="equal">
      <formula>0</formula>
    </cfRule>
  </conditionalFormatting>
  <conditionalFormatting sqref="D161">
    <cfRule type="cellIs" dxfId="29" priority="31" operator="notEqual">
      <formula>"Standard"</formula>
    </cfRule>
  </conditionalFormatting>
  <conditionalFormatting sqref="L161">
    <cfRule type="cellIs" dxfId="28" priority="30" operator="equal">
      <formula>$C161</formula>
    </cfRule>
  </conditionalFormatting>
  <conditionalFormatting sqref="M161">
    <cfRule type="cellIs" dxfId="27" priority="29" operator="equal">
      <formula>$H161</formula>
    </cfRule>
  </conditionalFormatting>
  <conditionalFormatting sqref="D66">
    <cfRule type="cellIs" dxfId="26" priority="27" operator="notEqual">
      <formula>"Standard"</formula>
    </cfRule>
  </conditionalFormatting>
  <conditionalFormatting sqref="B66">
    <cfRule type="cellIs" dxfId="25" priority="26" stopIfTrue="1" operator="equal">
      <formula>0</formula>
    </cfRule>
  </conditionalFormatting>
  <conditionalFormatting sqref="D66">
    <cfRule type="cellIs" dxfId="24" priority="25" operator="notEqual">
      <formula>"Standard"</formula>
    </cfRule>
  </conditionalFormatting>
  <conditionalFormatting sqref="D66">
    <cfRule type="cellIs" dxfId="23" priority="24" operator="notEqual">
      <formula>"Standard"</formula>
    </cfRule>
  </conditionalFormatting>
  <conditionalFormatting sqref="D67">
    <cfRule type="cellIs" dxfId="22" priority="23" operator="notEqual">
      <formula>"Standard"</formula>
    </cfRule>
  </conditionalFormatting>
  <conditionalFormatting sqref="B67">
    <cfRule type="cellIs" dxfId="21" priority="22" stopIfTrue="1" operator="equal">
      <formula>0</formula>
    </cfRule>
  </conditionalFormatting>
  <conditionalFormatting sqref="D67">
    <cfRule type="cellIs" dxfId="20" priority="21" operator="notEqual">
      <formula>"Standard"</formula>
    </cfRule>
  </conditionalFormatting>
  <conditionalFormatting sqref="D67">
    <cfRule type="cellIs" dxfId="19" priority="20" operator="notEqual">
      <formula>"Standard"</formula>
    </cfRule>
  </conditionalFormatting>
  <conditionalFormatting sqref="D68">
    <cfRule type="cellIs" dxfId="18" priority="19" operator="notEqual">
      <formula>"Standard"</formula>
    </cfRule>
  </conditionalFormatting>
  <conditionalFormatting sqref="B68">
    <cfRule type="cellIs" dxfId="17" priority="18" stopIfTrue="1" operator="equal">
      <formula>0</formula>
    </cfRule>
  </conditionalFormatting>
  <conditionalFormatting sqref="D68">
    <cfRule type="cellIs" dxfId="16" priority="17" operator="notEqual">
      <formula>"Standard"</formula>
    </cfRule>
  </conditionalFormatting>
  <conditionalFormatting sqref="D68">
    <cfRule type="cellIs" dxfId="15" priority="16" operator="notEqual">
      <formula>"Standard"</formula>
    </cfRule>
  </conditionalFormatting>
  <conditionalFormatting sqref="D69">
    <cfRule type="cellIs" dxfId="14" priority="15" operator="notEqual">
      <formula>"Standard"</formula>
    </cfRule>
  </conditionalFormatting>
  <conditionalFormatting sqref="B69">
    <cfRule type="cellIs" dxfId="13" priority="14" stopIfTrue="1" operator="equal">
      <formula>0</formula>
    </cfRule>
  </conditionalFormatting>
  <conditionalFormatting sqref="D69">
    <cfRule type="cellIs" dxfId="12" priority="13" operator="notEqual">
      <formula>"Standard"</formula>
    </cfRule>
  </conditionalFormatting>
  <conditionalFormatting sqref="D69">
    <cfRule type="cellIs" dxfId="11" priority="12" operator="notEqual">
      <formula>"Standard"</formula>
    </cfRule>
  </conditionalFormatting>
  <conditionalFormatting sqref="D162:D163">
    <cfRule type="cellIs" dxfId="10" priority="11" operator="notEqual">
      <formula>"Standard"</formula>
    </cfRule>
  </conditionalFormatting>
  <conditionalFormatting sqref="B162:B163">
    <cfRule type="cellIs" dxfId="9" priority="10" stopIfTrue="1" operator="equal">
      <formula>0</formula>
    </cfRule>
  </conditionalFormatting>
  <conditionalFormatting sqref="D70">
    <cfRule type="cellIs" dxfId="8" priority="9" operator="notEqual">
      <formula>"Standard"</formula>
    </cfRule>
  </conditionalFormatting>
  <conditionalFormatting sqref="B70">
    <cfRule type="cellIs" dxfId="7" priority="8" stopIfTrue="1" operator="equal">
      <formula>0</formula>
    </cfRule>
  </conditionalFormatting>
  <conditionalFormatting sqref="D70">
    <cfRule type="cellIs" dxfId="6" priority="7" operator="notEqual">
      <formula>"Standard"</formula>
    </cfRule>
  </conditionalFormatting>
  <conditionalFormatting sqref="D70">
    <cfRule type="cellIs" dxfId="5" priority="6" operator="notEqual">
      <formula>"Standard"</formula>
    </cfRule>
  </conditionalFormatting>
  <conditionalFormatting sqref="D83">
    <cfRule type="cellIs" dxfId="4" priority="5" operator="notEqual">
      <formula>"Standard"</formula>
    </cfRule>
  </conditionalFormatting>
  <conditionalFormatting sqref="B83">
    <cfRule type="cellIs" dxfId="3" priority="4" stopIfTrue="1" operator="equal">
      <formula>0</formula>
    </cfRule>
  </conditionalFormatting>
  <conditionalFormatting sqref="D164">
    <cfRule type="cellIs" dxfId="2" priority="3" operator="notEqual">
      <formula>"Standard"</formula>
    </cfRule>
  </conditionalFormatting>
  <conditionalFormatting sqref="B164">
    <cfRule type="cellIs" dxfId="1" priority="2" stopIfTrue="1" operator="equal">
      <formula>0</formula>
    </cfRule>
  </conditionalFormatting>
  <conditionalFormatting sqref="D168">
    <cfRule type="cellIs" dxfId="0" priority="1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Rev1.0 for hwBOM</vt:lpstr>
      <vt:lpstr>'Rev1.0 for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a0273630</cp:lastModifiedBy>
  <dcterms:created xsi:type="dcterms:W3CDTF">2012-08-09T02:31:33Z</dcterms:created>
  <dcterms:modified xsi:type="dcterms:W3CDTF">2015-01-15T22:47:28Z</dcterms:modified>
</cp:coreProperties>
</file>