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860" firstSheet="4" activeTab="6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44525"/>
</workbook>
</file>

<file path=xl/sharedStrings.xml><?xml version="1.0" encoding="utf-8"?>
<sst xmlns="http://schemas.openxmlformats.org/spreadsheetml/2006/main" count="484" uniqueCount="92">
  <si>
    <t>EmployeeID</t>
  </si>
  <si>
    <t>FirstName</t>
  </si>
  <si>
    <t>LastName</t>
  </si>
  <si>
    <t>Full Name</t>
  </si>
  <si>
    <t>Age</t>
  </si>
  <si>
    <t>Address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</si>
  <si>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</si>
  <si>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</si>
  <si>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</si>
  <si>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</si>
  <si>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</si>
  <si>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</si>
  <si>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</si>
  <si>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</si>
  <si>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</si>
  <si>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</si>
  <si>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</si>
  <si>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</si>
  <si>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</si>
  <si>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</si>
  <si>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Toby Flenderson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</si>
  <si>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</si>
  <si>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</si>
  <si>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</si>
  <si>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</si>
  <si>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</si>
  <si>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</si>
  <si>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</si>
  <si>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</si>
  <si>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</si>
  <si>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</si>
  <si>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</si>
  <si>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</si>
  <si>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</si>
  <si>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</si>
  <si>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Meredith Palmer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</si>
  <si>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</si>
  <si>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</si>
  <si>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</si>
  <si>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</si>
  <si>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</si>
  <si>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</si>
  <si>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</si>
  <si>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Kevin Malone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</si>
  <si>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</si>
  <si>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</si>
  <si>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</si>
  <si>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</si>
  <si>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</si>
  <si>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</si>
  <si>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</si>
  <si>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</si>
  <si>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</si>
  <si>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</si>
  <si>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</si>
  <si>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</si>
  <si>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</si>
  <si>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</si>
  <si>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</si>
  <si>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</si>
  <si>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</si>
  <si>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</si>
  <si>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</si>
  <si>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</si>
  <si>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</si>
  <si>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</si>
  <si>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</si>
  <si>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</si>
  <si>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</si>
  <si>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</si>
  <si>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</si>
  <si>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Toby Flender</t>
  </si>
  <si>
    <t>Kevin Malo</t>
  </si>
  <si>
    <t>Start Date</t>
  </si>
  <si>
    <t>Person</t>
  </si>
  <si>
    <t>1/1/2000</t>
  </si>
  <si>
    <t xml:space="preserve">February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</si>
  <si>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</si>
  <si>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</si>
  <si>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</si>
  <si>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</si>
  <si>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</si>
  <si>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</si>
  <si>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</si>
  <si>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</si>
  <si>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</si>
  <si>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</si>
  <si>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</si>
  <si>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</si>
  <si>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</si>
  <si>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</si>
  <si>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February-March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</si>
</sst>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1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7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58" fontId="1" fillId="0" borderId="0" xfId="10" applyNumberFormat="1"/>
    <xf numFmtId="58" fontId="0" fillId="0" borderId="0" xfId="0" applyNumberFormat="1"/>
    <xf numFmtId="0" fontId="1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Dwight.Schrute@AOL.com" TargetMode="External"/><Relationship Id="rId2" Type="http://schemas.openxmlformats.org/officeDocument/2006/relationships/hyperlink" Target="mailto:Angela.Martin@DunderMifflin.com" TargetMode="External"/><Relationship Id="rId1" Type="http://schemas.openxmlformats.org/officeDocument/2006/relationships/hyperlink" Target="mailto:Jim.Halpert@DunderMiffl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C5" sqref="C5"/>
    </sheetView>
  </sheetViews>
  <sheetFormatPr defaultColWidth="9" defaultRowHeight="14.25"/>
  <cols>
    <col min="1" max="1" width="15.375" customWidth="1"/>
    <col min="2" max="2" width="24.5583333333333" customWidth="1"/>
    <col min="8" max="8" width="14.6666666666667" customWidth="1"/>
    <col min="12" max="12" width="15.775" customWidth="1"/>
    <col min="16" max="16" width="40.6666666666667" customWidth="1"/>
  </cols>
  <sheetData>
    <row r="1" spans="5:16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11</v>
      </c>
      <c r="E2">
        <v>1001</v>
      </c>
      <c r="F2" t="s">
        <v>12</v>
      </c>
      <c r="G2" t="s">
        <v>13</v>
      </c>
      <c r="H2" t="s">
        <v>14</v>
      </c>
      <c r="I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3" t="s">
        <v>19</v>
      </c>
    </row>
    <row r="3" spans="1:16">
      <c r="A3" t="s">
        <v>20</v>
      </c>
      <c r="B3" t="str">
        <f>_xlfn.XLOOKUP(A3,H1:H9,P1:P9)</f>
        <v>Toby.Flenderson@DunderMifflinCorporate.com</v>
      </c>
      <c r="E3">
        <v>1002</v>
      </c>
      <c r="F3" t="s">
        <v>21</v>
      </c>
      <c r="G3" t="s">
        <v>22</v>
      </c>
      <c r="H3" t="s">
        <v>23</v>
      </c>
      <c r="I3">
        <v>30</v>
      </c>
      <c r="K3" t="s">
        <v>24</v>
      </c>
      <c r="L3" t="s">
        <v>25</v>
      </c>
      <c r="M3">
        <v>36000</v>
      </c>
      <c r="N3" s="1" t="s">
        <v>26</v>
      </c>
      <c r="O3" s="1" t="s">
        <v>27</v>
      </c>
      <c r="P3" s="3" t="s">
        <v>28</v>
      </c>
    </row>
    <row r="4" spans="1:16">
      <c r="A4" t="s">
        <v>23</v>
      </c>
      <c r="B4" t="str">
        <f>_xlfn.XLOOKUP(A4,H2:H10,P2:P10)</f>
        <v>Pam.Beasley@DunderMifflin.com</v>
      </c>
      <c r="E4">
        <v>1003</v>
      </c>
      <c r="F4" t="s">
        <v>29</v>
      </c>
      <c r="G4" t="s">
        <v>30</v>
      </c>
      <c r="H4" t="s">
        <v>31</v>
      </c>
      <c r="I4">
        <v>29</v>
      </c>
      <c r="K4" t="s">
        <v>15</v>
      </c>
      <c r="L4" t="s">
        <v>16</v>
      </c>
      <c r="M4">
        <v>63000</v>
      </c>
      <c r="N4" s="1" t="s">
        <v>32</v>
      </c>
      <c r="O4" s="1" t="s">
        <v>33</v>
      </c>
      <c r="P4" s="3" t="s">
        <v>34</v>
      </c>
    </row>
    <row r="5" spans="1:16">
      <c r="A5" t="s">
        <v>35</v>
      </c>
      <c r="B5" t="str">
        <f>_xlfn.XLOOKUP(A5,H3:H11,P3:P11)</f>
        <v>Meredith.Palmer@Yahoo.com</v>
      </c>
      <c r="E5">
        <v>1004</v>
      </c>
      <c r="F5" t="s">
        <v>36</v>
      </c>
      <c r="G5" t="s">
        <v>37</v>
      </c>
      <c r="H5" t="s">
        <v>38</v>
      </c>
      <c r="I5">
        <v>31</v>
      </c>
      <c r="K5" t="s">
        <v>24</v>
      </c>
      <c r="L5" t="s">
        <v>39</v>
      </c>
      <c r="M5">
        <v>47000</v>
      </c>
      <c r="N5" s="1" t="s">
        <v>40</v>
      </c>
      <c r="O5" s="1" t="s">
        <v>41</v>
      </c>
      <c r="P5" s="3" t="s">
        <v>42</v>
      </c>
    </row>
    <row r="6" spans="1:16">
      <c r="A6" t="s">
        <v>43</v>
      </c>
      <c r="B6" t="str">
        <f>_xlfn.XLOOKUP(A6,H4:H12,P4:P12)</f>
        <v>Kevin.Malone@DunderMifflin.com</v>
      </c>
      <c r="E6">
        <v>1005</v>
      </c>
      <c r="F6" t="s">
        <v>44</v>
      </c>
      <c r="G6" t="s">
        <v>45</v>
      </c>
      <c r="H6" t="s">
        <v>20</v>
      </c>
      <c r="I6">
        <v>32</v>
      </c>
      <c r="K6" t="s">
        <v>15</v>
      </c>
      <c r="L6" t="s">
        <v>46</v>
      </c>
      <c r="M6">
        <v>50000</v>
      </c>
      <c r="N6" s="1" t="s">
        <v>47</v>
      </c>
      <c r="O6" s="1" t="s">
        <v>48</v>
      </c>
      <c r="P6" s="3" t="s">
        <v>49</v>
      </c>
    </row>
    <row r="7" spans="5:16">
      <c r="E7">
        <v>1006</v>
      </c>
      <c r="F7" t="s">
        <v>50</v>
      </c>
      <c r="G7" t="s">
        <v>51</v>
      </c>
      <c r="H7" t="s">
        <v>52</v>
      </c>
      <c r="I7">
        <v>35</v>
      </c>
      <c r="K7" t="s">
        <v>15</v>
      </c>
      <c r="L7" t="s">
        <v>53</v>
      </c>
      <c r="M7">
        <v>65000</v>
      </c>
      <c r="N7" s="1" t="s">
        <v>47</v>
      </c>
      <c r="O7" s="1" t="s">
        <v>54</v>
      </c>
      <c r="P7" s="3" t="s">
        <v>55</v>
      </c>
    </row>
    <row r="8" spans="5:16">
      <c r="E8">
        <v>1007</v>
      </c>
      <c r="F8" t="s">
        <v>56</v>
      </c>
      <c r="G8" t="s">
        <v>57</v>
      </c>
      <c r="H8" t="s">
        <v>35</v>
      </c>
      <c r="I8">
        <v>32</v>
      </c>
      <c r="K8" t="s">
        <v>24</v>
      </c>
      <c r="L8" t="s">
        <v>58</v>
      </c>
      <c r="M8">
        <v>41000</v>
      </c>
      <c r="N8" s="1" t="s">
        <v>59</v>
      </c>
      <c r="O8" s="1" t="s">
        <v>54</v>
      </c>
      <c r="P8" s="3" t="s">
        <v>60</v>
      </c>
    </row>
    <row r="9" spans="5:16">
      <c r="E9">
        <v>1008</v>
      </c>
      <c r="F9" t="s">
        <v>61</v>
      </c>
      <c r="G9" t="s">
        <v>62</v>
      </c>
      <c r="H9" t="s">
        <v>63</v>
      </c>
      <c r="I9">
        <v>38</v>
      </c>
      <c r="K9" t="s">
        <v>15</v>
      </c>
      <c r="L9" t="s">
        <v>16</v>
      </c>
      <c r="M9">
        <v>48000</v>
      </c>
      <c r="N9" s="1" t="s">
        <v>64</v>
      </c>
      <c r="O9" s="1" t="s">
        <v>65</v>
      </c>
      <c r="P9" s="3" t="s">
        <v>66</v>
      </c>
    </row>
    <row r="10" spans="5:16">
      <c r="E10">
        <v>1009</v>
      </c>
      <c r="F10" t="s">
        <v>67</v>
      </c>
      <c r="G10" t="s">
        <v>68</v>
      </c>
      <c r="H10" t="s">
        <v>43</v>
      </c>
      <c r="I10">
        <v>31</v>
      </c>
      <c r="K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3" t="s">
        <v>70</v>
      </c>
    </row>
    <row r="22" spans="8:8">
      <c r="H22" t="str">
        <f t="shared" ref="H22:H23" si="0">CONCATENATE(F12," ",G12)</f>
        <v> </v>
      </c>
    </row>
    <row r="23" spans="8:8">
      <c r="H23" t="str">
        <f t="shared" si="0"/>
        <v> 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B3" sqref="B3"/>
    </sheetView>
  </sheetViews>
  <sheetFormatPr defaultColWidth="9" defaultRowHeight="14.25"/>
  <cols>
    <col min="1" max="1" width="14.6666666666667" customWidth="1"/>
    <col min="3" max="3" width="24.5583333333333" customWidth="1"/>
    <col min="9" max="9" width="14.6666666666667" customWidth="1"/>
    <col min="12" max="12" width="15.775" customWidth="1"/>
    <col min="16" max="16" width="40.6666666666667" customWidth="1"/>
  </cols>
  <sheetData>
    <row r="1" spans="6:16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10</v>
      </c>
      <c r="C2" t="s">
        <v>11</v>
      </c>
      <c r="F2">
        <v>1001</v>
      </c>
      <c r="G2" t="s">
        <v>12</v>
      </c>
      <c r="H2" t="s">
        <v>13</v>
      </c>
      <c r="I2" t="s">
        <v>14</v>
      </c>
      <c r="J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3" t="s">
        <v>19</v>
      </c>
    </row>
    <row r="3" spans="1:16">
      <c r="A3" t="s">
        <v>20</v>
      </c>
      <c r="B3" t="str">
        <f>_xlfn.XLOOKUP($A$3,$I$2:$I$10,O2:O10)</f>
        <v>8/30/2017</v>
      </c>
      <c r="C3" t="str">
        <f>_xlfn.XLOOKUP($A$3,$I$2:$I$10,P2:P10)</f>
        <v>Toby.Flenderson@DunderMifflinCorporate.com</v>
      </c>
      <c r="F3">
        <v>1002</v>
      </c>
      <c r="G3" t="s">
        <v>21</v>
      </c>
      <c r="H3" t="s">
        <v>22</v>
      </c>
      <c r="I3" t="s">
        <v>23</v>
      </c>
      <c r="J3">
        <v>30</v>
      </c>
      <c r="K3" t="s">
        <v>24</v>
      </c>
      <c r="L3" t="s">
        <v>25</v>
      </c>
      <c r="M3">
        <v>36000</v>
      </c>
      <c r="N3" s="1" t="s">
        <v>26</v>
      </c>
      <c r="O3" s="1" t="s">
        <v>27</v>
      </c>
      <c r="P3" s="3" t="s">
        <v>28</v>
      </c>
    </row>
    <row r="4" spans="1:16">
      <c r="A4" t="s">
        <v>23</v>
      </c>
      <c r="B4" t="str">
        <f>_xlfn.XLOOKUP($A$3,$I$2:$I$10,O3:O11)</f>
        <v>9/11/2013</v>
      </c>
      <c r="C4" t="str">
        <f>_xlfn.XLOOKUP($A$3,$I$2:$I$10,P3:P11)</f>
        <v>Michael.Scott@DunderMifflin.com</v>
      </c>
      <c r="F4">
        <v>1003</v>
      </c>
      <c r="G4" t="s">
        <v>29</v>
      </c>
      <c r="H4" t="s">
        <v>30</v>
      </c>
      <c r="I4" t="s">
        <v>31</v>
      </c>
      <c r="J4">
        <v>29</v>
      </c>
      <c r="K4" t="s">
        <v>15</v>
      </c>
      <c r="L4" t="s">
        <v>16</v>
      </c>
      <c r="M4">
        <v>63000</v>
      </c>
      <c r="N4" s="1" t="s">
        <v>32</v>
      </c>
      <c r="O4" s="1" t="s">
        <v>33</v>
      </c>
      <c r="P4" s="3" t="s">
        <v>34</v>
      </c>
    </row>
    <row r="5" spans="1:16">
      <c r="A5" t="s">
        <v>35</v>
      </c>
      <c r="B5" t="str">
        <f>_xlfn.XLOOKUP($A$3,$I$2:$I$10,O4:O12)</f>
        <v>9/11/2013</v>
      </c>
      <c r="C5" t="str">
        <f>_xlfn.XLOOKUP($A$3,$I$2:$I$10,P4:P12)</f>
        <v>Meredith.Palmer@Yahoo.com</v>
      </c>
      <c r="F5">
        <v>1004</v>
      </c>
      <c r="G5" t="s">
        <v>36</v>
      </c>
      <c r="H5" t="s">
        <v>37</v>
      </c>
      <c r="I5" t="s">
        <v>38</v>
      </c>
      <c r="J5">
        <v>31</v>
      </c>
      <c r="K5" t="s">
        <v>24</v>
      </c>
      <c r="L5" t="s">
        <v>39</v>
      </c>
      <c r="M5">
        <v>47000</v>
      </c>
      <c r="N5" s="1" t="s">
        <v>40</v>
      </c>
      <c r="O5" s="1" t="s">
        <v>41</v>
      </c>
      <c r="P5" s="3" t="s">
        <v>42</v>
      </c>
    </row>
    <row r="6" spans="1:16">
      <c r="A6" t="s">
        <v>43</v>
      </c>
      <c r="B6" t="str">
        <f>_xlfn.XLOOKUP($A$3,$I$2:$I$10,O5:O13)</f>
        <v>4/22/2015</v>
      </c>
      <c r="C6" t="str">
        <f>_xlfn.XLOOKUP($A$3,$I$2:$I$10,P5:P13)</f>
        <v>Stanley.Hudson@gmail.com</v>
      </c>
      <c r="F6">
        <v>1005</v>
      </c>
      <c r="G6" t="s">
        <v>44</v>
      </c>
      <c r="H6" t="s">
        <v>45</v>
      </c>
      <c r="I6" t="s">
        <v>20</v>
      </c>
      <c r="J6">
        <v>32</v>
      </c>
      <c r="K6" t="s">
        <v>15</v>
      </c>
      <c r="L6" t="s">
        <v>46</v>
      </c>
      <c r="M6">
        <v>50000</v>
      </c>
      <c r="N6" s="1" t="s">
        <v>47</v>
      </c>
      <c r="O6" s="1" t="s">
        <v>48</v>
      </c>
      <c r="P6" s="3" t="s">
        <v>49</v>
      </c>
    </row>
    <row r="7" spans="6:16">
      <c r="F7">
        <v>1006</v>
      </c>
      <c r="G7" t="s">
        <v>50</v>
      </c>
      <c r="H7" t="s">
        <v>51</v>
      </c>
      <c r="I7" t="s">
        <v>52</v>
      </c>
      <c r="J7">
        <v>35</v>
      </c>
      <c r="K7" t="s">
        <v>15</v>
      </c>
      <c r="L7" t="s">
        <v>53</v>
      </c>
      <c r="M7">
        <v>65000</v>
      </c>
      <c r="N7" s="1" t="s">
        <v>47</v>
      </c>
      <c r="O7" s="1" t="s">
        <v>54</v>
      </c>
      <c r="P7" s="3" t="s">
        <v>55</v>
      </c>
    </row>
    <row r="8" spans="6:16">
      <c r="F8">
        <v>1007</v>
      </c>
      <c r="G8" t="s">
        <v>56</v>
      </c>
      <c r="H8" t="s">
        <v>57</v>
      </c>
      <c r="I8" t="s">
        <v>35</v>
      </c>
      <c r="J8">
        <v>32</v>
      </c>
      <c r="K8" t="s">
        <v>24</v>
      </c>
      <c r="L8" t="s">
        <v>58</v>
      </c>
      <c r="M8">
        <v>41000</v>
      </c>
      <c r="N8" s="1" t="s">
        <v>59</v>
      </c>
      <c r="O8" s="1" t="s">
        <v>54</v>
      </c>
      <c r="P8" s="3" t="s">
        <v>60</v>
      </c>
    </row>
    <row r="9" spans="6:16">
      <c r="F9">
        <v>1008</v>
      </c>
      <c r="G9" t="s">
        <v>61</v>
      </c>
      <c r="H9" t="s">
        <v>62</v>
      </c>
      <c r="I9" t="s">
        <v>63</v>
      </c>
      <c r="J9">
        <v>38</v>
      </c>
      <c r="K9" t="s">
        <v>15</v>
      </c>
      <c r="L9" t="s">
        <v>16</v>
      </c>
      <c r="M9">
        <v>48000</v>
      </c>
      <c r="N9" s="1" t="s">
        <v>64</v>
      </c>
      <c r="O9" s="1" t="s">
        <v>65</v>
      </c>
      <c r="P9" s="3" t="s">
        <v>66</v>
      </c>
    </row>
    <row r="10" spans="6:16">
      <c r="F10">
        <v>1009</v>
      </c>
      <c r="G10" t="s">
        <v>67</v>
      </c>
      <c r="H10" t="s">
        <v>68</v>
      </c>
      <c r="I10" t="s">
        <v>43</v>
      </c>
      <c r="J10">
        <v>31</v>
      </c>
      <c r="K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3" t="s">
        <v>70</v>
      </c>
    </row>
    <row r="22" spans="9:9">
      <c r="I22" t="str">
        <f t="shared" ref="I22:I23" si="0">CONCATENATE(G12," ",H12)</f>
        <v> </v>
      </c>
    </row>
    <row r="23" spans="9:9">
      <c r="I23" t="str">
        <f t="shared" si="0"/>
        <v> 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C10" sqref="C10"/>
    </sheetView>
  </sheetViews>
  <sheetFormatPr defaultColWidth="9" defaultRowHeight="14.25"/>
  <cols>
    <col min="1" max="1" width="14.6666666666667" customWidth="1"/>
    <col min="2" max="2" width="24.5583333333333" customWidth="1"/>
    <col min="8" max="8" width="14.6666666666667" customWidth="1"/>
    <col min="11" max="11" width="15.775" customWidth="1"/>
    <col min="15" max="15" width="40.6666666666667" customWidth="1"/>
  </cols>
  <sheetData>
    <row r="1" spans="5:1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>
      <c r="A2" t="s">
        <v>3</v>
      </c>
      <c r="B2" t="s">
        <v>11</v>
      </c>
      <c r="E2">
        <v>1001</v>
      </c>
      <c r="F2" t="s">
        <v>12</v>
      </c>
      <c r="G2" t="s">
        <v>13</v>
      </c>
      <c r="H2" t="s">
        <v>14</v>
      </c>
      <c r="I2">
        <v>30</v>
      </c>
      <c r="J2" t="s">
        <v>15</v>
      </c>
      <c r="K2" t="s">
        <v>16</v>
      </c>
      <c r="L2">
        <v>45000</v>
      </c>
      <c r="M2" s="1" t="s">
        <v>17</v>
      </c>
      <c r="N2" s="1" t="s">
        <v>18</v>
      </c>
      <c r="O2" s="3" t="s">
        <v>19</v>
      </c>
    </row>
    <row r="3" spans="1:15">
      <c r="A3" t="s">
        <v>71</v>
      </c>
      <c r="B3" t="str">
        <f>_xlfn.XLOOKUP(A3,H2:H10,O2:O10,"Not found")</f>
        <v>Not found</v>
      </c>
      <c r="E3">
        <v>1002</v>
      </c>
      <c r="F3" t="s">
        <v>21</v>
      </c>
      <c r="G3" t="s">
        <v>22</v>
      </c>
      <c r="H3" t="s">
        <v>23</v>
      </c>
      <c r="I3">
        <v>30</v>
      </c>
      <c r="J3" t="s">
        <v>24</v>
      </c>
      <c r="K3" t="s">
        <v>25</v>
      </c>
      <c r="L3">
        <v>36000</v>
      </c>
      <c r="M3" s="1" t="s">
        <v>26</v>
      </c>
      <c r="N3" s="1" t="s">
        <v>27</v>
      </c>
      <c r="O3" s="3" t="s">
        <v>28</v>
      </c>
    </row>
    <row r="4" spans="1:15">
      <c r="A4" t="s">
        <v>22</v>
      </c>
      <c r="B4" t="str">
        <f>_xlfn.XLOOKUP("*"&amp;A4,H2:H10,O2:O10,"Not found",2)</f>
        <v>Pam.Beasley@DunderMifflin.com</v>
      </c>
      <c r="E4">
        <v>1003</v>
      </c>
      <c r="F4" t="s">
        <v>29</v>
      </c>
      <c r="G4" t="s">
        <v>30</v>
      </c>
      <c r="H4" t="s">
        <v>31</v>
      </c>
      <c r="I4">
        <v>29</v>
      </c>
      <c r="J4" t="s">
        <v>15</v>
      </c>
      <c r="K4" t="s">
        <v>16</v>
      </c>
      <c r="L4">
        <v>63000</v>
      </c>
      <c r="M4" s="1" t="s">
        <v>32</v>
      </c>
      <c r="N4" s="1" t="s">
        <v>33</v>
      </c>
      <c r="O4" s="3" t="s">
        <v>34</v>
      </c>
    </row>
    <row r="5" spans="1:15">
      <c r="A5" t="s">
        <v>56</v>
      </c>
      <c r="B5" t="str">
        <f>_xlfn.XLOOKUP(A5&amp;"*",H3:H11,O3:O11,"Not found",2)</f>
        <v>Meredith.Palmer@Yahoo.com</v>
      </c>
      <c r="E5">
        <v>1004</v>
      </c>
      <c r="F5" t="s">
        <v>36</v>
      </c>
      <c r="G5" t="s">
        <v>37</v>
      </c>
      <c r="H5" t="s">
        <v>38</v>
      </c>
      <c r="I5">
        <v>31</v>
      </c>
      <c r="J5" t="s">
        <v>24</v>
      </c>
      <c r="K5" t="s">
        <v>39</v>
      </c>
      <c r="L5">
        <v>47000</v>
      </c>
      <c r="M5" s="1" t="s">
        <v>40</v>
      </c>
      <c r="N5" s="1" t="s">
        <v>41</v>
      </c>
      <c r="O5" s="3" t="s">
        <v>42</v>
      </c>
    </row>
    <row r="6" spans="1:15">
      <c r="A6" t="s">
        <v>72</v>
      </c>
      <c r="B6" t="str">
        <f>_xlfn.XLOOKUP(A6&amp;"*",H4:H12,O4:O12,"Not found",2)</f>
        <v>Kevin.Malone@DunderMifflin.com</v>
      </c>
      <c r="E6">
        <v>1005</v>
      </c>
      <c r="F6" t="s">
        <v>44</v>
      </c>
      <c r="G6" t="s">
        <v>45</v>
      </c>
      <c r="H6" t="s">
        <v>20</v>
      </c>
      <c r="I6">
        <v>32</v>
      </c>
      <c r="J6" t="s">
        <v>15</v>
      </c>
      <c r="K6" t="s">
        <v>46</v>
      </c>
      <c r="L6">
        <v>50000</v>
      </c>
      <c r="M6" s="1" t="s">
        <v>47</v>
      </c>
      <c r="N6" s="1" t="s">
        <v>48</v>
      </c>
      <c r="O6" s="3" t="s">
        <v>49</v>
      </c>
    </row>
    <row r="7" spans="5:15">
      <c r="E7">
        <v>1006</v>
      </c>
      <c r="F7" t="s">
        <v>50</v>
      </c>
      <c r="G7" t="s">
        <v>51</v>
      </c>
      <c r="H7" t="s">
        <v>52</v>
      </c>
      <c r="I7">
        <v>35</v>
      </c>
      <c r="J7" t="s">
        <v>15</v>
      </c>
      <c r="K7" t="s">
        <v>53</v>
      </c>
      <c r="L7">
        <v>65000</v>
      </c>
      <c r="M7" s="1" t="s">
        <v>47</v>
      </c>
      <c r="N7" s="1" t="s">
        <v>54</v>
      </c>
      <c r="O7" s="3" t="s">
        <v>55</v>
      </c>
    </row>
    <row r="8" spans="5:15">
      <c r="E8">
        <v>1007</v>
      </c>
      <c r="F8" t="s">
        <v>56</v>
      </c>
      <c r="G8" t="s">
        <v>57</v>
      </c>
      <c r="H8" t="s">
        <v>35</v>
      </c>
      <c r="I8">
        <v>32</v>
      </c>
      <c r="J8" t="s">
        <v>24</v>
      </c>
      <c r="K8" t="s">
        <v>58</v>
      </c>
      <c r="L8">
        <v>41000</v>
      </c>
      <c r="M8" s="1" t="s">
        <v>59</v>
      </c>
      <c r="N8" s="1" t="s">
        <v>54</v>
      </c>
      <c r="O8" s="3" t="s">
        <v>60</v>
      </c>
    </row>
    <row r="9" spans="5:15">
      <c r="E9">
        <v>1008</v>
      </c>
      <c r="F9" t="s">
        <v>61</v>
      </c>
      <c r="G9" t="s">
        <v>62</v>
      </c>
      <c r="H9" t="s">
        <v>63</v>
      </c>
      <c r="I9">
        <v>38</v>
      </c>
      <c r="J9" t="s">
        <v>15</v>
      </c>
      <c r="K9" t="s">
        <v>16</v>
      </c>
      <c r="L9">
        <v>48000</v>
      </c>
      <c r="M9" s="1" t="s">
        <v>64</v>
      </c>
      <c r="N9" s="1" t="s">
        <v>65</v>
      </c>
      <c r="O9" s="3" t="s">
        <v>66</v>
      </c>
    </row>
    <row r="10" spans="5:15">
      <c r="E10">
        <v>1009</v>
      </c>
      <c r="F10" t="s">
        <v>67</v>
      </c>
      <c r="G10" t="s">
        <v>68</v>
      </c>
      <c r="H10" t="s">
        <v>43</v>
      </c>
      <c r="I10">
        <v>31</v>
      </c>
      <c r="J10" t="s">
        <v>15</v>
      </c>
      <c r="K10" t="s">
        <v>39</v>
      </c>
      <c r="L10">
        <v>42000</v>
      </c>
      <c r="M10" s="1" t="s">
        <v>69</v>
      </c>
      <c r="N10" s="1" t="s">
        <v>65</v>
      </c>
      <c r="O10" s="3" t="s">
        <v>70</v>
      </c>
    </row>
    <row r="22" spans="8:8">
      <c r="H22" t="str">
        <f t="shared" ref="H22:H23" si="0">CONCATENATE(F12," ",G12)</f>
        <v> </v>
      </c>
    </row>
    <row r="23" spans="8:8">
      <c r="H23" t="str">
        <f t="shared" si="0"/>
        <v> 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G10" sqref="G10"/>
    </sheetView>
  </sheetViews>
  <sheetFormatPr defaultColWidth="9" defaultRowHeight="14.25"/>
  <cols>
    <col min="1" max="1" width="14.6666666666667" customWidth="1"/>
    <col min="2" max="2" width="14.775" customWidth="1"/>
    <col min="3" max="3" width="12.25" hidden="1" customWidth="1"/>
    <col min="4" max="5" width="9" hidden="1" customWidth="1"/>
    <col min="9" max="9" width="14.6666666666667" customWidth="1"/>
    <col min="12" max="12" width="15.775" customWidth="1"/>
    <col min="16" max="16" width="40.6666666666667" customWidth="1"/>
  </cols>
  <sheetData>
    <row r="1" spans="6:16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73</v>
      </c>
      <c r="B2" t="s">
        <v>74</v>
      </c>
      <c r="F2">
        <v>1001</v>
      </c>
      <c r="G2" t="s">
        <v>12</v>
      </c>
      <c r="H2" t="s">
        <v>13</v>
      </c>
      <c r="I2" t="s">
        <v>14</v>
      </c>
      <c r="J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3" t="s">
        <v>19</v>
      </c>
    </row>
    <row r="3" spans="1:16">
      <c r="A3" s="1" t="s">
        <v>75</v>
      </c>
      <c r="B3" t="str">
        <f>_xlfn.XLOOKUP(A3,N2:N10,I2:I10,,1)</f>
        <v>Angela Martin</v>
      </c>
      <c r="F3">
        <v>1002</v>
      </c>
      <c r="G3" t="s">
        <v>21</v>
      </c>
      <c r="H3" t="s">
        <v>22</v>
      </c>
      <c r="I3" t="s">
        <v>23</v>
      </c>
      <c r="J3">
        <v>30</v>
      </c>
      <c r="K3" t="s">
        <v>24</v>
      </c>
      <c r="L3" t="s">
        <v>25</v>
      </c>
      <c r="M3">
        <v>36000</v>
      </c>
      <c r="N3" s="1" t="s">
        <v>26</v>
      </c>
      <c r="O3" s="1" t="s">
        <v>27</v>
      </c>
      <c r="P3" s="3" t="s">
        <v>28</v>
      </c>
    </row>
    <row r="4" spans="1:16">
      <c r="A4" s="1" t="s">
        <v>47</v>
      </c>
      <c r="B4" t="str">
        <f>_xlfn.XLOOKUP(A4,N2:N10,I2:I10,,,-2)</f>
        <v>Michael Scott</v>
      </c>
      <c r="F4">
        <v>1003</v>
      </c>
      <c r="G4" t="s">
        <v>29</v>
      </c>
      <c r="H4" t="s">
        <v>30</v>
      </c>
      <c r="I4" t="s">
        <v>31</v>
      </c>
      <c r="J4">
        <v>29</v>
      </c>
      <c r="K4" t="s">
        <v>15</v>
      </c>
      <c r="L4" t="s">
        <v>16</v>
      </c>
      <c r="M4">
        <v>63000</v>
      </c>
      <c r="N4" s="1" t="s">
        <v>32</v>
      </c>
      <c r="O4" s="1" t="s">
        <v>33</v>
      </c>
      <c r="P4" s="3" t="s">
        <v>34</v>
      </c>
    </row>
    <row r="5" spans="6:16">
      <c r="F5">
        <v>1004</v>
      </c>
      <c r="G5" t="s">
        <v>36</v>
      </c>
      <c r="H5" t="s">
        <v>37</v>
      </c>
      <c r="I5" t="s">
        <v>38</v>
      </c>
      <c r="J5">
        <v>31</v>
      </c>
      <c r="K5" t="s">
        <v>24</v>
      </c>
      <c r="L5" t="s">
        <v>39</v>
      </c>
      <c r="M5">
        <v>47000</v>
      </c>
      <c r="N5" s="1" t="s">
        <v>40</v>
      </c>
      <c r="O5" s="1" t="s">
        <v>41</v>
      </c>
      <c r="P5" s="3" t="s">
        <v>42</v>
      </c>
    </row>
    <row r="6" spans="6:16">
      <c r="F6">
        <v>1005</v>
      </c>
      <c r="G6" t="s">
        <v>44</v>
      </c>
      <c r="H6" t="s">
        <v>45</v>
      </c>
      <c r="I6" t="s">
        <v>20</v>
      </c>
      <c r="J6">
        <v>32</v>
      </c>
      <c r="K6" t="s">
        <v>15</v>
      </c>
      <c r="L6" t="s">
        <v>46</v>
      </c>
      <c r="M6">
        <v>50000</v>
      </c>
      <c r="N6" s="1" t="s">
        <v>47</v>
      </c>
      <c r="O6" s="1" t="s">
        <v>48</v>
      </c>
      <c r="P6" s="3" t="s">
        <v>49</v>
      </c>
    </row>
    <row r="7" spans="6:16">
      <c r="F7">
        <v>1006</v>
      </c>
      <c r="G7" t="s">
        <v>50</v>
      </c>
      <c r="H7" t="s">
        <v>51</v>
      </c>
      <c r="I7" t="s">
        <v>52</v>
      </c>
      <c r="J7">
        <v>35</v>
      </c>
      <c r="K7" t="s">
        <v>15</v>
      </c>
      <c r="L7" t="s">
        <v>53</v>
      </c>
      <c r="M7">
        <v>65000</v>
      </c>
      <c r="N7" s="1" t="s">
        <v>47</v>
      </c>
      <c r="O7" s="1" t="s">
        <v>54</v>
      </c>
      <c r="P7" s="3" t="s">
        <v>55</v>
      </c>
    </row>
    <row r="8" spans="6:16">
      <c r="F8">
        <v>1007</v>
      </c>
      <c r="G8" t="s">
        <v>56</v>
      </c>
      <c r="H8" t="s">
        <v>57</v>
      </c>
      <c r="I8" t="s">
        <v>35</v>
      </c>
      <c r="J8">
        <v>32</v>
      </c>
      <c r="K8" t="s">
        <v>24</v>
      </c>
      <c r="L8" t="s">
        <v>58</v>
      </c>
      <c r="M8">
        <v>41000</v>
      </c>
      <c r="N8" s="1" t="s">
        <v>59</v>
      </c>
      <c r="O8" s="1" t="s">
        <v>54</v>
      </c>
      <c r="P8" s="3" t="s">
        <v>60</v>
      </c>
    </row>
    <row r="9" spans="6:16">
      <c r="F9">
        <v>1008</v>
      </c>
      <c r="G9" t="s">
        <v>61</v>
      </c>
      <c r="H9" t="s">
        <v>62</v>
      </c>
      <c r="I9" t="s">
        <v>63</v>
      </c>
      <c r="J9">
        <v>38</v>
      </c>
      <c r="K9" t="s">
        <v>15</v>
      </c>
      <c r="L9" t="s">
        <v>16</v>
      </c>
      <c r="M9">
        <v>48000</v>
      </c>
      <c r="N9" s="1" t="s">
        <v>64</v>
      </c>
      <c r="O9" s="1" t="s">
        <v>65</v>
      </c>
      <c r="P9" s="3" t="s">
        <v>66</v>
      </c>
    </row>
    <row r="10" spans="6:16">
      <c r="F10">
        <v>1009</v>
      </c>
      <c r="G10" t="s">
        <v>67</v>
      </c>
      <c r="H10" t="s">
        <v>68</v>
      </c>
      <c r="I10" t="s">
        <v>43</v>
      </c>
      <c r="J10">
        <v>31</v>
      </c>
      <c r="K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3" t="s">
        <v>70</v>
      </c>
    </row>
    <row r="22" spans="9:9">
      <c r="I22" t="str">
        <f t="shared" ref="I22:I23" si="0">CONCATENATE(G12," ",H12)</f>
        <v> </v>
      </c>
    </row>
    <row r="23" spans="9:9">
      <c r="I23" t="str">
        <f t="shared" si="0"/>
        <v> 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"/>
  <sheetViews>
    <sheetView workbookViewId="0">
      <selection activeCell="B2" sqref="B2:B4"/>
    </sheetView>
  </sheetViews>
  <sheetFormatPr defaultColWidth="10.1083333333333" defaultRowHeight="14.25" outlineLevelRow="3"/>
  <cols>
    <col min="7" max="7" width="12.1083333333333" customWidth="1"/>
  </cols>
  <sheetData>
    <row r="1" spans="2:19">
      <c r="B1" t="s">
        <v>76</v>
      </c>
      <c r="H1" t="s">
        <v>77</v>
      </c>
      <c r="I1" t="s">
        <v>76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</row>
    <row r="2" spans="1:19">
      <c r="A2" t="s">
        <v>88</v>
      </c>
      <c r="B2">
        <f>_xlfn.XLOOKUP(I1,H1:S1,H2:S2,,0)</f>
        <v>310</v>
      </c>
      <c r="G2" t="s">
        <v>88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89</v>
      </c>
      <c r="B3">
        <f>_xlfn.XLOOKUP(I2,H2:S2,H3:S3,,0)</f>
        <v>40</v>
      </c>
      <c r="G3" t="s">
        <v>89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90</v>
      </c>
      <c r="B4">
        <f>_xlfn.XLOOKUP(I3,H3:S3,H4:S4,,0)</f>
        <v>118</v>
      </c>
      <c r="G4" t="s">
        <v>90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E13" sqref="E13"/>
    </sheetView>
  </sheetViews>
  <sheetFormatPr defaultColWidth="10.1083333333333" defaultRowHeight="14.25" outlineLevelRow="6"/>
  <cols>
    <col min="7" max="7" width="12.1083333333333" customWidth="1"/>
  </cols>
  <sheetData>
    <row r="1" spans="2:19">
      <c r="B1" t="s">
        <v>76</v>
      </c>
      <c r="H1" t="s">
        <v>77</v>
      </c>
      <c r="I1" t="s">
        <v>76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</row>
    <row r="2" spans="1:19">
      <c r="A2" t="s">
        <v>88</v>
      </c>
      <c r="B2">
        <f>_xlfn.XLOOKUP(I1,H1:S1,H2:S2,,0)</f>
        <v>310</v>
      </c>
      <c r="G2" t="s">
        <v>88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89</v>
      </c>
      <c r="B3">
        <f>_xlfn.XLOOKUP(I2,H2:S2,H3:S3,,0)</f>
        <v>40</v>
      </c>
      <c r="G3" t="s">
        <v>89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90</v>
      </c>
      <c r="B4">
        <f>_xlfn.XLOOKUP(I3,H3:S3,H4:S4,,0)</f>
        <v>118</v>
      </c>
      <c r="G4" t="s">
        <v>90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2:2">
      <c r="B6" t="s">
        <v>91</v>
      </c>
    </row>
    <row r="7" spans="1:2">
      <c r="A7" t="s">
        <v>88</v>
      </c>
      <c r="B7">
        <f>SUM(_xlfn.XLOOKUP(I1,H1:S1,H2:S2),_xlfn.XLOOKUP(J1,H1:S1,H2:S2))</f>
        <v>460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tabSelected="1" workbookViewId="0">
      <selection activeCell="G11" sqref="G11"/>
    </sheetView>
  </sheetViews>
  <sheetFormatPr defaultColWidth="9" defaultRowHeight="14.25"/>
  <cols>
    <col min="1" max="1" width="14.5" customWidth="1"/>
    <col min="8" max="8" width="15.375" customWidth="1"/>
    <col min="11" max="11" width="17.125" customWidth="1"/>
  </cols>
  <sheetData>
    <row r="1" spans="5:1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>
      <c r="A2" t="s">
        <v>3</v>
      </c>
      <c r="B2" t="s">
        <v>11</v>
      </c>
      <c r="E2">
        <v>1001</v>
      </c>
      <c r="F2" t="s">
        <v>12</v>
      </c>
      <c r="G2" t="s">
        <v>13</v>
      </c>
      <c r="H2" t="s">
        <v>14</v>
      </c>
      <c r="I2">
        <v>30</v>
      </c>
      <c r="J2" t="s">
        <v>15</v>
      </c>
      <c r="K2" t="s">
        <v>16</v>
      </c>
      <c r="L2">
        <v>45000</v>
      </c>
      <c r="M2" s="1" t="s">
        <v>17</v>
      </c>
      <c r="N2" s="1" t="s">
        <v>18</v>
      </c>
      <c r="O2" s="2" t="s">
        <v>19</v>
      </c>
    </row>
    <row r="3" spans="1:15">
      <c r="A3" t="s">
        <v>31</v>
      </c>
      <c r="B3" t="e">
        <f>VLOOKUP(A3,H2:O10,8)</f>
        <v>#N/A</v>
      </c>
      <c r="E3">
        <v>1002</v>
      </c>
      <c r="F3" t="s">
        <v>21</v>
      </c>
      <c r="G3" t="s">
        <v>22</v>
      </c>
      <c r="H3" t="s">
        <v>23</v>
      </c>
      <c r="I3">
        <v>30</v>
      </c>
      <c r="J3" t="s">
        <v>24</v>
      </c>
      <c r="K3" t="s">
        <v>25</v>
      </c>
      <c r="L3">
        <v>36000</v>
      </c>
      <c r="M3" s="1" t="s">
        <v>26</v>
      </c>
      <c r="N3" s="1" t="s">
        <v>27</v>
      </c>
      <c r="O3" s="3" t="s">
        <v>28</v>
      </c>
    </row>
    <row r="4" spans="1:15">
      <c r="A4" t="s">
        <v>52</v>
      </c>
      <c r="B4" t="str">
        <f>VLOOKUP(A4,H3:O11,8)</f>
        <v>Michael.Scott@DunderMifflin.com</v>
      </c>
      <c r="E4">
        <v>1003</v>
      </c>
      <c r="F4" t="s">
        <v>29</v>
      </c>
      <c r="G4" t="s">
        <v>30</v>
      </c>
      <c r="H4" t="s">
        <v>31</v>
      </c>
      <c r="I4">
        <v>29</v>
      </c>
      <c r="J4" t="s">
        <v>15</v>
      </c>
      <c r="K4" t="s">
        <v>16</v>
      </c>
      <c r="L4">
        <v>63000</v>
      </c>
      <c r="M4" s="1" t="s">
        <v>32</v>
      </c>
      <c r="N4" s="1" t="s">
        <v>33</v>
      </c>
      <c r="O4" s="4" t="s">
        <v>34</v>
      </c>
    </row>
    <row r="5" spans="1:15">
      <c r="A5" t="s">
        <v>63</v>
      </c>
      <c r="B5" t="str">
        <f>VLOOKUP(A5,H4:O12,8)</f>
        <v>Kevin.Malone@DunderMifflin.com</v>
      </c>
      <c r="E5">
        <v>1004</v>
      </c>
      <c r="F5" t="s">
        <v>36</v>
      </c>
      <c r="G5" t="s">
        <v>37</v>
      </c>
      <c r="H5" t="s">
        <v>38</v>
      </c>
      <c r="I5">
        <v>31</v>
      </c>
      <c r="J5" t="s">
        <v>24</v>
      </c>
      <c r="K5" t="s">
        <v>39</v>
      </c>
      <c r="L5">
        <v>47000</v>
      </c>
      <c r="M5" s="1" t="s">
        <v>40</v>
      </c>
      <c r="N5" s="1" t="s">
        <v>41</v>
      </c>
      <c r="O5" s="2" t="s">
        <v>42</v>
      </c>
    </row>
    <row r="6" spans="5:15">
      <c r="E6">
        <v>1005</v>
      </c>
      <c r="F6" t="s">
        <v>44</v>
      </c>
      <c r="G6" t="s">
        <v>45</v>
      </c>
      <c r="H6" t="s">
        <v>20</v>
      </c>
      <c r="I6">
        <v>32</v>
      </c>
      <c r="J6" t="s">
        <v>15</v>
      </c>
      <c r="K6" t="s">
        <v>46</v>
      </c>
      <c r="L6">
        <v>50000</v>
      </c>
      <c r="M6" s="1" t="s">
        <v>47</v>
      </c>
      <c r="N6" s="1" t="s">
        <v>48</v>
      </c>
      <c r="O6" s="3" t="s">
        <v>49</v>
      </c>
    </row>
    <row r="7" spans="5:15">
      <c r="E7">
        <v>1006</v>
      </c>
      <c r="F7" t="s">
        <v>50</v>
      </c>
      <c r="G7" t="s">
        <v>51</v>
      </c>
      <c r="H7" t="s">
        <v>52</v>
      </c>
      <c r="I7">
        <v>35</v>
      </c>
      <c r="J7" t="s">
        <v>15</v>
      </c>
      <c r="K7" t="s">
        <v>53</v>
      </c>
      <c r="L7">
        <v>65000</v>
      </c>
      <c r="M7" s="1" t="s">
        <v>47</v>
      </c>
      <c r="N7" s="1" t="s">
        <v>54</v>
      </c>
      <c r="O7" s="3" t="s">
        <v>55</v>
      </c>
    </row>
    <row r="8" spans="5:15">
      <c r="E8">
        <v>1007</v>
      </c>
      <c r="F8" t="s">
        <v>56</v>
      </c>
      <c r="G8" t="s">
        <v>57</v>
      </c>
      <c r="H8" t="s">
        <v>35</v>
      </c>
      <c r="I8">
        <v>32</v>
      </c>
      <c r="J8" t="s">
        <v>24</v>
      </c>
      <c r="K8" t="s">
        <v>58</v>
      </c>
      <c r="L8">
        <v>41000</v>
      </c>
      <c r="M8" s="1" t="s">
        <v>59</v>
      </c>
      <c r="N8" s="1" t="s">
        <v>54</v>
      </c>
      <c r="O8" s="3" t="s">
        <v>60</v>
      </c>
    </row>
    <row r="9" spans="5:15">
      <c r="E9">
        <v>1008</v>
      </c>
      <c r="F9" t="s">
        <v>61</v>
      </c>
      <c r="G9" t="s">
        <v>62</v>
      </c>
      <c r="H9" t="s">
        <v>63</v>
      </c>
      <c r="I9">
        <v>38</v>
      </c>
      <c r="J9" t="s">
        <v>15</v>
      </c>
      <c r="K9" t="s">
        <v>16</v>
      </c>
      <c r="L9">
        <v>48000</v>
      </c>
      <c r="M9" s="1" t="s">
        <v>64</v>
      </c>
      <c r="N9" s="1" t="s">
        <v>65</v>
      </c>
      <c r="O9" s="3" t="s">
        <v>66</v>
      </c>
    </row>
    <row r="10" spans="5:15">
      <c r="E10">
        <v>1009</v>
      </c>
      <c r="F10" t="s">
        <v>67</v>
      </c>
      <c r="G10" t="s">
        <v>68</v>
      </c>
      <c r="H10" t="s">
        <v>43</v>
      </c>
      <c r="I10">
        <v>31</v>
      </c>
      <c r="J10" t="s">
        <v>15</v>
      </c>
      <c r="K10" t="s">
        <v>39</v>
      </c>
      <c r="L10">
        <v>42000</v>
      </c>
      <c r="M10" s="1" t="s">
        <v>69</v>
      </c>
      <c r="N10" s="1" t="s">
        <v>65</v>
      </c>
      <c r="O10" s="3" t="s">
        <v>70</v>
      </c>
    </row>
  </sheetData>
  <hyperlinks>
    <hyperlink ref="O2" r:id="rId1" display="Jim.Halpert@DunderMifflin.com"/>
    <hyperlink ref="O5" r:id="rId2" display="Angela.Martin@DunderMifflin.com"/>
    <hyperlink ref="O4" r:id="rId3" display="Dwight.Schrute@AO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Dale Smith</cp:lastModifiedBy>
  <dcterms:created xsi:type="dcterms:W3CDTF">2021-12-20T02:45:00Z</dcterms:created>
  <dcterms:modified xsi:type="dcterms:W3CDTF">2023-06-09T05:30:51Z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82364BB993BB42DBAA116BE3F8B6150D_12</vt:lpwstr>
  </property>
  <property fmtid="{D5CDD505-2E9C-101B-9397-08002B2CF9AE}" pid="3" name="KSOProductBuildVer">
    <vt:lpwstr>2052-11.1.0.14309</vt:lpwstr>
  </property>
</Properties>
</file>