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charts/chart2.xml" ContentType="application/vnd.openxmlformats-officedocument.drawingml.chart+xml"/>
  <Override PartName="/xl/theme/themeOverride2.xml" ContentType="application/vnd.openxmlformats-officedocument.themeOverride+xml"/>
  <Override PartName="/xl/drawings/drawing2.xml" ContentType="application/vnd.openxmlformats-officedocument.drawing+xml"/>
  <Override PartName="/xl/charts/chart3.xml" ContentType="application/vnd.openxmlformats-officedocument.drawingml.chart+xml"/>
  <Override PartName="/xl/theme/themeOverride3.xml" ContentType="application/vnd.openxmlformats-officedocument.themeOverride+xml"/>
  <Override PartName="/xl/charts/chart4.xml" ContentType="application/vnd.openxmlformats-officedocument.drawingml.chart+xml"/>
  <Override PartName="/xl/theme/themeOverride4.xml" ContentType="application/vnd.openxmlformats-officedocument.themeOverride+xml"/>
  <Override PartName="/xl/charts/chart5.xml" ContentType="application/vnd.openxmlformats-officedocument.drawingml.chart+xml"/>
  <Override PartName="/xl/theme/themeOverride5.xml" ContentType="application/vnd.openxmlformats-officedocument.themeOverride+xml"/>
  <Override PartName="/xl/charts/chart6.xml" ContentType="application/vnd.openxmlformats-officedocument.drawingml.chart+xml"/>
  <Override PartName="/xl/theme/themeOverride6.xml" ContentType="application/vnd.openxmlformats-officedocument.themeOverride+xml"/>
  <Override PartName="/xl/charts/chart7.xml" ContentType="application/vnd.openxmlformats-officedocument.drawingml.chart+xml"/>
  <Override PartName="/xl/theme/themeOverride7.xml" ContentType="application/vnd.openxmlformats-officedocument.themeOverride+xml"/>
  <Override PartName="/xl/charts/chart8.xml" ContentType="application/vnd.openxmlformats-officedocument.drawingml.chart+xml"/>
  <Override PartName="/xl/theme/themeOverride8.xml" ContentType="application/vnd.openxmlformats-officedocument.themeOverride+xml"/>
  <Override PartName="/xl/charts/chart9.xml" ContentType="application/vnd.openxmlformats-officedocument.drawingml.chart+xml"/>
  <Override PartName="/xl/theme/themeOverride9.xml" ContentType="application/vnd.openxmlformats-officedocument.themeOverride+xml"/>
  <Override PartName="/xl/charts/chart10.xml" ContentType="application/vnd.openxmlformats-officedocument.drawingml.chart+xml"/>
  <Override PartName="/xl/theme/themeOverride10.xml" ContentType="application/vnd.openxmlformats-officedocument.themeOverride+xml"/>
  <Override PartName="/xl/charts/chart11.xml" ContentType="application/vnd.openxmlformats-officedocument.drawingml.chart+xml"/>
  <Override PartName="/xl/theme/themeOverride11.xml" ContentType="application/vnd.openxmlformats-officedocument.themeOverride+xml"/>
  <Override PartName="/xl/charts/chart12.xml" ContentType="application/vnd.openxmlformats-officedocument.drawingml.chart+xml"/>
  <Override PartName="/xl/theme/themeOverride12.xml" ContentType="application/vnd.openxmlformats-officedocument.themeOverride+xml"/>
  <Override PartName="/xl/charts/chart13.xml" ContentType="application/vnd.openxmlformats-officedocument.drawingml.chart+xml"/>
  <Override PartName="/xl/theme/themeOverride13.xml" ContentType="application/vnd.openxmlformats-officedocument.themeOverride+xml"/>
  <Override PartName="/xl/charts/chart14.xml" ContentType="application/vnd.openxmlformats-officedocument.drawingml.chart+xml"/>
  <Override PartName="/xl/theme/themeOverride14.xml" ContentType="application/vnd.openxmlformats-officedocument.themeOverride+xml"/>
  <Override PartName="/xl/charts/chart15.xml" ContentType="application/vnd.openxmlformats-officedocument.drawingml.chart+xml"/>
  <Override PartName="/xl/theme/themeOverride15.xml" ContentType="application/vnd.openxmlformats-officedocument.themeOverride+xml"/>
  <Override PartName="/xl/drawings/drawing3.xml" ContentType="application/vnd.openxmlformats-officedocument.drawing+xml"/>
  <Override PartName="/xl/charts/chart16.xml" ContentType="application/vnd.openxmlformats-officedocument.drawingml.chart+xml"/>
  <Override PartName="/xl/charts/style1.xml" ContentType="application/vnd.ms-office.chartstyle+xml"/>
  <Override PartName="/xl/charts/colors1.xml" ContentType="application/vnd.ms-office.chartcolorstyle+xml"/>
  <Override PartName="/xl/charts/chart17.xml" ContentType="application/vnd.openxmlformats-officedocument.drawingml.chart+xml"/>
  <Override PartName="/xl/charts/style2.xml" ContentType="application/vnd.ms-office.chartstyle+xml"/>
  <Override PartName="/xl/charts/colors2.xml" ContentType="application/vnd.ms-office.chartcolorstyle+xml"/>
  <Override PartName="/xl/charts/chart18.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19.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20.xml" ContentType="application/vnd.openxmlformats-officedocument.drawingml.chart+xml"/>
  <Override PartName="/xl/theme/themeOverride16.xml" ContentType="application/vnd.openxmlformats-officedocument.themeOverride+xml"/>
  <Override PartName="/xl/drawings/drawing6.xml" ContentType="application/vnd.openxmlformats-officedocument.drawing+xml"/>
  <Override PartName="/xl/charts/chart21.xml" ContentType="application/vnd.openxmlformats-officedocument.drawingml.chart+xml"/>
  <Override PartName="/xl/theme/themeOverride17.xml" ContentType="application/vnd.openxmlformats-officedocument.themeOverride+xml"/>
  <Override PartName="/xl/charts/chart22.xml" ContentType="application/vnd.openxmlformats-officedocument.drawingml.chart+xml"/>
  <Override PartName="/xl/theme/themeOverride18.xml" ContentType="application/vnd.openxmlformats-officedocument.themeOverride+xml"/>
  <Override PartName="/xl/charts/chart23.xml" ContentType="application/vnd.openxmlformats-officedocument.drawingml.chart+xml"/>
  <Override PartName="/xl/theme/themeOverride19.xml" ContentType="application/vnd.openxmlformats-officedocument.themeOverride+xml"/>
  <Override PartName="/xl/charts/chart24.xml" ContentType="application/vnd.openxmlformats-officedocument.drawingml.chart+xml"/>
  <Override PartName="/xl/theme/themeOverride20.xml" ContentType="application/vnd.openxmlformats-officedocument.themeOverride+xml"/>
  <Override PartName="/xl/charts/chart25.xml" ContentType="application/vnd.openxmlformats-officedocument.drawingml.chart+xml"/>
  <Override PartName="/xl/theme/themeOverride21.xml" ContentType="application/vnd.openxmlformats-officedocument.themeOverride+xml"/>
  <Override PartName="/xl/charts/chart26.xml" ContentType="application/vnd.openxmlformats-officedocument.drawingml.chart+xml"/>
  <Override PartName="/xl/theme/themeOverride22.xml" ContentType="application/vnd.openxmlformats-officedocument.themeOverride+xml"/>
  <Override PartName="/xl/charts/chart27.xml" ContentType="application/vnd.openxmlformats-officedocument.drawingml.chart+xml"/>
  <Override PartName="/xl/theme/themeOverride23.xml" ContentType="application/vnd.openxmlformats-officedocument.themeOverride+xml"/>
  <Override PartName="/xl/charts/chart28.xml" ContentType="application/vnd.openxmlformats-officedocument.drawingml.chart+xml"/>
  <Override PartName="/xl/theme/themeOverride24.xml" ContentType="application/vnd.openxmlformats-officedocument.themeOverride+xml"/>
  <Override PartName="/xl/charts/chart29.xml" ContentType="application/vnd.openxmlformats-officedocument.drawingml.chart+xml"/>
  <Override PartName="/xl/theme/themeOverride25.xml" ContentType="application/vnd.openxmlformats-officedocument.themeOverride+xml"/>
  <Override PartName="/xl/drawings/drawing7.xml" ContentType="application/vnd.openxmlformats-officedocument.drawingml.chartshapes+xml"/>
  <Override PartName="/xl/charts/chart30.xml" ContentType="application/vnd.openxmlformats-officedocument.drawingml.chart+xml"/>
  <Override PartName="/xl/theme/themeOverride26.xml" ContentType="application/vnd.openxmlformats-officedocument.themeOverride+xml"/>
  <Override PartName="/xl/drawings/drawing8.xml" ContentType="application/vnd.openxmlformats-officedocument.drawingml.chartshapes+xml"/>
  <Override PartName="/xl/charts/chart31.xml" ContentType="application/vnd.openxmlformats-officedocument.drawingml.chart+xml"/>
  <Override PartName="/xl/theme/themeOverride27.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d.docs.live.net/0d5da9f50cf91fc3/Documents/Blaisdell/P014/DissertationBiz/P024Hicks/"/>
    </mc:Choice>
  </mc:AlternateContent>
  <xr:revisionPtr revIDLastSave="1" documentId="13_ncr:1_{F818E51B-3033-4192-B5D6-B5B93E081AF9}" xr6:coauthVersionLast="47" xr6:coauthVersionMax="47" xr10:uidLastSave="{F4BB6C09-CE67-4728-B969-ED27E9CDA87D}"/>
  <bookViews>
    <workbookView xWindow="-108" yWindow="-108" windowWidth="23256" windowHeight="12456" firstSheet="7" activeTab="10" xr2:uid="{D67A8187-FB22-468A-A683-AD5F2E3689C9}"/>
  </bookViews>
  <sheets>
    <sheet name="Darwin" sheetId="1" r:id="rId1"/>
    <sheet name="Odin" sheetId="8" r:id="rId2"/>
    <sheet name="Goodall" sheetId="2" r:id="rId3"/>
    <sheet name="Luigi" sheetId="10" r:id="rId4"/>
    <sheet name="athena" sheetId="19" r:id="rId5"/>
    <sheet name="Wario" sheetId="11" r:id="rId6"/>
    <sheet name="PT1 BL BR" sheetId="17" r:id="rId7"/>
    <sheet name="Wenchang" sheetId="14" r:id="rId8"/>
    <sheet name="Peach" sheetId="5" r:id="rId9"/>
    <sheet name="Estelle" sheetId="7" r:id="rId10"/>
    <sheet name="Mario" sheetId="4" r:id="rId11"/>
    <sheet name="Shy Guy" sheetId="6" r:id="rId12"/>
    <sheet name="Gambit" sheetId="3" r:id="rId13"/>
    <sheet name="waluigi" sheetId="20" r:id="rId14"/>
    <sheet name="Vonnegut" sheetId="16" r:id="rId15"/>
    <sheet name="Hawthorne" sheetId="12" r:id="rId16"/>
    <sheet name="Thoth" sheetId="18" r:id="rId17"/>
    <sheet name="Dickinson" sheetId="21" r:id="rId18"/>
    <sheet name="Bowser" sheetId="22" r:id="rId19"/>
    <sheet name="data divided by variation" sheetId="26" r:id="rId20"/>
    <sheet name="Itzamna" sheetId="13" r:id="rId21"/>
    <sheet name="herriot" sheetId="23" r:id="rId22"/>
    <sheet name="cousteau" sheetId="24" r:id="rId23"/>
    <sheet name="durrell" sheetId="25" r:id="rId24"/>
    <sheet name="Error closer look" sheetId="28" r:id="rId25"/>
    <sheet name="Graphs" sheetId="9" r:id="rId26"/>
    <sheet name="Yoshi" sheetId="15" r:id="rId27"/>
    <sheet name="Jubilee" sheetId="27" r:id="rId2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D54" i="8" l="1"/>
  <c r="BC54" i="8"/>
  <c r="BB54" i="8"/>
  <c r="BA54" i="8"/>
  <c r="AZ54" i="8"/>
  <c r="AY54" i="8"/>
  <c r="AX54" i="8"/>
  <c r="BD53" i="8"/>
  <c r="BC53" i="8"/>
  <c r="BB53" i="8"/>
  <c r="BA53" i="8"/>
  <c r="AZ53" i="8"/>
  <c r="AY53" i="8"/>
  <c r="AX53" i="8"/>
  <c r="AI14" i="10"/>
  <c r="AH14" i="10"/>
  <c r="AG14" i="10"/>
  <c r="AF14" i="10"/>
  <c r="AE14" i="10"/>
  <c r="AD14" i="10"/>
  <c r="AC14" i="10"/>
  <c r="AI13" i="10"/>
  <c r="AH13" i="10"/>
  <c r="AG13" i="10"/>
  <c r="AF13" i="10"/>
  <c r="AE13" i="10"/>
  <c r="AD13" i="10"/>
  <c r="AC13" i="10"/>
  <c r="AI15" i="11"/>
  <c r="AH15" i="11"/>
  <c r="AG15" i="11"/>
  <c r="AF15" i="11"/>
  <c r="AE15" i="11"/>
  <c r="AD15" i="11"/>
  <c r="AC15" i="11"/>
  <c r="AI14" i="11"/>
  <c r="AH14" i="11"/>
  <c r="AG14" i="11"/>
  <c r="AF14" i="11"/>
  <c r="AE14" i="11"/>
  <c r="AD14" i="11"/>
  <c r="AC14" i="11"/>
  <c r="BG73" i="1"/>
  <c r="BG72" i="1"/>
  <c r="BF73" i="1"/>
  <c r="BF72" i="1"/>
  <c r="BE73" i="1"/>
  <c r="BE72" i="1"/>
  <c r="BD73" i="1"/>
  <c r="BD72" i="1"/>
  <c r="BC73" i="1"/>
  <c r="BC72" i="1"/>
  <c r="BB73" i="1"/>
  <c r="BB72" i="1"/>
  <c r="BA73" i="1"/>
  <c r="BA72" i="1"/>
  <c r="AU84" i="1"/>
  <c r="AT84" i="1"/>
  <c r="AR84" i="1"/>
  <c r="AQ84" i="1"/>
  <c r="AP84" i="1"/>
  <c r="AN84" i="1"/>
  <c r="AM84" i="1"/>
  <c r="AL84" i="1"/>
  <c r="AJ84" i="1"/>
  <c r="AI84" i="1"/>
  <c r="AH84" i="1"/>
  <c r="AF84" i="1"/>
  <c r="AE84" i="1"/>
  <c r="AU83" i="1"/>
  <c r="AT83" i="1"/>
  <c r="AR83" i="1"/>
  <c r="AQ83" i="1"/>
  <c r="AP83" i="1"/>
  <c r="AN83" i="1"/>
  <c r="AM83" i="1"/>
  <c r="AL83" i="1"/>
  <c r="AJ83" i="1"/>
  <c r="AI83" i="1"/>
  <c r="AH83" i="1"/>
  <c r="AF83" i="1"/>
  <c r="AE83" i="1"/>
  <c r="AJ16" i="19"/>
  <c r="AI16" i="19"/>
  <c r="AH16" i="19"/>
  <c r="AG16" i="19"/>
  <c r="AF16" i="19"/>
  <c r="AE16" i="19"/>
  <c r="AD16" i="19"/>
  <c r="AJ15" i="19"/>
  <c r="AI15" i="19"/>
  <c r="AH15" i="19"/>
  <c r="AG15" i="19"/>
  <c r="AF15" i="19"/>
  <c r="AE15" i="19"/>
  <c r="AD15" i="19"/>
  <c r="AG40" i="2"/>
  <c r="AF40" i="2"/>
  <c r="AE40" i="2"/>
  <c r="AD40" i="2"/>
  <c r="AC40" i="2"/>
  <c r="AB40" i="2"/>
  <c r="AA40" i="2"/>
  <c r="AG39" i="2"/>
  <c r="AF39" i="2"/>
  <c r="AE39" i="2"/>
  <c r="AD39" i="2"/>
  <c r="AC39" i="2"/>
  <c r="AB39" i="2"/>
  <c r="AA39" i="2"/>
  <c r="W31" i="21"/>
  <c r="V31" i="21"/>
  <c r="S31" i="21"/>
  <c r="R31" i="21"/>
  <c r="O31" i="21"/>
  <c r="N31" i="21"/>
  <c r="K31" i="21"/>
  <c r="J31" i="21"/>
  <c r="G31" i="21"/>
  <c r="X34" i="12"/>
  <c r="W34" i="12"/>
  <c r="T34" i="12"/>
  <c r="S34" i="12"/>
  <c r="P34" i="12"/>
  <c r="O34" i="12"/>
  <c r="L34" i="12"/>
  <c r="K34" i="12"/>
  <c r="H34" i="12"/>
  <c r="X31" i="16"/>
  <c r="W31" i="16"/>
  <c r="T31" i="16"/>
  <c r="S31" i="16"/>
  <c r="P31" i="16"/>
  <c r="O31" i="16"/>
  <c r="L31" i="16"/>
  <c r="K31" i="16"/>
  <c r="H31" i="16"/>
  <c r="X22" i="20"/>
  <c r="W22" i="20"/>
  <c r="T22" i="20"/>
  <c r="S22" i="20"/>
  <c r="P22" i="20"/>
  <c r="O22" i="20"/>
  <c r="L22" i="20"/>
  <c r="K22" i="20"/>
  <c r="H22" i="20"/>
  <c r="X22" i="22"/>
  <c r="W22" i="22"/>
  <c r="T22" i="22"/>
  <c r="S22" i="22"/>
  <c r="P22" i="22"/>
  <c r="O22" i="22"/>
  <c r="L22" i="22"/>
  <c r="K22" i="22"/>
  <c r="H22" i="22"/>
  <c r="X34" i="18"/>
  <c r="W34" i="18"/>
  <c r="T34" i="18"/>
  <c r="S34" i="18"/>
  <c r="P34" i="18"/>
  <c r="O34" i="18"/>
  <c r="L34" i="18"/>
  <c r="K34" i="18"/>
  <c r="H34" i="18"/>
  <c r="X25" i="19"/>
  <c r="W25" i="19"/>
  <c r="T25" i="19"/>
  <c r="S25" i="19"/>
  <c r="P25" i="19"/>
  <c r="O25" i="19"/>
  <c r="L25" i="19"/>
  <c r="K25" i="19"/>
  <c r="H25" i="19"/>
  <c r="Y84" i="1" l="1"/>
  <c r="X84" i="1"/>
  <c r="U84" i="1"/>
  <c r="T84" i="1"/>
  <c r="Q84" i="1"/>
  <c r="P84" i="1"/>
  <c r="M84" i="1"/>
  <c r="L84" i="1"/>
  <c r="I84" i="1"/>
  <c r="W26" i="11"/>
  <c r="V26" i="11"/>
  <c r="S26" i="11"/>
  <c r="R26" i="11"/>
  <c r="O26" i="11"/>
  <c r="N26" i="11"/>
  <c r="K26" i="11"/>
  <c r="J26" i="11"/>
  <c r="G26" i="11"/>
  <c r="W25" i="10"/>
  <c r="V25" i="10"/>
  <c r="S25" i="10"/>
  <c r="R25" i="10"/>
  <c r="O25" i="10"/>
  <c r="N25" i="10"/>
  <c r="K25" i="10"/>
  <c r="J25" i="10"/>
  <c r="G25" i="10"/>
  <c r="U51" i="2"/>
  <c r="T51" i="2"/>
  <c r="Q51" i="2"/>
  <c r="P51" i="2"/>
  <c r="M51" i="2"/>
  <c r="L51" i="2"/>
  <c r="I51" i="2"/>
  <c r="H51" i="2"/>
  <c r="E51" i="2"/>
  <c r="W101" i="8"/>
  <c r="V101" i="8"/>
  <c r="S101" i="8"/>
  <c r="R101" i="8"/>
  <c r="O101" i="8"/>
  <c r="N101" i="8"/>
  <c r="K101" i="8"/>
  <c r="J101" i="8"/>
  <c r="G101" i="8"/>
  <c r="W28" i="14"/>
  <c r="V28" i="14"/>
  <c r="S28" i="14"/>
  <c r="R28" i="14"/>
  <c r="O28" i="14"/>
  <c r="N28" i="14"/>
  <c r="J28" i="14"/>
  <c r="G28" i="14"/>
  <c r="K28" i="14"/>
  <c r="R72" i="27"/>
  <c r="Q67" i="27"/>
  <c r="Q68" i="27"/>
  <c r="Q70" i="27"/>
  <c r="P68" i="27"/>
  <c r="P69" i="27"/>
  <c r="Q69" i="27" s="1"/>
  <c r="P70" i="27"/>
  <c r="P71" i="27"/>
  <c r="Q71" i="27" s="1"/>
  <c r="P67" i="27"/>
  <c r="P66" i="27"/>
  <c r="Q66" i="27" s="1"/>
  <c r="W52" i="27"/>
  <c r="V52" i="27"/>
  <c r="S52" i="27"/>
  <c r="R52" i="27"/>
  <c r="O52" i="27"/>
  <c r="N52" i="27"/>
  <c r="K52" i="27"/>
  <c r="J52" i="27"/>
  <c r="G52" i="27"/>
  <c r="W23" i="27"/>
  <c r="V23" i="27"/>
  <c r="S23" i="27"/>
  <c r="R23" i="27"/>
  <c r="O23" i="27"/>
  <c r="N23" i="27"/>
  <c r="K23" i="27"/>
  <c r="J23" i="27"/>
  <c r="G23" i="27"/>
  <c r="X22" i="25"/>
  <c r="W22" i="25"/>
  <c r="T22" i="25"/>
  <c r="S22" i="25"/>
  <c r="P22" i="25"/>
  <c r="O22" i="25"/>
  <c r="L22" i="25"/>
  <c r="K22" i="25"/>
  <c r="H22" i="25"/>
  <c r="W50" i="25"/>
  <c r="V50" i="25"/>
  <c r="S50" i="25"/>
  <c r="R50" i="25"/>
  <c r="O50" i="25"/>
  <c r="N50" i="25"/>
  <c r="K50" i="25"/>
  <c r="J50" i="25"/>
  <c r="G50" i="25"/>
  <c r="W36" i="24"/>
  <c r="V36" i="24"/>
  <c r="S36" i="24"/>
  <c r="R36" i="24"/>
  <c r="O36" i="24"/>
  <c r="N36" i="24"/>
  <c r="K36" i="24"/>
  <c r="J36" i="24"/>
  <c r="G36" i="24"/>
  <c r="W68" i="24"/>
  <c r="V68" i="24"/>
  <c r="S68" i="24"/>
  <c r="R68" i="24"/>
  <c r="O68" i="24"/>
  <c r="N68" i="24"/>
  <c r="K68" i="24"/>
  <c r="J68" i="24"/>
  <c r="G68" i="24"/>
  <c r="W53" i="23"/>
  <c r="V53" i="23"/>
  <c r="S53" i="23"/>
  <c r="R53" i="23"/>
  <c r="O53" i="23"/>
  <c r="N53" i="23"/>
  <c r="K53" i="23"/>
  <c r="J53" i="23"/>
  <c r="G53" i="23"/>
  <c r="W24" i="23"/>
  <c r="V24" i="23"/>
  <c r="S24" i="23"/>
  <c r="R24" i="23"/>
  <c r="O24" i="23"/>
  <c r="N24" i="23"/>
  <c r="K24" i="23"/>
  <c r="J24" i="23"/>
  <c r="G24" i="23"/>
  <c r="J62" i="15"/>
  <c r="W59" i="13"/>
  <c r="V59" i="13"/>
  <c r="S59" i="13"/>
  <c r="R59" i="13"/>
  <c r="O59" i="13"/>
  <c r="N59" i="13"/>
  <c r="K59" i="13"/>
  <c r="G59" i="13"/>
  <c r="W34" i="15"/>
  <c r="V34" i="15"/>
  <c r="S34" i="15"/>
  <c r="R34" i="15"/>
  <c r="O34" i="15"/>
  <c r="N34" i="15"/>
  <c r="K34" i="15"/>
  <c r="J34" i="15"/>
  <c r="G34" i="15"/>
  <c r="W62" i="15"/>
  <c r="V62" i="15"/>
  <c r="S62" i="15"/>
  <c r="R62" i="15"/>
  <c r="O62" i="15"/>
  <c r="N62" i="15"/>
  <c r="K62" i="15"/>
  <c r="G62" i="15"/>
  <c r="G76" i="15"/>
  <c r="J65" i="27"/>
  <c r="I65" i="27"/>
  <c r="H65" i="27"/>
  <c r="G65" i="27"/>
  <c r="T52" i="27"/>
  <c r="P52" i="27"/>
  <c r="L52" i="27"/>
  <c r="H52" i="27"/>
  <c r="H83" i="24"/>
  <c r="I83" i="24"/>
  <c r="J83" i="24"/>
  <c r="G83" i="24"/>
  <c r="T68" i="24"/>
  <c r="P68" i="24"/>
  <c r="L68" i="24"/>
  <c r="H68" i="24"/>
  <c r="AH86" i="28" l="1"/>
  <c r="AH68" i="28"/>
  <c r="AH49" i="28"/>
  <c r="AH30" i="28"/>
  <c r="J36" i="27"/>
  <c r="I36" i="27"/>
  <c r="H36" i="27"/>
  <c r="G36" i="27"/>
  <c r="T23" i="27"/>
  <c r="P23" i="27"/>
  <c r="L23" i="27"/>
  <c r="H23" i="27"/>
  <c r="J76" i="15"/>
  <c r="I76" i="15"/>
  <c r="H76" i="15"/>
  <c r="T62" i="15"/>
  <c r="P62" i="15"/>
  <c r="L62" i="15"/>
  <c r="H62" i="15"/>
  <c r="T34" i="15"/>
  <c r="P34" i="15"/>
  <c r="L34" i="15"/>
  <c r="H34" i="15"/>
  <c r="J47" i="15"/>
  <c r="I47" i="15"/>
  <c r="H47" i="15"/>
  <c r="G47" i="15"/>
  <c r="T36" i="24"/>
  <c r="P36" i="24"/>
  <c r="L36" i="24"/>
  <c r="H36" i="24"/>
  <c r="U50" i="2"/>
  <c r="T50" i="2"/>
  <c r="Q50" i="2"/>
  <c r="P50" i="2"/>
  <c r="M50" i="2"/>
  <c r="L50" i="2"/>
  <c r="I50" i="2"/>
  <c r="H50" i="2"/>
  <c r="E50" i="2"/>
  <c r="Y83" i="1"/>
  <c r="X83" i="1"/>
  <c r="U83" i="1"/>
  <c r="T83" i="1"/>
  <c r="Q83" i="1"/>
  <c r="P83" i="1"/>
  <c r="M83" i="1"/>
  <c r="L83" i="1"/>
  <c r="I83" i="1"/>
  <c r="I51" i="24"/>
  <c r="J51" i="24"/>
  <c r="K51" i="24"/>
  <c r="H51" i="24"/>
  <c r="T53" i="23"/>
  <c r="P53" i="23"/>
  <c r="L53" i="23"/>
  <c r="H53" i="23"/>
  <c r="I67" i="23"/>
  <c r="H67" i="23"/>
  <c r="G67" i="23"/>
  <c r="F67" i="23"/>
  <c r="T59" i="13"/>
  <c r="P59" i="13"/>
  <c r="L59" i="13"/>
  <c r="H59" i="13"/>
  <c r="J73" i="13"/>
  <c r="I73" i="13"/>
  <c r="H73" i="13"/>
  <c r="G73" i="13"/>
  <c r="G64" i="25"/>
  <c r="H64" i="25"/>
  <c r="I64" i="25"/>
  <c r="F64" i="25"/>
  <c r="T50" i="25"/>
  <c r="P50" i="25"/>
  <c r="L50" i="25"/>
  <c r="H50" i="25"/>
  <c r="AK17" i="26"/>
  <c r="AL17" i="26"/>
  <c r="AM17" i="26"/>
  <c r="AN17" i="26"/>
  <c r="AO17" i="26"/>
  <c r="AP17" i="26"/>
  <c r="AQ17" i="26"/>
  <c r="AR17" i="26"/>
  <c r="AJ17" i="26"/>
  <c r="AK16" i="26"/>
  <c r="AL16" i="26"/>
  <c r="AM16" i="26"/>
  <c r="AN16" i="26"/>
  <c r="AO16" i="26"/>
  <c r="AP16" i="26"/>
  <c r="AQ16" i="26"/>
  <c r="AR16" i="26"/>
  <c r="AJ16" i="26"/>
  <c r="AL15" i="26"/>
  <c r="AM15" i="26"/>
  <c r="AN15" i="26"/>
  <c r="AO15" i="26"/>
  <c r="AP15" i="26"/>
  <c r="AQ15" i="26"/>
  <c r="AR15" i="26"/>
  <c r="AK15" i="26"/>
  <c r="AJ15" i="26"/>
  <c r="H38" i="23"/>
  <c r="I38" i="23"/>
  <c r="J38" i="23"/>
  <c r="G38" i="23"/>
  <c r="T24" i="23"/>
  <c r="P24" i="23"/>
  <c r="L24" i="23"/>
  <c r="H24" i="23"/>
  <c r="I35" i="25"/>
  <c r="J35" i="25"/>
  <c r="K35" i="25"/>
  <c r="H35" i="25"/>
  <c r="U22" i="25"/>
  <c r="Q22" i="25"/>
  <c r="M22" i="25"/>
  <c r="I22" i="25"/>
  <c r="AR5" i="26"/>
  <c r="AQ5" i="26"/>
  <c r="AP5" i="26"/>
  <c r="AO5" i="26"/>
  <c r="AN5" i="26"/>
  <c r="AM5" i="26"/>
  <c r="AL5" i="26"/>
  <c r="AK5" i="26"/>
  <c r="AJ5" i="26"/>
  <c r="AR4" i="26"/>
  <c r="AQ4" i="26"/>
  <c r="AP4" i="26"/>
  <c r="AO4" i="26"/>
  <c r="AN4" i="26"/>
  <c r="AM4" i="26"/>
  <c r="AL4" i="26"/>
  <c r="AK4" i="26"/>
  <c r="AJ4" i="26"/>
  <c r="AR3" i="26"/>
  <c r="AQ3" i="26"/>
  <c r="AP3" i="26"/>
  <c r="AO3" i="26"/>
  <c r="AN3" i="26"/>
  <c r="AM3" i="26"/>
  <c r="AL3" i="26"/>
  <c r="AK3" i="26"/>
  <c r="AJ3" i="26"/>
  <c r="W100" i="8"/>
  <c r="V100" i="8"/>
  <c r="S100" i="8"/>
  <c r="R100" i="8"/>
  <c r="O100" i="8"/>
  <c r="N100" i="8"/>
  <c r="K100" i="8"/>
  <c r="J100" i="8"/>
  <c r="G100" i="8"/>
  <c r="W24" i="10"/>
  <c r="V24" i="10"/>
  <c r="S24" i="10"/>
  <c r="R24" i="10"/>
  <c r="O24" i="10"/>
  <c r="N24" i="10"/>
  <c r="K24" i="10"/>
  <c r="J24" i="10"/>
  <c r="G24" i="10"/>
  <c r="X24" i="19"/>
  <c r="W24" i="19"/>
  <c r="T24" i="19"/>
  <c r="S24" i="19"/>
  <c r="P24" i="19"/>
  <c r="O24" i="19"/>
  <c r="L24" i="19"/>
  <c r="K24" i="19"/>
  <c r="H24" i="19"/>
  <c r="W25" i="11"/>
  <c r="V25" i="11"/>
  <c r="S25" i="11"/>
  <c r="R25" i="11"/>
  <c r="O25" i="11"/>
  <c r="N25" i="11"/>
  <c r="K25" i="11"/>
  <c r="J25" i="11"/>
  <c r="G25" i="11"/>
  <c r="W27" i="14"/>
  <c r="V27" i="14"/>
  <c r="S27" i="14"/>
  <c r="R27" i="14"/>
  <c r="O27" i="14"/>
  <c r="N27" i="14"/>
  <c r="K27" i="14"/>
  <c r="J27" i="14"/>
  <c r="G27" i="14"/>
  <c r="W25" i="5"/>
  <c r="V25" i="5"/>
  <c r="S25" i="5"/>
  <c r="R25" i="5"/>
  <c r="O25" i="5"/>
  <c r="N25" i="5"/>
  <c r="K25" i="5"/>
  <c r="J25" i="5"/>
  <c r="G25" i="5"/>
  <c r="W49" i="7"/>
  <c r="V49" i="7"/>
  <c r="S49" i="7"/>
  <c r="R49" i="7"/>
  <c r="O49" i="7"/>
  <c r="N49" i="7"/>
  <c r="K49" i="7"/>
  <c r="J49" i="7"/>
  <c r="G49" i="7"/>
  <c r="W31" i="4"/>
  <c r="V31" i="4"/>
  <c r="S31" i="4"/>
  <c r="R31" i="4"/>
  <c r="O31" i="4"/>
  <c r="N31" i="4"/>
  <c r="K31" i="4"/>
  <c r="J31" i="4"/>
  <c r="G31" i="4"/>
  <c r="T34" i="6"/>
  <c r="S34" i="6"/>
  <c r="P34" i="6"/>
  <c r="O34" i="6"/>
  <c r="L34" i="6"/>
  <c r="K34" i="6"/>
  <c r="H35" i="6"/>
  <c r="W45" i="3"/>
  <c r="V45" i="3"/>
  <c r="S45" i="3"/>
  <c r="R45" i="3"/>
  <c r="O45" i="3"/>
  <c r="N45" i="3"/>
  <c r="K45" i="3"/>
  <c r="J45" i="3"/>
  <c r="G45" i="3"/>
  <c r="X21" i="20"/>
  <c r="W21" i="20"/>
  <c r="T21" i="20"/>
  <c r="S21" i="20"/>
  <c r="P21" i="20"/>
  <c r="O21" i="20"/>
  <c r="L21" i="20"/>
  <c r="K21" i="20"/>
  <c r="H21" i="20"/>
  <c r="X30" i="16"/>
  <c r="W30" i="16"/>
  <c r="T30" i="16"/>
  <c r="S30" i="16"/>
  <c r="P30" i="16"/>
  <c r="O30" i="16"/>
  <c r="L30" i="16"/>
  <c r="K30" i="16"/>
  <c r="H30" i="16"/>
  <c r="X33" i="12"/>
  <c r="W33" i="12"/>
  <c r="T33" i="12"/>
  <c r="S33" i="12"/>
  <c r="P33" i="12"/>
  <c r="O33" i="12"/>
  <c r="L33" i="12"/>
  <c r="K33" i="12"/>
  <c r="H33" i="12"/>
  <c r="X33" i="18"/>
  <c r="W33" i="18"/>
  <c r="T33" i="18"/>
  <c r="S33" i="18"/>
  <c r="P33" i="18"/>
  <c r="O33" i="18"/>
  <c r="L33" i="18"/>
  <c r="K33" i="18"/>
  <c r="H33" i="18"/>
  <c r="W30" i="21"/>
  <c r="V30" i="21"/>
  <c r="S30" i="21"/>
  <c r="R30" i="21"/>
  <c r="O30" i="21"/>
  <c r="N30" i="21"/>
  <c r="K30" i="21"/>
  <c r="J30" i="21"/>
  <c r="G30" i="21"/>
  <c r="X21" i="22"/>
  <c r="W21" i="22"/>
  <c r="T21" i="22"/>
  <c r="S21" i="22"/>
  <c r="P21" i="22"/>
  <c r="O21" i="22"/>
  <c r="L21" i="22"/>
  <c r="K21" i="22"/>
  <c r="H21" i="22"/>
  <c r="X30" i="13"/>
  <c r="W30" i="13"/>
  <c r="T30" i="13"/>
  <c r="S30" i="13"/>
  <c r="P30" i="13"/>
  <c r="O30" i="13"/>
  <c r="L30" i="13"/>
  <c r="K30" i="13"/>
  <c r="H30" i="13"/>
  <c r="I44" i="13"/>
  <c r="J44" i="13"/>
  <c r="K44" i="13"/>
  <c r="H44" i="13"/>
  <c r="U31" i="13"/>
  <c r="Q31" i="13"/>
  <c r="M31" i="13"/>
  <c r="I31" i="13"/>
  <c r="I43" i="13"/>
  <c r="J43" i="13"/>
  <c r="K43" i="13"/>
  <c r="H43" i="13"/>
  <c r="U30" i="13"/>
  <c r="Q30" i="13"/>
  <c r="M30" i="13"/>
  <c r="I30" i="13"/>
  <c r="H44" i="21"/>
  <c r="I44" i="21"/>
  <c r="J44" i="21"/>
  <c r="G44" i="21"/>
  <c r="T30" i="21"/>
  <c r="P30" i="21"/>
  <c r="L30" i="21"/>
  <c r="H30" i="21"/>
  <c r="I34" i="22" l="1"/>
  <c r="J34" i="22"/>
  <c r="K34" i="22"/>
  <c r="H34" i="22"/>
  <c r="U21" i="22"/>
  <c r="Q21" i="22"/>
  <c r="M21" i="22"/>
  <c r="I21" i="22"/>
  <c r="M115" i="9"/>
  <c r="L115" i="9"/>
  <c r="K115" i="9"/>
  <c r="J115" i="9"/>
  <c r="F115" i="9"/>
  <c r="E115" i="9"/>
  <c r="D115" i="9"/>
  <c r="C115" i="9"/>
  <c r="M107" i="9"/>
  <c r="L107" i="9"/>
  <c r="K107" i="9"/>
  <c r="J107" i="9"/>
  <c r="F107" i="9"/>
  <c r="E107" i="9"/>
  <c r="D107" i="9"/>
  <c r="C107" i="9"/>
  <c r="P41" i="12"/>
  <c r="O41" i="12"/>
  <c r="N41" i="12"/>
  <c r="M41" i="12"/>
  <c r="P38" i="12"/>
  <c r="O38" i="12"/>
  <c r="N38" i="12"/>
  <c r="M38" i="12"/>
  <c r="P29" i="20"/>
  <c r="O29" i="20"/>
  <c r="N29" i="20"/>
  <c r="M29" i="20"/>
  <c r="P26" i="20"/>
  <c r="O26" i="20"/>
  <c r="N26" i="20"/>
  <c r="M26" i="20"/>
  <c r="U37" i="16"/>
  <c r="T37" i="16"/>
  <c r="S37" i="16"/>
  <c r="R37" i="16"/>
  <c r="P37" i="16"/>
  <c r="O37" i="16"/>
  <c r="N37" i="16"/>
  <c r="M37" i="16"/>
  <c r="P34" i="16"/>
  <c r="O34" i="16"/>
  <c r="N34" i="16"/>
  <c r="M34" i="16"/>
  <c r="P32" i="19"/>
  <c r="O32" i="19"/>
  <c r="N32" i="19"/>
  <c r="M32" i="19"/>
  <c r="P29" i="19"/>
  <c r="O29" i="19"/>
  <c r="N29" i="19"/>
  <c r="M29" i="19"/>
  <c r="M99" i="9"/>
  <c r="L99" i="9"/>
  <c r="K99" i="9"/>
  <c r="J99" i="9"/>
  <c r="F99" i="9"/>
  <c r="E99" i="9"/>
  <c r="D99" i="9"/>
  <c r="C99" i="9"/>
  <c r="M91" i="9"/>
  <c r="L91" i="9"/>
  <c r="K91" i="9"/>
  <c r="J91" i="9"/>
  <c r="D91" i="9"/>
  <c r="E91" i="9"/>
  <c r="F91" i="9"/>
  <c r="C91" i="9"/>
  <c r="T31" i="10"/>
  <c r="S31" i="10"/>
  <c r="R31" i="10"/>
  <c r="Q31" i="10"/>
  <c r="O31" i="10"/>
  <c r="N31" i="10"/>
  <c r="M31" i="10"/>
  <c r="L31" i="10"/>
  <c r="T28" i="10"/>
  <c r="S28" i="10"/>
  <c r="R28" i="10"/>
  <c r="Q28" i="10"/>
  <c r="O28" i="10"/>
  <c r="N28" i="10"/>
  <c r="M28" i="10"/>
  <c r="L28" i="10"/>
  <c r="T34" i="14"/>
  <c r="S34" i="14"/>
  <c r="R34" i="14"/>
  <c r="Q34" i="14"/>
  <c r="O34" i="14"/>
  <c r="N34" i="14"/>
  <c r="M34" i="14"/>
  <c r="L34" i="14"/>
  <c r="T31" i="14"/>
  <c r="S31" i="14"/>
  <c r="R31" i="14"/>
  <c r="Q31" i="14"/>
  <c r="O31" i="14"/>
  <c r="N31" i="14"/>
  <c r="M31" i="14"/>
  <c r="L31" i="14"/>
  <c r="T32" i="11"/>
  <c r="S32" i="11"/>
  <c r="R32" i="11"/>
  <c r="Q32" i="11"/>
  <c r="O32" i="11"/>
  <c r="N32" i="11"/>
  <c r="M32" i="11"/>
  <c r="L32" i="11"/>
  <c r="T29" i="11"/>
  <c r="S29" i="11"/>
  <c r="R29" i="11"/>
  <c r="Q29" i="11"/>
  <c r="O29" i="11"/>
  <c r="N29" i="11"/>
  <c r="M29" i="11"/>
  <c r="L29" i="11"/>
  <c r="V96" i="1"/>
  <c r="U96" i="1"/>
  <c r="T96" i="1"/>
  <c r="S96" i="1"/>
  <c r="Q96" i="1"/>
  <c r="P96" i="1"/>
  <c r="O96" i="1"/>
  <c r="N96" i="1"/>
  <c r="T93" i="1"/>
  <c r="U93" i="1"/>
  <c r="V93" i="1"/>
  <c r="S93" i="1"/>
  <c r="O93" i="1"/>
  <c r="P93" i="1"/>
  <c r="Q93" i="1"/>
  <c r="N93" i="1"/>
  <c r="K77" i="9"/>
  <c r="L77" i="9"/>
  <c r="M77" i="9"/>
  <c r="J77" i="9"/>
  <c r="K69" i="9"/>
  <c r="L69" i="9"/>
  <c r="M69" i="9"/>
  <c r="J69" i="9"/>
  <c r="I46" i="18"/>
  <c r="J46" i="18"/>
  <c r="K46" i="18"/>
  <c r="H46" i="18"/>
  <c r="U33" i="18"/>
  <c r="Q33" i="18"/>
  <c r="M33" i="18"/>
  <c r="I33" i="18"/>
  <c r="I43" i="16"/>
  <c r="S34" i="16" s="1"/>
  <c r="J43" i="16"/>
  <c r="T34" i="16" s="1"/>
  <c r="K43" i="16"/>
  <c r="U34" i="16" s="1"/>
  <c r="H43" i="16"/>
  <c r="R34" i="16" s="1"/>
  <c r="U30" i="16"/>
  <c r="Q30" i="16"/>
  <c r="M30" i="16"/>
  <c r="I30" i="16"/>
  <c r="H113" i="8"/>
  <c r="I113" i="8"/>
  <c r="J113" i="8"/>
  <c r="G113" i="8"/>
  <c r="I47" i="12"/>
  <c r="S38" i="12" s="1"/>
  <c r="J47" i="12"/>
  <c r="T38" i="12" s="1"/>
  <c r="K47" i="12"/>
  <c r="U38" i="12" s="1"/>
  <c r="I48" i="12"/>
  <c r="J48" i="12"/>
  <c r="K48" i="12"/>
  <c r="H48" i="12"/>
  <c r="H47" i="12"/>
  <c r="R38" i="12" s="1"/>
  <c r="U34" i="12"/>
  <c r="U33" i="12"/>
  <c r="U41" i="12" s="1"/>
  <c r="Q34" i="12"/>
  <c r="Q33" i="12"/>
  <c r="T41" i="12" s="1"/>
  <c r="M34" i="12"/>
  <c r="M33" i="12"/>
  <c r="S41" i="12" s="1"/>
  <c r="I34" i="12"/>
  <c r="I33" i="12"/>
  <c r="R41" i="12" s="1"/>
  <c r="K36" i="20"/>
  <c r="K35" i="20"/>
  <c r="U26" i="20" s="1"/>
  <c r="J36" i="20"/>
  <c r="J35" i="20"/>
  <c r="T26" i="20" s="1"/>
  <c r="I36" i="20"/>
  <c r="I35" i="20"/>
  <c r="S26" i="20" s="1"/>
  <c r="H36" i="20"/>
  <c r="H35" i="20"/>
  <c r="R26" i="20" s="1"/>
  <c r="U22" i="20"/>
  <c r="U21" i="20"/>
  <c r="U29" i="20" s="1"/>
  <c r="Q22" i="20"/>
  <c r="Q21" i="20"/>
  <c r="T29" i="20" s="1"/>
  <c r="M22" i="20"/>
  <c r="M21" i="20"/>
  <c r="S29" i="20" s="1"/>
  <c r="I22" i="20"/>
  <c r="I21" i="20"/>
  <c r="R29" i="20" s="1"/>
  <c r="K39" i="19"/>
  <c r="K38" i="19"/>
  <c r="U29" i="19" s="1"/>
  <c r="J39" i="19"/>
  <c r="J38" i="19"/>
  <c r="T29" i="19" s="1"/>
  <c r="I39" i="19"/>
  <c r="I38" i="19"/>
  <c r="S29" i="19" s="1"/>
  <c r="H39" i="19"/>
  <c r="H38" i="19"/>
  <c r="R29" i="19" s="1"/>
  <c r="U25" i="19"/>
  <c r="U24" i="19"/>
  <c r="U32" i="19" s="1"/>
  <c r="Q25" i="19"/>
  <c r="Q24" i="19"/>
  <c r="T32" i="19" s="1"/>
  <c r="M25" i="19"/>
  <c r="M24" i="19"/>
  <c r="S32" i="19" s="1"/>
  <c r="I25" i="19"/>
  <c r="I24" i="19"/>
  <c r="R32" i="19" s="1"/>
  <c r="G66" i="10" l="1"/>
  <c r="J68" i="14"/>
  <c r="I68" i="14"/>
  <c r="H68" i="14"/>
  <c r="G68" i="14"/>
  <c r="J66" i="11" l="1"/>
  <c r="I66" i="11"/>
  <c r="H66" i="11"/>
  <c r="G66" i="11"/>
  <c r="J66" i="10" l="1"/>
  <c r="I66" i="10"/>
  <c r="H66" i="10"/>
  <c r="V117" i="1" l="1"/>
  <c r="R117" i="1"/>
  <c r="N117" i="1"/>
  <c r="J117" i="1"/>
  <c r="J130" i="1"/>
  <c r="K130" i="1"/>
  <c r="L130" i="1"/>
  <c r="I130" i="1"/>
  <c r="Q78" i="2"/>
  <c r="M78" i="2"/>
  <c r="I78" i="2"/>
  <c r="E78" i="2"/>
  <c r="G91" i="2"/>
  <c r="F91" i="2"/>
  <c r="E91" i="2"/>
  <c r="D91" i="2"/>
  <c r="G41" i="14" l="1"/>
  <c r="J41" i="14" l="1"/>
  <c r="I41" i="14"/>
  <c r="H41" i="14"/>
  <c r="U27" i="14"/>
  <c r="T27" i="14"/>
  <c r="Q27" i="14"/>
  <c r="P27" i="14"/>
  <c r="M27" i="14"/>
  <c r="L27" i="14"/>
  <c r="I27" i="14"/>
  <c r="H27" i="14"/>
  <c r="U25" i="11" l="1"/>
  <c r="Q25" i="11"/>
  <c r="M25" i="11"/>
  <c r="I25" i="11"/>
  <c r="T25" i="11"/>
  <c r="P25" i="11"/>
  <c r="L25" i="11"/>
  <c r="H25" i="11"/>
  <c r="H39" i="11"/>
  <c r="I39" i="11"/>
  <c r="J39" i="11"/>
  <c r="G39" i="11"/>
  <c r="G38" i="10"/>
  <c r="J38" i="10"/>
  <c r="I38" i="10"/>
  <c r="H38" i="10"/>
  <c r="U24" i="10"/>
  <c r="Q24" i="10"/>
  <c r="M24" i="10"/>
  <c r="I24" i="10"/>
  <c r="T24" i="10"/>
  <c r="P24" i="10"/>
  <c r="L24" i="10"/>
  <c r="H24" i="10"/>
  <c r="T100" i="8" l="1"/>
  <c r="P100" i="8"/>
  <c r="L100" i="8"/>
  <c r="H100" i="8"/>
  <c r="F64" i="2" l="1"/>
  <c r="G64" i="2"/>
  <c r="H64" i="2"/>
  <c r="E64" i="2"/>
  <c r="R50" i="2"/>
  <c r="N50" i="2"/>
  <c r="J50" i="2"/>
  <c r="F50" i="2"/>
  <c r="H87" i="8" l="1"/>
  <c r="I87" i="8"/>
  <c r="J87" i="8"/>
  <c r="G87" i="8"/>
  <c r="T66" i="8"/>
  <c r="P66" i="8"/>
  <c r="L66" i="8"/>
  <c r="H66" i="8"/>
  <c r="J104" i="1" l="1"/>
  <c r="K104" i="1"/>
  <c r="L104" i="1"/>
  <c r="I104" i="1"/>
  <c r="L103" i="1"/>
  <c r="K103" i="1"/>
  <c r="J103" i="1"/>
  <c r="I103" i="1"/>
  <c r="V84" i="1"/>
  <c r="R84" i="1"/>
  <c r="N84" i="1"/>
  <c r="J84" i="1"/>
  <c r="V83" i="1"/>
  <c r="R83" i="1"/>
  <c r="N83" i="1"/>
  <c r="J83" i="1"/>
  <c r="H6" i="10" l="1"/>
  <c r="H5" i="10"/>
  <c r="H3" i="16"/>
  <c r="H2" i="16"/>
  <c r="H5" i="11"/>
  <c r="H6" i="11"/>
  <c r="H6" i="13"/>
  <c r="H5" i="13"/>
  <c r="H6" i="14"/>
  <c r="H5" i="14"/>
  <c r="H3" i="15" l="1"/>
  <c r="H4" i="10"/>
  <c r="H4" i="11"/>
  <c r="H4" i="13"/>
  <c r="H4" i="14"/>
  <c r="H2" i="15" l="1"/>
  <c r="H3" i="12"/>
  <c r="H4" i="12"/>
  <c r="H3" i="10"/>
  <c r="H3" i="11"/>
  <c r="H3" i="14"/>
  <c r="H2" i="12" l="1"/>
  <c r="H2" i="10"/>
  <c r="H2" i="11"/>
  <c r="H2" i="14"/>
  <c r="K8" i="3" l="1"/>
  <c r="L3" i="1"/>
  <c r="L2" i="12"/>
  <c r="H35" i="8" l="1"/>
  <c r="H34" i="8"/>
  <c r="H33" i="8" l="1"/>
  <c r="H32" i="8"/>
  <c r="H31" i="8"/>
  <c r="H30" i="8"/>
  <c r="H29" i="8"/>
  <c r="H28" i="8"/>
  <c r="H27" i="8"/>
  <c r="H26" i="8"/>
  <c r="S10" i="9" l="1"/>
  <c r="T10" i="9"/>
  <c r="U10" i="9"/>
  <c r="R10" i="9"/>
  <c r="I64" i="3" l="1"/>
  <c r="J64" i="3"/>
  <c r="K64" i="3"/>
  <c r="I65" i="3"/>
  <c r="J65" i="3"/>
  <c r="K65" i="3"/>
  <c r="H65" i="3"/>
  <c r="H64" i="3"/>
  <c r="I68" i="7" l="1"/>
  <c r="J68" i="7"/>
  <c r="K68" i="7"/>
  <c r="I69" i="7"/>
  <c r="J69" i="7"/>
  <c r="K69" i="7"/>
  <c r="H69" i="7"/>
  <c r="H68" i="7"/>
  <c r="Q55" i="1" l="1"/>
  <c r="R55" i="1"/>
  <c r="S55" i="1"/>
  <c r="Q56" i="1"/>
  <c r="R56" i="1"/>
  <c r="S56" i="1"/>
  <c r="P56" i="1"/>
  <c r="P55" i="1"/>
  <c r="J62" i="1" l="1"/>
  <c r="K62" i="1"/>
  <c r="L62" i="1"/>
  <c r="J63" i="1"/>
  <c r="K63" i="1"/>
  <c r="L63" i="1"/>
  <c r="I63" i="1"/>
  <c r="I62" i="1"/>
  <c r="J52" i="6" l="1"/>
  <c r="K52" i="6"/>
  <c r="L52" i="6"/>
  <c r="J53" i="6"/>
  <c r="K53" i="6"/>
  <c r="L53" i="6"/>
  <c r="I53" i="6"/>
  <c r="I52" i="6"/>
  <c r="K47" i="4" l="1"/>
  <c r="J47" i="4"/>
  <c r="I47" i="4"/>
  <c r="H47" i="4"/>
  <c r="K46" i="4"/>
  <c r="J46" i="4"/>
  <c r="I46" i="4"/>
  <c r="H46" i="4"/>
  <c r="T32" i="4" l="1"/>
  <c r="U31" i="4"/>
  <c r="T31" i="4"/>
  <c r="P32" i="4"/>
  <c r="Q31" i="4"/>
  <c r="P31" i="4"/>
  <c r="L32" i="4"/>
  <c r="M31" i="4"/>
  <c r="L31" i="4"/>
  <c r="I31" i="4"/>
  <c r="H32" i="4"/>
  <c r="H31" i="4"/>
  <c r="K40" i="5" l="1"/>
  <c r="J40" i="5"/>
  <c r="I40" i="5"/>
  <c r="H40" i="5"/>
  <c r="K39" i="5"/>
  <c r="J39" i="5"/>
  <c r="I39" i="5"/>
  <c r="H39" i="5"/>
  <c r="I36" i="2" l="1"/>
  <c r="H36" i="2"/>
  <c r="G36" i="2"/>
  <c r="F36" i="2"/>
  <c r="T55" i="7" l="1"/>
  <c r="P55" i="7"/>
  <c r="L55" i="7"/>
  <c r="H55" i="7"/>
  <c r="H25" i="8" l="1"/>
  <c r="H24" i="8"/>
  <c r="H23" i="8"/>
  <c r="H22" i="8"/>
  <c r="U49" i="1" l="1"/>
  <c r="Q49" i="1"/>
  <c r="M49" i="1"/>
  <c r="I49" i="1"/>
  <c r="H21" i="8"/>
  <c r="U44" i="1" l="1"/>
  <c r="Q44" i="1"/>
  <c r="M44" i="1"/>
  <c r="I44" i="1"/>
  <c r="V43" i="1"/>
  <c r="U43" i="1"/>
  <c r="R43" i="1"/>
  <c r="Q43" i="1"/>
  <c r="N43" i="1"/>
  <c r="M43" i="1"/>
  <c r="J43" i="1"/>
  <c r="I43" i="1"/>
  <c r="T46" i="3"/>
  <c r="U45" i="3"/>
  <c r="T45" i="3"/>
  <c r="P46" i="3"/>
  <c r="Q45" i="3"/>
  <c r="P45" i="3"/>
  <c r="L46" i="3"/>
  <c r="M45" i="3"/>
  <c r="L45" i="3"/>
  <c r="I45" i="3"/>
  <c r="H46" i="3"/>
  <c r="H45" i="3"/>
  <c r="T50" i="7"/>
  <c r="U49" i="7"/>
  <c r="T49" i="7"/>
  <c r="P50" i="7"/>
  <c r="Q49" i="7"/>
  <c r="P49" i="7"/>
  <c r="L50" i="7"/>
  <c r="M49" i="7"/>
  <c r="L49" i="7"/>
  <c r="I49" i="7"/>
  <c r="H50" i="7"/>
  <c r="H49" i="7"/>
  <c r="H14" i="8" l="1"/>
  <c r="H13" i="8"/>
  <c r="I35" i="7"/>
  <c r="H12" i="8" l="1"/>
  <c r="H11" i="8"/>
  <c r="I34" i="7"/>
  <c r="I33" i="7"/>
  <c r="I32" i="7" l="1"/>
  <c r="H32" i="3" l="1"/>
  <c r="H10" i="8"/>
  <c r="I31" i="7" l="1"/>
  <c r="I30" i="7"/>
  <c r="H31" i="3"/>
  <c r="H30" i="3"/>
  <c r="H9" i="8"/>
  <c r="I30" i="1"/>
  <c r="U36" i="6" l="1"/>
  <c r="U35" i="6"/>
  <c r="Q36" i="6"/>
  <c r="Q35" i="6"/>
  <c r="M36" i="6"/>
  <c r="M35" i="6"/>
  <c r="I36" i="6"/>
  <c r="I35" i="6"/>
  <c r="I29" i="1" l="1"/>
  <c r="I28" i="1"/>
  <c r="I27" i="1"/>
  <c r="I26" i="1"/>
  <c r="I29" i="7"/>
  <c r="I28" i="7"/>
  <c r="I27" i="7"/>
  <c r="I26" i="7"/>
  <c r="H29" i="3"/>
  <c r="H28" i="3"/>
  <c r="H27" i="3"/>
  <c r="H26" i="3"/>
  <c r="H7" i="8"/>
  <c r="H6" i="8"/>
  <c r="H5" i="8"/>
  <c r="H4" i="8"/>
  <c r="E10" i="9" l="1"/>
  <c r="D10" i="9"/>
  <c r="C10" i="9"/>
  <c r="B10" i="9"/>
  <c r="R22" i="2"/>
  <c r="R21" i="2"/>
  <c r="N22" i="2"/>
  <c r="N21" i="2"/>
  <c r="J22" i="2"/>
  <c r="J21" i="2"/>
  <c r="F22" i="2"/>
  <c r="F21" i="2"/>
  <c r="T27" i="5"/>
  <c r="T26" i="5"/>
  <c r="P27" i="5"/>
  <c r="P26" i="5"/>
  <c r="L27" i="5"/>
  <c r="L26" i="5"/>
  <c r="H27" i="5"/>
  <c r="H26" i="5"/>
  <c r="I25" i="7" l="1"/>
  <c r="H25" i="3"/>
  <c r="I25" i="1"/>
  <c r="H3" i="8"/>
  <c r="H2" i="8" l="1"/>
  <c r="L20" i="3" l="1"/>
  <c r="L15" i="3" l="1"/>
</calcChain>
</file>

<file path=xl/sharedStrings.xml><?xml version="1.0" encoding="utf-8"?>
<sst xmlns="http://schemas.openxmlformats.org/spreadsheetml/2006/main" count="4298" uniqueCount="361">
  <si>
    <t>Name</t>
  </si>
  <si>
    <t>Per Target Pecked</t>
  </si>
  <si>
    <t>Darwin</t>
  </si>
  <si>
    <t>Session data</t>
  </si>
  <si>
    <t>Total Session</t>
  </si>
  <si>
    <t>Program</t>
  </si>
  <si>
    <t>HK p1</t>
  </si>
  <si>
    <t>HK p2</t>
  </si>
  <si>
    <t>Goodall</t>
  </si>
  <si>
    <t>HK p2 15s</t>
  </si>
  <si>
    <t>HK p2 10s</t>
  </si>
  <si>
    <t>HK p2 5s</t>
  </si>
  <si>
    <t>Age</t>
  </si>
  <si>
    <t>Gambit</t>
  </si>
  <si>
    <t>Session Num</t>
  </si>
  <si>
    <t>Mario</t>
  </si>
  <si>
    <t>Peach</t>
  </si>
  <si>
    <t>hk p2 10s</t>
  </si>
  <si>
    <t>Shy Guy</t>
  </si>
  <si>
    <t>Box</t>
  </si>
  <si>
    <t>Estelle</t>
  </si>
  <si>
    <t>Hicks Day 1</t>
  </si>
  <si>
    <t>Hicks Day 2</t>
  </si>
  <si>
    <t>Hicks Day 3</t>
  </si>
  <si>
    <t>Hicks Day 4</t>
  </si>
  <si>
    <t>Hicks Day 5</t>
  </si>
  <si>
    <t>Hicks Day 6</t>
  </si>
  <si>
    <t>Hicks Day 7</t>
  </si>
  <si>
    <t>Hicks Day 8</t>
  </si>
  <si>
    <t>Hicks Day 9</t>
  </si>
  <si>
    <t>Hicks Day 10</t>
  </si>
  <si>
    <t>hk p2 5s</t>
  </si>
  <si>
    <t>Each Session</t>
  </si>
  <si>
    <t>1 avg time%</t>
  </si>
  <si>
    <t>1 st dev</t>
  </si>
  <si>
    <t>2 avg time%</t>
  </si>
  <si>
    <t>2 st dev</t>
  </si>
  <si>
    <t>4 avg time%</t>
  </si>
  <si>
    <t>4 st dev</t>
  </si>
  <si>
    <t>8 avg time%</t>
  </si>
  <si>
    <t>8 st dev</t>
  </si>
  <si>
    <t>HK p2 5 s</t>
  </si>
  <si>
    <t>total trials</t>
  </si>
  <si>
    <t>cut</t>
  </si>
  <si>
    <t>7/3/20202</t>
  </si>
  <si>
    <t>error July 7</t>
  </si>
  <si>
    <t>Hicks Day 1 (Re do)</t>
  </si>
  <si>
    <t>(repeat)</t>
  </si>
  <si>
    <t>completed 17 trials</t>
  </si>
  <si>
    <t>amount of PT phases skipped</t>
  </si>
  <si>
    <t>errors</t>
  </si>
  <si>
    <t>missses</t>
  </si>
  <si>
    <t>misses</t>
  </si>
  <si>
    <t>No PT phase</t>
  </si>
  <si>
    <t>error</t>
  </si>
  <si>
    <t>Day 1 redo</t>
  </si>
  <si>
    <t>miss</t>
  </si>
  <si>
    <t>avg PT1</t>
  </si>
  <si>
    <t>st PT1</t>
  </si>
  <si>
    <t>avg pt2</t>
  </si>
  <si>
    <t>st PT2</t>
  </si>
  <si>
    <t>avg PT4</t>
  </si>
  <si>
    <t>st PT4</t>
  </si>
  <si>
    <t>avg PT8</t>
  </si>
  <si>
    <t>st PT8</t>
  </si>
  <si>
    <t>completed 33 trials</t>
  </si>
  <si>
    <t>completed 11 trials</t>
  </si>
  <si>
    <t>re do</t>
  </si>
  <si>
    <t>completed 1 trial</t>
  </si>
  <si>
    <t>error-cut</t>
  </si>
  <si>
    <t>Box1</t>
  </si>
  <si>
    <t>Box 8</t>
  </si>
  <si>
    <t>Box 3</t>
  </si>
  <si>
    <t>Odin</t>
  </si>
  <si>
    <t>MixedAuto</t>
  </si>
  <si>
    <t>Num Pecked</t>
  </si>
  <si>
    <t>box 5</t>
  </si>
  <si>
    <t>box 8</t>
  </si>
  <si>
    <t>trials pecked</t>
  </si>
  <si>
    <t>Shy guy</t>
  </si>
  <si>
    <t>average</t>
  </si>
  <si>
    <t>Homekey Phase 1 training (instrumental)</t>
  </si>
  <si>
    <t>**add some sessions where the PT are not on the screen so they don't know what type of trial is coming next give after they already have experience with the task</t>
  </si>
  <si>
    <t>inhibition of return???</t>
  </si>
  <si>
    <t>arisaki lab</t>
  </si>
  <si>
    <t>:( didn't peck the start session buttong</t>
  </si>
  <si>
    <t>Homekey Phase 1 training (instrumental, start session removed, goes right into training)</t>
  </si>
  <si>
    <t>Hicks Day 1, no PTs visible</t>
  </si>
  <si>
    <t>Hicks Day 1, no PT present</t>
  </si>
  <si>
    <t>hidden PTs day 1</t>
  </si>
  <si>
    <t>Hidden PTs day 2</t>
  </si>
  <si>
    <t>anti-hicks effect author lawrence 2010</t>
  </si>
  <si>
    <t>exgenous vs endogenous attention differentspeeds</t>
  </si>
  <si>
    <t xml:space="preserve">pigeon pecking movement is kind of similar to the human eye scaade </t>
  </si>
  <si>
    <t>blough</t>
  </si>
  <si>
    <t>inhibition of return author gibson</t>
  </si>
  <si>
    <t>alan castel inhibition of return</t>
  </si>
  <si>
    <t>making the PT more subtle?</t>
  </si>
  <si>
    <t>giving the PTs in ascending order?</t>
  </si>
  <si>
    <t>PT, 15s</t>
  </si>
  <si>
    <t>avg</t>
  </si>
  <si>
    <t>st dev</t>
  </si>
  <si>
    <t>PT, 15s (no start session button)</t>
  </si>
  <si>
    <t>accidentlly ran phase 1 training</t>
  </si>
  <si>
    <t>PT, 15s (no start session button; endless start endless choice)</t>
  </si>
  <si>
    <t>PT, 15s (no start session button, fucked up data file)</t>
  </si>
  <si>
    <t>**endless</t>
  </si>
  <si>
    <t>**not endless</t>
  </si>
  <si>
    <t>Hidden PTs</t>
  </si>
  <si>
    <t>1 median</t>
  </si>
  <si>
    <t>2 median</t>
  </si>
  <si>
    <t>4 median</t>
  </si>
  <si>
    <t>8 median</t>
  </si>
  <si>
    <t>no PT phase</t>
  </si>
  <si>
    <t>avg median</t>
  </si>
  <si>
    <t>medians</t>
  </si>
  <si>
    <t>day 1 re do</t>
  </si>
  <si>
    <t>median avg</t>
  </si>
  <si>
    <t>median</t>
  </si>
  <si>
    <t>PT 10s</t>
  </si>
  <si>
    <t>slope</t>
  </si>
  <si>
    <t>log slope</t>
  </si>
  <si>
    <t>linear slope</t>
  </si>
  <si>
    <t>PT 5s</t>
  </si>
  <si>
    <t>Hick Day 1</t>
  </si>
  <si>
    <t>Hick Day 2</t>
  </si>
  <si>
    <t>Hick Day 3</t>
  </si>
  <si>
    <t>Hick Day 4</t>
  </si>
  <si>
    <t>Hick Day 5</t>
  </si>
  <si>
    <t>Hick Day 6</t>
  </si>
  <si>
    <t>Hick Day 7</t>
  </si>
  <si>
    <t>Hick Day 8</t>
  </si>
  <si>
    <t>Hick Day 9</t>
  </si>
  <si>
    <t>Hick Day 10</t>
  </si>
  <si>
    <t>cut truly an absurb amount of missed trials</t>
  </si>
  <si>
    <t>Median</t>
  </si>
  <si>
    <t>need to cut, didn't hit a single PT1</t>
  </si>
  <si>
    <t>Re-done for the tiny birds</t>
  </si>
  <si>
    <t>adjusted for tiny birds</t>
  </si>
  <si>
    <t>Avg</t>
  </si>
  <si>
    <t>re do for tiny birds</t>
  </si>
  <si>
    <t>graphs with adjusted data</t>
  </si>
  <si>
    <t>re-adjusted even more for tiny birds</t>
  </si>
  <si>
    <t>re-adjusted for tiny birds</t>
  </si>
  <si>
    <t>Homekey Phase 1 training</t>
  </si>
  <si>
    <t>Luigi</t>
  </si>
  <si>
    <t>Wario</t>
  </si>
  <si>
    <t>Wenchang</t>
  </si>
  <si>
    <t>Itzamna</t>
  </si>
  <si>
    <t>Hawthorne</t>
  </si>
  <si>
    <t>age</t>
  </si>
  <si>
    <t>error not enough trials</t>
  </si>
  <si>
    <t>Hicks Day 1 re-do tiny birds</t>
  </si>
  <si>
    <t>Hicks Day 2 re-do for tiny birds</t>
  </si>
  <si>
    <t>Hicks Day 3 re-do for tiny birds</t>
  </si>
  <si>
    <t>Hicks Day 4 re-do for tiny birds</t>
  </si>
  <si>
    <t>Hicks Day 5 re-do for tiny birds</t>
  </si>
  <si>
    <t>Hicks Day 6 re-do for tiny birds</t>
  </si>
  <si>
    <t>Hicks Day 7 re-do for tiny birds</t>
  </si>
  <si>
    <t>Hicks Day 8 re-do for tiny birds</t>
  </si>
  <si>
    <t>Hicks Day 9 re-do for tiny birds</t>
  </si>
  <si>
    <t>Hicks Day 10 re-do for tiny birds</t>
  </si>
  <si>
    <t>Yoshi</t>
  </si>
  <si>
    <t>Homekey phase 1 training</t>
  </si>
  <si>
    <t>Homekey Auto/inst</t>
  </si>
  <si>
    <t>Vonnegut</t>
  </si>
  <si>
    <t>Phase 2 15s</t>
  </si>
  <si>
    <t>Homekey Phase 1 training auto/inst</t>
  </si>
  <si>
    <t>Phase 2 10s</t>
  </si>
  <si>
    <t>Hick PT 1 in either BL or BR</t>
  </si>
  <si>
    <t>new</t>
  </si>
  <si>
    <t>old</t>
  </si>
  <si>
    <t>PT 1 BL or BR</t>
  </si>
  <si>
    <t xml:space="preserve">Avg </t>
  </si>
  <si>
    <t>*most of the misses in PT 1 are BL</t>
  </si>
  <si>
    <t>This all lumped together like earlier, but should analyze comparing the BL and BR in the PT 8 condition to these PT 1</t>
  </si>
  <si>
    <t>3 sessions so far, 60 trials total</t>
  </si>
  <si>
    <t>Tiny Birds</t>
  </si>
  <si>
    <t>didn't grab for some reason :( it's on the comp go get it</t>
  </si>
  <si>
    <t>PT 1</t>
  </si>
  <si>
    <t>PT 2</t>
  </si>
  <si>
    <t>PT 4</t>
  </si>
  <si>
    <t>PT 8</t>
  </si>
  <si>
    <t>PT 3</t>
  </si>
  <si>
    <t>PT1 BL or BR</t>
  </si>
  <si>
    <t>Day 1</t>
  </si>
  <si>
    <t>Day 2</t>
  </si>
  <si>
    <t>Day 3</t>
  </si>
  <si>
    <t>Day 4</t>
  </si>
  <si>
    <t>Day 5</t>
  </si>
  <si>
    <t>Day 6</t>
  </si>
  <si>
    <t>Day 7</t>
  </si>
  <si>
    <t>Day 8</t>
  </si>
  <si>
    <t>Day 9</t>
  </si>
  <si>
    <t>Day 10</t>
  </si>
  <si>
    <t>Averages</t>
  </si>
  <si>
    <t>Average</t>
  </si>
  <si>
    <t>thoth</t>
  </si>
  <si>
    <t>homekey phase 1</t>
  </si>
  <si>
    <t>athena</t>
  </si>
  <si>
    <t>homekey auto/shaping</t>
  </si>
  <si>
    <t>p2 15s</t>
  </si>
  <si>
    <t>p2 10s</t>
  </si>
  <si>
    <t>waluigi</t>
  </si>
  <si>
    <t>Phase 1</t>
  </si>
  <si>
    <t>phase 2 15s</t>
  </si>
  <si>
    <t>phase 1</t>
  </si>
  <si>
    <t>p2 5s</t>
  </si>
  <si>
    <t xml:space="preserve">Medians </t>
  </si>
  <si>
    <t>PT1</t>
  </si>
  <si>
    <t>PT2</t>
  </si>
  <si>
    <t>PT4</t>
  </si>
  <si>
    <t>PT8</t>
  </si>
  <si>
    <t>Phase 2 5s</t>
  </si>
  <si>
    <t>not run :(</t>
  </si>
  <si>
    <t>Dickinson</t>
  </si>
  <si>
    <t>Rand Loc</t>
  </si>
  <si>
    <t>year born</t>
  </si>
  <si>
    <t>name</t>
  </si>
  <si>
    <t xml:space="preserve">Athena </t>
  </si>
  <si>
    <t>Avg (All sessions)</t>
  </si>
  <si>
    <t>Median (All sessions)</t>
  </si>
  <si>
    <t>Thoth</t>
  </si>
  <si>
    <t>Waluigi</t>
  </si>
  <si>
    <t>phase 2 10s</t>
  </si>
  <si>
    <t>Bowser</t>
  </si>
  <si>
    <t>Homekey phase 1</t>
  </si>
  <si>
    <t xml:space="preserve">**new hicks variation make PTs more subtle </t>
  </si>
  <si>
    <t>phase 2 5 s</t>
  </si>
  <si>
    <t>rand Loc</t>
  </si>
  <si>
    <t>Fixed</t>
  </si>
  <si>
    <t>Avg (All Sessions)</t>
  </si>
  <si>
    <t>Year born</t>
  </si>
  <si>
    <t>Median (All Sessions)</t>
  </si>
  <si>
    <t>Rand</t>
  </si>
  <si>
    <t>*from birds currently part of the location data</t>
  </si>
  <si>
    <t>Median all sessions</t>
  </si>
  <si>
    <t>first</t>
  </si>
  <si>
    <t>last</t>
  </si>
  <si>
    <t>Fixed Avg (first 3)</t>
  </si>
  <si>
    <t>Fixed Avg (last 3)</t>
  </si>
  <si>
    <t>Fixed median (first 3)</t>
  </si>
  <si>
    <t>Fixed median (last 3)</t>
  </si>
  <si>
    <t>Athena</t>
  </si>
  <si>
    <t>Rand Avg (first 3)</t>
  </si>
  <si>
    <t>Rand Avg (last 3)</t>
  </si>
  <si>
    <t>Rand median (first 3)</t>
  </si>
  <si>
    <t>Rand median (last 3)</t>
  </si>
  <si>
    <t>First</t>
  </si>
  <si>
    <t>Last</t>
  </si>
  <si>
    <t>Medians</t>
  </si>
  <si>
    <t>subtle PTs</t>
  </si>
  <si>
    <t>phase 2 5s</t>
  </si>
  <si>
    <t>herriot</t>
  </si>
  <si>
    <t>homekey</t>
  </si>
  <si>
    <t>**got some initial training in oct</t>
  </si>
  <si>
    <t>phase 2 15 s</t>
  </si>
  <si>
    <t>program var</t>
  </si>
  <si>
    <t>Cousteau</t>
  </si>
  <si>
    <t>Durrell</t>
  </si>
  <si>
    <t>subtle PT</t>
  </si>
  <si>
    <t>Homekey</t>
  </si>
  <si>
    <t xml:space="preserve">phase 2 15 s </t>
  </si>
  <si>
    <t>classic, not subtle</t>
  </si>
  <si>
    <t xml:space="preserve">Median </t>
  </si>
  <si>
    <t>Subtle PTs rand loc</t>
  </si>
  <si>
    <t>Tiny only</t>
  </si>
  <si>
    <t>Avg all sessions</t>
  </si>
  <si>
    <t>luigi</t>
  </si>
  <si>
    <t>Fixed loc</t>
  </si>
  <si>
    <t>Full size</t>
  </si>
  <si>
    <t>tiny</t>
  </si>
  <si>
    <t>Rand Loc Subtle PTs</t>
  </si>
  <si>
    <t>subtle</t>
  </si>
  <si>
    <t>yoshi</t>
  </si>
  <si>
    <t>durrell</t>
  </si>
  <si>
    <t>cousteau</t>
  </si>
  <si>
    <t>jubilee</t>
  </si>
  <si>
    <t>rand loc median all sessions</t>
  </si>
  <si>
    <t>tiny-fixed</t>
  </si>
  <si>
    <t>full-fixed</t>
  </si>
  <si>
    <t>tiny-rand</t>
  </si>
  <si>
    <t>tiny-subtle</t>
  </si>
  <si>
    <t>across all sessions</t>
  </si>
  <si>
    <t>Herriot</t>
  </si>
  <si>
    <t>rand loc subtle PTs median all sessions</t>
  </si>
  <si>
    <t>Full-Fixed</t>
  </si>
  <si>
    <t>Tiny-Fixed</t>
  </si>
  <si>
    <t>Tiny-Rand</t>
  </si>
  <si>
    <t>Error</t>
  </si>
  <si>
    <t>Miss</t>
  </si>
  <si>
    <t>classic rand</t>
  </si>
  <si>
    <t>Classic Rand</t>
  </si>
  <si>
    <t>classic</t>
  </si>
  <si>
    <t>Classic rand</t>
  </si>
  <si>
    <t>Phase 2 5 s</t>
  </si>
  <si>
    <t xml:space="preserve">Itzamna </t>
  </si>
  <si>
    <t>Subtle PTs - Rand Loc</t>
  </si>
  <si>
    <t>Jubilee</t>
  </si>
  <si>
    <t>Homekey phase 2 15 s</t>
  </si>
  <si>
    <t>variation</t>
  </si>
  <si>
    <t>Rand Loc obvious PTs</t>
  </si>
  <si>
    <t>Rand loc after subtle PT training</t>
  </si>
  <si>
    <t>cut didn't finish :(</t>
  </si>
  <si>
    <t>cut didn't finish</t>
  </si>
  <si>
    <t>Homekey phase 2 10s</t>
  </si>
  <si>
    <t>9 sessions (all sessions)</t>
  </si>
  <si>
    <t>all sessions</t>
  </si>
  <si>
    <t>Homekey phase 2 5s</t>
  </si>
  <si>
    <t>right</t>
  </si>
  <si>
    <t>left</t>
  </si>
  <si>
    <t>yes</t>
  </si>
  <si>
    <t>no error</t>
  </si>
  <si>
    <t>TML</t>
  </si>
  <si>
    <t>TMR</t>
  </si>
  <si>
    <t>PTNum</t>
  </si>
  <si>
    <t>corrLoc</t>
  </si>
  <si>
    <t>conditions.thisN</t>
  </si>
  <si>
    <t>noResCorrLoop.thisN</t>
  </si>
  <si>
    <t>choice peck location</t>
  </si>
  <si>
    <t>PT phase</t>
  </si>
  <si>
    <t>PT phasenum</t>
  </si>
  <si>
    <t>hit miss or error</t>
  </si>
  <si>
    <t>correct num</t>
  </si>
  <si>
    <t>PT time</t>
  </si>
  <si>
    <t>Food Reward</t>
  </si>
  <si>
    <t>Food Reward Num</t>
  </si>
  <si>
    <t>corr loop</t>
  </si>
  <si>
    <t>session</t>
  </si>
  <si>
    <t>BMR</t>
  </si>
  <si>
    <t>BR</t>
  </si>
  <si>
    <t>BML</t>
  </si>
  <si>
    <t>BL</t>
  </si>
  <si>
    <t>Who</t>
  </si>
  <si>
    <t>What</t>
  </si>
  <si>
    <t>Fixed, tiny</t>
  </si>
  <si>
    <t>L</t>
  </si>
  <si>
    <t>day</t>
  </si>
  <si>
    <t>Subtle PTs, rand loc</t>
  </si>
  <si>
    <t>R</t>
  </si>
  <si>
    <t>corr loc</t>
  </si>
  <si>
    <t>error 1 above</t>
  </si>
  <si>
    <t>error 1 below</t>
  </si>
  <si>
    <t>random error</t>
  </si>
  <si>
    <t>didn't press space :(</t>
  </si>
  <si>
    <t>day 7 redo</t>
  </si>
  <si>
    <t>day 7 re do</t>
  </si>
  <si>
    <t>rand loc classic</t>
  </si>
  <si>
    <t>where</t>
  </si>
  <si>
    <t>qNum</t>
  </si>
  <si>
    <t>percent</t>
  </si>
  <si>
    <t>lec1</t>
  </si>
  <si>
    <t>ch1</t>
  </si>
  <si>
    <t>lec2</t>
  </si>
  <si>
    <t>ch2</t>
  </si>
  <si>
    <t>lec3</t>
  </si>
  <si>
    <t>ch3</t>
  </si>
  <si>
    <t>for exam</t>
  </si>
  <si>
    <t>n/a</t>
  </si>
  <si>
    <t>first3</t>
  </si>
  <si>
    <t>last3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</si>
</sst>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3" x14ac:knownFonts="1">
    <font>
      <sz val="11"/>
      <color theme="1"/>
      <name val="Calibri"/>
      <family val="2"/>
      <scheme val="minor"/>
    </font>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9">
    <xf numFmtId="0" fontId="0" fillId="0" borderId="0" xfId="0"/>
    <xf numFmtId="14" fontId="0" fillId="0" borderId="0" xfId="0" applyNumberFormat="1"/>
    <xf numFmtId="9" fontId="0" fillId="0" borderId="0" xfId="0" applyNumberFormat="1"/>
    <xf numFmtId="16" fontId="0" fillId="0" borderId="0" xfId="0" applyNumberFormat="1"/>
    <xf numFmtId="44" fontId="0" fillId="0" borderId="0" xfId="1" applyFont="1"/>
    <xf numFmtId="0" fontId="0" fillId="0" borderId="0" xfId="0" applyAlignment="1">
      <alignment horizontal="right"/>
    </xf>
    <xf numFmtId="2" fontId="0" fillId="0" borderId="0" xfId="0" applyNumberFormat="1"/>
    <xf numFmtId="1" fontId="0" fillId="0" borderId="0" xfId="0" applyNumberFormat="1"/>
    <xf numFmtId="0" fontId="0" fillId="2" borderId="0" xfId="0" applyFill="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10.xml.rels><?xml version="1.0" encoding="UTF-8" standalone="yes"?>
<Relationships xmlns="http://schemas.openxmlformats.org/package/2006/relationships"><Relationship Id="rId1" Type="http://schemas.openxmlformats.org/officeDocument/2006/relationships/themeOverride" Target="../theme/themeOverride10.xml"/></Relationships>
</file>

<file path=xl/charts/_rels/chart11.xml.rels><?xml version="1.0" encoding="UTF-8" standalone="yes"?>
<Relationships xmlns="http://schemas.openxmlformats.org/package/2006/relationships"><Relationship Id="rId1" Type="http://schemas.openxmlformats.org/officeDocument/2006/relationships/themeOverride" Target="../theme/themeOverride11.xml"/></Relationships>
</file>

<file path=xl/charts/_rels/chart12.xml.rels><?xml version="1.0" encoding="UTF-8" standalone="yes"?>
<Relationships xmlns="http://schemas.openxmlformats.org/package/2006/relationships"><Relationship Id="rId1" Type="http://schemas.openxmlformats.org/officeDocument/2006/relationships/themeOverride" Target="../theme/themeOverride12.xml"/></Relationships>
</file>

<file path=xl/charts/_rels/chart13.xml.rels><?xml version="1.0" encoding="UTF-8" standalone="yes"?>
<Relationships xmlns="http://schemas.openxmlformats.org/package/2006/relationships"><Relationship Id="rId1" Type="http://schemas.openxmlformats.org/officeDocument/2006/relationships/themeOverride" Target="../theme/themeOverride13.xml"/></Relationships>
</file>

<file path=xl/charts/_rels/chart14.xml.rels><?xml version="1.0" encoding="UTF-8" standalone="yes"?>
<Relationships xmlns="http://schemas.openxmlformats.org/package/2006/relationships"><Relationship Id="rId1" Type="http://schemas.openxmlformats.org/officeDocument/2006/relationships/themeOverride" Target="../theme/themeOverride14.xml"/></Relationships>
</file>

<file path=xl/charts/_rels/chart15.xml.rels><?xml version="1.0" encoding="UTF-8" standalone="yes"?>
<Relationships xmlns="http://schemas.openxmlformats.org/package/2006/relationships"><Relationship Id="rId1" Type="http://schemas.openxmlformats.org/officeDocument/2006/relationships/themeOverride" Target="../theme/themeOverride15.xml"/></Relationships>
</file>

<file path=xl/charts/_rels/chart1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7.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19.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20.xml.rels><?xml version="1.0" encoding="UTF-8" standalone="yes"?>
<Relationships xmlns="http://schemas.openxmlformats.org/package/2006/relationships"><Relationship Id="rId1" Type="http://schemas.openxmlformats.org/officeDocument/2006/relationships/themeOverride" Target="../theme/themeOverride16.xml"/></Relationships>
</file>

<file path=xl/charts/_rels/chart21.xml.rels><?xml version="1.0" encoding="UTF-8" standalone="yes"?>
<Relationships xmlns="http://schemas.openxmlformats.org/package/2006/relationships"><Relationship Id="rId1" Type="http://schemas.openxmlformats.org/officeDocument/2006/relationships/themeOverride" Target="../theme/themeOverride17.xml"/></Relationships>
</file>

<file path=xl/charts/_rels/chart22.xml.rels><?xml version="1.0" encoding="UTF-8" standalone="yes"?>
<Relationships xmlns="http://schemas.openxmlformats.org/package/2006/relationships"><Relationship Id="rId1" Type="http://schemas.openxmlformats.org/officeDocument/2006/relationships/themeOverride" Target="../theme/themeOverride18.xml"/></Relationships>
</file>

<file path=xl/charts/_rels/chart23.xml.rels><?xml version="1.0" encoding="UTF-8" standalone="yes"?>
<Relationships xmlns="http://schemas.openxmlformats.org/package/2006/relationships"><Relationship Id="rId1" Type="http://schemas.openxmlformats.org/officeDocument/2006/relationships/themeOverride" Target="../theme/themeOverride19.xml"/></Relationships>
</file>

<file path=xl/charts/_rels/chart24.xml.rels><?xml version="1.0" encoding="UTF-8" standalone="yes"?>
<Relationships xmlns="http://schemas.openxmlformats.org/package/2006/relationships"><Relationship Id="rId1" Type="http://schemas.openxmlformats.org/officeDocument/2006/relationships/themeOverride" Target="../theme/themeOverride20.xml"/></Relationships>
</file>

<file path=xl/charts/_rels/chart25.xml.rels><?xml version="1.0" encoding="UTF-8" standalone="yes"?>
<Relationships xmlns="http://schemas.openxmlformats.org/package/2006/relationships"><Relationship Id="rId1" Type="http://schemas.openxmlformats.org/officeDocument/2006/relationships/themeOverride" Target="../theme/themeOverride21.xml"/></Relationships>
</file>

<file path=xl/charts/_rels/chart26.xml.rels><?xml version="1.0" encoding="UTF-8" standalone="yes"?>
<Relationships xmlns="http://schemas.openxmlformats.org/package/2006/relationships"><Relationship Id="rId1" Type="http://schemas.openxmlformats.org/officeDocument/2006/relationships/themeOverride" Target="../theme/themeOverride22.xml"/></Relationships>
</file>

<file path=xl/charts/_rels/chart27.xml.rels><?xml version="1.0" encoding="UTF-8" standalone="yes"?>
<Relationships xmlns="http://schemas.openxmlformats.org/package/2006/relationships"><Relationship Id="rId1" Type="http://schemas.openxmlformats.org/officeDocument/2006/relationships/themeOverride" Target="../theme/themeOverride23.xml"/></Relationships>
</file>

<file path=xl/charts/_rels/chart28.xml.rels><?xml version="1.0" encoding="UTF-8" standalone="yes"?>
<Relationships xmlns="http://schemas.openxmlformats.org/package/2006/relationships"><Relationship Id="rId1" Type="http://schemas.openxmlformats.org/officeDocument/2006/relationships/themeOverride" Target="../theme/themeOverride24.xml"/></Relationships>
</file>

<file path=xl/charts/_rels/chart29.xml.rels><?xml version="1.0" encoding="UTF-8" standalone="yes"?>
<Relationships xmlns="http://schemas.openxmlformats.org/package/2006/relationships"><Relationship Id="rId2" Type="http://schemas.openxmlformats.org/officeDocument/2006/relationships/chartUserShapes" Target="../drawings/drawing7.xml"/><Relationship Id="rId1" Type="http://schemas.openxmlformats.org/officeDocument/2006/relationships/themeOverride" Target="../theme/themeOverride25.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30.xml.rels><?xml version="1.0" encoding="UTF-8" standalone="yes"?>
<Relationships xmlns="http://schemas.openxmlformats.org/package/2006/relationships"><Relationship Id="rId2" Type="http://schemas.openxmlformats.org/officeDocument/2006/relationships/chartUserShapes" Target="../drawings/drawing8.xml"/><Relationship Id="rId1" Type="http://schemas.openxmlformats.org/officeDocument/2006/relationships/themeOverride" Target="../theme/themeOverride26.xml"/></Relationships>
</file>

<file path=xl/charts/_rels/chart31.xml.rels><?xml version="1.0" encoding="UTF-8" standalone="yes"?>
<Relationships xmlns="http://schemas.openxmlformats.org/package/2006/relationships"><Relationship Id="rId1" Type="http://schemas.openxmlformats.org/officeDocument/2006/relationships/themeOverride" Target="../theme/themeOverride27.xml"/></Relationships>
</file>

<file path=xl/charts/_rels/chart4.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5.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6.xml"/></Relationships>
</file>

<file path=xl/charts/_rels/chart7.xml.rels><?xml version="1.0" encoding="UTF-8" standalone="yes"?>
<Relationships xmlns="http://schemas.openxmlformats.org/package/2006/relationships"><Relationship Id="rId1" Type="http://schemas.openxmlformats.org/officeDocument/2006/relationships/themeOverride" Target="../theme/themeOverride7.xml"/></Relationships>
</file>

<file path=xl/charts/_rels/chart8.xml.rels><?xml version="1.0" encoding="UTF-8" standalone="yes"?>
<Relationships xmlns="http://schemas.openxmlformats.org/package/2006/relationships"><Relationship Id="rId1" Type="http://schemas.openxmlformats.org/officeDocument/2006/relationships/themeOverride" Target="../theme/themeOverride8.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lrMapOvr bg1="lt1" tx1="dk1" bg2="lt2" tx2="dk2" accent1="accent1" accent2="accent2" accent3="accent3" accent4="accent4" accent5="accent5" accent6="accent6" hlink="hlink" folHlink="folHlink"/>
  <c:chart>
    <c:title>
      <c:tx>
        <c:rich>
          <a:bodyPr/>
          <a:lstStyle/>
          <a:p>
            <a:pPr>
              <a:defRPr/>
            </a:pPr>
            <a:r>
              <a:rPr lang="en-US"/>
              <a:t>Chart Title</a:t>
            </a:r>
          </a:p>
        </c:rich>
      </c:tx>
      <c:overlay val="1"/>
    </c:title>
    <c:autoTitleDeleted val="0"/>
    <c:plotArea>
      <c:layout/>
      <c:lineChart>
        <c:grouping val="standard"/>
        <c:varyColors val="0"/>
        <c:ser>
          <c:idx val="0"/>
          <c:order val="0"/>
          <c:tx>
            <c:strRef>
              <c:f>athena!$F$15</c:f>
              <c:strCache>
                <c:ptCount val="1"/>
                <c:pt idx="0">
                  <c:v>Day 1</c:v>
                </c:pt>
              </c:strCache>
            </c:strRef>
          </c:tx>
          <c:spPr>
            <a:ln>
              <a:prstDash val="lgDash"/>
            </a:ln>
          </c:spPr>
          <c:cat>
            <c:strRef>
              <c:f>(athena!$I$14,athena!$M$14,athena!$Q$14,athena!$U$14)</c:f>
              <c:strCache>
                <c:ptCount val="4"/>
                <c:pt idx="0">
                  <c:v>avg PT1</c:v>
                </c:pt>
                <c:pt idx="1">
                  <c:v>avg pt2</c:v>
                </c:pt>
                <c:pt idx="2">
                  <c:v>avg PT4</c:v>
                </c:pt>
                <c:pt idx="3">
                  <c:v>avg PT8</c:v>
                </c:pt>
              </c:strCache>
            </c:strRef>
          </c:cat>
          <c:val>
            <c:numRef>
              <c:f>(athena!$I$15,athena!$M$15,athena!$Q$15,athena!$U$15)</c:f>
              <c:numCache>
                <c:formatCode>General</c:formatCode>
                <c:ptCount val="4"/>
                <c:pt idx="0">
                  <c:v>0.98885512499666672</c:v>
                </c:pt>
                <c:pt idx="1">
                  <c:v>0.89945726667045844</c:v>
                </c:pt>
                <c:pt idx="2">
                  <c:v>0.89424621250991665</c:v>
                </c:pt>
                <c:pt idx="3">
                  <c:v>1.0381065916679584</c:v>
                </c:pt>
              </c:numCache>
            </c:numRef>
          </c:val>
          <c:smooth val="0"/>
          <c:extLst>
            <c:ext xmlns:c16="http://schemas.microsoft.com/office/drawing/2014/chart" uri="{C3380CC4-5D6E-409C-BE32-E72D297353CC}">
              <c16:uniqueId val="{00000000-7C3B-4A1F-A9DE-5C229F5EDE71}"/>
            </c:ext>
          </c:extLst>
        </c:ser>
        <c:ser>
          <c:idx val="1"/>
          <c:order val="1"/>
          <c:tx>
            <c:strRef>
              <c:f>athena!$F$16</c:f>
              <c:strCache>
                <c:ptCount val="1"/>
                <c:pt idx="0">
                  <c:v>Day 2</c:v>
                </c:pt>
              </c:strCache>
            </c:strRef>
          </c:tx>
          <c:spPr>
            <a:ln w="31750">
              <a:solidFill>
                <a:schemeClr val="bg1">
                  <a:lumMod val="85000"/>
                </a:schemeClr>
              </a:solidFill>
            </a:ln>
          </c:spPr>
          <c:marker>
            <c:symbol val="circle"/>
            <c:size val="6"/>
            <c:spPr>
              <a:solidFill>
                <a:schemeClr val="bg1">
                  <a:lumMod val="85000"/>
                </a:schemeClr>
              </a:solidFill>
              <a:ln>
                <a:solidFill>
                  <a:schemeClr val="tx1"/>
                </a:solidFill>
              </a:ln>
            </c:spPr>
          </c:marker>
          <c:cat>
            <c:strRef>
              <c:f>(athena!$I$14,athena!$M$14,athena!$Q$14,athena!$U$14)</c:f>
              <c:strCache>
                <c:ptCount val="4"/>
                <c:pt idx="0">
                  <c:v>avg PT1</c:v>
                </c:pt>
                <c:pt idx="1">
                  <c:v>avg pt2</c:v>
                </c:pt>
                <c:pt idx="2">
                  <c:v>avg PT4</c:v>
                </c:pt>
                <c:pt idx="3">
                  <c:v>avg PT8</c:v>
                </c:pt>
              </c:strCache>
            </c:strRef>
          </c:cat>
          <c:val>
            <c:numRef>
              <c:f>(athena!$I$16,athena!$M$16,athena!$Q$16,athena!$U$16)</c:f>
              <c:numCache>
                <c:formatCode>General</c:formatCode>
                <c:ptCount val="4"/>
                <c:pt idx="0">
                  <c:v>0.94250255417649997</c:v>
                </c:pt>
                <c:pt idx="1">
                  <c:v>0.83745550414695824</c:v>
                </c:pt>
                <c:pt idx="2">
                  <c:v>0.85608382913966674</c:v>
                </c:pt>
                <c:pt idx="3">
                  <c:v>0.85960033332258357</c:v>
                </c:pt>
              </c:numCache>
            </c:numRef>
          </c:val>
          <c:smooth val="0"/>
          <c:extLst>
            <c:ext xmlns:c16="http://schemas.microsoft.com/office/drawing/2014/chart" uri="{C3380CC4-5D6E-409C-BE32-E72D297353CC}">
              <c16:uniqueId val="{00000001-7C3B-4A1F-A9DE-5C229F5EDE71}"/>
            </c:ext>
          </c:extLst>
        </c:ser>
        <c:ser>
          <c:idx val="2"/>
          <c:order val="2"/>
          <c:tx>
            <c:strRef>
              <c:f>athena!$F$17</c:f>
              <c:strCache>
                <c:ptCount val="1"/>
                <c:pt idx="0">
                  <c:v>Day 3</c:v>
                </c:pt>
              </c:strCache>
            </c:strRef>
          </c:tx>
          <c:spPr>
            <a:ln>
              <a:solidFill>
                <a:schemeClr val="bg1">
                  <a:lumMod val="50000"/>
                </a:schemeClr>
              </a:solidFill>
              <a:prstDash val="sysDash"/>
            </a:ln>
          </c:spPr>
          <c:marker>
            <c:symbol val="triangle"/>
            <c:size val="6"/>
            <c:spPr>
              <a:solidFill>
                <a:schemeClr val="bg1">
                  <a:lumMod val="75000"/>
                </a:schemeClr>
              </a:solidFill>
            </c:spPr>
          </c:marker>
          <c:cat>
            <c:strRef>
              <c:f>(athena!$I$14,athena!$M$14,athena!$Q$14,athena!$U$14)</c:f>
              <c:strCache>
                <c:ptCount val="4"/>
                <c:pt idx="0">
                  <c:v>avg PT1</c:v>
                </c:pt>
                <c:pt idx="1">
                  <c:v>avg pt2</c:v>
                </c:pt>
                <c:pt idx="2">
                  <c:v>avg PT4</c:v>
                </c:pt>
                <c:pt idx="3">
                  <c:v>avg PT8</c:v>
                </c:pt>
              </c:strCache>
            </c:strRef>
          </c:cat>
          <c:val>
            <c:numRef>
              <c:f>(athena!$I$17,athena!$M$17,athena!$Q$17,athena!$U$17)</c:f>
              <c:numCache>
                <c:formatCode>General</c:formatCode>
                <c:ptCount val="4"/>
                <c:pt idx="0">
                  <c:v>0.80372700831987498</c:v>
                </c:pt>
                <c:pt idx="1">
                  <c:v>0.9035129125019582</c:v>
                </c:pt>
                <c:pt idx="2">
                  <c:v>0.95986290000083319</c:v>
                </c:pt>
                <c:pt idx="3">
                  <c:v>0.99699600833054147</c:v>
                </c:pt>
              </c:numCache>
            </c:numRef>
          </c:val>
          <c:smooth val="0"/>
          <c:extLst>
            <c:ext xmlns:c16="http://schemas.microsoft.com/office/drawing/2014/chart" uri="{C3380CC4-5D6E-409C-BE32-E72D297353CC}">
              <c16:uniqueId val="{00000002-7C3B-4A1F-A9DE-5C229F5EDE71}"/>
            </c:ext>
          </c:extLst>
        </c:ser>
        <c:ser>
          <c:idx val="3"/>
          <c:order val="3"/>
          <c:tx>
            <c:strRef>
              <c:f>athena!$F$18</c:f>
              <c:strCache>
                <c:ptCount val="1"/>
                <c:pt idx="0">
                  <c:v>Day 4</c:v>
                </c:pt>
              </c:strCache>
            </c:strRef>
          </c:tx>
          <c:spPr>
            <a:ln w="31750">
              <a:solidFill>
                <a:schemeClr val="tx1"/>
              </a:solidFill>
              <a:prstDash val="sysDot"/>
            </a:ln>
          </c:spPr>
          <c:marker>
            <c:symbol val="square"/>
            <c:size val="5"/>
            <c:spPr>
              <a:solidFill>
                <a:schemeClr val="tx1"/>
              </a:solidFill>
              <a:ln>
                <a:solidFill>
                  <a:schemeClr val="tx1"/>
                </a:solidFill>
              </a:ln>
            </c:spPr>
          </c:marker>
          <c:cat>
            <c:strRef>
              <c:f>(athena!$I$14,athena!$M$14,athena!$Q$14,athena!$U$14)</c:f>
              <c:strCache>
                <c:ptCount val="4"/>
                <c:pt idx="0">
                  <c:v>avg PT1</c:v>
                </c:pt>
                <c:pt idx="1">
                  <c:v>avg pt2</c:v>
                </c:pt>
                <c:pt idx="2">
                  <c:v>avg PT4</c:v>
                </c:pt>
                <c:pt idx="3">
                  <c:v>avg PT8</c:v>
                </c:pt>
              </c:strCache>
            </c:strRef>
          </c:cat>
          <c:val>
            <c:numRef>
              <c:f>(athena!$I$18,athena!$M$18,athena!$Q$18,athena!$U$18)</c:f>
              <c:numCache>
                <c:formatCode>General</c:formatCode>
                <c:ptCount val="4"/>
                <c:pt idx="0">
                  <c:v>1.1835389416465836</c:v>
                </c:pt>
                <c:pt idx="1">
                  <c:v>0.97615261666987507</c:v>
                </c:pt>
                <c:pt idx="2">
                  <c:v>0.92270715832508332</c:v>
                </c:pt>
                <c:pt idx="3">
                  <c:v>0.99367434583870828</c:v>
                </c:pt>
              </c:numCache>
            </c:numRef>
          </c:val>
          <c:smooth val="0"/>
          <c:extLst>
            <c:ext xmlns:c16="http://schemas.microsoft.com/office/drawing/2014/chart" uri="{C3380CC4-5D6E-409C-BE32-E72D297353CC}">
              <c16:uniqueId val="{00000003-7C3B-4A1F-A9DE-5C229F5EDE71}"/>
            </c:ext>
          </c:extLst>
        </c:ser>
        <c:ser>
          <c:idx val="4"/>
          <c:order val="4"/>
          <c:tx>
            <c:strRef>
              <c:f>athena!$F$19</c:f>
              <c:strCache>
                <c:ptCount val="1"/>
                <c:pt idx="0">
                  <c:v>Day 5</c:v>
                </c:pt>
              </c:strCache>
            </c:strRef>
          </c:tx>
          <c:cat>
            <c:strRef>
              <c:f>(athena!$I$14,athena!$M$14,athena!$Q$14,athena!$U$14)</c:f>
              <c:strCache>
                <c:ptCount val="4"/>
                <c:pt idx="0">
                  <c:v>avg PT1</c:v>
                </c:pt>
                <c:pt idx="1">
                  <c:v>avg pt2</c:v>
                </c:pt>
                <c:pt idx="2">
                  <c:v>avg PT4</c:v>
                </c:pt>
                <c:pt idx="3">
                  <c:v>avg PT8</c:v>
                </c:pt>
              </c:strCache>
            </c:strRef>
          </c:cat>
          <c:val>
            <c:numRef>
              <c:f>(athena!$I$19,athena!$M$19,athena!$Q$19,athena!$U$19)</c:f>
              <c:numCache>
                <c:formatCode>General</c:formatCode>
                <c:ptCount val="4"/>
                <c:pt idx="0">
                  <c:v>0.96612788750416689</c:v>
                </c:pt>
                <c:pt idx="1">
                  <c:v>0.98522861246579152</c:v>
                </c:pt>
                <c:pt idx="2">
                  <c:v>0.94476982502920848</c:v>
                </c:pt>
                <c:pt idx="3">
                  <c:v>0.80550494584383314</c:v>
                </c:pt>
              </c:numCache>
            </c:numRef>
          </c:val>
          <c:smooth val="0"/>
          <c:extLst>
            <c:ext xmlns:c16="http://schemas.microsoft.com/office/drawing/2014/chart" uri="{C3380CC4-5D6E-409C-BE32-E72D297353CC}">
              <c16:uniqueId val="{0000000F-F855-454E-BB50-D9F0BE96823B}"/>
            </c:ext>
          </c:extLst>
        </c:ser>
        <c:ser>
          <c:idx val="5"/>
          <c:order val="5"/>
          <c:tx>
            <c:strRef>
              <c:f>athena!$F$20</c:f>
              <c:strCache>
                <c:ptCount val="1"/>
                <c:pt idx="0">
                  <c:v>Day 6</c:v>
                </c:pt>
              </c:strCache>
            </c:strRef>
          </c:tx>
          <c:cat>
            <c:strRef>
              <c:f>(athena!$I$14,athena!$M$14,athena!$Q$14,athena!$U$14)</c:f>
              <c:strCache>
                <c:ptCount val="4"/>
                <c:pt idx="0">
                  <c:v>avg PT1</c:v>
                </c:pt>
                <c:pt idx="1">
                  <c:v>avg pt2</c:v>
                </c:pt>
                <c:pt idx="2">
                  <c:v>avg PT4</c:v>
                </c:pt>
                <c:pt idx="3">
                  <c:v>avg PT8</c:v>
                </c:pt>
              </c:strCache>
            </c:strRef>
          </c:cat>
          <c:val>
            <c:numRef>
              <c:f>(athena!$I$20,athena!$M$20,athena!$Q$20,athena!$U$20)</c:f>
              <c:numCache>
                <c:formatCode>General</c:formatCode>
                <c:ptCount val="4"/>
                <c:pt idx="0">
                  <c:v>0.93473355834000005</c:v>
                </c:pt>
                <c:pt idx="1">
                  <c:v>0.99061863753033341</c:v>
                </c:pt>
                <c:pt idx="2">
                  <c:v>0.82392723749695829</c:v>
                </c:pt>
                <c:pt idx="3">
                  <c:v>0.97675649584045809</c:v>
                </c:pt>
              </c:numCache>
            </c:numRef>
          </c:val>
          <c:smooth val="0"/>
          <c:extLst>
            <c:ext xmlns:c16="http://schemas.microsoft.com/office/drawing/2014/chart" uri="{C3380CC4-5D6E-409C-BE32-E72D297353CC}">
              <c16:uniqueId val="{00000010-F855-454E-BB50-D9F0BE96823B}"/>
            </c:ext>
          </c:extLst>
        </c:ser>
        <c:ser>
          <c:idx val="6"/>
          <c:order val="6"/>
          <c:tx>
            <c:strRef>
              <c:f>athena!$F$21</c:f>
              <c:strCache>
                <c:ptCount val="1"/>
                <c:pt idx="0">
                  <c:v>Day 7</c:v>
                </c:pt>
              </c:strCache>
            </c:strRef>
          </c:tx>
          <c:cat>
            <c:strRef>
              <c:f>(athena!$I$14,athena!$M$14,athena!$Q$14,athena!$U$14)</c:f>
              <c:strCache>
                <c:ptCount val="4"/>
                <c:pt idx="0">
                  <c:v>avg PT1</c:v>
                </c:pt>
                <c:pt idx="1">
                  <c:v>avg pt2</c:v>
                </c:pt>
                <c:pt idx="2">
                  <c:v>avg PT4</c:v>
                </c:pt>
                <c:pt idx="3">
                  <c:v>avg PT8</c:v>
                </c:pt>
              </c:strCache>
            </c:strRef>
          </c:cat>
          <c:val>
            <c:numRef>
              <c:f>(athena!$I$21,athena!$M$21,athena!$Q$21,athena!$U$21)</c:f>
              <c:numCache>
                <c:formatCode>General</c:formatCode>
                <c:ptCount val="4"/>
                <c:pt idx="0">
                  <c:v>0.87447250001949994</c:v>
                </c:pt>
                <c:pt idx="1">
                  <c:v>0.82877367916358347</c:v>
                </c:pt>
                <c:pt idx="2">
                  <c:v>0.92407810416399983</c:v>
                </c:pt>
                <c:pt idx="3">
                  <c:v>0.96136857083150018</c:v>
                </c:pt>
              </c:numCache>
            </c:numRef>
          </c:val>
          <c:smooth val="0"/>
          <c:extLst>
            <c:ext xmlns:c16="http://schemas.microsoft.com/office/drawing/2014/chart" uri="{C3380CC4-5D6E-409C-BE32-E72D297353CC}">
              <c16:uniqueId val="{00000011-F855-454E-BB50-D9F0BE96823B}"/>
            </c:ext>
          </c:extLst>
        </c:ser>
        <c:ser>
          <c:idx val="7"/>
          <c:order val="7"/>
          <c:tx>
            <c:strRef>
              <c:f>athena!$F$22</c:f>
              <c:strCache>
                <c:ptCount val="1"/>
                <c:pt idx="0">
                  <c:v>Day 8</c:v>
                </c:pt>
              </c:strCache>
            </c:strRef>
          </c:tx>
          <c:cat>
            <c:strRef>
              <c:f>(athena!$I$14,athena!$M$14,athena!$Q$14,athena!$U$14)</c:f>
              <c:strCache>
                <c:ptCount val="4"/>
                <c:pt idx="0">
                  <c:v>avg PT1</c:v>
                </c:pt>
                <c:pt idx="1">
                  <c:v>avg pt2</c:v>
                </c:pt>
                <c:pt idx="2">
                  <c:v>avg PT4</c:v>
                </c:pt>
                <c:pt idx="3">
                  <c:v>avg PT8</c:v>
                </c:pt>
              </c:strCache>
            </c:strRef>
          </c:cat>
          <c:val>
            <c:numRef>
              <c:f>(athena!$I$22,athena!$M$22,athena!$Q$22,athena!$U$22)</c:f>
              <c:numCache>
                <c:formatCode>General</c:formatCode>
                <c:ptCount val="4"/>
                <c:pt idx="0">
                  <c:v>1.1918101124852083</c:v>
                </c:pt>
                <c:pt idx="1">
                  <c:v>0.80152465420570829</c:v>
                </c:pt>
                <c:pt idx="2">
                  <c:v>0.85973108335783321</c:v>
                </c:pt>
                <c:pt idx="3">
                  <c:v>1.0245714708291249</c:v>
                </c:pt>
              </c:numCache>
            </c:numRef>
          </c:val>
          <c:smooth val="0"/>
          <c:extLst>
            <c:ext xmlns:c16="http://schemas.microsoft.com/office/drawing/2014/chart" uri="{C3380CC4-5D6E-409C-BE32-E72D297353CC}">
              <c16:uniqueId val="{00000012-F855-454E-BB50-D9F0BE96823B}"/>
            </c:ext>
          </c:extLst>
        </c:ser>
        <c:ser>
          <c:idx val="8"/>
          <c:order val="8"/>
          <c:tx>
            <c:strRef>
              <c:f>athena!$F$23</c:f>
              <c:strCache>
                <c:ptCount val="1"/>
                <c:pt idx="0">
                  <c:v>Day 9</c:v>
                </c:pt>
              </c:strCache>
            </c:strRef>
          </c:tx>
          <c:cat>
            <c:strRef>
              <c:f>(athena!$I$14,athena!$M$14,athena!$Q$14,athena!$U$14)</c:f>
              <c:strCache>
                <c:ptCount val="4"/>
                <c:pt idx="0">
                  <c:v>avg PT1</c:v>
                </c:pt>
                <c:pt idx="1">
                  <c:v>avg pt2</c:v>
                </c:pt>
                <c:pt idx="2">
                  <c:v>avg PT4</c:v>
                </c:pt>
                <c:pt idx="3">
                  <c:v>avg PT8</c:v>
                </c:pt>
              </c:strCache>
            </c:strRef>
          </c:cat>
          <c:val>
            <c:numRef>
              <c:f>(athena!$I$23,athena!$M$23,athena!$Q$23,athena!$U$23)</c:f>
              <c:numCache>
                <c:formatCode>General</c:formatCode>
                <c:ptCount val="4"/>
                <c:pt idx="0">
                  <c:v>0.87234152500358331</c:v>
                </c:pt>
                <c:pt idx="1">
                  <c:v>0.97867789998412491</c:v>
                </c:pt>
                <c:pt idx="2">
                  <c:v>0.87141382084050001</c:v>
                </c:pt>
                <c:pt idx="3">
                  <c:v>0.87675671669404165</c:v>
                </c:pt>
              </c:numCache>
            </c:numRef>
          </c:val>
          <c:smooth val="0"/>
          <c:extLst>
            <c:ext xmlns:c16="http://schemas.microsoft.com/office/drawing/2014/chart" uri="{C3380CC4-5D6E-409C-BE32-E72D297353CC}">
              <c16:uniqueId val="{00000013-F855-454E-BB50-D9F0BE96823B}"/>
            </c:ext>
          </c:extLst>
        </c:ser>
        <c:dLbls>
          <c:showLegendKey val="0"/>
          <c:showVal val="0"/>
          <c:showCatName val="0"/>
          <c:showSerName val="0"/>
          <c:showPercent val="0"/>
          <c:showBubbleSize val="0"/>
        </c:dLbls>
        <c:marker val="1"/>
        <c:smooth val="0"/>
        <c:axId val="271568896"/>
        <c:axId val="271630336"/>
      </c:lineChart>
      <c:catAx>
        <c:axId val="271568896"/>
        <c:scaling>
          <c:orientation val="minMax"/>
        </c:scaling>
        <c:delete val="0"/>
        <c:axPos val="b"/>
        <c:title>
          <c:tx>
            <c:rich>
              <a:bodyPr/>
              <a:lstStyle/>
              <a:p>
                <a:pPr>
                  <a:defRPr sz="1100"/>
                </a:pPr>
                <a:r>
                  <a:rPr lang="en-US"/>
                  <a:t>Title</a:t>
                </a:r>
              </a:p>
            </c:rich>
          </c:tx>
          <c:overlay val="0"/>
        </c:title>
        <c:numFmt formatCode="General" sourceLinked="1"/>
        <c:majorTickMark val="out"/>
        <c:minorTickMark val="none"/>
        <c:tickLblPos val="nextTo"/>
        <c:txPr>
          <a:bodyPr/>
          <a:lstStyle/>
          <a:p>
            <a:pPr>
              <a:defRPr sz="1100"/>
            </a:pPr>
            <a:endParaRPr lang="en-US"/>
          </a:p>
        </c:txPr>
        <c:crossAx val="271630336"/>
        <c:crosses val="autoZero"/>
        <c:auto val="1"/>
        <c:lblAlgn val="ctr"/>
        <c:lblOffset val="100"/>
        <c:tickLblSkip val="1"/>
        <c:noMultiLvlLbl val="0"/>
      </c:catAx>
      <c:valAx>
        <c:axId val="271630336"/>
        <c:scaling>
          <c:orientation val="minMax"/>
        </c:scaling>
        <c:delete val="0"/>
        <c:axPos val="l"/>
        <c:title>
          <c:tx>
            <c:rich>
              <a:bodyPr rot="-5400000" vert="horz"/>
              <a:lstStyle/>
              <a:p>
                <a:pPr>
                  <a:defRPr/>
                </a:pPr>
                <a:r>
                  <a:rPr lang="en-US"/>
                  <a:t>Title</a:t>
                </a:r>
              </a:p>
            </c:rich>
          </c:tx>
          <c:overlay val="0"/>
        </c:title>
        <c:numFmt formatCode="General" sourceLinked="1"/>
        <c:majorTickMark val="out"/>
        <c:minorTickMark val="none"/>
        <c:tickLblPos val="nextTo"/>
        <c:txPr>
          <a:bodyPr/>
          <a:lstStyle/>
          <a:p>
            <a:pPr>
              <a:defRPr sz="1100"/>
            </a:pPr>
            <a:endParaRPr lang="en-US"/>
          </a:p>
        </c:txPr>
        <c:crossAx val="271568896"/>
        <c:crosses val="autoZero"/>
        <c:crossBetween val="between"/>
      </c:valAx>
    </c:plotArea>
    <c:legend>
      <c:legendPos val="r"/>
      <c:layout>
        <c:manualLayout>
          <c:xMode val="edge"/>
          <c:yMode val="edge"/>
          <c:x val="0.15394050743657042"/>
          <c:y val="0.43555519101778944"/>
          <c:w val="0.8460594925634296"/>
          <c:h val="0.32833369787109945"/>
        </c:manualLayout>
      </c:layout>
      <c:overlay val="1"/>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lrMapOvr bg1="lt1" tx1="dk1" bg2="lt2" tx2="dk2" accent1="accent1" accent2="accent2" accent3="accent3" accent4="accent4" accent5="accent5" accent6="accent6" hlink="hlink" folHlink="folHlink"/>
  <c:chart>
    <c:title>
      <c:tx>
        <c:rich>
          <a:bodyPr/>
          <a:lstStyle/>
          <a:p>
            <a:pPr>
              <a:defRPr/>
            </a:pPr>
            <a:r>
              <a:rPr lang="en-US"/>
              <a:t>Wario</a:t>
            </a:r>
            <a:r>
              <a:rPr lang="en-US" baseline="0"/>
              <a:t> PT1 BL or BR</a:t>
            </a:r>
            <a:endParaRPr lang="en-US"/>
          </a:p>
        </c:rich>
      </c:tx>
      <c:overlay val="1"/>
    </c:title>
    <c:autoTitleDeleted val="0"/>
    <c:plotArea>
      <c:layout/>
      <c:lineChart>
        <c:grouping val="standard"/>
        <c:varyColors val="0"/>
        <c:ser>
          <c:idx val="0"/>
          <c:order val="0"/>
          <c:spPr>
            <a:ln>
              <a:prstDash val="lgDash"/>
            </a:ln>
          </c:spPr>
          <c:cat>
            <c:strRef>
              <c:f>Wario!$G$55:$J$55</c:f>
              <c:strCache>
                <c:ptCount val="4"/>
                <c:pt idx="0">
                  <c:v>PT 1</c:v>
                </c:pt>
                <c:pt idx="1">
                  <c:v>PT 2</c:v>
                </c:pt>
                <c:pt idx="2">
                  <c:v>PT 4</c:v>
                </c:pt>
                <c:pt idx="3">
                  <c:v>PT 8</c:v>
                </c:pt>
              </c:strCache>
            </c:strRef>
          </c:cat>
          <c:val>
            <c:numRef>
              <c:f>Wario!$G$56:$J$56</c:f>
              <c:numCache>
                <c:formatCode>General</c:formatCode>
                <c:ptCount val="4"/>
                <c:pt idx="0">
                  <c:v>0.64593961781050002</c:v>
                </c:pt>
                <c:pt idx="1">
                  <c:v>0.90721772398700007</c:v>
                </c:pt>
                <c:pt idx="2">
                  <c:v>0.60701068372899991</c:v>
                </c:pt>
                <c:pt idx="3">
                  <c:v>0.70292034097649991</c:v>
                </c:pt>
              </c:numCache>
            </c:numRef>
          </c:val>
          <c:smooth val="0"/>
          <c:extLst>
            <c:ext xmlns:c16="http://schemas.microsoft.com/office/drawing/2014/chart" uri="{C3380CC4-5D6E-409C-BE32-E72D297353CC}">
              <c16:uniqueId val="{00000000-0A8F-4D9E-B2EF-FB8CF737B9C7}"/>
            </c:ext>
          </c:extLst>
        </c:ser>
        <c:ser>
          <c:idx val="1"/>
          <c:order val="1"/>
          <c:spPr>
            <a:ln w="31750">
              <a:solidFill>
                <a:schemeClr val="bg1">
                  <a:lumMod val="85000"/>
                </a:schemeClr>
              </a:solidFill>
            </a:ln>
          </c:spPr>
          <c:marker>
            <c:symbol val="circle"/>
            <c:size val="6"/>
            <c:spPr>
              <a:solidFill>
                <a:schemeClr val="bg1">
                  <a:lumMod val="85000"/>
                </a:schemeClr>
              </a:solidFill>
              <a:ln>
                <a:solidFill>
                  <a:schemeClr val="tx1"/>
                </a:solidFill>
              </a:ln>
            </c:spPr>
          </c:marker>
          <c:cat>
            <c:strRef>
              <c:f>Wario!$G$55:$J$55</c:f>
              <c:strCache>
                <c:ptCount val="4"/>
                <c:pt idx="0">
                  <c:v>PT 1</c:v>
                </c:pt>
                <c:pt idx="1">
                  <c:v>PT 2</c:v>
                </c:pt>
                <c:pt idx="2">
                  <c:v>PT 4</c:v>
                </c:pt>
                <c:pt idx="3">
                  <c:v>PT 8</c:v>
                </c:pt>
              </c:strCache>
            </c:strRef>
          </c:cat>
          <c:val>
            <c:numRef>
              <c:f>Wario!$G$57:$J$57</c:f>
              <c:numCache>
                <c:formatCode>General</c:formatCode>
                <c:ptCount val="4"/>
                <c:pt idx="0">
                  <c:v>0.55555242700250007</c:v>
                </c:pt>
                <c:pt idx="1">
                  <c:v>0.60593038765350005</c:v>
                </c:pt>
                <c:pt idx="2">
                  <c:v>0.51494376565099997</c:v>
                </c:pt>
                <c:pt idx="3">
                  <c:v>0.59292833924699995</c:v>
                </c:pt>
              </c:numCache>
            </c:numRef>
          </c:val>
          <c:smooth val="0"/>
          <c:extLst>
            <c:ext xmlns:c16="http://schemas.microsoft.com/office/drawing/2014/chart" uri="{C3380CC4-5D6E-409C-BE32-E72D297353CC}">
              <c16:uniqueId val="{00000001-0A8F-4D9E-B2EF-FB8CF737B9C7}"/>
            </c:ext>
          </c:extLst>
        </c:ser>
        <c:ser>
          <c:idx val="2"/>
          <c:order val="2"/>
          <c:spPr>
            <a:ln>
              <a:solidFill>
                <a:schemeClr val="bg1">
                  <a:lumMod val="50000"/>
                </a:schemeClr>
              </a:solidFill>
              <a:prstDash val="sysDash"/>
            </a:ln>
          </c:spPr>
          <c:marker>
            <c:symbol val="triangle"/>
            <c:size val="6"/>
            <c:spPr>
              <a:solidFill>
                <a:schemeClr val="bg1">
                  <a:lumMod val="75000"/>
                </a:schemeClr>
              </a:solidFill>
            </c:spPr>
          </c:marker>
          <c:cat>
            <c:strRef>
              <c:f>Wario!$G$55:$J$55</c:f>
              <c:strCache>
                <c:ptCount val="4"/>
                <c:pt idx="0">
                  <c:v>PT 1</c:v>
                </c:pt>
                <c:pt idx="1">
                  <c:v>PT 2</c:v>
                </c:pt>
                <c:pt idx="2">
                  <c:v>PT 4</c:v>
                </c:pt>
                <c:pt idx="3">
                  <c:v>PT 8</c:v>
                </c:pt>
              </c:strCache>
            </c:strRef>
          </c:cat>
          <c:val>
            <c:numRef>
              <c:f>Wario!$G$58:$J$58</c:f>
              <c:numCache>
                <c:formatCode>General</c:formatCode>
                <c:ptCount val="4"/>
                <c:pt idx="0">
                  <c:v>0.62778180086750002</c:v>
                </c:pt>
                <c:pt idx="1">
                  <c:v>0.61026894993849989</c:v>
                </c:pt>
                <c:pt idx="2">
                  <c:v>0.71782561106349996</c:v>
                </c:pt>
                <c:pt idx="3">
                  <c:v>0.71000704797949998</c:v>
                </c:pt>
              </c:numCache>
            </c:numRef>
          </c:val>
          <c:smooth val="0"/>
          <c:extLst>
            <c:ext xmlns:c16="http://schemas.microsoft.com/office/drawing/2014/chart" uri="{C3380CC4-5D6E-409C-BE32-E72D297353CC}">
              <c16:uniqueId val="{00000002-0A8F-4D9E-B2EF-FB8CF737B9C7}"/>
            </c:ext>
          </c:extLst>
        </c:ser>
        <c:ser>
          <c:idx val="3"/>
          <c:order val="3"/>
          <c:spPr>
            <a:ln w="31750">
              <a:solidFill>
                <a:schemeClr val="tx1"/>
              </a:solidFill>
              <a:prstDash val="sysDot"/>
            </a:ln>
          </c:spPr>
          <c:marker>
            <c:symbol val="square"/>
            <c:size val="5"/>
            <c:spPr>
              <a:solidFill>
                <a:schemeClr val="tx1"/>
              </a:solidFill>
              <a:ln>
                <a:solidFill>
                  <a:schemeClr val="tx1"/>
                </a:solidFill>
              </a:ln>
            </c:spPr>
          </c:marker>
          <c:cat>
            <c:strRef>
              <c:f>Wario!$G$55:$J$55</c:f>
              <c:strCache>
                <c:ptCount val="4"/>
                <c:pt idx="0">
                  <c:v>PT 1</c:v>
                </c:pt>
                <c:pt idx="1">
                  <c:v>PT 2</c:v>
                </c:pt>
                <c:pt idx="2">
                  <c:v>PT 4</c:v>
                </c:pt>
                <c:pt idx="3">
                  <c:v>PT 8</c:v>
                </c:pt>
              </c:strCache>
            </c:strRef>
          </c:cat>
          <c:val>
            <c:numRef>
              <c:f>Wario!$G$59:$J$59</c:f>
              <c:numCache>
                <c:formatCode>General</c:formatCode>
                <c:ptCount val="4"/>
                <c:pt idx="0">
                  <c:v>0.62394785144349996</c:v>
                </c:pt>
                <c:pt idx="1">
                  <c:v>0.61967128441749997</c:v>
                </c:pt>
                <c:pt idx="2">
                  <c:v>0.64953862086899994</c:v>
                </c:pt>
                <c:pt idx="3">
                  <c:v>0.57503889188050006</c:v>
                </c:pt>
              </c:numCache>
            </c:numRef>
          </c:val>
          <c:smooth val="0"/>
          <c:extLst>
            <c:ext xmlns:c16="http://schemas.microsoft.com/office/drawing/2014/chart" uri="{C3380CC4-5D6E-409C-BE32-E72D297353CC}">
              <c16:uniqueId val="{00000003-0A8F-4D9E-B2EF-FB8CF737B9C7}"/>
            </c:ext>
          </c:extLst>
        </c:ser>
        <c:ser>
          <c:idx val="4"/>
          <c:order val="4"/>
          <c:cat>
            <c:strRef>
              <c:f>Wario!$G$55:$J$55</c:f>
              <c:strCache>
                <c:ptCount val="4"/>
                <c:pt idx="0">
                  <c:v>PT 1</c:v>
                </c:pt>
                <c:pt idx="1">
                  <c:v>PT 2</c:v>
                </c:pt>
                <c:pt idx="2">
                  <c:v>PT 4</c:v>
                </c:pt>
                <c:pt idx="3">
                  <c:v>PT 8</c:v>
                </c:pt>
              </c:strCache>
            </c:strRef>
          </c:cat>
          <c:val>
            <c:numRef>
              <c:f>Wario!$G$60:$J$60</c:f>
              <c:numCache>
                <c:formatCode>General</c:formatCode>
                <c:ptCount val="4"/>
                <c:pt idx="0">
                  <c:v>0.65389767916350006</c:v>
                </c:pt>
                <c:pt idx="1">
                  <c:v>0.62580379485749993</c:v>
                </c:pt>
                <c:pt idx="2">
                  <c:v>0.64601723384800003</c:v>
                </c:pt>
                <c:pt idx="3">
                  <c:v>0.56689403458600007</c:v>
                </c:pt>
              </c:numCache>
            </c:numRef>
          </c:val>
          <c:smooth val="0"/>
          <c:extLst>
            <c:ext xmlns:c16="http://schemas.microsoft.com/office/drawing/2014/chart" uri="{C3380CC4-5D6E-409C-BE32-E72D297353CC}">
              <c16:uniqueId val="{00000004-0A8F-4D9E-B2EF-FB8CF737B9C7}"/>
            </c:ext>
          </c:extLst>
        </c:ser>
        <c:ser>
          <c:idx val="5"/>
          <c:order val="5"/>
          <c:cat>
            <c:strRef>
              <c:f>Wario!$G$55:$J$55</c:f>
              <c:strCache>
                <c:ptCount val="4"/>
                <c:pt idx="0">
                  <c:v>PT 1</c:v>
                </c:pt>
                <c:pt idx="1">
                  <c:v>PT 2</c:v>
                </c:pt>
                <c:pt idx="2">
                  <c:v>PT 4</c:v>
                </c:pt>
                <c:pt idx="3">
                  <c:v>PT 8</c:v>
                </c:pt>
              </c:strCache>
            </c:strRef>
          </c:cat>
          <c:val>
            <c:numRef>
              <c:f>Wario!$G$61:$J$61</c:f>
              <c:numCache>
                <c:formatCode>General</c:formatCode>
                <c:ptCount val="4"/>
                <c:pt idx="0">
                  <c:v>0.61061638350649994</c:v>
                </c:pt>
                <c:pt idx="1">
                  <c:v>0.60110217124749998</c:v>
                </c:pt>
                <c:pt idx="2">
                  <c:v>0.541453289261</c:v>
                </c:pt>
                <c:pt idx="3">
                  <c:v>0.57638316949299995</c:v>
                </c:pt>
              </c:numCache>
            </c:numRef>
          </c:val>
          <c:smooth val="0"/>
          <c:extLst>
            <c:ext xmlns:c16="http://schemas.microsoft.com/office/drawing/2014/chart" uri="{C3380CC4-5D6E-409C-BE32-E72D297353CC}">
              <c16:uniqueId val="{00000005-0A8F-4D9E-B2EF-FB8CF737B9C7}"/>
            </c:ext>
          </c:extLst>
        </c:ser>
        <c:ser>
          <c:idx val="6"/>
          <c:order val="6"/>
          <c:cat>
            <c:strRef>
              <c:f>Wario!$G$55:$J$55</c:f>
              <c:strCache>
                <c:ptCount val="4"/>
                <c:pt idx="0">
                  <c:v>PT 1</c:v>
                </c:pt>
                <c:pt idx="1">
                  <c:v>PT 2</c:v>
                </c:pt>
                <c:pt idx="2">
                  <c:v>PT 4</c:v>
                </c:pt>
                <c:pt idx="3">
                  <c:v>PT 8</c:v>
                </c:pt>
              </c:strCache>
            </c:strRef>
          </c:cat>
          <c:val>
            <c:numRef>
              <c:f>Wario!$G$62:$J$62</c:f>
              <c:numCache>
                <c:formatCode>General</c:formatCode>
                <c:ptCount val="4"/>
                <c:pt idx="0">
                  <c:v>0.63939307547099999</c:v>
                </c:pt>
                <c:pt idx="1">
                  <c:v>0.64268810646899999</c:v>
                </c:pt>
                <c:pt idx="2">
                  <c:v>0.64720906762499997</c:v>
                </c:pt>
                <c:pt idx="3">
                  <c:v>0.55492180268649993</c:v>
                </c:pt>
              </c:numCache>
            </c:numRef>
          </c:val>
          <c:smooth val="0"/>
          <c:extLst>
            <c:ext xmlns:c16="http://schemas.microsoft.com/office/drawing/2014/chart" uri="{C3380CC4-5D6E-409C-BE32-E72D297353CC}">
              <c16:uniqueId val="{00000006-0A8F-4D9E-B2EF-FB8CF737B9C7}"/>
            </c:ext>
          </c:extLst>
        </c:ser>
        <c:ser>
          <c:idx val="7"/>
          <c:order val="7"/>
          <c:cat>
            <c:strRef>
              <c:f>Wario!$G$55:$J$55</c:f>
              <c:strCache>
                <c:ptCount val="4"/>
                <c:pt idx="0">
                  <c:v>PT 1</c:v>
                </c:pt>
                <c:pt idx="1">
                  <c:v>PT 2</c:v>
                </c:pt>
                <c:pt idx="2">
                  <c:v>PT 4</c:v>
                </c:pt>
                <c:pt idx="3">
                  <c:v>PT 8</c:v>
                </c:pt>
              </c:strCache>
            </c:strRef>
          </c:cat>
          <c:val>
            <c:numRef>
              <c:f>Wario!$G$63:$J$63</c:f>
              <c:numCache>
                <c:formatCode>General</c:formatCode>
                <c:ptCount val="4"/>
                <c:pt idx="0">
                  <c:v>0.55362350019250006</c:v>
                </c:pt>
                <c:pt idx="1">
                  <c:v>0.58420994048349995</c:v>
                </c:pt>
                <c:pt idx="2">
                  <c:v>0.56538895401150002</c:v>
                </c:pt>
                <c:pt idx="3">
                  <c:v>0.55705931631399996</c:v>
                </c:pt>
              </c:numCache>
            </c:numRef>
          </c:val>
          <c:smooth val="0"/>
          <c:extLst>
            <c:ext xmlns:c16="http://schemas.microsoft.com/office/drawing/2014/chart" uri="{C3380CC4-5D6E-409C-BE32-E72D297353CC}">
              <c16:uniqueId val="{00000007-0A8F-4D9E-B2EF-FB8CF737B9C7}"/>
            </c:ext>
          </c:extLst>
        </c:ser>
        <c:ser>
          <c:idx val="8"/>
          <c:order val="8"/>
          <c:cat>
            <c:strRef>
              <c:f>Wario!$G$55:$J$55</c:f>
              <c:strCache>
                <c:ptCount val="4"/>
                <c:pt idx="0">
                  <c:v>PT 1</c:v>
                </c:pt>
                <c:pt idx="1">
                  <c:v>PT 2</c:v>
                </c:pt>
                <c:pt idx="2">
                  <c:v>PT 4</c:v>
                </c:pt>
                <c:pt idx="3">
                  <c:v>PT 8</c:v>
                </c:pt>
              </c:strCache>
            </c:strRef>
          </c:cat>
          <c:val>
            <c:numRef>
              <c:f>Wario!$G$64:$J$64</c:f>
              <c:numCache>
                <c:formatCode>General</c:formatCode>
                <c:ptCount val="4"/>
                <c:pt idx="0">
                  <c:v>0.65627980683300002</c:v>
                </c:pt>
                <c:pt idx="1">
                  <c:v>0.60494032473049997</c:v>
                </c:pt>
                <c:pt idx="2">
                  <c:v>0.52574563299999999</c:v>
                </c:pt>
                <c:pt idx="3">
                  <c:v>0.59706625874950003</c:v>
                </c:pt>
              </c:numCache>
            </c:numRef>
          </c:val>
          <c:smooth val="0"/>
          <c:extLst>
            <c:ext xmlns:c16="http://schemas.microsoft.com/office/drawing/2014/chart" uri="{C3380CC4-5D6E-409C-BE32-E72D297353CC}">
              <c16:uniqueId val="{00000008-0A8F-4D9E-B2EF-FB8CF737B9C7}"/>
            </c:ext>
          </c:extLst>
        </c:ser>
        <c:ser>
          <c:idx val="9"/>
          <c:order val="9"/>
          <c:cat>
            <c:strRef>
              <c:f>Wario!$G$55:$J$55</c:f>
              <c:strCache>
                <c:ptCount val="4"/>
                <c:pt idx="0">
                  <c:v>PT 1</c:v>
                </c:pt>
                <c:pt idx="1">
                  <c:v>PT 2</c:v>
                </c:pt>
                <c:pt idx="2">
                  <c:v>PT 4</c:v>
                </c:pt>
                <c:pt idx="3">
                  <c:v>PT 8</c:v>
                </c:pt>
              </c:strCache>
            </c:strRef>
          </c:cat>
          <c:val>
            <c:numRef>
              <c:f>Wario!$G$65:$J$65</c:f>
              <c:numCache>
                <c:formatCode>General</c:formatCode>
                <c:ptCount val="4"/>
                <c:pt idx="0">
                  <c:v>0.662558271315</c:v>
                </c:pt>
                <c:pt idx="1">
                  <c:v>0.77164155728049999</c:v>
                </c:pt>
                <c:pt idx="2">
                  <c:v>0.77185779247399999</c:v>
                </c:pt>
                <c:pt idx="3">
                  <c:v>0.59011266227500003</c:v>
                </c:pt>
              </c:numCache>
            </c:numRef>
          </c:val>
          <c:smooth val="0"/>
          <c:extLst>
            <c:ext xmlns:c16="http://schemas.microsoft.com/office/drawing/2014/chart" uri="{C3380CC4-5D6E-409C-BE32-E72D297353CC}">
              <c16:uniqueId val="{00000009-0A8F-4D9E-B2EF-FB8CF737B9C7}"/>
            </c:ext>
          </c:extLst>
        </c:ser>
        <c:dLbls>
          <c:showLegendKey val="0"/>
          <c:showVal val="0"/>
          <c:showCatName val="0"/>
          <c:showSerName val="0"/>
          <c:showPercent val="0"/>
          <c:showBubbleSize val="0"/>
        </c:dLbls>
        <c:marker val="1"/>
        <c:smooth val="0"/>
        <c:axId val="271568896"/>
        <c:axId val="271630336"/>
      </c:lineChart>
      <c:catAx>
        <c:axId val="271568896"/>
        <c:scaling>
          <c:orientation val="minMax"/>
        </c:scaling>
        <c:delete val="0"/>
        <c:axPos val="b"/>
        <c:title>
          <c:tx>
            <c:rich>
              <a:bodyPr/>
              <a:lstStyle/>
              <a:p>
                <a:pPr>
                  <a:defRPr sz="1100"/>
                </a:pPr>
                <a:r>
                  <a:rPr lang="en-US"/>
                  <a:t>Number of PTs</a:t>
                </a:r>
              </a:p>
            </c:rich>
          </c:tx>
          <c:overlay val="0"/>
        </c:title>
        <c:numFmt formatCode="General" sourceLinked="1"/>
        <c:majorTickMark val="out"/>
        <c:minorTickMark val="none"/>
        <c:tickLblPos val="nextTo"/>
        <c:txPr>
          <a:bodyPr/>
          <a:lstStyle/>
          <a:p>
            <a:pPr>
              <a:defRPr sz="1100"/>
            </a:pPr>
            <a:endParaRPr lang="en-US"/>
          </a:p>
        </c:txPr>
        <c:crossAx val="271630336"/>
        <c:crosses val="autoZero"/>
        <c:auto val="1"/>
        <c:lblAlgn val="ctr"/>
        <c:lblOffset val="100"/>
        <c:tickLblSkip val="1"/>
        <c:noMultiLvlLbl val="0"/>
      </c:catAx>
      <c:valAx>
        <c:axId val="271630336"/>
        <c:scaling>
          <c:orientation val="minMax"/>
          <c:max val="3.5"/>
        </c:scaling>
        <c:delete val="0"/>
        <c:axPos val="l"/>
        <c:title>
          <c:tx>
            <c:rich>
              <a:bodyPr rot="-5400000" vert="horz"/>
              <a:lstStyle/>
              <a:p>
                <a:pPr>
                  <a:defRPr/>
                </a:pPr>
                <a:r>
                  <a:rPr lang="en-US"/>
                  <a:t>Median Reaction</a:t>
                </a:r>
                <a:r>
                  <a:rPr lang="en-US" baseline="0"/>
                  <a:t> Time (s)</a:t>
                </a:r>
                <a:endParaRPr lang="en-US"/>
              </a:p>
            </c:rich>
          </c:tx>
          <c:overlay val="0"/>
        </c:title>
        <c:numFmt formatCode="General" sourceLinked="1"/>
        <c:majorTickMark val="out"/>
        <c:minorTickMark val="none"/>
        <c:tickLblPos val="nextTo"/>
        <c:txPr>
          <a:bodyPr/>
          <a:lstStyle/>
          <a:p>
            <a:pPr>
              <a:defRPr sz="1100"/>
            </a:pPr>
            <a:endParaRPr lang="en-US"/>
          </a:p>
        </c:txPr>
        <c:crossAx val="271568896"/>
        <c:crosses val="autoZero"/>
        <c:crossBetween val="between"/>
      </c:valAx>
    </c:plotArea>
    <c:legend>
      <c:legendPos val="r"/>
      <c:layout>
        <c:manualLayout>
          <c:xMode val="edge"/>
          <c:yMode val="edge"/>
          <c:x val="0.16227384076990375"/>
          <c:y val="0.16935148731408578"/>
          <c:w val="0.79409776902887141"/>
          <c:h val="0.22162893700787401"/>
        </c:manualLayout>
      </c:layout>
      <c:overlay val="1"/>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lrMapOvr bg1="lt1" tx1="dk1" bg2="lt2" tx2="dk2" accent1="accent1" accent2="accent2" accent3="accent3" accent4="accent4" accent5="accent5" accent6="accent6" hlink="hlink" folHlink="folHlink"/>
  <c:chart>
    <c:title>
      <c:tx>
        <c:rich>
          <a:bodyPr/>
          <a:lstStyle/>
          <a:p>
            <a:pPr>
              <a:defRPr/>
            </a:pPr>
            <a:r>
              <a:rPr lang="en-US"/>
              <a:t>Wenchang inverted U</a:t>
            </a:r>
          </a:p>
        </c:rich>
      </c:tx>
      <c:layout>
        <c:manualLayout>
          <c:xMode val="edge"/>
          <c:yMode val="edge"/>
          <c:x val="0.1613471128608924"/>
          <c:y val="3.7037037037037035E-2"/>
        </c:manualLayout>
      </c:layout>
      <c:overlay val="1"/>
    </c:title>
    <c:autoTitleDeleted val="0"/>
    <c:plotArea>
      <c:layout/>
      <c:lineChart>
        <c:grouping val="standard"/>
        <c:varyColors val="0"/>
        <c:ser>
          <c:idx val="0"/>
          <c:order val="0"/>
          <c:spPr>
            <a:ln>
              <a:prstDash val="lgDash"/>
            </a:ln>
          </c:spPr>
          <c:cat>
            <c:strRef>
              <c:f>Wenchang!$G$30:$J$30</c:f>
              <c:strCache>
                <c:ptCount val="4"/>
                <c:pt idx="0">
                  <c:v>PT 1</c:v>
                </c:pt>
                <c:pt idx="1">
                  <c:v>PT 2</c:v>
                </c:pt>
                <c:pt idx="2">
                  <c:v>PT 4</c:v>
                </c:pt>
                <c:pt idx="3">
                  <c:v>PT 8</c:v>
                </c:pt>
              </c:strCache>
            </c:strRef>
          </c:cat>
          <c:val>
            <c:numRef>
              <c:f>Wenchang!$G$31:$J$31</c:f>
              <c:numCache>
                <c:formatCode>General</c:formatCode>
                <c:ptCount val="4"/>
                <c:pt idx="0">
                  <c:v>0.95621195375150003</c:v>
                </c:pt>
                <c:pt idx="1">
                  <c:v>0.93519920420699998</c:v>
                </c:pt>
                <c:pt idx="2">
                  <c:v>0.82988426896200007</c:v>
                </c:pt>
                <c:pt idx="3">
                  <c:v>0.75809911300900001</c:v>
                </c:pt>
              </c:numCache>
            </c:numRef>
          </c:val>
          <c:smooth val="0"/>
          <c:extLst>
            <c:ext xmlns:c16="http://schemas.microsoft.com/office/drawing/2014/chart" uri="{C3380CC4-5D6E-409C-BE32-E72D297353CC}">
              <c16:uniqueId val="{00000000-BEC1-4AF7-8F75-02B18D777E2F}"/>
            </c:ext>
          </c:extLst>
        </c:ser>
        <c:ser>
          <c:idx val="1"/>
          <c:order val="1"/>
          <c:spPr>
            <a:ln w="31750">
              <a:solidFill>
                <a:schemeClr val="bg1">
                  <a:lumMod val="85000"/>
                </a:schemeClr>
              </a:solidFill>
            </a:ln>
          </c:spPr>
          <c:marker>
            <c:symbol val="circle"/>
            <c:size val="6"/>
            <c:spPr>
              <a:solidFill>
                <a:schemeClr val="bg1">
                  <a:lumMod val="85000"/>
                </a:schemeClr>
              </a:solidFill>
              <a:ln>
                <a:solidFill>
                  <a:schemeClr val="tx1"/>
                </a:solidFill>
              </a:ln>
            </c:spPr>
          </c:marker>
          <c:cat>
            <c:strRef>
              <c:f>Wenchang!$G$30:$J$30</c:f>
              <c:strCache>
                <c:ptCount val="4"/>
                <c:pt idx="0">
                  <c:v>PT 1</c:v>
                </c:pt>
                <c:pt idx="1">
                  <c:v>PT 2</c:v>
                </c:pt>
                <c:pt idx="2">
                  <c:v>PT 4</c:v>
                </c:pt>
                <c:pt idx="3">
                  <c:v>PT 8</c:v>
                </c:pt>
              </c:strCache>
            </c:strRef>
          </c:cat>
          <c:val>
            <c:numRef>
              <c:f>Wenchang!$G$32:$J$32</c:f>
              <c:numCache>
                <c:formatCode>General</c:formatCode>
                <c:ptCount val="4"/>
                <c:pt idx="0">
                  <c:v>1.94051745013</c:v>
                </c:pt>
                <c:pt idx="1">
                  <c:v>1.378775560005</c:v>
                </c:pt>
                <c:pt idx="2">
                  <c:v>0.82515674678149997</c:v>
                </c:pt>
                <c:pt idx="3">
                  <c:v>1.0645642368349999</c:v>
                </c:pt>
              </c:numCache>
            </c:numRef>
          </c:val>
          <c:smooth val="0"/>
          <c:extLst>
            <c:ext xmlns:c16="http://schemas.microsoft.com/office/drawing/2014/chart" uri="{C3380CC4-5D6E-409C-BE32-E72D297353CC}">
              <c16:uniqueId val="{00000001-BEC1-4AF7-8F75-02B18D777E2F}"/>
            </c:ext>
          </c:extLst>
        </c:ser>
        <c:ser>
          <c:idx val="2"/>
          <c:order val="2"/>
          <c:spPr>
            <a:ln>
              <a:solidFill>
                <a:schemeClr val="bg1">
                  <a:lumMod val="50000"/>
                </a:schemeClr>
              </a:solidFill>
              <a:prstDash val="sysDash"/>
            </a:ln>
          </c:spPr>
          <c:marker>
            <c:symbol val="triangle"/>
            <c:size val="6"/>
            <c:spPr>
              <a:solidFill>
                <a:schemeClr val="bg1">
                  <a:lumMod val="75000"/>
                </a:schemeClr>
              </a:solidFill>
            </c:spPr>
          </c:marker>
          <c:cat>
            <c:strRef>
              <c:f>Wenchang!$G$30:$J$30</c:f>
              <c:strCache>
                <c:ptCount val="4"/>
                <c:pt idx="0">
                  <c:v>PT 1</c:v>
                </c:pt>
                <c:pt idx="1">
                  <c:v>PT 2</c:v>
                </c:pt>
                <c:pt idx="2">
                  <c:v>PT 4</c:v>
                </c:pt>
                <c:pt idx="3">
                  <c:v>PT 8</c:v>
                </c:pt>
              </c:strCache>
            </c:strRef>
          </c:cat>
          <c:val>
            <c:numRef>
              <c:f>Wenchang!$G$33:$J$33</c:f>
              <c:numCache>
                <c:formatCode>General</c:formatCode>
                <c:ptCount val="4"/>
                <c:pt idx="0">
                  <c:v>2.4832349178599999</c:v>
                </c:pt>
                <c:pt idx="1">
                  <c:v>1.6477074953399999</c:v>
                </c:pt>
                <c:pt idx="2">
                  <c:v>0.96166647612549994</c:v>
                </c:pt>
                <c:pt idx="3">
                  <c:v>0.80152086817549995</c:v>
                </c:pt>
              </c:numCache>
            </c:numRef>
          </c:val>
          <c:smooth val="0"/>
          <c:extLst>
            <c:ext xmlns:c16="http://schemas.microsoft.com/office/drawing/2014/chart" uri="{C3380CC4-5D6E-409C-BE32-E72D297353CC}">
              <c16:uniqueId val="{00000002-BEC1-4AF7-8F75-02B18D777E2F}"/>
            </c:ext>
          </c:extLst>
        </c:ser>
        <c:ser>
          <c:idx val="3"/>
          <c:order val="3"/>
          <c:spPr>
            <a:ln w="31750">
              <a:solidFill>
                <a:schemeClr val="tx1"/>
              </a:solidFill>
              <a:prstDash val="sysDot"/>
            </a:ln>
          </c:spPr>
          <c:marker>
            <c:symbol val="square"/>
            <c:size val="5"/>
            <c:spPr>
              <a:solidFill>
                <a:schemeClr val="tx1"/>
              </a:solidFill>
              <a:ln>
                <a:solidFill>
                  <a:schemeClr val="tx1"/>
                </a:solidFill>
              </a:ln>
            </c:spPr>
          </c:marker>
          <c:cat>
            <c:strRef>
              <c:f>Wenchang!$G$30:$J$30</c:f>
              <c:strCache>
                <c:ptCount val="4"/>
                <c:pt idx="0">
                  <c:v>PT 1</c:v>
                </c:pt>
                <c:pt idx="1">
                  <c:v>PT 2</c:v>
                </c:pt>
                <c:pt idx="2">
                  <c:v>PT 4</c:v>
                </c:pt>
                <c:pt idx="3">
                  <c:v>PT 8</c:v>
                </c:pt>
              </c:strCache>
            </c:strRef>
          </c:cat>
          <c:val>
            <c:numRef>
              <c:f>Wenchang!$G$34:$J$34</c:f>
              <c:numCache>
                <c:formatCode>General</c:formatCode>
                <c:ptCount val="4"/>
                <c:pt idx="0">
                  <c:v>1.0545960385350002</c:v>
                </c:pt>
                <c:pt idx="1">
                  <c:v>0.98054557541049991</c:v>
                </c:pt>
                <c:pt idx="2">
                  <c:v>0.83170205811599995</c:v>
                </c:pt>
                <c:pt idx="3">
                  <c:v>0.82382208458150008</c:v>
                </c:pt>
              </c:numCache>
            </c:numRef>
          </c:val>
          <c:smooth val="0"/>
          <c:extLst>
            <c:ext xmlns:c16="http://schemas.microsoft.com/office/drawing/2014/chart" uri="{C3380CC4-5D6E-409C-BE32-E72D297353CC}">
              <c16:uniqueId val="{00000003-BEC1-4AF7-8F75-02B18D777E2F}"/>
            </c:ext>
          </c:extLst>
        </c:ser>
        <c:ser>
          <c:idx val="4"/>
          <c:order val="4"/>
          <c:cat>
            <c:strRef>
              <c:f>Wenchang!$G$30:$J$30</c:f>
              <c:strCache>
                <c:ptCount val="4"/>
                <c:pt idx="0">
                  <c:v>PT 1</c:v>
                </c:pt>
                <c:pt idx="1">
                  <c:v>PT 2</c:v>
                </c:pt>
                <c:pt idx="2">
                  <c:v>PT 4</c:v>
                </c:pt>
                <c:pt idx="3">
                  <c:v>PT 8</c:v>
                </c:pt>
              </c:strCache>
            </c:strRef>
          </c:cat>
          <c:val>
            <c:numRef>
              <c:f>Wenchang!$G$35:$J$35</c:f>
              <c:numCache>
                <c:formatCode>General</c:formatCode>
                <c:ptCount val="4"/>
                <c:pt idx="0">
                  <c:v>1.02398503883</c:v>
                </c:pt>
                <c:pt idx="1">
                  <c:v>0.85520685723150003</c:v>
                </c:pt>
                <c:pt idx="2">
                  <c:v>0.90002948805350003</c:v>
                </c:pt>
                <c:pt idx="3">
                  <c:v>0.82772136162400001</c:v>
                </c:pt>
              </c:numCache>
            </c:numRef>
          </c:val>
          <c:smooth val="0"/>
          <c:extLst>
            <c:ext xmlns:c16="http://schemas.microsoft.com/office/drawing/2014/chart" uri="{C3380CC4-5D6E-409C-BE32-E72D297353CC}">
              <c16:uniqueId val="{00000004-BEC1-4AF7-8F75-02B18D777E2F}"/>
            </c:ext>
          </c:extLst>
        </c:ser>
        <c:ser>
          <c:idx val="5"/>
          <c:order val="5"/>
          <c:cat>
            <c:strRef>
              <c:f>Wenchang!$G$30:$J$30</c:f>
              <c:strCache>
                <c:ptCount val="4"/>
                <c:pt idx="0">
                  <c:v>PT 1</c:v>
                </c:pt>
                <c:pt idx="1">
                  <c:v>PT 2</c:v>
                </c:pt>
                <c:pt idx="2">
                  <c:v>PT 4</c:v>
                </c:pt>
                <c:pt idx="3">
                  <c:v>PT 8</c:v>
                </c:pt>
              </c:strCache>
            </c:strRef>
          </c:cat>
          <c:val>
            <c:numRef>
              <c:f>Wenchang!$G$36:$J$36</c:f>
              <c:numCache>
                <c:formatCode>General</c:formatCode>
                <c:ptCount val="4"/>
                <c:pt idx="0">
                  <c:v>0.98129933042150008</c:v>
                </c:pt>
                <c:pt idx="1">
                  <c:v>0.98237337363999999</c:v>
                </c:pt>
                <c:pt idx="2">
                  <c:v>1.066602609005</c:v>
                </c:pt>
                <c:pt idx="3">
                  <c:v>0.69003903894950003</c:v>
                </c:pt>
              </c:numCache>
            </c:numRef>
          </c:val>
          <c:smooth val="0"/>
          <c:extLst>
            <c:ext xmlns:c16="http://schemas.microsoft.com/office/drawing/2014/chart" uri="{C3380CC4-5D6E-409C-BE32-E72D297353CC}">
              <c16:uniqueId val="{00000005-BEC1-4AF7-8F75-02B18D777E2F}"/>
            </c:ext>
          </c:extLst>
        </c:ser>
        <c:ser>
          <c:idx val="6"/>
          <c:order val="6"/>
          <c:cat>
            <c:strRef>
              <c:f>Wenchang!$G$30:$J$30</c:f>
              <c:strCache>
                <c:ptCount val="4"/>
                <c:pt idx="0">
                  <c:v>PT 1</c:v>
                </c:pt>
                <c:pt idx="1">
                  <c:v>PT 2</c:v>
                </c:pt>
                <c:pt idx="2">
                  <c:v>PT 4</c:v>
                </c:pt>
                <c:pt idx="3">
                  <c:v>PT 8</c:v>
                </c:pt>
              </c:strCache>
            </c:strRef>
          </c:cat>
          <c:val>
            <c:numRef>
              <c:f>Wenchang!$G$37:$J$37</c:f>
              <c:numCache>
                <c:formatCode>General</c:formatCode>
                <c:ptCount val="4"/>
                <c:pt idx="0">
                  <c:v>0.95170251239350001</c:v>
                </c:pt>
                <c:pt idx="1">
                  <c:v>0.83737504627750003</c:v>
                </c:pt>
                <c:pt idx="2">
                  <c:v>0.67655325308449998</c:v>
                </c:pt>
                <c:pt idx="3">
                  <c:v>0.83364342001699998</c:v>
                </c:pt>
              </c:numCache>
            </c:numRef>
          </c:val>
          <c:smooth val="0"/>
          <c:extLst>
            <c:ext xmlns:c16="http://schemas.microsoft.com/office/drawing/2014/chart" uri="{C3380CC4-5D6E-409C-BE32-E72D297353CC}">
              <c16:uniqueId val="{00000006-BEC1-4AF7-8F75-02B18D777E2F}"/>
            </c:ext>
          </c:extLst>
        </c:ser>
        <c:ser>
          <c:idx val="7"/>
          <c:order val="7"/>
          <c:cat>
            <c:strRef>
              <c:f>Wenchang!$G$30:$J$30</c:f>
              <c:strCache>
                <c:ptCount val="4"/>
                <c:pt idx="0">
                  <c:v>PT 1</c:v>
                </c:pt>
                <c:pt idx="1">
                  <c:v>PT 2</c:v>
                </c:pt>
                <c:pt idx="2">
                  <c:v>PT 4</c:v>
                </c:pt>
                <c:pt idx="3">
                  <c:v>PT 8</c:v>
                </c:pt>
              </c:strCache>
            </c:strRef>
          </c:cat>
          <c:val>
            <c:numRef>
              <c:f>Wenchang!$G$38:$J$38</c:f>
              <c:numCache>
                <c:formatCode>General</c:formatCode>
                <c:ptCount val="4"/>
                <c:pt idx="0">
                  <c:v>1.3536400630849998</c:v>
                </c:pt>
                <c:pt idx="1">
                  <c:v>0.74192186736050003</c:v>
                </c:pt>
                <c:pt idx="2">
                  <c:v>0.92568237346150006</c:v>
                </c:pt>
                <c:pt idx="3">
                  <c:v>0.64182970754349999</c:v>
                </c:pt>
              </c:numCache>
            </c:numRef>
          </c:val>
          <c:smooth val="0"/>
          <c:extLst>
            <c:ext xmlns:c16="http://schemas.microsoft.com/office/drawing/2014/chart" uri="{C3380CC4-5D6E-409C-BE32-E72D297353CC}">
              <c16:uniqueId val="{00000007-BEC1-4AF7-8F75-02B18D777E2F}"/>
            </c:ext>
          </c:extLst>
        </c:ser>
        <c:ser>
          <c:idx val="8"/>
          <c:order val="8"/>
          <c:cat>
            <c:strRef>
              <c:f>Wenchang!$G$30:$J$30</c:f>
              <c:strCache>
                <c:ptCount val="4"/>
                <c:pt idx="0">
                  <c:v>PT 1</c:v>
                </c:pt>
                <c:pt idx="1">
                  <c:v>PT 2</c:v>
                </c:pt>
                <c:pt idx="2">
                  <c:v>PT 4</c:v>
                </c:pt>
                <c:pt idx="3">
                  <c:v>PT 8</c:v>
                </c:pt>
              </c:strCache>
            </c:strRef>
          </c:cat>
          <c:val>
            <c:numRef>
              <c:f>Wenchang!$G$39:$J$39</c:f>
              <c:numCache>
                <c:formatCode>General</c:formatCode>
                <c:ptCount val="4"/>
                <c:pt idx="0">
                  <c:v>0.86582063633250006</c:v>
                </c:pt>
                <c:pt idx="1">
                  <c:v>0.89032999298049997</c:v>
                </c:pt>
                <c:pt idx="2">
                  <c:v>0.73696606291950006</c:v>
                </c:pt>
                <c:pt idx="3">
                  <c:v>0.77166631835300004</c:v>
                </c:pt>
              </c:numCache>
            </c:numRef>
          </c:val>
          <c:smooth val="0"/>
          <c:extLst>
            <c:ext xmlns:c16="http://schemas.microsoft.com/office/drawing/2014/chart" uri="{C3380CC4-5D6E-409C-BE32-E72D297353CC}">
              <c16:uniqueId val="{00000008-BEC1-4AF7-8F75-02B18D777E2F}"/>
            </c:ext>
          </c:extLst>
        </c:ser>
        <c:ser>
          <c:idx val="9"/>
          <c:order val="9"/>
          <c:cat>
            <c:strRef>
              <c:f>Wenchang!$G$30:$J$30</c:f>
              <c:strCache>
                <c:ptCount val="4"/>
                <c:pt idx="0">
                  <c:v>PT 1</c:v>
                </c:pt>
                <c:pt idx="1">
                  <c:v>PT 2</c:v>
                </c:pt>
                <c:pt idx="2">
                  <c:v>PT 4</c:v>
                </c:pt>
                <c:pt idx="3">
                  <c:v>PT 8</c:v>
                </c:pt>
              </c:strCache>
            </c:strRef>
          </c:cat>
          <c:val>
            <c:numRef>
              <c:f>Wenchang!$G$40:$J$40</c:f>
              <c:numCache>
                <c:formatCode>General</c:formatCode>
                <c:ptCount val="4"/>
                <c:pt idx="0">
                  <c:v>0.907644222956</c:v>
                </c:pt>
                <c:pt idx="1">
                  <c:v>1.032786225785</c:v>
                </c:pt>
                <c:pt idx="2">
                  <c:v>0.87966867117200009</c:v>
                </c:pt>
                <c:pt idx="3">
                  <c:v>0.6576058231295</c:v>
                </c:pt>
              </c:numCache>
            </c:numRef>
          </c:val>
          <c:smooth val="0"/>
          <c:extLst>
            <c:ext xmlns:c16="http://schemas.microsoft.com/office/drawing/2014/chart" uri="{C3380CC4-5D6E-409C-BE32-E72D297353CC}">
              <c16:uniqueId val="{00000009-BEC1-4AF7-8F75-02B18D777E2F}"/>
            </c:ext>
          </c:extLst>
        </c:ser>
        <c:dLbls>
          <c:showLegendKey val="0"/>
          <c:showVal val="0"/>
          <c:showCatName val="0"/>
          <c:showSerName val="0"/>
          <c:showPercent val="0"/>
          <c:showBubbleSize val="0"/>
        </c:dLbls>
        <c:marker val="1"/>
        <c:smooth val="0"/>
        <c:axId val="271568896"/>
        <c:axId val="271630336"/>
      </c:lineChart>
      <c:catAx>
        <c:axId val="271568896"/>
        <c:scaling>
          <c:orientation val="minMax"/>
        </c:scaling>
        <c:delete val="0"/>
        <c:axPos val="b"/>
        <c:title>
          <c:tx>
            <c:rich>
              <a:bodyPr/>
              <a:lstStyle/>
              <a:p>
                <a:pPr>
                  <a:defRPr sz="1100"/>
                </a:pPr>
                <a:r>
                  <a:rPr lang="en-US"/>
                  <a:t>Number of PTs</a:t>
                </a:r>
              </a:p>
            </c:rich>
          </c:tx>
          <c:overlay val="0"/>
        </c:title>
        <c:numFmt formatCode="General" sourceLinked="1"/>
        <c:majorTickMark val="out"/>
        <c:minorTickMark val="none"/>
        <c:tickLblPos val="nextTo"/>
        <c:txPr>
          <a:bodyPr/>
          <a:lstStyle/>
          <a:p>
            <a:pPr>
              <a:defRPr sz="1100"/>
            </a:pPr>
            <a:endParaRPr lang="en-US"/>
          </a:p>
        </c:txPr>
        <c:crossAx val="271630336"/>
        <c:crosses val="autoZero"/>
        <c:auto val="1"/>
        <c:lblAlgn val="ctr"/>
        <c:lblOffset val="100"/>
        <c:tickLblSkip val="1"/>
        <c:noMultiLvlLbl val="0"/>
      </c:catAx>
      <c:valAx>
        <c:axId val="271630336"/>
        <c:scaling>
          <c:orientation val="minMax"/>
          <c:max val="3"/>
        </c:scaling>
        <c:delete val="0"/>
        <c:axPos val="l"/>
        <c:title>
          <c:tx>
            <c:rich>
              <a:bodyPr rot="-5400000" vert="horz"/>
              <a:lstStyle/>
              <a:p>
                <a:pPr>
                  <a:defRPr/>
                </a:pPr>
                <a:r>
                  <a:rPr lang="en-US"/>
                  <a:t>Median RT (s)</a:t>
                </a:r>
              </a:p>
            </c:rich>
          </c:tx>
          <c:overlay val="0"/>
        </c:title>
        <c:numFmt formatCode="General" sourceLinked="1"/>
        <c:majorTickMark val="out"/>
        <c:minorTickMark val="none"/>
        <c:tickLblPos val="nextTo"/>
        <c:txPr>
          <a:bodyPr/>
          <a:lstStyle/>
          <a:p>
            <a:pPr>
              <a:defRPr sz="1100"/>
            </a:pPr>
            <a:endParaRPr lang="en-US"/>
          </a:p>
        </c:txPr>
        <c:crossAx val="271568896"/>
        <c:crosses val="autoZero"/>
        <c:crossBetween val="between"/>
      </c:valAx>
    </c:plotArea>
    <c:legend>
      <c:legendPos val="r"/>
      <c:layout>
        <c:manualLayout>
          <c:xMode val="edge"/>
          <c:yMode val="edge"/>
          <c:x val="0.48645778652668414"/>
          <c:y val="0.12189769247594051"/>
          <c:w val="0.51076443569553809"/>
          <c:h val="0.29592629046369207"/>
        </c:manualLayout>
      </c:layout>
      <c:overlay val="1"/>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lrMapOvr bg1="lt1" tx1="dk1" bg2="lt2" tx2="dk2" accent1="accent1" accent2="accent2" accent3="accent3" accent4="accent4" accent5="accent5" accent6="accent6" hlink="hlink" folHlink="folHlink"/>
  <c:chart>
    <c:title>
      <c:tx>
        <c:rich>
          <a:bodyPr/>
          <a:lstStyle/>
          <a:p>
            <a:pPr>
              <a:defRPr/>
            </a:pPr>
            <a:r>
              <a:rPr lang="en-US"/>
              <a:t>Wenchang PT 1 BL BR</a:t>
            </a:r>
          </a:p>
        </c:rich>
      </c:tx>
      <c:overlay val="1"/>
    </c:title>
    <c:autoTitleDeleted val="0"/>
    <c:plotArea>
      <c:layout/>
      <c:lineChart>
        <c:grouping val="standard"/>
        <c:varyColors val="0"/>
        <c:ser>
          <c:idx val="0"/>
          <c:order val="0"/>
          <c:spPr>
            <a:ln>
              <a:prstDash val="lgDash"/>
            </a:ln>
          </c:spPr>
          <c:cat>
            <c:strRef>
              <c:f>Wenchang!$G$57:$J$57</c:f>
              <c:strCache>
                <c:ptCount val="4"/>
                <c:pt idx="0">
                  <c:v>PT 1</c:v>
                </c:pt>
                <c:pt idx="1">
                  <c:v>PT 2</c:v>
                </c:pt>
                <c:pt idx="2">
                  <c:v>PT 4</c:v>
                </c:pt>
                <c:pt idx="3">
                  <c:v>PT 8</c:v>
                </c:pt>
              </c:strCache>
            </c:strRef>
          </c:cat>
          <c:val>
            <c:numRef>
              <c:f>Wenchang!$G$58:$J$58</c:f>
              <c:numCache>
                <c:formatCode>General</c:formatCode>
                <c:ptCount val="4"/>
                <c:pt idx="0">
                  <c:v>0.94183806132049996</c:v>
                </c:pt>
                <c:pt idx="1">
                  <c:v>1.3033742662500001</c:v>
                </c:pt>
                <c:pt idx="2">
                  <c:v>0.91018323786549993</c:v>
                </c:pt>
                <c:pt idx="3">
                  <c:v>1.190476932795</c:v>
                </c:pt>
              </c:numCache>
            </c:numRef>
          </c:val>
          <c:smooth val="0"/>
          <c:extLst>
            <c:ext xmlns:c16="http://schemas.microsoft.com/office/drawing/2014/chart" uri="{C3380CC4-5D6E-409C-BE32-E72D297353CC}">
              <c16:uniqueId val="{00000000-A368-44F2-9AD7-8A01AA013341}"/>
            </c:ext>
          </c:extLst>
        </c:ser>
        <c:ser>
          <c:idx val="1"/>
          <c:order val="1"/>
          <c:spPr>
            <a:ln w="31750">
              <a:solidFill>
                <a:schemeClr val="bg1">
                  <a:lumMod val="85000"/>
                </a:schemeClr>
              </a:solidFill>
            </a:ln>
          </c:spPr>
          <c:marker>
            <c:symbol val="circle"/>
            <c:size val="6"/>
            <c:spPr>
              <a:solidFill>
                <a:schemeClr val="bg1">
                  <a:lumMod val="85000"/>
                </a:schemeClr>
              </a:solidFill>
              <a:ln>
                <a:solidFill>
                  <a:schemeClr val="tx1"/>
                </a:solidFill>
              </a:ln>
            </c:spPr>
          </c:marker>
          <c:cat>
            <c:strRef>
              <c:f>Wenchang!$G$57:$J$57</c:f>
              <c:strCache>
                <c:ptCount val="4"/>
                <c:pt idx="0">
                  <c:v>PT 1</c:v>
                </c:pt>
                <c:pt idx="1">
                  <c:v>PT 2</c:v>
                </c:pt>
                <c:pt idx="2">
                  <c:v>PT 4</c:v>
                </c:pt>
                <c:pt idx="3">
                  <c:v>PT 8</c:v>
                </c:pt>
              </c:strCache>
            </c:strRef>
          </c:cat>
          <c:val>
            <c:numRef>
              <c:f>Wenchang!$G$59:$J$59</c:f>
              <c:numCache>
                <c:formatCode>General</c:formatCode>
                <c:ptCount val="4"/>
                <c:pt idx="0">
                  <c:v>0.69979608571149998</c:v>
                </c:pt>
                <c:pt idx="1">
                  <c:v>0.94836258457599998</c:v>
                </c:pt>
                <c:pt idx="2">
                  <c:v>0.68536233168549998</c:v>
                </c:pt>
                <c:pt idx="3">
                  <c:v>0.62890750577199994</c:v>
                </c:pt>
              </c:numCache>
            </c:numRef>
          </c:val>
          <c:smooth val="0"/>
          <c:extLst>
            <c:ext xmlns:c16="http://schemas.microsoft.com/office/drawing/2014/chart" uri="{C3380CC4-5D6E-409C-BE32-E72D297353CC}">
              <c16:uniqueId val="{00000001-A368-44F2-9AD7-8A01AA013341}"/>
            </c:ext>
          </c:extLst>
        </c:ser>
        <c:ser>
          <c:idx val="2"/>
          <c:order val="2"/>
          <c:spPr>
            <a:ln>
              <a:solidFill>
                <a:schemeClr val="bg1">
                  <a:lumMod val="50000"/>
                </a:schemeClr>
              </a:solidFill>
              <a:prstDash val="sysDash"/>
            </a:ln>
          </c:spPr>
          <c:marker>
            <c:symbol val="triangle"/>
            <c:size val="6"/>
            <c:spPr>
              <a:solidFill>
                <a:schemeClr val="bg1">
                  <a:lumMod val="75000"/>
                </a:schemeClr>
              </a:solidFill>
            </c:spPr>
          </c:marker>
          <c:cat>
            <c:strRef>
              <c:f>Wenchang!$G$57:$J$57</c:f>
              <c:strCache>
                <c:ptCount val="4"/>
                <c:pt idx="0">
                  <c:v>PT 1</c:v>
                </c:pt>
                <c:pt idx="1">
                  <c:v>PT 2</c:v>
                </c:pt>
                <c:pt idx="2">
                  <c:v>PT 4</c:v>
                </c:pt>
                <c:pt idx="3">
                  <c:v>PT 8</c:v>
                </c:pt>
              </c:strCache>
            </c:strRef>
          </c:cat>
          <c:val>
            <c:numRef>
              <c:f>Wenchang!$G$60:$J$60</c:f>
              <c:numCache>
                <c:formatCode>General</c:formatCode>
                <c:ptCount val="4"/>
                <c:pt idx="0">
                  <c:v>0.9047354523790001</c:v>
                </c:pt>
                <c:pt idx="1">
                  <c:v>1.0480409106199999</c:v>
                </c:pt>
                <c:pt idx="2">
                  <c:v>1.0103477706445001</c:v>
                </c:pt>
                <c:pt idx="3">
                  <c:v>0.93017179693550001</c:v>
                </c:pt>
              </c:numCache>
            </c:numRef>
          </c:val>
          <c:smooth val="0"/>
          <c:extLst>
            <c:ext xmlns:c16="http://schemas.microsoft.com/office/drawing/2014/chart" uri="{C3380CC4-5D6E-409C-BE32-E72D297353CC}">
              <c16:uniqueId val="{00000002-A368-44F2-9AD7-8A01AA013341}"/>
            </c:ext>
          </c:extLst>
        </c:ser>
        <c:ser>
          <c:idx val="3"/>
          <c:order val="3"/>
          <c:spPr>
            <a:ln w="31750">
              <a:solidFill>
                <a:schemeClr val="tx1"/>
              </a:solidFill>
              <a:prstDash val="sysDot"/>
            </a:ln>
          </c:spPr>
          <c:marker>
            <c:symbol val="square"/>
            <c:size val="5"/>
            <c:spPr>
              <a:solidFill>
                <a:schemeClr val="tx1"/>
              </a:solidFill>
              <a:ln>
                <a:solidFill>
                  <a:schemeClr val="tx1"/>
                </a:solidFill>
              </a:ln>
            </c:spPr>
          </c:marker>
          <c:cat>
            <c:strRef>
              <c:f>Wenchang!$G$57:$J$57</c:f>
              <c:strCache>
                <c:ptCount val="4"/>
                <c:pt idx="0">
                  <c:v>PT 1</c:v>
                </c:pt>
                <c:pt idx="1">
                  <c:v>PT 2</c:v>
                </c:pt>
                <c:pt idx="2">
                  <c:v>PT 4</c:v>
                </c:pt>
                <c:pt idx="3">
                  <c:v>PT 8</c:v>
                </c:pt>
              </c:strCache>
            </c:strRef>
          </c:cat>
          <c:val>
            <c:numRef>
              <c:f>Wenchang!$G$61:$J$61</c:f>
              <c:numCache>
                <c:formatCode>General</c:formatCode>
                <c:ptCount val="4"/>
                <c:pt idx="0">
                  <c:v>0.78065209428299998</c:v>
                </c:pt>
                <c:pt idx="1">
                  <c:v>1.087766455955</c:v>
                </c:pt>
                <c:pt idx="2">
                  <c:v>0.71825538435950009</c:v>
                </c:pt>
                <c:pt idx="3">
                  <c:v>0.70375368453099996</c:v>
                </c:pt>
              </c:numCache>
            </c:numRef>
          </c:val>
          <c:smooth val="0"/>
          <c:extLst>
            <c:ext xmlns:c16="http://schemas.microsoft.com/office/drawing/2014/chart" uri="{C3380CC4-5D6E-409C-BE32-E72D297353CC}">
              <c16:uniqueId val="{00000003-A368-44F2-9AD7-8A01AA013341}"/>
            </c:ext>
          </c:extLst>
        </c:ser>
        <c:ser>
          <c:idx val="4"/>
          <c:order val="4"/>
          <c:cat>
            <c:strRef>
              <c:f>Wenchang!$G$57:$J$57</c:f>
              <c:strCache>
                <c:ptCount val="4"/>
                <c:pt idx="0">
                  <c:v>PT 1</c:v>
                </c:pt>
                <c:pt idx="1">
                  <c:v>PT 2</c:v>
                </c:pt>
                <c:pt idx="2">
                  <c:v>PT 4</c:v>
                </c:pt>
                <c:pt idx="3">
                  <c:v>PT 8</c:v>
                </c:pt>
              </c:strCache>
            </c:strRef>
          </c:cat>
          <c:val>
            <c:numRef>
              <c:f>Wenchang!$G$62:$J$62</c:f>
              <c:numCache>
                <c:formatCode>General</c:formatCode>
                <c:ptCount val="4"/>
                <c:pt idx="0">
                  <c:v>0.79833992954800004</c:v>
                </c:pt>
                <c:pt idx="1">
                  <c:v>1.305043075235</c:v>
                </c:pt>
                <c:pt idx="2">
                  <c:v>0.88534493139000003</c:v>
                </c:pt>
                <c:pt idx="3">
                  <c:v>0.79206774849450001</c:v>
                </c:pt>
              </c:numCache>
            </c:numRef>
          </c:val>
          <c:smooth val="0"/>
          <c:extLst>
            <c:ext xmlns:c16="http://schemas.microsoft.com/office/drawing/2014/chart" uri="{C3380CC4-5D6E-409C-BE32-E72D297353CC}">
              <c16:uniqueId val="{00000004-A368-44F2-9AD7-8A01AA013341}"/>
            </c:ext>
          </c:extLst>
        </c:ser>
        <c:ser>
          <c:idx val="5"/>
          <c:order val="5"/>
          <c:cat>
            <c:strRef>
              <c:f>Wenchang!$G$57:$J$57</c:f>
              <c:strCache>
                <c:ptCount val="4"/>
                <c:pt idx="0">
                  <c:v>PT 1</c:v>
                </c:pt>
                <c:pt idx="1">
                  <c:v>PT 2</c:v>
                </c:pt>
                <c:pt idx="2">
                  <c:v>PT 4</c:v>
                </c:pt>
                <c:pt idx="3">
                  <c:v>PT 8</c:v>
                </c:pt>
              </c:strCache>
            </c:strRef>
          </c:cat>
          <c:val>
            <c:numRef>
              <c:f>Wenchang!$G$63:$J$63</c:f>
              <c:numCache>
                <c:formatCode>General</c:formatCode>
                <c:ptCount val="4"/>
                <c:pt idx="0">
                  <c:v>0.50406943017149997</c:v>
                </c:pt>
                <c:pt idx="1">
                  <c:v>0.71155801310700006</c:v>
                </c:pt>
                <c:pt idx="2">
                  <c:v>0.70725510374150002</c:v>
                </c:pt>
                <c:pt idx="3">
                  <c:v>0.50265431089800006</c:v>
                </c:pt>
              </c:numCache>
            </c:numRef>
          </c:val>
          <c:smooth val="0"/>
          <c:extLst>
            <c:ext xmlns:c16="http://schemas.microsoft.com/office/drawing/2014/chart" uri="{C3380CC4-5D6E-409C-BE32-E72D297353CC}">
              <c16:uniqueId val="{00000005-A368-44F2-9AD7-8A01AA013341}"/>
            </c:ext>
          </c:extLst>
        </c:ser>
        <c:ser>
          <c:idx val="6"/>
          <c:order val="6"/>
          <c:cat>
            <c:strRef>
              <c:f>Wenchang!$G$57:$J$57</c:f>
              <c:strCache>
                <c:ptCount val="4"/>
                <c:pt idx="0">
                  <c:v>PT 1</c:v>
                </c:pt>
                <c:pt idx="1">
                  <c:v>PT 2</c:v>
                </c:pt>
                <c:pt idx="2">
                  <c:v>PT 4</c:v>
                </c:pt>
                <c:pt idx="3">
                  <c:v>PT 8</c:v>
                </c:pt>
              </c:strCache>
            </c:strRef>
          </c:cat>
          <c:val>
            <c:numRef>
              <c:f>Wenchang!$G$64:$J$64</c:f>
              <c:numCache>
                <c:formatCode>General</c:formatCode>
                <c:ptCount val="4"/>
                <c:pt idx="0">
                  <c:v>0.74891315680000003</c:v>
                </c:pt>
                <c:pt idx="1">
                  <c:v>1.1377290955300001</c:v>
                </c:pt>
                <c:pt idx="2">
                  <c:v>1.146094698345</c:v>
                </c:pt>
                <c:pt idx="3">
                  <c:v>0.78916302009049999</c:v>
                </c:pt>
              </c:numCache>
            </c:numRef>
          </c:val>
          <c:smooth val="0"/>
          <c:extLst>
            <c:ext xmlns:c16="http://schemas.microsoft.com/office/drawing/2014/chart" uri="{C3380CC4-5D6E-409C-BE32-E72D297353CC}">
              <c16:uniqueId val="{00000006-A368-44F2-9AD7-8A01AA013341}"/>
            </c:ext>
          </c:extLst>
        </c:ser>
        <c:ser>
          <c:idx val="7"/>
          <c:order val="7"/>
          <c:cat>
            <c:strRef>
              <c:f>Wenchang!$G$57:$J$57</c:f>
              <c:strCache>
                <c:ptCount val="4"/>
                <c:pt idx="0">
                  <c:v>PT 1</c:v>
                </c:pt>
                <c:pt idx="1">
                  <c:v>PT 2</c:v>
                </c:pt>
                <c:pt idx="2">
                  <c:v>PT 4</c:v>
                </c:pt>
                <c:pt idx="3">
                  <c:v>PT 8</c:v>
                </c:pt>
              </c:strCache>
            </c:strRef>
          </c:cat>
          <c:val>
            <c:numRef>
              <c:f>Wenchang!$G$65:$J$65</c:f>
              <c:numCache>
                <c:formatCode>General</c:formatCode>
                <c:ptCount val="4"/>
                <c:pt idx="0">
                  <c:v>0.50656513683500004</c:v>
                </c:pt>
                <c:pt idx="1">
                  <c:v>1.0418035686</c:v>
                </c:pt>
                <c:pt idx="2">
                  <c:v>1.03551560431</c:v>
                </c:pt>
                <c:pt idx="3">
                  <c:v>0.77284507092550003</c:v>
                </c:pt>
              </c:numCache>
            </c:numRef>
          </c:val>
          <c:smooth val="0"/>
          <c:extLst>
            <c:ext xmlns:c16="http://schemas.microsoft.com/office/drawing/2014/chart" uri="{C3380CC4-5D6E-409C-BE32-E72D297353CC}">
              <c16:uniqueId val="{00000007-A368-44F2-9AD7-8A01AA013341}"/>
            </c:ext>
          </c:extLst>
        </c:ser>
        <c:ser>
          <c:idx val="8"/>
          <c:order val="8"/>
          <c:cat>
            <c:strRef>
              <c:f>Wenchang!$G$57:$J$57</c:f>
              <c:strCache>
                <c:ptCount val="4"/>
                <c:pt idx="0">
                  <c:v>PT 1</c:v>
                </c:pt>
                <c:pt idx="1">
                  <c:v>PT 2</c:v>
                </c:pt>
                <c:pt idx="2">
                  <c:v>PT 4</c:v>
                </c:pt>
                <c:pt idx="3">
                  <c:v>PT 8</c:v>
                </c:pt>
              </c:strCache>
            </c:strRef>
          </c:cat>
          <c:val>
            <c:numRef>
              <c:f>Wenchang!$G$66:$J$66</c:f>
              <c:numCache>
                <c:formatCode>General</c:formatCode>
                <c:ptCount val="4"/>
                <c:pt idx="0">
                  <c:v>0.64136024680900006</c:v>
                </c:pt>
                <c:pt idx="1">
                  <c:v>0.86401170131250005</c:v>
                </c:pt>
                <c:pt idx="2">
                  <c:v>1.0382846338884999</c:v>
                </c:pt>
                <c:pt idx="3">
                  <c:v>0.85729642934149997</c:v>
                </c:pt>
              </c:numCache>
            </c:numRef>
          </c:val>
          <c:smooth val="0"/>
          <c:extLst>
            <c:ext xmlns:c16="http://schemas.microsoft.com/office/drawing/2014/chart" uri="{C3380CC4-5D6E-409C-BE32-E72D297353CC}">
              <c16:uniqueId val="{00000008-A368-44F2-9AD7-8A01AA013341}"/>
            </c:ext>
          </c:extLst>
        </c:ser>
        <c:ser>
          <c:idx val="9"/>
          <c:order val="9"/>
          <c:cat>
            <c:strRef>
              <c:f>Wenchang!$G$57:$J$57</c:f>
              <c:strCache>
                <c:ptCount val="4"/>
                <c:pt idx="0">
                  <c:v>PT 1</c:v>
                </c:pt>
                <c:pt idx="1">
                  <c:v>PT 2</c:v>
                </c:pt>
                <c:pt idx="2">
                  <c:v>PT 4</c:v>
                </c:pt>
                <c:pt idx="3">
                  <c:v>PT 8</c:v>
                </c:pt>
              </c:strCache>
            </c:strRef>
          </c:cat>
          <c:val>
            <c:numRef>
              <c:f>Wenchang!$G$67:$J$67</c:f>
              <c:numCache>
                <c:formatCode>General</c:formatCode>
                <c:ptCount val="4"/>
                <c:pt idx="0">
                  <c:v>0.50827475171549996</c:v>
                </c:pt>
                <c:pt idx="1">
                  <c:v>0.85421827575200004</c:v>
                </c:pt>
                <c:pt idx="2">
                  <c:v>0.61318220500850007</c:v>
                </c:pt>
                <c:pt idx="3">
                  <c:v>0.66553699667550004</c:v>
                </c:pt>
              </c:numCache>
            </c:numRef>
          </c:val>
          <c:smooth val="0"/>
          <c:extLst>
            <c:ext xmlns:c16="http://schemas.microsoft.com/office/drawing/2014/chart" uri="{C3380CC4-5D6E-409C-BE32-E72D297353CC}">
              <c16:uniqueId val="{00000009-A368-44F2-9AD7-8A01AA013341}"/>
            </c:ext>
          </c:extLst>
        </c:ser>
        <c:dLbls>
          <c:showLegendKey val="0"/>
          <c:showVal val="0"/>
          <c:showCatName val="0"/>
          <c:showSerName val="0"/>
          <c:showPercent val="0"/>
          <c:showBubbleSize val="0"/>
        </c:dLbls>
        <c:marker val="1"/>
        <c:smooth val="0"/>
        <c:axId val="271568896"/>
        <c:axId val="271630336"/>
      </c:lineChart>
      <c:catAx>
        <c:axId val="271568896"/>
        <c:scaling>
          <c:orientation val="minMax"/>
        </c:scaling>
        <c:delete val="0"/>
        <c:axPos val="b"/>
        <c:title>
          <c:tx>
            <c:rich>
              <a:bodyPr/>
              <a:lstStyle/>
              <a:p>
                <a:pPr>
                  <a:defRPr sz="1100"/>
                </a:pPr>
                <a:r>
                  <a:rPr lang="en-US"/>
                  <a:t>Number of PTs</a:t>
                </a:r>
              </a:p>
            </c:rich>
          </c:tx>
          <c:overlay val="0"/>
        </c:title>
        <c:numFmt formatCode="General" sourceLinked="1"/>
        <c:majorTickMark val="out"/>
        <c:minorTickMark val="none"/>
        <c:tickLblPos val="nextTo"/>
        <c:txPr>
          <a:bodyPr/>
          <a:lstStyle/>
          <a:p>
            <a:pPr>
              <a:defRPr sz="1100"/>
            </a:pPr>
            <a:endParaRPr lang="en-US"/>
          </a:p>
        </c:txPr>
        <c:crossAx val="271630336"/>
        <c:crosses val="autoZero"/>
        <c:auto val="1"/>
        <c:lblAlgn val="ctr"/>
        <c:lblOffset val="100"/>
        <c:tickLblSkip val="1"/>
        <c:noMultiLvlLbl val="0"/>
      </c:catAx>
      <c:valAx>
        <c:axId val="271630336"/>
        <c:scaling>
          <c:orientation val="minMax"/>
          <c:max val="1.4"/>
        </c:scaling>
        <c:delete val="0"/>
        <c:axPos val="l"/>
        <c:title>
          <c:tx>
            <c:rich>
              <a:bodyPr rot="-5400000" vert="horz"/>
              <a:lstStyle/>
              <a:p>
                <a:pPr>
                  <a:defRPr/>
                </a:pPr>
                <a:r>
                  <a:rPr lang="en-US"/>
                  <a:t>Nedian RT (s)</a:t>
                </a:r>
              </a:p>
            </c:rich>
          </c:tx>
          <c:overlay val="0"/>
        </c:title>
        <c:numFmt formatCode="General" sourceLinked="1"/>
        <c:majorTickMark val="out"/>
        <c:minorTickMark val="none"/>
        <c:tickLblPos val="nextTo"/>
        <c:txPr>
          <a:bodyPr/>
          <a:lstStyle/>
          <a:p>
            <a:pPr>
              <a:defRPr sz="1100"/>
            </a:pPr>
            <a:endParaRPr lang="en-US"/>
          </a:p>
        </c:txPr>
        <c:crossAx val="271568896"/>
        <c:crosses val="autoZero"/>
        <c:crossBetween val="between"/>
      </c:valAx>
    </c:plotArea>
    <c:legend>
      <c:legendPos val="r"/>
      <c:layout>
        <c:manualLayout>
          <c:xMode val="edge"/>
          <c:yMode val="edge"/>
          <c:x val="0.15394050743657042"/>
          <c:y val="0.5420366724992709"/>
          <c:w val="0.8460594925634296"/>
          <c:h val="0.23574110527850686"/>
        </c:manualLayout>
      </c:layout>
      <c:overlay val="1"/>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lrMapOvr bg1="lt1" tx1="dk1" bg2="lt2" tx2="dk2" accent1="accent1" accent2="accent2" accent3="accent3" accent4="accent4" accent5="accent5" accent6="accent6" hlink="hlink" folHlink="folHlink"/>
  <c:chart>
    <c:title>
      <c:tx>
        <c:rich>
          <a:bodyPr/>
          <a:lstStyle/>
          <a:p>
            <a:pPr>
              <a:defRPr/>
            </a:pPr>
            <a:r>
              <a:rPr lang="en-US"/>
              <a:t>Luigi</a:t>
            </a:r>
          </a:p>
        </c:rich>
      </c:tx>
      <c:overlay val="1"/>
    </c:title>
    <c:autoTitleDeleted val="0"/>
    <c:plotArea>
      <c:layout/>
      <c:lineChart>
        <c:grouping val="standard"/>
        <c:varyColors val="0"/>
        <c:ser>
          <c:idx val="0"/>
          <c:order val="0"/>
          <c:spPr>
            <a:ln>
              <a:prstDash val="lgDash"/>
            </a:ln>
          </c:spPr>
          <c:cat>
            <c:strRef>
              <c:f>Luigi!$G$27:$J$27</c:f>
              <c:strCache>
                <c:ptCount val="4"/>
                <c:pt idx="0">
                  <c:v>PT 1</c:v>
                </c:pt>
                <c:pt idx="1">
                  <c:v>PT 2</c:v>
                </c:pt>
                <c:pt idx="2">
                  <c:v>PT 4</c:v>
                </c:pt>
                <c:pt idx="3">
                  <c:v>PT 8</c:v>
                </c:pt>
              </c:strCache>
            </c:strRef>
          </c:cat>
          <c:val>
            <c:numRef>
              <c:f>Luigi!$G$28:$J$28</c:f>
              <c:numCache>
                <c:formatCode>General</c:formatCode>
                <c:ptCount val="4"/>
                <c:pt idx="0">
                  <c:v>1.288481319701525</c:v>
                </c:pt>
                <c:pt idx="1">
                  <c:v>1.0671714996278698</c:v>
                </c:pt>
                <c:pt idx="2">
                  <c:v>1.0573742350970798</c:v>
                </c:pt>
                <c:pt idx="3">
                  <c:v>0.96821591653860906</c:v>
                </c:pt>
              </c:numCache>
            </c:numRef>
          </c:val>
          <c:smooth val="0"/>
          <c:extLst>
            <c:ext xmlns:c16="http://schemas.microsoft.com/office/drawing/2014/chart" uri="{C3380CC4-5D6E-409C-BE32-E72D297353CC}">
              <c16:uniqueId val="{00000000-F860-4999-8575-86ED640DF218}"/>
            </c:ext>
          </c:extLst>
        </c:ser>
        <c:ser>
          <c:idx val="1"/>
          <c:order val="1"/>
          <c:spPr>
            <a:ln w="31750">
              <a:solidFill>
                <a:schemeClr val="bg1">
                  <a:lumMod val="85000"/>
                </a:schemeClr>
              </a:solidFill>
            </a:ln>
          </c:spPr>
          <c:marker>
            <c:symbol val="circle"/>
            <c:size val="6"/>
            <c:spPr>
              <a:solidFill>
                <a:schemeClr val="bg1">
                  <a:lumMod val="85000"/>
                </a:schemeClr>
              </a:solidFill>
              <a:ln>
                <a:solidFill>
                  <a:schemeClr val="tx1"/>
                </a:solidFill>
              </a:ln>
            </c:spPr>
          </c:marker>
          <c:cat>
            <c:strRef>
              <c:f>Luigi!$G$27:$J$27</c:f>
              <c:strCache>
                <c:ptCount val="4"/>
                <c:pt idx="0">
                  <c:v>PT 1</c:v>
                </c:pt>
                <c:pt idx="1">
                  <c:v>PT 2</c:v>
                </c:pt>
                <c:pt idx="2">
                  <c:v>PT 4</c:v>
                </c:pt>
                <c:pt idx="3">
                  <c:v>PT 8</c:v>
                </c:pt>
              </c:strCache>
            </c:strRef>
          </c:cat>
          <c:val>
            <c:numRef>
              <c:f>Luigi!$G$29:$J$29</c:f>
              <c:numCache>
                <c:formatCode>General</c:formatCode>
                <c:ptCount val="4"/>
                <c:pt idx="0">
                  <c:v>1.1781922492336849</c:v>
                </c:pt>
                <c:pt idx="1">
                  <c:v>0.98599962854131995</c:v>
                </c:pt>
                <c:pt idx="2">
                  <c:v>0.907256581385809</c:v>
                </c:pt>
                <c:pt idx="3">
                  <c:v>0.83066282804247704</c:v>
                </c:pt>
              </c:numCache>
            </c:numRef>
          </c:val>
          <c:smooth val="0"/>
          <c:extLst>
            <c:ext xmlns:c16="http://schemas.microsoft.com/office/drawing/2014/chart" uri="{C3380CC4-5D6E-409C-BE32-E72D297353CC}">
              <c16:uniqueId val="{00000001-F860-4999-8575-86ED640DF218}"/>
            </c:ext>
          </c:extLst>
        </c:ser>
        <c:ser>
          <c:idx val="2"/>
          <c:order val="2"/>
          <c:spPr>
            <a:ln>
              <a:solidFill>
                <a:schemeClr val="bg1">
                  <a:lumMod val="50000"/>
                </a:schemeClr>
              </a:solidFill>
              <a:prstDash val="sysDash"/>
            </a:ln>
          </c:spPr>
          <c:marker>
            <c:symbol val="triangle"/>
            <c:size val="6"/>
            <c:spPr>
              <a:solidFill>
                <a:schemeClr val="bg1">
                  <a:lumMod val="75000"/>
                </a:schemeClr>
              </a:solidFill>
            </c:spPr>
          </c:marker>
          <c:cat>
            <c:strRef>
              <c:f>Luigi!$G$27:$J$27</c:f>
              <c:strCache>
                <c:ptCount val="4"/>
                <c:pt idx="0">
                  <c:v>PT 1</c:v>
                </c:pt>
                <c:pt idx="1">
                  <c:v>PT 2</c:v>
                </c:pt>
                <c:pt idx="2">
                  <c:v>PT 4</c:v>
                </c:pt>
                <c:pt idx="3">
                  <c:v>PT 8</c:v>
                </c:pt>
              </c:strCache>
            </c:strRef>
          </c:cat>
          <c:val>
            <c:numRef>
              <c:f>Luigi!$G$30:$J$30</c:f>
              <c:numCache>
                <c:formatCode>General</c:formatCode>
                <c:ptCount val="4"/>
                <c:pt idx="0">
                  <c:v>0.89827503611013504</c:v>
                </c:pt>
                <c:pt idx="1">
                  <c:v>0.97494890791130695</c:v>
                </c:pt>
                <c:pt idx="2">
                  <c:v>0.87880624805984497</c:v>
                </c:pt>
                <c:pt idx="3">
                  <c:v>0.98962631355243458</c:v>
                </c:pt>
              </c:numCache>
            </c:numRef>
          </c:val>
          <c:smooth val="0"/>
          <c:extLst>
            <c:ext xmlns:c16="http://schemas.microsoft.com/office/drawing/2014/chart" uri="{C3380CC4-5D6E-409C-BE32-E72D297353CC}">
              <c16:uniqueId val="{00000002-F860-4999-8575-86ED640DF218}"/>
            </c:ext>
          </c:extLst>
        </c:ser>
        <c:ser>
          <c:idx val="3"/>
          <c:order val="3"/>
          <c:spPr>
            <a:ln w="31750">
              <a:solidFill>
                <a:schemeClr val="tx1"/>
              </a:solidFill>
              <a:prstDash val="sysDot"/>
            </a:ln>
          </c:spPr>
          <c:marker>
            <c:symbol val="square"/>
            <c:size val="5"/>
            <c:spPr>
              <a:solidFill>
                <a:schemeClr val="tx1"/>
              </a:solidFill>
              <a:ln>
                <a:solidFill>
                  <a:schemeClr val="tx1"/>
                </a:solidFill>
              </a:ln>
            </c:spPr>
          </c:marker>
          <c:cat>
            <c:strRef>
              <c:f>Luigi!$G$27:$J$27</c:f>
              <c:strCache>
                <c:ptCount val="4"/>
                <c:pt idx="0">
                  <c:v>PT 1</c:v>
                </c:pt>
                <c:pt idx="1">
                  <c:v>PT 2</c:v>
                </c:pt>
                <c:pt idx="2">
                  <c:v>PT 4</c:v>
                </c:pt>
                <c:pt idx="3">
                  <c:v>PT 8</c:v>
                </c:pt>
              </c:strCache>
            </c:strRef>
          </c:cat>
          <c:val>
            <c:numRef>
              <c:f>Luigi!$G$31:$J$31</c:f>
              <c:numCache>
                <c:formatCode>General</c:formatCode>
                <c:ptCount val="4"/>
                <c:pt idx="0">
                  <c:v>1.087108508802425</c:v>
                </c:pt>
                <c:pt idx="1">
                  <c:v>1.0561108414781248</c:v>
                </c:pt>
                <c:pt idx="2">
                  <c:v>0.96908443649317544</c:v>
                </c:pt>
                <c:pt idx="3">
                  <c:v>0.92926375387924054</c:v>
                </c:pt>
              </c:numCache>
            </c:numRef>
          </c:val>
          <c:smooth val="0"/>
          <c:extLst>
            <c:ext xmlns:c16="http://schemas.microsoft.com/office/drawing/2014/chart" uri="{C3380CC4-5D6E-409C-BE32-E72D297353CC}">
              <c16:uniqueId val="{00000003-F860-4999-8575-86ED640DF218}"/>
            </c:ext>
          </c:extLst>
        </c:ser>
        <c:ser>
          <c:idx val="4"/>
          <c:order val="4"/>
          <c:cat>
            <c:strRef>
              <c:f>Luigi!$G$27:$J$27</c:f>
              <c:strCache>
                <c:ptCount val="4"/>
                <c:pt idx="0">
                  <c:v>PT 1</c:v>
                </c:pt>
                <c:pt idx="1">
                  <c:v>PT 2</c:v>
                </c:pt>
                <c:pt idx="2">
                  <c:v>PT 4</c:v>
                </c:pt>
                <c:pt idx="3">
                  <c:v>PT 8</c:v>
                </c:pt>
              </c:strCache>
            </c:strRef>
          </c:cat>
          <c:val>
            <c:numRef>
              <c:f>Luigi!$G$32:$J$32</c:f>
              <c:numCache>
                <c:formatCode>General</c:formatCode>
                <c:ptCount val="4"/>
                <c:pt idx="0">
                  <c:v>1.0855642617971151</c:v>
                </c:pt>
                <c:pt idx="1">
                  <c:v>0.86793882338679351</c:v>
                </c:pt>
                <c:pt idx="2">
                  <c:v>1.0979520063410699</c:v>
                </c:pt>
                <c:pt idx="3">
                  <c:v>0.94073561047844101</c:v>
                </c:pt>
              </c:numCache>
            </c:numRef>
          </c:val>
          <c:smooth val="0"/>
          <c:extLst>
            <c:ext xmlns:c16="http://schemas.microsoft.com/office/drawing/2014/chart" uri="{C3380CC4-5D6E-409C-BE32-E72D297353CC}">
              <c16:uniqueId val="{00000004-F860-4999-8575-86ED640DF218}"/>
            </c:ext>
          </c:extLst>
        </c:ser>
        <c:ser>
          <c:idx val="5"/>
          <c:order val="5"/>
          <c:cat>
            <c:strRef>
              <c:f>Luigi!$G$27:$J$27</c:f>
              <c:strCache>
                <c:ptCount val="4"/>
                <c:pt idx="0">
                  <c:v>PT 1</c:v>
                </c:pt>
                <c:pt idx="1">
                  <c:v>PT 2</c:v>
                </c:pt>
                <c:pt idx="2">
                  <c:v>PT 4</c:v>
                </c:pt>
                <c:pt idx="3">
                  <c:v>PT 8</c:v>
                </c:pt>
              </c:strCache>
            </c:strRef>
          </c:cat>
          <c:val>
            <c:numRef>
              <c:f>Luigi!$G$33:$J$33</c:f>
              <c:numCache>
                <c:formatCode>General</c:formatCode>
                <c:ptCount val="4"/>
                <c:pt idx="0">
                  <c:v>1.227052479560365</c:v>
                </c:pt>
                <c:pt idx="1">
                  <c:v>0.92878900840878442</c:v>
                </c:pt>
                <c:pt idx="2">
                  <c:v>1.109826767584305</c:v>
                </c:pt>
                <c:pt idx="3">
                  <c:v>1.1460603741143049</c:v>
                </c:pt>
              </c:numCache>
            </c:numRef>
          </c:val>
          <c:smooth val="0"/>
          <c:extLst>
            <c:ext xmlns:c16="http://schemas.microsoft.com/office/drawing/2014/chart" uri="{C3380CC4-5D6E-409C-BE32-E72D297353CC}">
              <c16:uniqueId val="{00000005-F860-4999-8575-86ED640DF218}"/>
            </c:ext>
          </c:extLst>
        </c:ser>
        <c:ser>
          <c:idx val="6"/>
          <c:order val="6"/>
          <c:cat>
            <c:strRef>
              <c:f>Luigi!$G$27:$J$27</c:f>
              <c:strCache>
                <c:ptCount val="4"/>
                <c:pt idx="0">
                  <c:v>PT 1</c:v>
                </c:pt>
                <c:pt idx="1">
                  <c:v>PT 2</c:v>
                </c:pt>
                <c:pt idx="2">
                  <c:v>PT 4</c:v>
                </c:pt>
                <c:pt idx="3">
                  <c:v>PT 8</c:v>
                </c:pt>
              </c:strCache>
            </c:strRef>
          </c:cat>
          <c:val>
            <c:numRef>
              <c:f>Luigi!$G$34:$J$34</c:f>
              <c:numCache>
                <c:formatCode>General</c:formatCode>
                <c:ptCount val="4"/>
                <c:pt idx="0">
                  <c:v>1.1399019256641552</c:v>
                </c:pt>
                <c:pt idx="1">
                  <c:v>1.357948642718835</c:v>
                </c:pt>
                <c:pt idx="2">
                  <c:v>0.97824414362548806</c:v>
                </c:pt>
                <c:pt idx="3">
                  <c:v>0.92873819012311243</c:v>
                </c:pt>
              </c:numCache>
            </c:numRef>
          </c:val>
          <c:smooth val="0"/>
          <c:extLst>
            <c:ext xmlns:c16="http://schemas.microsoft.com/office/drawing/2014/chart" uri="{C3380CC4-5D6E-409C-BE32-E72D297353CC}">
              <c16:uniqueId val="{00000006-F860-4999-8575-86ED640DF218}"/>
            </c:ext>
          </c:extLst>
        </c:ser>
        <c:ser>
          <c:idx val="7"/>
          <c:order val="7"/>
          <c:cat>
            <c:strRef>
              <c:f>Luigi!$G$27:$J$27</c:f>
              <c:strCache>
                <c:ptCount val="4"/>
                <c:pt idx="0">
                  <c:v>PT 1</c:v>
                </c:pt>
                <c:pt idx="1">
                  <c:v>PT 2</c:v>
                </c:pt>
                <c:pt idx="2">
                  <c:v>PT 4</c:v>
                </c:pt>
                <c:pt idx="3">
                  <c:v>PT 8</c:v>
                </c:pt>
              </c:strCache>
            </c:strRef>
          </c:cat>
          <c:val>
            <c:numRef>
              <c:f>Luigi!$G$35:$J$35</c:f>
              <c:numCache>
                <c:formatCode>General</c:formatCode>
                <c:ptCount val="4"/>
                <c:pt idx="0">
                  <c:v>1.3787036932771999</c:v>
                </c:pt>
                <c:pt idx="1">
                  <c:v>1.3082516654103449</c:v>
                </c:pt>
                <c:pt idx="2">
                  <c:v>1.3485778824251549</c:v>
                </c:pt>
                <c:pt idx="3">
                  <c:v>1.0356686462182516</c:v>
                </c:pt>
              </c:numCache>
            </c:numRef>
          </c:val>
          <c:smooth val="0"/>
          <c:extLst>
            <c:ext xmlns:c16="http://schemas.microsoft.com/office/drawing/2014/chart" uri="{C3380CC4-5D6E-409C-BE32-E72D297353CC}">
              <c16:uniqueId val="{00000007-F860-4999-8575-86ED640DF218}"/>
            </c:ext>
          </c:extLst>
        </c:ser>
        <c:ser>
          <c:idx val="8"/>
          <c:order val="8"/>
          <c:cat>
            <c:strRef>
              <c:f>Luigi!$G$27:$J$27</c:f>
              <c:strCache>
                <c:ptCount val="4"/>
                <c:pt idx="0">
                  <c:v>PT 1</c:v>
                </c:pt>
                <c:pt idx="1">
                  <c:v>PT 2</c:v>
                </c:pt>
                <c:pt idx="2">
                  <c:v>PT 4</c:v>
                </c:pt>
                <c:pt idx="3">
                  <c:v>PT 8</c:v>
                </c:pt>
              </c:strCache>
            </c:strRef>
          </c:cat>
          <c:val>
            <c:numRef>
              <c:f>Luigi!$G$36:$J$36</c:f>
              <c:numCache>
                <c:formatCode>General</c:formatCode>
                <c:ptCount val="4"/>
                <c:pt idx="0">
                  <c:v>2.0179261105367901</c:v>
                </c:pt>
                <c:pt idx="1">
                  <c:v>1.6311762431287149</c:v>
                </c:pt>
                <c:pt idx="2">
                  <c:v>1.5094164471083751</c:v>
                </c:pt>
                <c:pt idx="3">
                  <c:v>1.3805351381015449</c:v>
                </c:pt>
              </c:numCache>
            </c:numRef>
          </c:val>
          <c:smooth val="0"/>
          <c:extLst>
            <c:ext xmlns:c16="http://schemas.microsoft.com/office/drawing/2014/chart" uri="{C3380CC4-5D6E-409C-BE32-E72D297353CC}">
              <c16:uniqueId val="{00000008-F860-4999-8575-86ED640DF218}"/>
            </c:ext>
          </c:extLst>
        </c:ser>
        <c:ser>
          <c:idx val="9"/>
          <c:order val="9"/>
          <c:cat>
            <c:strRef>
              <c:f>Luigi!$G$27:$J$27</c:f>
              <c:strCache>
                <c:ptCount val="4"/>
                <c:pt idx="0">
                  <c:v>PT 1</c:v>
                </c:pt>
                <c:pt idx="1">
                  <c:v>PT 2</c:v>
                </c:pt>
                <c:pt idx="2">
                  <c:v>PT 4</c:v>
                </c:pt>
                <c:pt idx="3">
                  <c:v>PT 8</c:v>
                </c:pt>
              </c:strCache>
            </c:strRef>
          </c:cat>
          <c:val>
            <c:numRef>
              <c:f>Luigi!$G$37:$J$37</c:f>
              <c:numCache>
                <c:formatCode>General</c:formatCode>
                <c:ptCount val="4"/>
                <c:pt idx="0">
                  <c:v>1.9983521142098599</c:v>
                </c:pt>
                <c:pt idx="1">
                  <c:v>1.2799017194624849</c:v>
                </c:pt>
                <c:pt idx="2">
                  <c:v>1.2087900264095799</c:v>
                </c:pt>
                <c:pt idx="3">
                  <c:v>1.2378245987392751</c:v>
                </c:pt>
              </c:numCache>
            </c:numRef>
          </c:val>
          <c:smooth val="0"/>
          <c:extLst>
            <c:ext xmlns:c16="http://schemas.microsoft.com/office/drawing/2014/chart" uri="{C3380CC4-5D6E-409C-BE32-E72D297353CC}">
              <c16:uniqueId val="{00000009-F860-4999-8575-86ED640DF218}"/>
            </c:ext>
          </c:extLst>
        </c:ser>
        <c:dLbls>
          <c:showLegendKey val="0"/>
          <c:showVal val="0"/>
          <c:showCatName val="0"/>
          <c:showSerName val="0"/>
          <c:showPercent val="0"/>
          <c:showBubbleSize val="0"/>
        </c:dLbls>
        <c:marker val="1"/>
        <c:smooth val="0"/>
        <c:axId val="271568896"/>
        <c:axId val="271630336"/>
      </c:lineChart>
      <c:catAx>
        <c:axId val="271568896"/>
        <c:scaling>
          <c:orientation val="minMax"/>
        </c:scaling>
        <c:delete val="0"/>
        <c:axPos val="b"/>
        <c:title>
          <c:tx>
            <c:rich>
              <a:bodyPr/>
              <a:lstStyle/>
              <a:p>
                <a:pPr>
                  <a:defRPr sz="1100"/>
                </a:pPr>
                <a:r>
                  <a:rPr lang="en-US"/>
                  <a:t>Title</a:t>
                </a:r>
              </a:p>
            </c:rich>
          </c:tx>
          <c:overlay val="0"/>
        </c:title>
        <c:numFmt formatCode="General" sourceLinked="1"/>
        <c:majorTickMark val="out"/>
        <c:minorTickMark val="none"/>
        <c:tickLblPos val="nextTo"/>
        <c:txPr>
          <a:bodyPr/>
          <a:lstStyle/>
          <a:p>
            <a:pPr>
              <a:defRPr sz="1100"/>
            </a:pPr>
            <a:endParaRPr lang="en-US"/>
          </a:p>
        </c:txPr>
        <c:crossAx val="271630336"/>
        <c:crosses val="autoZero"/>
        <c:auto val="1"/>
        <c:lblAlgn val="ctr"/>
        <c:lblOffset val="100"/>
        <c:tickLblSkip val="1"/>
        <c:noMultiLvlLbl val="0"/>
      </c:catAx>
      <c:valAx>
        <c:axId val="271630336"/>
        <c:scaling>
          <c:orientation val="minMax"/>
        </c:scaling>
        <c:delete val="0"/>
        <c:axPos val="l"/>
        <c:title>
          <c:tx>
            <c:rich>
              <a:bodyPr rot="-5400000" vert="horz"/>
              <a:lstStyle/>
              <a:p>
                <a:pPr>
                  <a:defRPr/>
                </a:pPr>
                <a:r>
                  <a:rPr lang="en-US"/>
                  <a:t>Median RT (s)</a:t>
                </a:r>
              </a:p>
            </c:rich>
          </c:tx>
          <c:overlay val="0"/>
        </c:title>
        <c:numFmt formatCode="General" sourceLinked="1"/>
        <c:majorTickMark val="out"/>
        <c:minorTickMark val="none"/>
        <c:tickLblPos val="nextTo"/>
        <c:txPr>
          <a:bodyPr/>
          <a:lstStyle/>
          <a:p>
            <a:pPr>
              <a:defRPr sz="1100"/>
            </a:pPr>
            <a:endParaRPr lang="en-US"/>
          </a:p>
        </c:txPr>
        <c:crossAx val="271568896"/>
        <c:crosses val="autoZero"/>
        <c:crossBetween val="between"/>
      </c:valAx>
    </c:plotArea>
    <c:legend>
      <c:legendPos val="r"/>
      <c:layout>
        <c:manualLayout>
          <c:xMode val="edge"/>
          <c:yMode val="edge"/>
          <c:x val="0.14560717410323709"/>
          <c:y val="0.59759213692038493"/>
          <c:w val="0.8460594925634296"/>
          <c:h val="0.21722258675998835"/>
        </c:manualLayout>
      </c:layout>
      <c:overlay val="1"/>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lrMapOvr bg1="lt1" tx1="dk1" bg2="lt2" tx2="dk2" accent1="accent1" accent2="accent2" accent3="accent3" accent4="accent4" accent5="accent5" accent6="accent6" hlink="hlink" folHlink="folHlink"/>
  <c:chart>
    <c:title>
      <c:tx>
        <c:rich>
          <a:bodyPr/>
          <a:lstStyle/>
          <a:p>
            <a:pPr>
              <a:defRPr/>
            </a:pPr>
            <a:r>
              <a:rPr lang="en-US"/>
              <a:t>Luigi</a:t>
            </a:r>
            <a:r>
              <a:rPr lang="en-US" baseline="0"/>
              <a:t> PT1 BL BR</a:t>
            </a:r>
            <a:endParaRPr lang="en-US"/>
          </a:p>
        </c:rich>
      </c:tx>
      <c:overlay val="1"/>
    </c:title>
    <c:autoTitleDeleted val="0"/>
    <c:plotArea>
      <c:layout/>
      <c:lineChart>
        <c:grouping val="standard"/>
        <c:varyColors val="0"/>
        <c:ser>
          <c:idx val="0"/>
          <c:order val="0"/>
          <c:spPr>
            <a:ln>
              <a:prstDash val="lgDash"/>
            </a:ln>
          </c:spPr>
          <c:cat>
            <c:strRef>
              <c:f>Luigi!$G$55:$J$55</c:f>
              <c:strCache>
                <c:ptCount val="4"/>
                <c:pt idx="0">
                  <c:v>PT 1</c:v>
                </c:pt>
                <c:pt idx="1">
                  <c:v>PT 2</c:v>
                </c:pt>
                <c:pt idx="2">
                  <c:v>PT 4</c:v>
                </c:pt>
                <c:pt idx="3">
                  <c:v>PT 8</c:v>
                </c:pt>
              </c:strCache>
            </c:strRef>
          </c:cat>
          <c:val>
            <c:numRef>
              <c:f>Luigi!$G$56:$J$56</c:f>
              <c:numCache>
                <c:formatCode>General</c:formatCode>
                <c:ptCount val="4"/>
                <c:pt idx="0">
                  <c:v>0.79592127191450002</c:v>
                </c:pt>
                <c:pt idx="1">
                  <c:v>0.67397804123149996</c:v>
                </c:pt>
                <c:pt idx="2">
                  <c:v>0.68965256305799993</c:v>
                </c:pt>
                <c:pt idx="3">
                  <c:v>0.70935218311199999</c:v>
                </c:pt>
              </c:numCache>
            </c:numRef>
          </c:val>
          <c:smooth val="0"/>
          <c:extLst>
            <c:ext xmlns:c16="http://schemas.microsoft.com/office/drawing/2014/chart" uri="{C3380CC4-5D6E-409C-BE32-E72D297353CC}">
              <c16:uniqueId val="{00000000-C88B-438E-844B-45BEC18A3BE2}"/>
            </c:ext>
          </c:extLst>
        </c:ser>
        <c:ser>
          <c:idx val="1"/>
          <c:order val="1"/>
          <c:spPr>
            <a:ln w="31750">
              <a:solidFill>
                <a:schemeClr val="bg1">
                  <a:lumMod val="85000"/>
                </a:schemeClr>
              </a:solidFill>
            </a:ln>
          </c:spPr>
          <c:marker>
            <c:symbol val="circle"/>
            <c:size val="6"/>
            <c:spPr>
              <a:solidFill>
                <a:schemeClr val="bg1">
                  <a:lumMod val="85000"/>
                </a:schemeClr>
              </a:solidFill>
              <a:ln>
                <a:solidFill>
                  <a:schemeClr val="tx1"/>
                </a:solidFill>
              </a:ln>
            </c:spPr>
          </c:marker>
          <c:cat>
            <c:strRef>
              <c:f>Luigi!$G$55:$J$55</c:f>
              <c:strCache>
                <c:ptCount val="4"/>
                <c:pt idx="0">
                  <c:v>PT 1</c:v>
                </c:pt>
                <c:pt idx="1">
                  <c:v>PT 2</c:v>
                </c:pt>
                <c:pt idx="2">
                  <c:v>PT 4</c:v>
                </c:pt>
                <c:pt idx="3">
                  <c:v>PT 8</c:v>
                </c:pt>
              </c:strCache>
            </c:strRef>
          </c:cat>
          <c:val>
            <c:numRef>
              <c:f>Luigi!$G$57:$J$57</c:f>
              <c:numCache>
                <c:formatCode>General</c:formatCode>
                <c:ptCount val="4"/>
                <c:pt idx="0">
                  <c:v>0.70493135027950005</c:v>
                </c:pt>
                <c:pt idx="1">
                  <c:v>0.71941888827099998</c:v>
                </c:pt>
                <c:pt idx="2">
                  <c:v>0.69363674599999992</c:v>
                </c:pt>
                <c:pt idx="3">
                  <c:v>0.58851564550400004</c:v>
                </c:pt>
              </c:numCache>
            </c:numRef>
          </c:val>
          <c:smooth val="0"/>
          <c:extLst>
            <c:ext xmlns:c16="http://schemas.microsoft.com/office/drawing/2014/chart" uri="{C3380CC4-5D6E-409C-BE32-E72D297353CC}">
              <c16:uniqueId val="{00000001-C88B-438E-844B-45BEC18A3BE2}"/>
            </c:ext>
          </c:extLst>
        </c:ser>
        <c:ser>
          <c:idx val="2"/>
          <c:order val="2"/>
          <c:spPr>
            <a:ln>
              <a:solidFill>
                <a:schemeClr val="bg1">
                  <a:lumMod val="50000"/>
                </a:schemeClr>
              </a:solidFill>
              <a:prstDash val="sysDash"/>
            </a:ln>
          </c:spPr>
          <c:marker>
            <c:symbol val="triangle"/>
            <c:size val="6"/>
            <c:spPr>
              <a:solidFill>
                <a:schemeClr val="bg1">
                  <a:lumMod val="75000"/>
                </a:schemeClr>
              </a:solidFill>
            </c:spPr>
          </c:marker>
          <c:cat>
            <c:strRef>
              <c:f>Luigi!$G$55:$J$55</c:f>
              <c:strCache>
                <c:ptCount val="4"/>
                <c:pt idx="0">
                  <c:v>PT 1</c:v>
                </c:pt>
                <c:pt idx="1">
                  <c:v>PT 2</c:v>
                </c:pt>
                <c:pt idx="2">
                  <c:v>PT 4</c:v>
                </c:pt>
                <c:pt idx="3">
                  <c:v>PT 8</c:v>
                </c:pt>
              </c:strCache>
            </c:strRef>
          </c:cat>
          <c:val>
            <c:numRef>
              <c:f>Luigi!$G$58:$J$58</c:f>
              <c:numCache>
                <c:formatCode>General</c:formatCode>
                <c:ptCount val="4"/>
                <c:pt idx="0">
                  <c:v>0.60463077676800003</c:v>
                </c:pt>
                <c:pt idx="1">
                  <c:v>0.7171604073665</c:v>
                </c:pt>
                <c:pt idx="2">
                  <c:v>0.60018112719999994</c:v>
                </c:pt>
                <c:pt idx="3">
                  <c:v>0.61035847966599999</c:v>
                </c:pt>
              </c:numCache>
            </c:numRef>
          </c:val>
          <c:smooth val="0"/>
          <c:extLst>
            <c:ext xmlns:c16="http://schemas.microsoft.com/office/drawing/2014/chart" uri="{C3380CC4-5D6E-409C-BE32-E72D297353CC}">
              <c16:uniqueId val="{00000002-C88B-438E-844B-45BEC18A3BE2}"/>
            </c:ext>
          </c:extLst>
        </c:ser>
        <c:ser>
          <c:idx val="3"/>
          <c:order val="3"/>
          <c:spPr>
            <a:ln w="31750">
              <a:solidFill>
                <a:schemeClr val="tx1"/>
              </a:solidFill>
              <a:prstDash val="sysDot"/>
            </a:ln>
          </c:spPr>
          <c:marker>
            <c:symbol val="square"/>
            <c:size val="5"/>
            <c:spPr>
              <a:solidFill>
                <a:schemeClr val="tx1"/>
              </a:solidFill>
              <a:ln>
                <a:solidFill>
                  <a:schemeClr val="tx1"/>
                </a:solidFill>
              </a:ln>
            </c:spPr>
          </c:marker>
          <c:cat>
            <c:strRef>
              <c:f>Luigi!$G$55:$J$55</c:f>
              <c:strCache>
                <c:ptCount val="4"/>
                <c:pt idx="0">
                  <c:v>PT 1</c:v>
                </c:pt>
                <c:pt idx="1">
                  <c:v>PT 2</c:v>
                </c:pt>
                <c:pt idx="2">
                  <c:v>PT 4</c:v>
                </c:pt>
                <c:pt idx="3">
                  <c:v>PT 8</c:v>
                </c:pt>
              </c:strCache>
            </c:strRef>
          </c:cat>
          <c:val>
            <c:numRef>
              <c:f>Luigi!$G$59:$J$59</c:f>
              <c:numCache>
                <c:formatCode>General</c:formatCode>
                <c:ptCount val="4"/>
                <c:pt idx="0">
                  <c:v>0.6755981606425</c:v>
                </c:pt>
                <c:pt idx="1">
                  <c:v>0.62285852682449994</c:v>
                </c:pt>
                <c:pt idx="2">
                  <c:v>0.61570422460850005</c:v>
                </c:pt>
                <c:pt idx="3">
                  <c:v>0.67039197208199997</c:v>
                </c:pt>
              </c:numCache>
            </c:numRef>
          </c:val>
          <c:smooth val="0"/>
          <c:extLst>
            <c:ext xmlns:c16="http://schemas.microsoft.com/office/drawing/2014/chart" uri="{C3380CC4-5D6E-409C-BE32-E72D297353CC}">
              <c16:uniqueId val="{00000003-C88B-438E-844B-45BEC18A3BE2}"/>
            </c:ext>
          </c:extLst>
        </c:ser>
        <c:ser>
          <c:idx val="4"/>
          <c:order val="4"/>
          <c:cat>
            <c:strRef>
              <c:f>Luigi!$G$55:$J$55</c:f>
              <c:strCache>
                <c:ptCount val="4"/>
                <c:pt idx="0">
                  <c:v>PT 1</c:v>
                </c:pt>
                <c:pt idx="1">
                  <c:v>PT 2</c:v>
                </c:pt>
                <c:pt idx="2">
                  <c:v>PT 4</c:v>
                </c:pt>
                <c:pt idx="3">
                  <c:v>PT 8</c:v>
                </c:pt>
              </c:strCache>
            </c:strRef>
          </c:cat>
          <c:val>
            <c:numRef>
              <c:f>Luigi!$G$60:$J$60</c:f>
              <c:numCache>
                <c:formatCode>General</c:formatCode>
                <c:ptCount val="4"/>
                <c:pt idx="0">
                  <c:v>0.77161073098999999</c:v>
                </c:pt>
                <c:pt idx="1">
                  <c:v>0.80174995864200005</c:v>
                </c:pt>
                <c:pt idx="2">
                  <c:v>0.62592654186300001</c:v>
                </c:pt>
                <c:pt idx="3">
                  <c:v>0.70182554263749997</c:v>
                </c:pt>
              </c:numCache>
            </c:numRef>
          </c:val>
          <c:smooth val="0"/>
          <c:extLst>
            <c:ext xmlns:c16="http://schemas.microsoft.com/office/drawing/2014/chart" uri="{C3380CC4-5D6E-409C-BE32-E72D297353CC}">
              <c16:uniqueId val="{00000004-C88B-438E-844B-45BEC18A3BE2}"/>
            </c:ext>
          </c:extLst>
        </c:ser>
        <c:ser>
          <c:idx val="5"/>
          <c:order val="5"/>
          <c:cat>
            <c:strRef>
              <c:f>Luigi!$G$55:$J$55</c:f>
              <c:strCache>
                <c:ptCount val="4"/>
                <c:pt idx="0">
                  <c:v>PT 1</c:v>
                </c:pt>
                <c:pt idx="1">
                  <c:v>PT 2</c:v>
                </c:pt>
                <c:pt idx="2">
                  <c:v>PT 4</c:v>
                </c:pt>
                <c:pt idx="3">
                  <c:v>PT 8</c:v>
                </c:pt>
              </c:strCache>
            </c:strRef>
          </c:cat>
          <c:val>
            <c:numRef>
              <c:f>Luigi!$G$61:$J$61</c:f>
              <c:numCache>
                <c:formatCode>General</c:formatCode>
                <c:ptCount val="4"/>
                <c:pt idx="0">
                  <c:v>0.69233816754449995</c:v>
                </c:pt>
                <c:pt idx="1">
                  <c:v>0.70948293157550002</c:v>
                </c:pt>
                <c:pt idx="2">
                  <c:v>0.62293903829449992</c:v>
                </c:pt>
                <c:pt idx="3">
                  <c:v>0.67616878020649995</c:v>
                </c:pt>
              </c:numCache>
            </c:numRef>
          </c:val>
          <c:smooth val="0"/>
          <c:extLst>
            <c:ext xmlns:c16="http://schemas.microsoft.com/office/drawing/2014/chart" uri="{C3380CC4-5D6E-409C-BE32-E72D297353CC}">
              <c16:uniqueId val="{00000005-C88B-438E-844B-45BEC18A3BE2}"/>
            </c:ext>
          </c:extLst>
        </c:ser>
        <c:ser>
          <c:idx val="6"/>
          <c:order val="6"/>
          <c:cat>
            <c:strRef>
              <c:f>Luigi!$G$55:$J$55</c:f>
              <c:strCache>
                <c:ptCount val="4"/>
                <c:pt idx="0">
                  <c:v>PT 1</c:v>
                </c:pt>
                <c:pt idx="1">
                  <c:v>PT 2</c:v>
                </c:pt>
                <c:pt idx="2">
                  <c:v>PT 4</c:v>
                </c:pt>
                <c:pt idx="3">
                  <c:v>PT 8</c:v>
                </c:pt>
              </c:strCache>
            </c:strRef>
          </c:cat>
          <c:val>
            <c:numRef>
              <c:f>Luigi!$G$62:$J$62</c:f>
              <c:numCache>
                <c:formatCode>General</c:formatCode>
                <c:ptCount val="4"/>
                <c:pt idx="0">
                  <c:v>0.74967003492899997</c:v>
                </c:pt>
                <c:pt idx="1">
                  <c:v>0.61522071583049998</c:v>
                </c:pt>
                <c:pt idx="2">
                  <c:v>0.64250596576349994</c:v>
                </c:pt>
                <c:pt idx="3">
                  <c:v>0.60055706897400007</c:v>
                </c:pt>
              </c:numCache>
            </c:numRef>
          </c:val>
          <c:smooth val="0"/>
          <c:extLst>
            <c:ext xmlns:c16="http://schemas.microsoft.com/office/drawing/2014/chart" uri="{C3380CC4-5D6E-409C-BE32-E72D297353CC}">
              <c16:uniqueId val="{00000006-C88B-438E-844B-45BEC18A3BE2}"/>
            </c:ext>
          </c:extLst>
        </c:ser>
        <c:ser>
          <c:idx val="7"/>
          <c:order val="7"/>
          <c:cat>
            <c:strRef>
              <c:f>Luigi!$G$55:$J$55</c:f>
              <c:strCache>
                <c:ptCount val="4"/>
                <c:pt idx="0">
                  <c:v>PT 1</c:v>
                </c:pt>
                <c:pt idx="1">
                  <c:v>PT 2</c:v>
                </c:pt>
                <c:pt idx="2">
                  <c:v>PT 4</c:v>
                </c:pt>
                <c:pt idx="3">
                  <c:v>PT 8</c:v>
                </c:pt>
              </c:strCache>
            </c:strRef>
          </c:cat>
          <c:val>
            <c:numRef>
              <c:f>Luigi!$G$63:$J$63</c:f>
              <c:numCache>
                <c:formatCode>General</c:formatCode>
                <c:ptCount val="4"/>
                <c:pt idx="0">
                  <c:v>0.67961295539849997</c:v>
                </c:pt>
                <c:pt idx="1">
                  <c:v>0.65809307477300005</c:v>
                </c:pt>
                <c:pt idx="2">
                  <c:v>0.64622885143050002</c:v>
                </c:pt>
                <c:pt idx="3">
                  <c:v>0.5396892960995</c:v>
                </c:pt>
              </c:numCache>
            </c:numRef>
          </c:val>
          <c:smooth val="0"/>
          <c:extLst>
            <c:ext xmlns:c16="http://schemas.microsoft.com/office/drawing/2014/chart" uri="{C3380CC4-5D6E-409C-BE32-E72D297353CC}">
              <c16:uniqueId val="{00000007-C88B-438E-844B-45BEC18A3BE2}"/>
            </c:ext>
          </c:extLst>
        </c:ser>
        <c:ser>
          <c:idx val="8"/>
          <c:order val="8"/>
          <c:cat>
            <c:strRef>
              <c:f>Luigi!$G$55:$J$55</c:f>
              <c:strCache>
                <c:ptCount val="4"/>
                <c:pt idx="0">
                  <c:v>PT 1</c:v>
                </c:pt>
                <c:pt idx="1">
                  <c:v>PT 2</c:v>
                </c:pt>
                <c:pt idx="2">
                  <c:v>PT 4</c:v>
                </c:pt>
                <c:pt idx="3">
                  <c:v>PT 8</c:v>
                </c:pt>
              </c:strCache>
            </c:strRef>
          </c:cat>
          <c:val>
            <c:numRef>
              <c:f>Luigi!$G$64:$J$64</c:f>
              <c:numCache>
                <c:formatCode>General</c:formatCode>
                <c:ptCount val="4"/>
                <c:pt idx="0">
                  <c:v>0.66624101178600004</c:v>
                </c:pt>
                <c:pt idx="1">
                  <c:v>0.65229910847850003</c:v>
                </c:pt>
                <c:pt idx="2">
                  <c:v>0.59146015252899997</c:v>
                </c:pt>
                <c:pt idx="3">
                  <c:v>0.63620891276500002</c:v>
                </c:pt>
              </c:numCache>
            </c:numRef>
          </c:val>
          <c:smooth val="0"/>
          <c:extLst>
            <c:ext xmlns:c16="http://schemas.microsoft.com/office/drawing/2014/chart" uri="{C3380CC4-5D6E-409C-BE32-E72D297353CC}">
              <c16:uniqueId val="{00000008-C88B-438E-844B-45BEC18A3BE2}"/>
            </c:ext>
          </c:extLst>
        </c:ser>
        <c:ser>
          <c:idx val="9"/>
          <c:order val="9"/>
          <c:cat>
            <c:strRef>
              <c:f>Luigi!$G$55:$J$55</c:f>
              <c:strCache>
                <c:ptCount val="4"/>
                <c:pt idx="0">
                  <c:v>PT 1</c:v>
                </c:pt>
                <c:pt idx="1">
                  <c:v>PT 2</c:v>
                </c:pt>
                <c:pt idx="2">
                  <c:v>PT 4</c:v>
                </c:pt>
                <c:pt idx="3">
                  <c:v>PT 8</c:v>
                </c:pt>
              </c:strCache>
            </c:strRef>
          </c:cat>
          <c:val>
            <c:numRef>
              <c:f>Luigi!$G$65:$J$65</c:f>
              <c:numCache>
                <c:formatCode>General</c:formatCode>
                <c:ptCount val="4"/>
                <c:pt idx="0">
                  <c:v>0.71594834640550009</c:v>
                </c:pt>
                <c:pt idx="1">
                  <c:v>0.7122842267535</c:v>
                </c:pt>
                <c:pt idx="2">
                  <c:v>0.52027947353850001</c:v>
                </c:pt>
                <c:pt idx="3">
                  <c:v>0.52422956038500002</c:v>
                </c:pt>
              </c:numCache>
            </c:numRef>
          </c:val>
          <c:smooth val="0"/>
          <c:extLst>
            <c:ext xmlns:c16="http://schemas.microsoft.com/office/drawing/2014/chart" uri="{C3380CC4-5D6E-409C-BE32-E72D297353CC}">
              <c16:uniqueId val="{00000009-C88B-438E-844B-45BEC18A3BE2}"/>
            </c:ext>
          </c:extLst>
        </c:ser>
        <c:dLbls>
          <c:showLegendKey val="0"/>
          <c:showVal val="0"/>
          <c:showCatName val="0"/>
          <c:showSerName val="0"/>
          <c:showPercent val="0"/>
          <c:showBubbleSize val="0"/>
        </c:dLbls>
        <c:marker val="1"/>
        <c:smooth val="0"/>
        <c:axId val="271568896"/>
        <c:axId val="271630336"/>
      </c:lineChart>
      <c:catAx>
        <c:axId val="271568896"/>
        <c:scaling>
          <c:orientation val="minMax"/>
        </c:scaling>
        <c:delete val="0"/>
        <c:axPos val="b"/>
        <c:title>
          <c:tx>
            <c:rich>
              <a:bodyPr/>
              <a:lstStyle/>
              <a:p>
                <a:pPr>
                  <a:defRPr sz="1100"/>
                </a:pPr>
                <a:r>
                  <a:rPr lang="en-US"/>
                  <a:t>Title</a:t>
                </a:r>
              </a:p>
            </c:rich>
          </c:tx>
          <c:overlay val="0"/>
        </c:title>
        <c:numFmt formatCode="General" sourceLinked="1"/>
        <c:majorTickMark val="out"/>
        <c:minorTickMark val="none"/>
        <c:tickLblPos val="nextTo"/>
        <c:txPr>
          <a:bodyPr/>
          <a:lstStyle/>
          <a:p>
            <a:pPr>
              <a:defRPr sz="1100"/>
            </a:pPr>
            <a:endParaRPr lang="en-US"/>
          </a:p>
        </c:txPr>
        <c:crossAx val="271630336"/>
        <c:crosses val="autoZero"/>
        <c:auto val="1"/>
        <c:lblAlgn val="ctr"/>
        <c:lblOffset val="100"/>
        <c:tickLblSkip val="1"/>
        <c:noMultiLvlLbl val="0"/>
      </c:catAx>
      <c:valAx>
        <c:axId val="271630336"/>
        <c:scaling>
          <c:orientation val="minMax"/>
        </c:scaling>
        <c:delete val="0"/>
        <c:axPos val="l"/>
        <c:title>
          <c:tx>
            <c:rich>
              <a:bodyPr rot="-5400000" vert="horz"/>
              <a:lstStyle/>
              <a:p>
                <a:pPr>
                  <a:defRPr/>
                </a:pPr>
                <a:r>
                  <a:rPr lang="en-US"/>
                  <a:t>Median</a:t>
                </a:r>
                <a:r>
                  <a:rPr lang="en-US" baseline="0"/>
                  <a:t> RT (s)</a:t>
                </a:r>
                <a:endParaRPr lang="en-US"/>
              </a:p>
            </c:rich>
          </c:tx>
          <c:overlay val="0"/>
        </c:title>
        <c:numFmt formatCode="General" sourceLinked="1"/>
        <c:majorTickMark val="out"/>
        <c:minorTickMark val="none"/>
        <c:tickLblPos val="nextTo"/>
        <c:txPr>
          <a:bodyPr/>
          <a:lstStyle/>
          <a:p>
            <a:pPr>
              <a:defRPr sz="1100"/>
            </a:pPr>
            <a:endParaRPr lang="en-US"/>
          </a:p>
        </c:txPr>
        <c:crossAx val="271568896"/>
        <c:crosses val="autoZero"/>
        <c:crossBetween val="between"/>
      </c:valAx>
    </c:plotArea>
    <c:legend>
      <c:legendPos val="r"/>
      <c:layout>
        <c:manualLayout>
          <c:xMode val="edge"/>
          <c:yMode val="edge"/>
          <c:x val="0.15394050743657042"/>
          <c:y val="0.47722185768445613"/>
          <c:w val="0.8460594925634296"/>
          <c:h val="0.30055592009332166"/>
        </c:manualLayout>
      </c:layout>
      <c:overlay val="1"/>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lrMapOvr bg1="lt1" tx1="dk1" bg2="lt2" tx2="dk2" accent1="accent1" accent2="accent2" accent3="accent3" accent4="accent4" accent5="accent5" accent6="accent6" hlink="hlink" folHlink="folHlink"/>
  <c:chart>
    <c:title>
      <c:tx>
        <c:rich>
          <a:bodyPr/>
          <a:lstStyle/>
          <a:p>
            <a:pPr>
              <a:defRPr/>
            </a:pPr>
            <a:r>
              <a:rPr lang="en-US"/>
              <a:t>Wario</a:t>
            </a:r>
            <a:r>
              <a:rPr lang="en-US" baseline="0"/>
              <a:t> PT1 BL or BR</a:t>
            </a:r>
            <a:endParaRPr lang="en-US"/>
          </a:p>
        </c:rich>
      </c:tx>
      <c:overlay val="1"/>
    </c:title>
    <c:autoTitleDeleted val="0"/>
    <c:plotArea>
      <c:layout/>
      <c:lineChart>
        <c:grouping val="standard"/>
        <c:varyColors val="0"/>
        <c:ser>
          <c:idx val="0"/>
          <c:order val="0"/>
          <c:spPr>
            <a:ln>
              <a:prstDash val="lgDash"/>
            </a:ln>
          </c:spPr>
          <c:cat>
            <c:strRef>
              <c:f>Wario!$G$55:$J$55</c:f>
              <c:strCache>
                <c:ptCount val="4"/>
                <c:pt idx="0">
                  <c:v>PT 1</c:v>
                </c:pt>
                <c:pt idx="1">
                  <c:v>PT 2</c:v>
                </c:pt>
                <c:pt idx="2">
                  <c:v>PT 4</c:v>
                </c:pt>
                <c:pt idx="3">
                  <c:v>PT 8</c:v>
                </c:pt>
              </c:strCache>
            </c:strRef>
          </c:cat>
          <c:val>
            <c:numRef>
              <c:f>Wario!$G$56:$J$56</c:f>
              <c:numCache>
                <c:formatCode>General</c:formatCode>
                <c:ptCount val="4"/>
                <c:pt idx="0">
                  <c:v>0.64593961781050002</c:v>
                </c:pt>
                <c:pt idx="1">
                  <c:v>0.90721772398700007</c:v>
                </c:pt>
                <c:pt idx="2">
                  <c:v>0.60701068372899991</c:v>
                </c:pt>
                <c:pt idx="3">
                  <c:v>0.70292034097649991</c:v>
                </c:pt>
              </c:numCache>
            </c:numRef>
          </c:val>
          <c:smooth val="0"/>
          <c:extLst>
            <c:ext xmlns:c16="http://schemas.microsoft.com/office/drawing/2014/chart" uri="{C3380CC4-5D6E-409C-BE32-E72D297353CC}">
              <c16:uniqueId val="{00000000-8487-4293-8F88-ADEED5309467}"/>
            </c:ext>
          </c:extLst>
        </c:ser>
        <c:ser>
          <c:idx val="1"/>
          <c:order val="1"/>
          <c:spPr>
            <a:ln w="31750">
              <a:solidFill>
                <a:schemeClr val="bg1">
                  <a:lumMod val="85000"/>
                </a:schemeClr>
              </a:solidFill>
            </a:ln>
          </c:spPr>
          <c:marker>
            <c:symbol val="circle"/>
            <c:size val="6"/>
            <c:spPr>
              <a:solidFill>
                <a:schemeClr val="bg1">
                  <a:lumMod val="85000"/>
                </a:schemeClr>
              </a:solidFill>
              <a:ln>
                <a:solidFill>
                  <a:schemeClr val="tx1"/>
                </a:solidFill>
              </a:ln>
            </c:spPr>
          </c:marker>
          <c:cat>
            <c:strRef>
              <c:f>Wario!$G$55:$J$55</c:f>
              <c:strCache>
                <c:ptCount val="4"/>
                <c:pt idx="0">
                  <c:v>PT 1</c:v>
                </c:pt>
                <c:pt idx="1">
                  <c:v>PT 2</c:v>
                </c:pt>
                <c:pt idx="2">
                  <c:v>PT 4</c:v>
                </c:pt>
                <c:pt idx="3">
                  <c:v>PT 8</c:v>
                </c:pt>
              </c:strCache>
            </c:strRef>
          </c:cat>
          <c:val>
            <c:numRef>
              <c:f>Wario!$G$57:$J$57</c:f>
              <c:numCache>
                <c:formatCode>General</c:formatCode>
                <c:ptCount val="4"/>
                <c:pt idx="0">
                  <c:v>0.55555242700250007</c:v>
                </c:pt>
                <c:pt idx="1">
                  <c:v>0.60593038765350005</c:v>
                </c:pt>
                <c:pt idx="2">
                  <c:v>0.51494376565099997</c:v>
                </c:pt>
                <c:pt idx="3">
                  <c:v>0.59292833924699995</c:v>
                </c:pt>
              </c:numCache>
            </c:numRef>
          </c:val>
          <c:smooth val="0"/>
          <c:extLst>
            <c:ext xmlns:c16="http://schemas.microsoft.com/office/drawing/2014/chart" uri="{C3380CC4-5D6E-409C-BE32-E72D297353CC}">
              <c16:uniqueId val="{00000001-8487-4293-8F88-ADEED5309467}"/>
            </c:ext>
          </c:extLst>
        </c:ser>
        <c:ser>
          <c:idx val="2"/>
          <c:order val="2"/>
          <c:spPr>
            <a:ln>
              <a:solidFill>
                <a:schemeClr val="bg1">
                  <a:lumMod val="50000"/>
                </a:schemeClr>
              </a:solidFill>
              <a:prstDash val="sysDash"/>
            </a:ln>
          </c:spPr>
          <c:marker>
            <c:symbol val="triangle"/>
            <c:size val="6"/>
            <c:spPr>
              <a:solidFill>
                <a:schemeClr val="bg1">
                  <a:lumMod val="75000"/>
                </a:schemeClr>
              </a:solidFill>
            </c:spPr>
          </c:marker>
          <c:cat>
            <c:strRef>
              <c:f>Wario!$G$55:$J$55</c:f>
              <c:strCache>
                <c:ptCount val="4"/>
                <c:pt idx="0">
                  <c:v>PT 1</c:v>
                </c:pt>
                <c:pt idx="1">
                  <c:v>PT 2</c:v>
                </c:pt>
                <c:pt idx="2">
                  <c:v>PT 4</c:v>
                </c:pt>
                <c:pt idx="3">
                  <c:v>PT 8</c:v>
                </c:pt>
              </c:strCache>
            </c:strRef>
          </c:cat>
          <c:val>
            <c:numRef>
              <c:f>Wario!$G$58:$J$58</c:f>
              <c:numCache>
                <c:formatCode>General</c:formatCode>
                <c:ptCount val="4"/>
                <c:pt idx="0">
                  <c:v>0.62778180086750002</c:v>
                </c:pt>
                <c:pt idx="1">
                  <c:v>0.61026894993849989</c:v>
                </c:pt>
                <c:pt idx="2">
                  <c:v>0.71782561106349996</c:v>
                </c:pt>
                <c:pt idx="3">
                  <c:v>0.71000704797949998</c:v>
                </c:pt>
              </c:numCache>
            </c:numRef>
          </c:val>
          <c:smooth val="0"/>
          <c:extLst>
            <c:ext xmlns:c16="http://schemas.microsoft.com/office/drawing/2014/chart" uri="{C3380CC4-5D6E-409C-BE32-E72D297353CC}">
              <c16:uniqueId val="{00000002-8487-4293-8F88-ADEED5309467}"/>
            </c:ext>
          </c:extLst>
        </c:ser>
        <c:ser>
          <c:idx val="3"/>
          <c:order val="3"/>
          <c:spPr>
            <a:ln w="31750">
              <a:solidFill>
                <a:schemeClr val="tx1"/>
              </a:solidFill>
              <a:prstDash val="sysDot"/>
            </a:ln>
          </c:spPr>
          <c:marker>
            <c:symbol val="square"/>
            <c:size val="5"/>
            <c:spPr>
              <a:solidFill>
                <a:schemeClr val="tx1"/>
              </a:solidFill>
              <a:ln>
                <a:solidFill>
                  <a:schemeClr val="tx1"/>
                </a:solidFill>
              </a:ln>
            </c:spPr>
          </c:marker>
          <c:cat>
            <c:strRef>
              <c:f>Wario!$G$55:$J$55</c:f>
              <c:strCache>
                <c:ptCount val="4"/>
                <c:pt idx="0">
                  <c:v>PT 1</c:v>
                </c:pt>
                <c:pt idx="1">
                  <c:v>PT 2</c:v>
                </c:pt>
                <c:pt idx="2">
                  <c:v>PT 4</c:v>
                </c:pt>
                <c:pt idx="3">
                  <c:v>PT 8</c:v>
                </c:pt>
              </c:strCache>
            </c:strRef>
          </c:cat>
          <c:val>
            <c:numRef>
              <c:f>Wario!$G$59:$J$59</c:f>
              <c:numCache>
                <c:formatCode>General</c:formatCode>
                <c:ptCount val="4"/>
                <c:pt idx="0">
                  <c:v>0.62394785144349996</c:v>
                </c:pt>
                <c:pt idx="1">
                  <c:v>0.61967128441749997</c:v>
                </c:pt>
                <c:pt idx="2">
                  <c:v>0.64953862086899994</c:v>
                </c:pt>
                <c:pt idx="3">
                  <c:v>0.57503889188050006</c:v>
                </c:pt>
              </c:numCache>
            </c:numRef>
          </c:val>
          <c:smooth val="0"/>
          <c:extLst>
            <c:ext xmlns:c16="http://schemas.microsoft.com/office/drawing/2014/chart" uri="{C3380CC4-5D6E-409C-BE32-E72D297353CC}">
              <c16:uniqueId val="{00000003-8487-4293-8F88-ADEED5309467}"/>
            </c:ext>
          </c:extLst>
        </c:ser>
        <c:ser>
          <c:idx val="4"/>
          <c:order val="4"/>
          <c:cat>
            <c:strRef>
              <c:f>Wario!$G$55:$J$55</c:f>
              <c:strCache>
                <c:ptCount val="4"/>
                <c:pt idx="0">
                  <c:v>PT 1</c:v>
                </c:pt>
                <c:pt idx="1">
                  <c:v>PT 2</c:v>
                </c:pt>
                <c:pt idx="2">
                  <c:v>PT 4</c:v>
                </c:pt>
                <c:pt idx="3">
                  <c:v>PT 8</c:v>
                </c:pt>
              </c:strCache>
            </c:strRef>
          </c:cat>
          <c:val>
            <c:numRef>
              <c:f>Wario!$G$60:$J$60</c:f>
              <c:numCache>
                <c:formatCode>General</c:formatCode>
                <c:ptCount val="4"/>
                <c:pt idx="0">
                  <c:v>0.65389767916350006</c:v>
                </c:pt>
                <c:pt idx="1">
                  <c:v>0.62580379485749993</c:v>
                </c:pt>
                <c:pt idx="2">
                  <c:v>0.64601723384800003</c:v>
                </c:pt>
                <c:pt idx="3">
                  <c:v>0.56689403458600007</c:v>
                </c:pt>
              </c:numCache>
            </c:numRef>
          </c:val>
          <c:smooth val="0"/>
          <c:extLst>
            <c:ext xmlns:c16="http://schemas.microsoft.com/office/drawing/2014/chart" uri="{C3380CC4-5D6E-409C-BE32-E72D297353CC}">
              <c16:uniqueId val="{00000004-8487-4293-8F88-ADEED5309467}"/>
            </c:ext>
          </c:extLst>
        </c:ser>
        <c:ser>
          <c:idx val="5"/>
          <c:order val="5"/>
          <c:cat>
            <c:strRef>
              <c:f>Wario!$G$55:$J$55</c:f>
              <c:strCache>
                <c:ptCount val="4"/>
                <c:pt idx="0">
                  <c:v>PT 1</c:v>
                </c:pt>
                <c:pt idx="1">
                  <c:v>PT 2</c:v>
                </c:pt>
                <c:pt idx="2">
                  <c:v>PT 4</c:v>
                </c:pt>
                <c:pt idx="3">
                  <c:v>PT 8</c:v>
                </c:pt>
              </c:strCache>
            </c:strRef>
          </c:cat>
          <c:val>
            <c:numRef>
              <c:f>Wario!$G$61:$J$61</c:f>
              <c:numCache>
                <c:formatCode>General</c:formatCode>
                <c:ptCount val="4"/>
                <c:pt idx="0">
                  <c:v>0.61061638350649994</c:v>
                </c:pt>
                <c:pt idx="1">
                  <c:v>0.60110217124749998</c:v>
                </c:pt>
                <c:pt idx="2">
                  <c:v>0.541453289261</c:v>
                </c:pt>
                <c:pt idx="3">
                  <c:v>0.57638316949299995</c:v>
                </c:pt>
              </c:numCache>
            </c:numRef>
          </c:val>
          <c:smooth val="0"/>
          <c:extLst>
            <c:ext xmlns:c16="http://schemas.microsoft.com/office/drawing/2014/chart" uri="{C3380CC4-5D6E-409C-BE32-E72D297353CC}">
              <c16:uniqueId val="{00000005-8487-4293-8F88-ADEED5309467}"/>
            </c:ext>
          </c:extLst>
        </c:ser>
        <c:ser>
          <c:idx val="6"/>
          <c:order val="6"/>
          <c:cat>
            <c:strRef>
              <c:f>Wario!$G$55:$J$55</c:f>
              <c:strCache>
                <c:ptCount val="4"/>
                <c:pt idx="0">
                  <c:v>PT 1</c:v>
                </c:pt>
                <c:pt idx="1">
                  <c:v>PT 2</c:v>
                </c:pt>
                <c:pt idx="2">
                  <c:v>PT 4</c:v>
                </c:pt>
                <c:pt idx="3">
                  <c:v>PT 8</c:v>
                </c:pt>
              </c:strCache>
            </c:strRef>
          </c:cat>
          <c:val>
            <c:numRef>
              <c:f>Wario!$G$62:$J$62</c:f>
              <c:numCache>
                <c:formatCode>General</c:formatCode>
                <c:ptCount val="4"/>
                <c:pt idx="0">
                  <c:v>0.63939307547099999</c:v>
                </c:pt>
                <c:pt idx="1">
                  <c:v>0.64268810646899999</c:v>
                </c:pt>
                <c:pt idx="2">
                  <c:v>0.64720906762499997</c:v>
                </c:pt>
                <c:pt idx="3">
                  <c:v>0.55492180268649993</c:v>
                </c:pt>
              </c:numCache>
            </c:numRef>
          </c:val>
          <c:smooth val="0"/>
          <c:extLst>
            <c:ext xmlns:c16="http://schemas.microsoft.com/office/drawing/2014/chart" uri="{C3380CC4-5D6E-409C-BE32-E72D297353CC}">
              <c16:uniqueId val="{00000006-8487-4293-8F88-ADEED5309467}"/>
            </c:ext>
          </c:extLst>
        </c:ser>
        <c:ser>
          <c:idx val="7"/>
          <c:order val="7"/>
          <c:cat>
            <c:strRef>
              <c:f>Wario!$G$55:$J$55</c:f>
              <c:strCache>
                <c:ptCount val="4"/>
                <c:pt idx="0">
                  <c:v>PT 1</c:v>
                </c:pt>
                <c:pt idx="1">
                  <c:v>PT 2</c:v>
                </c:pt>
                <c:pt idx="2">
                  <c:v>PT 4</c:v>
                </c:pt>
                <c:pt idx="3">
                  <c:v>PT 8</c:v>
                </c:pt>
              </c:strCache>
            </c:strRef>
          </c:cat>
          <c:val>
            <c:numRef>
              <c:f>Wario!$G$63:$J$63</c:f>
              <c:numCache>
                <c:formatCode>General</c:formatCode>
                <c:ptCount val="4"/>
                <c:pt idx="0">
                  <c:v>0.55362350019250006</c:v>
                </c:pt>
                <c:pt idx="1">
                  <c:v>0.58420994048349995</c:v>
                </c:pt>
                <c:pt idx="2">
                  <c:v>0.56538895401150002</c:v>
                </c:pt>
                <c:pt idx="3">
                  <c:v>0.55705931631399996</c:v>
                </c:pt>
              </c:numCache>
            </c:numRef>
          </c:val>
          <c:smooth val="0"/>
          <c:extLst>
            <c:ext xmlns:c16="http://schemas.microsoft.com/office/drawing/2014/chart" uri="{C3380CC4-5D6E-409C-BE32-E72D297353CC}">
              <c16:uniqueId val="{00000007-8487-4293-8F88-ADEED5309467}"/>
            </c:ext>
          </c:extLst>
        </c:ser>
        <c:ser>
          <c:idx val="8"/>
          <c:order val="8"/>
          <c:cat>
            <c:strRef>
              <c:f>Wario!$G$55:$J$55</c:f>
              <c:strCache>
                <c:ptCount val="4"/>
                <c:pt idx="0">
                  <c:v>PT 1</c:v>
                </c:pt>
                <c:pt idx="1">
                  <c:v>PT 2</c:v>
                </c:pt>
                <c:pt idx="2">
                  <c:v>PT 4</c:v>
                </c:pt>
                <c:pt idx="3">
                  <c:v>PT 8</c:v>
                </c:pt>
              </c:strCache>
            </c:strRef>
          </c:cat>
          <c:val>
            <c:numRef>
              <c:f>Wario!$G$64:$J$64</c:f>
              <c:numCache>
                <c:formatCode>General</c:formatCode>
                <c:ptCount val="4"/>
                <c:pt idx="0">
                  <c:v>0.65627980683300002</c:v>
                </c:pt>
                <c:pt idx="1">
                  <c:v>0.60494032473049997</c:v>
                </c:pt>
                <c:pt idx="2">
                  <c:v>0.52574563299999999</c:v>
                </c:pt>
                <c:pt idx="3">
                  <c:v>0.59706625874950003</c:v>
                </c:pt>
              </c:numCache>
            </c:numRef>
          </c:val>
          <c:smooth val="0"/>
          <c:extLst>
            <c:ext xmlns:c16="http://schemas.microsoft.com/office/drawing/2014/chart" uri="{C3380CC4-5D6E-409C-BE32-E72D297353CC}">
              <c16:uniqueId val="{00000008-8487-4293-8F88-ADEED5309467}"/>
            </c:ext>
          </c:extLst>
        </c:ser>
        <c:ser>
          <c:idx val="9"/>
          <c:order val="9"/>
          <c:cat>
            <c:strRef>
              <c:f>Wario!$G$55:$J$55</c:f>
              <c:strCache>
                <c:ptCount val="4"/>
                <c:pt idx="0">
                  <c:v>PT 1</c:v>
                </c:pt>
                <c:pt idx="1">
                  <c:v>PT 2</c:v>
                </c:pt>
                <c:pt idx="2">
                  <c:v>PT 4</c:v>
                </c:pt>
                <c:pt idx="3">
                  <c:v>PT 8</c:v>
                </c:pt>
              </c:strCache>
            </c:strRef>
          </c:cat>
          <c:val>
            <c:numRef>
              <c:f>Wario!$G$65:$J$65</c:f>
              <c:numCache>
                <c:formatCode>General</c:formatCode>
                <c:ptCount val="4"/>
                <c:pt idx="0">
                  <c:v>0.662558271315</c:v>
                </c:pt>
                <c:pt idx="1">
                  <c:v>0.77164155728049999</c:v>
                </c:pt>
                <c:pt idx="2">
                  <c:v>0.77185779247399999</c:v>
                </c:pt>
                <c:pt idx="3">
                  <c:v>0.59011266227500003</c:v>
                </c:pt>
              </c:numCache>
            </c:numRef>
          </c:val>
          <c:smooth val="0"/>
          <c:extLst>
            <c:ext xmlns:c16="http://schemas.microsoft.com/office/drawing/2014/chart" uri="{C3380CC4-5D6E-409C-BE32-E72D297353CC}">
              <c16:uniqueId val="{00000009-8487-4293-8F88-ADEED5309467}"/>
            </c:ext>
          </c:extLst>
        </c:ser>
        <c:dLbls>
          <c:showLegendKey val="0"/>
          <c:showVal val="0"/>
          <c:showCatName val="0"/>
          <c:showSerName val="0"/>
          <c:showPercent val="0"/>
          <c:showBubbleSize val="0"/>
        </c:dLbls>
        <c:marker val="1"/>
        <c:smooth val="0"/>
        <c:axId val="271568896"/>
        <c:axId val="271630336"/>
      </c:lineChart>
      <c:catAx>
        <c:axId val="271568896"/>
        <c:scaling>
          <c:orientation val="minMax"/>
        </c:scaling>
        <c:delete val="0"/>
        <c:axPos val="b"/>
        <c:title>
          <c:tx>
            <c:rich>
              <a:bodyPr/>
              <a:lstStyle/>
              <a:p>
                <a:pPr>
                  <a:defRPr sz="1100"/>
                </a:pPr>
                <a:r>
                  <a:rPr lang="en-US"/>
                  <a:t>Number of PTs</a:t>
                </a:r>
              </a:p>
            </c:rich>
          </c:tx>
          <c:overlay val="0"/>
        </c:title>
        <c:numFmt formatCode="General" sourceLinked="1"/>
        <c:majorTickMark val="out"/>
        <c:minorTickMark val="none"/>
        <c:tickLblPos val="nextTo"/>
        <c:txPr>
          <a:bodyPr/>
          <a:lstStyle/>
          <a:p>
            <a:pPr>
              <a:defRPr sz="1100"/>
            </a:pPr>
            <a:endParaRPr lang="en-US"/>
          </a:p>
        </c:txPr>
        <c:crossAx val="271630336"/>
        <c:crosses val="autoZero"/>
        <c:auto val="1"/>
        <c:lblAlgn val="ctr"/>
        <c:lblOffset val="100"/>
        <c:tickLblSkip val="1"/>
        <c:noMultiLvlLbl val="0"/>
      </c:catAx>
      <c:valAx>
        <c:axId val="271630336"/>
        <c:scaling>
          <c:orientation val="minMax"/>
          <c:max val="1.2"/>
        </c:scaling>
        <c:delete val="0"/>
        <c:axPos val="l"/>
        <c:title>
          <c:tx>
            <c:rich>
              <a:bodyPr rot="-5400000" vert="horz"/>
              <a:lstStyle/>
              <a:p>
                <a:pPr>
                  <a:defRPr/>
                </a:pPr>
                <a:r>
                  <a:rPr lang="en-US"/>
                  <a:t>Median Reaction</a:t>
                </a:r>
                <a:r>
                  <a:rPr lang="en-US" baseline="0"/>
                  <a:t> Time (s)</a:t>
                </a:r>
                <a:endParaRPr lang="en-US"/>
              </a:p>
            </c:rich>
          </c:tx>
          <c:overlay val="0"/>
        </c:title>
        <c:numFmt formatCode="General" sourceLinked="1"/>
        <c:majorTickMark val="out"/>
        <c:minorTickMark val="none"/>
        <c:tickLblPos val="nextTo"/>
        <c:txPr>
          <a:bodyPr/>
          <a:lstStyle/>
          <a:p>
            <a:pPr>
              <a:defRPr sz="1100"/>
            </a:pPr>
            <a:endParaRPr lang="en-US"/>
          </a:p>
        </c:txPr>
        <c:crossAx val="271568896"/>
        <c:crosses val="autoZero"/>
        <c:crossBetween val="between"/>
      </c:valAx>
    </c:plotArea>
    <c:legend>
      <c:legendPos val="r"/>
      <c:layout>
        <c:manualLayout>
          <c:xMode val="edge"/>
          <c:yMode val="edge"/>
          <c:x val="0.16227384076990375"/>
          <c:y val="0.16935148731408578"/>
          <c:w val="0.79409776902887141"/>
          <c:h val="0.22162893700787401"/>
        </c:manualLayout>
      </c:layout>
      <c:overlay val="1"/>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Fixed</a:t>
            </a:r>
            <a:r>
              <a:rPr lang="en-US" baseline="0"/>
              <a:t> vs Rand All birds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 divided by variation'!$B$38</c:f>
              <c:strCache>
                <c:ptCount val="1"/>
                <c:pt idx="0">
                  <c:v>Wenchang</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'data divided by variation'!$C$37:$L$37</c:f>
              <c:strCache>
                <c:ptCount val="10"/>
                <c:pt idx="0">
                  <c:v>PT1</c:v>
                </c:pt>
                <c:pt idx="1">
                  <c:v>PT2</c:v>
                </c:pt>
                <c:pt idx="2">
                  <c:v>PT4</c:v>
                </c:pt>
                <c:pt idx="3">
                  <c:v>PT8</c:v>
                </c:pt>
                <c:pt idx="6">
                  <c:v>PT1</c:v>
                </c:pt>
                <c:pt idx="7">
                  <c:v>PT2</c:v>
                </c:pt>
                <c:pt idx="8">
                  <c:v>PT4</c:v>
                </c:pt>
                <c:pt idx="9">
                  <c:v>PT8</c:v>
                </c:pt>
              </c:strCache>
            </c:strRef>
          </c:cat>
          <c:val>
            <c:numRef>
              <c:f>'data divided by variation'!$C$38:$L$38</c:f>
              <c:numCache>
                <c:formatCode>General</c:formatCode>
                <c:ptCount val="10"/>
                <c:pt idx="0">
                  <c:v>1.2518652164295001</c:v>
                </c:pt>
                <c:pt idx="1">
                  <c:v>1.0282221198237498</c:v>
                </c:pt>
                <c:pt idx="2">
                  <c:v>0.86339120076810016</c:v>
                </c:pt>
                <c:pt idx="3">
                  <c:v>0.78705119722174999</c:v>
                </c:pt>
              </c:numCache>
            </c:numRef>
          </c:val>
          <c:smooth val="0"/>
          <c:extLst>
            <c:ext xmlns:c16="http://schemas.microsoft.com/office/drawing/2014/chart" uri="{C3380CC4-5D6E-409C-BE32-E72D297353CC}">
              <c16:uniqueId val="{00000000-5183-4AA3-82BF-E6A34B409A00}"/>
            </c:ext>
          </c:extLst>
        </c:ser>
        <c:ser>
          <c:idx val="1"/>
          <c:order val="1"/>
          <c:tx>
            <c:strRef>
              <c:f>'data divided by variation'!$B$39</c:f>
              <c:strCache>
                <c:ptCount val="1"/>
                <c:pt idx="0">
                  <c:v>Odin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'data divided by variation'!$C$37:$L$37</c:f>
              <c:strCache>
                <c:ptCount val="10"/>
                <c:pt idx="0">
                  <c:v>PT1</c:v>
                </c:pt>
                <c:pt idx="1">
                  <c:v>PT2</c:v>
                </c:pt>
                <c:pt idx="2">
                  <c:v>PT4</c:v>
                </c:pt>
                <c:pt idx="3">
                  <c:v>PT8</c:v>
                </c:pt>
                <c:pt idx="6">
                  <c:v>PT1</c:v>
                </c:pt>
                <c:pt idx="7">
                  <c:v>PT2</c:v>
                </c:pt>
                <c:pt idx="8">
                  <c:v>PT4</c:v>
                </c:pt>
                <c:pt idx="9">
                  <c:v>PT8</c:v>
                </c:pt>
              </c:strCache>
            </c:strRef>
          </c:cat>
          <c:val>
            <c:numRef>
              <c:f>'data divided by variation'!$C$39:$L$39</c:f>
              <c:numCache>
                <c:formatCode>General</c:formatCode>
                <c:ptCount val="10"/>
                <c:pt idx="0">
                  <c:v>2.2063993111244997</c:v>
                </c:pt>
                <c:pt idx="1">
                  <c:v>2.0520735915004997</c:v>
                </c:pt>
                <c:pt idx="2">
                  <c:v>1.5990307831404997</c:v>
                </c:pt>
                <c:pt idx="3">
                  <c:v>1.3606085246143502</c:v>
                </c:pt>
              </c:numCache>
            </c:numRef>
          </c:val>
          <c:smooth val="0"/>
          <c:extLst>
            <c:ext xmlns:c16="http://schemas.microsoft.com/office/drawing/2014/chart" uri="{C3380CC4-5D6E-409C-BE32-E72D297353CC}">
              <c16:uniqueId val="{00000001-5183-4AA3-82BF-E6A34B409A00}"/>
            </c:ext>
          </c:extLst>
        </c:ser>
        <c:ser>
          <c:idx val="2"/>
          <c:order val="2"/>
          <c:tx>
            <c:strRef>
              <c:f>'data divided by variation'!$B$40</c:f>
              <c:strCache>
                <c:ptCount val="1"/>
                <c:pt idx="0">
                  <c:v>luigi</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'data divided by variation'!$C$37:$L$37</c:f>
              <c:strCache>
                <c:ptCount val="10"/>
                <c:pt idx="0">
                  <c:v>PT1</c:v>
                </c:pt>
                <c:pt idx="1">
                  <c:v>PT2</c:v>
                </c:pt>
                <c:pt idx="2">
                  <c:v>PT4</c:v>
                </c:pt>
                <c:pt idx="3">
                  <c:v>PT8</c:v>
                </c:pt>
                <c:pt idx="6">
                  <c:v>PT1</c:v>
                </c:pt>
                <c:pt idx="7">
                  <c:v>PT2</c:v>
                </c:pt>
                <c:pt idx="8">
                  <c:v>PT4</c:v>
                </c:pt>
                <c:pt idx="9">
                  <c:v>PT8</c:v>
                </c:pt>
              </c:strCache>
            </c:strRef>
          </c:cat>
          <c:val>
            <c:numRef>
              <c:f>'data divided by variation'!$C$40:$L$40</c:f>
              <c:numCache>
                <c:formatCode>General</c:formatCode>
                <c:ptCount val="10"/>
                <c:pt idx="0">
                  <c:v>1.3299557698893256</c:v>
                </c:pt>
                <c:pt idx="1">
                  <c:v>1.1458236980074581</c:v>
                </c:pt>
                <c:pt idx="2">
                  <c:v>1.1065328774529886</c:v>
                </c:pt>
                <c:pt idx="3">
                  <c:v>1.0387331369787691</c:v>
                </c:pt>
              </c:numCache>
            </c:numRef>
          </c:val>
          <c:smooth val="0"/>
          <c:extLst>
            <c:ext xmlns:c16="http://schemas.microsoft.com/office/drawing/2014/chart" uri="{C3380CC4-5D6E-409C-BE32-E72D297353CC}">
              <c16:uniqueId val="{00000002-5183-4AA3-82BF-E6A34B409A00}"/>
            </c:ext>
          </c:extLst>
        </c:ser>
        <c:ser>
          <c:idx val="3"/>
          <c:order val="3"/>
          <c:tx>
            <c:strRef>
              <c:f>'data divided by variation'!$B$41</c:f>
              <c:strCache>
                <c:ptCount val="1"/>
                <c:pt idx="0">
                  <c:v>Wario</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'data divided by variation'!$C$37:$L$37</c:f>
              <c:strCache>
                <c:ptCount val="10"/>
                <c:pt idx="0">
                  <c:v>PT1</c:v>
                </c:pt>
                <c:pt idx="1">
                  <c:v>PT2</c:v>
                </c:pt>
                <c:pt idx="2">
                  <c:v>PT4</c:v>
                </c:pt>
                <c:pt idx="3">
                  <c:v>PT8</c:v>
                </c:pt>
                <c:pt idx="6">
                  <c:v>PT1</c:v>
                </c:pt>
                <c:pt idx="7">
                  <c:v>PT2</c:v>
                </c:pt>
                <c:pt idx="8">
                  <c:v>PT4</c:v>
                </c:pt>
                <c:pt idx="9">
                  <c:v>PT8</c:v>
                </c:pt>
              </c:strCache>
            </c:strRef>
          </c:cat>
          <c:val>
            <c:numRef>
              <c:f>'data divided by variation'!$C$41:$L$41</c:f>
              <c:numCache>
                <c:formatCode>General</c:formatCode>
                <c:ptCount val="10"/>
                <c:pt idx="0">
                  <c:v>1.9839614013443629</c:v>
                </c:pt>
                <c:pt idx="1">
                  <c:v>1.6327366029103767</c:v>
                </c:pt>
                <c:pt idx="2">
                  <c:v>1.261837276574052</c:v>
                </c:pt>
                <c:pt idx="3">
                  <c:v>1.1794614435257895</c:v>
                </c:pt>
              </c:numCache>
            </c:numRef>
          </c:val>
          <c:smooth val="0"/>
          <c:extLst>
            <c:ext xmlns:c16="http://schemas.microsoft.com/office/drawing/2014/chart" uri="{C3380CC4-5D6E-409C-BE32-E72D297353CC}">
              <c16:uniqueId val="{00000003-5183-4AA3-82BF-E6A34B409A00}"/>
            </c:ext>
          </c:extLst>
        </c:ser>
        <c:ser>
          <c:idx val="4"/>
          <c:order val="4"/>
          <c:tx>
            <c:strRef>
              <c:f>'data divided by variation'!$B$42</c:f>
              <c:strCache>
                <c:ptCount val="1"/>
                <c:pt idx="0">
                  <c:v>Peach</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'data divided by variation'!$C$37:$L$37</c:f>
              <c:strCache>
                <c:ptCount val="10"/>
                <c:pt idx="0">
                  <c:v>PT1</c:v>
                </c:pt>
                <c:pt idx="1">
                  <c:v>PT2</c:v>
                </c:pt>
                <c:pt idx="2">
                  <c:v>PT4</c:v>
                </c:pt>
                <c:pt idx="3">
                  <c:v>PT8</c:v>
                </c:pt>
                <c:pt idx="6">
                  <c:v>PT1</c:v>
                </c:pt>
                <c:pt idx="7">
                  <c:v>PT2</c:v>
                </c:pt>
                <c:pt idx="8">
                  <c:v>PT4</c:v>
                </c:pt>
                <c:pt idx="9">
                  <c:v>PT8</c:v>
                </c:pt>
              </c:strCache>
            </c:strRef>
          </c:cat>
          <c:val>
            <c:numRef>
              <c:f>'data divided by variation'!$C$42:$L$42</c:f>
              <c:numCache>
                <c:formatCode>General</c:formatCode>
                <c:ptCount val="10"/>
                <c:pt idx="0">
                  <c:v>1.1498181438019501</c:v>
                </c:pt>
                <c:pt idx="1">
                  <c:v>1.1044664864989502</c:v>
                </c:pt>
                <c:pt idx="2">
                  <c:v>0.87095582674385008</c:v>
                </c:pt>
                <c:pt idx="3">
                  <c:v>0.80789977274550007</c:v>
                </c:pt>
              </c:numCache>
            </c:numRef>
          </c:val>
          <c:smooth val="0"/>
          <c:extLst>
            <c:ext xmlns:c16="http://schemas.microsoft.com/office/drawing/2014/chart" uri="{C3380CC4-5D6E-409C-BE32-E72D297353CC}">
              <c16:uniqueId val="{00000004-5183-4AA3-82BF-E6A34B409A00}"/>
            </c:ext>
          </c:extLst>
        </c:ser>
        <c:ser>
          <c:idx val="5"/>
          <c:order val="5"/>
          <c:tx>
            <c:strRef>
              <c:f>'data divided by variation'!$B$43</c:f>
              <c:strCache>
                <c:ptCount val="1"/>
                <c:pt idx="0">
                  <c:v>Mario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'data divided by variation'!$C$37:$L$37</c:f>
              <c:strCache>
                <c:ptCount val="10"/>
                <c:pt idx="0">
                  <c:v>PT1</c:v>
                </c:pt>
                <c:pt idx="1">
                  <c:v>PT2</c:v>
                </c:pt>
                <c:pt idx="2">
                  <c:v>PT4</c:v>
                </c:pt>
                <c:pt idx="3">
                  <c:v>PT8</c:v>
                </c:pt>
                <c:pt idx="6">
                  <c:v>PT1</c:v>
                </c:pt>
                <c:pt idx="7">
                  <c:v>PT2</c:v>
                </c:pt>
                <c:pt idx="8">
                  <c:v>PT4</c:v>
                </c:pt>
                <c:pt idx="9">
                  <c:v>PT8</c:v>
                </c:pt>
              </c:strCache>
            </c:strRef>
          </c:cat>
          <c:val>
            <c:numRef>
              <c:f>'data divided by variation'!$C$43:$L$43</c:f>
              <c:numCache>
                <c:formatCode>General</c:formatCode>
                <c:ptCount val="10"/>
                <c:pt idx="0">
                  <c:v>2.5212670696419996</c:v>
                </c:pt>
                <c:pt idx="1">
                  <c:v>1.9069619274319998</c:v>
                </c:pt>
                <c:pt idx="2">
                  <c:v>1.3710571527619999</c:v>
                </c:pt>
                <c:pt idx="3">
                  <c:v>1.1205333117866501</c:v>
                </c:pt>
              </c:numCache>
            </c:numRef>
          </c:val>
          <c:smooth val="0"/>
          <c:extLst>
            <c:ext xmlns:c16="http://schemas.microsoft.com/office/drawing/2014/chart" uri="{C3380CC4-5D6E-409C-BE32-E72D297353CC}">
              <c16:uniqueId val="{00000005-5183-4AA3-82BF-E6A34B409A00}"/>
            </c:ext>
          </c:extLst>
        </c:ser>
        <c:ser>
          <c:idx val="6"/>
          <c:order val="6"/>
          <c:tx>
            <c:strRef>
              <c:f>'data divided by variation'!$B$44</c:f>
              <c:strCache>
                <c:ptCount val="1"/>
                <c:pt idx="0">
                  <c:v>Shy Guy</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'data divided by variation'!$C$37:$L$37</c:f>
              <c:strCache>
                <c:ptCount val="10"/>
                <c:pt idx="0">
                  <c:v>PT1</c:v>
                </c:pt>
                <c:pt idx="1">
                  <c:v>PT2</c:v>
                </c:pt>
                <c:pt idx="2">
                  <c:v>PT4</c:v>
                </c:pt>
                <c:pt idx="3">
                  <c:v>PT8</c:v>
                </c:pt>
                <c:pt idx="6">
                  <c:v>PT1</c:v>
                </c:pt>
                <c:pt idx="7">
                  <c:v>PT2</c:v>
                </c:pt>
                <c:pt idx="8">
                  <c:v>PT4</c:v>
                </c:pt>
                <c:pt idx="9">
                  <c:v>PT8</c:v>
                </c:pt>
              </c:strCache>
            </c:strRef>
          </c:cat>
          <c:val>
            <c:numRef>
              <c:f>'data divided by variation'!$C$44:$L$44</c:f>
              <c:numCache>
                <c:formatCode>General</c:formatCode>
                <c:ptCount val="10"/>
                <c:pt idx="0">
                  <c:v>0.74927298687138888</c:v>
                </c:pt>
                <c:pt idx="1">
                  <c:v>0.78642274394699996</c:v>
                </c:pt>
                <c:pt idx="2">
                  <c:v>0.79617023193144443</c:v>
                </c:pt>
                <c:pt idx="3">
                  <c:v>0.83607069972394443</c:v>
                </c:pt>
              </c:numCache>
            </c:numRef>
          </c:val>
          <c:smooth val="0"/>
          <c:extLst>
            <c:ext xmlns:c16="http://schemas.microsoft.com/office/drawing/2014/chart" uri="{C3380CC4-5D6E-409C-BE32-E72D297353CC}">
              <c16:uniqueId val="{00000006-5183-4AA3-82BF-E6A34B409A00}"/>
            </c:ext>
          </c:extLst>
        </c:ser>
        <c:ser>
          <c:idx val="7"/>
          <c:order val="7"/>
          <c:tx>
            <c:strRef>
              <c:f>'data divided by variation'!$B$45</c:f>
              <c:strCache>
                <c:ptCount val="1"/>
                <c:pt idx="0">
                  <c:v>Gambit</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'data divided by variation'!$C$37:$L$37</c:f>
              <c:strCache>
                <c:ptCount val="10"/>
                <c:pt idx="0">
                  <c:v>PT1</c:v>
                </c:pt>
                <c:pt idx="1">
                  <c:v>PT2</c:v>
                </c:pt>
                <c:pt idx="2">
                  <c:v>PT4</c:v>
                </c:pt>
                <c:pt idx="3">
                  <c:v>PT8</c:v>
                </c:pt>
                <c:pt idx="6">
                  <c:v>PT1</c:v>
                </c:pt>
                <c:pt idx="7">
                  <c:v>PT2</c:v>
                </c:pt>
                <c:pt idx="8">
                  <c:v>PT4</c:v>
                </c:pt>
                <c:pt idx="9">
                  <c:v>PT8</c:v>
                </c:pt>
              </c:strCache>
            </c:strRef>
          </c:cat>
          <c:val>
            <c:numRef>
              <c:f>'data divided by variation'!$C$45:$L$45</c:f>
              <c:numCache>
                <c:formatCode>General</c:formatCode>
                <c:ptCount val="10"/>
                <c:pt idx="0">
                  <c:v>2.2096599445549998</c:v>
                </c:pt>
                <c:pt idx="1">
                  <c:v>2.0524562785377776</c:v>
                </c:pt>
                <c:pt idx="2">
                  <c:v>1.8887523012705556</c:v>
                </c:pt>
                <c:pt idx="3">
                  <c:v>1.584632325886111</c:v>
                </c:pt>
              </c:numCache>
            </c:numRef>
          </c:val>
          <c:smooth val="0"/>
          <c:extLst>
            <c:ext xmlns:c16="http://schemas.microsoft.com/office/drawing/2014/chart" uri="{C3380CC4-5D6E-409C-BE32-E72D297353CC}">
              <c16:uniqueId val="{00000007-5183-4AA3-82BF-E6A34B409A00}"/>
            </c:ext>
          </c:extLst>
        </c:ser>
        <c:ser>
          <c:idx val="8"/>
          <c:order val="8"/>
          <c:tx>
            <c:strRef>
              <c:f>'data divided by variation'!$B$46</c:f>
              <c:strCache>
                <c:ptCount val="1"/>
                <c:pt idx="0">
                  <c:v>Estelle</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'data divided by variation'!$C$37:$L$37</c:f>
              <c:strCache>
                <c:ptCount val="10"/>
                <c:pt idx="0">
                  <c:v>PT1</c:v>
                </c:pt>
                <c:pt idx="1">
                  <c:v>PT2</c:v>
                </c:pt>
                <c:pt idx="2">
                  <c:v>PT4</c:v>
                </c:pt>
                <c:pt idx="3">
                  <c:v>PT8</c:v>
                </c:pt>
                <c:pt idx="6">
                  <c:v>PT1</c:v>
                </c:pt>
                <c:pt idx="7">
                  <c:v>PT2</c:v>
                </c:pt>
                <c:pt idx="8">
                  <c:v>PT4</c:v>
                </c:pt>
                <c:pt idx="9">
                  <c:v>PT8</c:v>
                </c:pt>
              </c:strCache>
            </c:strRef>
          </c:cat>
          <c:val>
            <c:numRef>
              <c:f>'data divided by variation'!$C$46:$L$46</c:f>
              <c:numCache>
                <c:formatCode>General</c:formatCode>
                <c:ptCount val="10"/>
                <c:pt idx="0">
                  <c:v>1.6972063817494001</c:v>
                </c:pt>
                <c:pt idx="1">
                  <c:v>1.29341060954415</c:v>
                </c:pt>
                <c:pt idx="2">
                  <c:v>1.08134869714215</c:v>
                </c:pt>
                <c:pt idx="3">
                  <c:v>1.06311249205995</c:v>
                </c:pt>
              </c:numCache>
            </c:numRef>
          </c:val>
          <c:smooth val="0"/>
          <c:extLst>
            <c:ext xmlns:c16="http://schemas.microsoft.com/office/drawing/2014/chart" uri="{C3380CC4-5D6E-409C-BE32-E72D297353CC}">
              <c16:uniqueId val="{00000008-5183-4AA3-82BF-E6A34B409A00}"/>
            </c:ext>
          </c:extLst>
        </c:ser>
        <c:ser>
          <c:idx val="9"/>
          <c:order val="9"/>
          <c:tx>
            <c:strRef>
              <c:f>'data divided by variation'!$B$47</c:f>
              <c:strCache>
                <c:ptCount val="1"/>
                <c:pt idx="0">
                  <c:v>Athena</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'data divided by variation'!$C$37:$L$37</c:f>
              <c:strCache>
                <c:ptCount val="10"/>
                <c:pt idx="0">
                  <c:v>PT1</c:v>
                </c:pt>
                <c:pt idx="1">
                  <c:v>PT2</c:v>
                </c:pt>
                <c:pt idx="2">
                  <c:v>PT4</c:v>
                </c:pt>
                <c:pt idx="3">
                  <c:v>PT8</c:v>
                </c:pt>
                <c:pt idx="6">
                  <c:v>PT1</c:v>
                </c:pt>
                <c:pt idx="7">
                  <c:v>PT2</c:v>
                </c:pt>
                <c:pt idx="8">
                  <c:v>PT4</c:v>
                </c:pt>
                <c:pt idx="9">
                  <c:v>PT8</c:v>
                </c:pt>
              </c:strCache>
            </c:strRef>
          </c:cat>
          <c:val>
            <c:numRef>
              <c:f>'data divided by variation'!$C$47:$L$47</c:f>
              <c:numCache>
                <c:formatCode>General</c:formatCode>
                <c:ptCount val="10"/>
                <c:pt idx="6">
                  <c:v>0.80246239998911106</c:v>
                </c:pt>
                <c:pt idx="7">
                  <c:v>0.74565642778183339</c:v>
                </c:pt>
                <c:pt idx="8">
                  <c:v>0.81247140557066677</c:v>
                </c:pt>
                <c:pt idx="9">
                  <c:v>0.8220310833161667</c:v>
                </c:pt>
              </c:numCache>
            </c:numRef>
          </c:val>
          <c:smooth val="0"/>
          <c:extLst>
            <c:ext xmlns:c16="http://schemas.microsoft.com/office/drawing/2014/chart" uri="{C3380CC4-5D6E-409C-BE32-E72D297353CC}">
              <c16:uniqueId val="{00000009-5183-4AA3-82BF-E6A34B409A00}"/>
            </c:ext>
          </c:extLst>
        </c:ser>
        <c:ser>
          <c:idx val="10"/>
          <c:order val="10"/>
          <c:tx>
            <c:strRef>
              <c:f>'data divided by variation'!$B$48</c:f>
              <c:strCache>
                <c:ptCount val="1"/>
                <c:pt idx="0">
                  <c:v>Thoth</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'data divided by variation'!$C$37:$L$37</c:f>
              <c:strCache>
                <c:ptCount val="10"/>
                <c:pt idx="0">
                  <c:v>PT1</c:v>
                </c:pt>
                <c:pt idx="1">
                  <c:v>PT2</c:v>
                </c:pt>
                <c:pt idx="2">
                  <c:v>PT4</c:v>
                </c:pt>
                <c:pt idx="3">
                  <c:v>PT8</c:v>
                </c:pt>
                <c:pt idx="6">
                  <c:v>PT1</c:v>
                </c:pt>
                <c:pt idx="7">
                  <c:v>PT2</c:v>
                </c:pt>
                <c:pt idx="8">
                  <c:v>PT4</c:v>
                </c:pt>
                <c:pt idx="9">
                  <c:v>PT8</c:v>
                </c:pt>
              </c:strCache>
            </c:strRef>
          </c:cat>
          <c:val>
            <c:numRef>
              <c:f>'data divided by variation'!$C$48:$L$48</c:f>
              <c:numCache>
                <c:formatCode>General</c:formatCode>
                <c:ptCount val="10"/>
                <c:pt idx="6">
                  <c:v>1.0070999528056666</c:v>
                </c:pt>
                <c:pt idx="7">
                  <c:v>0.92542086749216657</c:v>
                </c:pt>
                <c:pt idx="8">
                  <c:v>0.90469106704233326</c:v>
                </c:pt>
                <c:pt idx="9">
                  <c:v>0.88355504494994419</c:v>
                </c:pt>
              </c:numCache>
            </c:numRef>
          </c:val>
          <c:smooth val="0"/>
          <c:extLst>
            <c:ext xmlns:c16="http://schemas.microsoft.com/office/drawing/2014/chart" uri="{C3380CC4-5D6E-409C-BE32-E72D297353CC}">
              <c16:uniqueId val="{0000000B-5183-4AA3-82BF-E6A34B409A00}"/>
            </c:ext>
          </c:extLst>
        </c:ser>
        <c:ser>
          <c:idx val="11"/>
          <c:order val="11"/>
          <c:tx>
            <c:strRef>
              <c:f>'data divided by variation'!$B$49</c:f>
              <c:strCache>
                <c:ptCount val="1"/>
                <c:pt idx="0">
                  <c:v>Bowser</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'data divided by variation'!$C$37:$L$37</c:f>
              <c:strCache>
                <c:ptCount val="10"/>
                <c:pt idx="0">
                  <c:v>PT1</c:v>
                </c:pt>
                <c:pt idx="1">
                  <c:v>PT2</c:v>
                </c:pt>
                <c:pt idx="2">
                  <c:v>PT4</c:v>
                </c:pt>
                <c:pt idx="3">
                  <c:v>PT8</c:v>
                </c:pt>
                <c:pt idx="6">
                  <c:v>PT1</c:v>
                </c:pt>
                <c:pt idx="7">
                  <c:v>PT2</c:v>
                </c:pt>
                <c:pt idx="8">
                  <c:v>PT4</c:v>
                </c:pt>
                <c:pt idx="9">
                  <c:v>PT8</c:v>
                </c:pt>
              </c:strCache>
            </c:strRef>
          </c:cat>
          <c:val>
            <c:numRef>
              <c:f>'data divided by variation'!$C$49:$L$49</c:f>
              <c:numCache>
                <c:formatCode>General</c:formatCode>
                <c:ptCount val="10"/>
                <c:pt idx="6">
                  <c:v>0.59069663887677792</c:v>
                </c:pt>
                <c:pt idx="7">
                  <c:v>0.59581423338061112</c:v>
                </c:pt>
                <c:pt idx="8">
                  <c:v>0.59590987780316684</c:v>
                </c:pt>
                <c:pt idx="9">
                  <c:v>0.62794009443472221</c:v>
                </c:pt>
              </c:numCache>
            </c:numRef>
          </c:val>
          <c:smooth val="0"/>
          <c:extLst>
            <c:ext xmlns:c16="http://schemas.microsoft.com/office/drawing/2014/chart" uri="{C3380CC4-5D6E-409C-BE32-E72D297353CC}">
              <c16:uniqueId val="{0000000C-5183-4AA3-82BF-E6A34B409A00}"/>
            </c:ext>
          </c:extLst>
        </c:ser>
        <c:ser>
          <c:idx val="12"/>
          <c:order val="12"/>
          <c:tx>
            <c:strRef>
              <c:f>'data divided by variation'!$B$50</c:f>
              <c:strCache>
                <c:ptCount val="1"/>
                <c:pt idx="0">
                  <c:v>Waluigi</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'data divided by variation'!$C$37:$L$37</c:f>
              <c:strCache>
                <c:ptCount val="10"/>
                <c:pt idx="0">
                  <c:v>PT1</c:v>
                </c:pt>
                <c:pt idx="1">
                  <c:v>PT2</c:v>
                </c:pt>
                <c:pt idx="2">
                  <c:v>PT4</c:v>
                </c:pt>
                <c:pt idx="3">
                  <c:v>PT8</c:v>
                </c:pt>
                <c:pt idx="6">
                  <c:v>PT1</c:v>
                </c:pt>
                <c:pt idx="7">
                  <c:v>PT2</c:v>
                </c:pt>
                <c:pt idx="8">
                  <c:v>PT4</c:v>
                </c:pt>
                <c:pt idx="9">
                  <c:v>PT8</c:v>
                </c:pt>
              </c:strCache>
            </c:strRef>
          </c:cat>
          <c:val>
            <c:numRef>
              <c:f>'data divided by variation'!$C$50:$L$50</c:f>
              <c:numCache>
                <c:formatCode>General</c:formatCode>
                <c:ptCount val="10"/>
                <c:pt idx="6">
                  <c:v>0.88292410009627786</c:v>
                </c:pt>
                <c:pt idx="7">
                  <c:v>0.86301525777172217</c:v>
                </c:pt>
                <c:pt idx="8">
                  <c:v>0.84372333836738878</c:v>
                </c:pt>
                <c:pt idx="9">
                  <c:v>0.91662395958061105</c:v>
                </c:pt>
              </c:numCache>
            </c:numRef>
          </c:val>
          <c:smooth val="0"/>
          <c:extLst>
            <c:ext xmlns:c16="http://schemas.microsoft.com/office/drawing/2014/chart" uri="{C3380CC4-5D6E-409C-BE32-E72D297353CC}">
              <c16:uniqueId val="{0000000D-5183-4AA3-82BF-E6A34B409A00}"/>
            </c:ext>
          </c:extLst>
        </c:ser>
        <c:ser>
          <c:idx val="13"/>
          <c:order val="13"/>
          <c:tx>
            <c:strRef>
              <c:f>'data divided by variation'!$B$51</c:f>
              <c:strCache>
                <c:ptCount val="1"/>
                <c:pt idx="0">
                  <c:v>Vonnegut</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'data divided by variation'!$C$37:$L$37</c:f>
              <c:strCache>
                <c:ptCount val="10"/>
                <c:pt idx="0">
                  <c:v>PT1</c:v>
                </c:pt>
                <c:pt idx="1">
                  <c:v>PT2</c:v>
                </c:pt>
                <c:pt idx="2">
                  <c:v>PT4</c:v>
                </c:pt>
                <c:pt idx="3">
                  <c:v>PT8</c:v>
                </c:pt>
                <c:pt idx="6">
                  <c:v>PT1</c:v>
                </c:pt>
                <c:pt idx="7">
                  <c:v>PT2</c:v>
                </c:pt>
                <c:pt idx="8">
                  <c:v>PT4</c:v>
                </c:pt>
                <c:pt idx="9">
                  <c:v>PT8</c:v>
                </c:pt>
              </c:strCache>
            </c:strRef>
          </c:cat>
          <c:val>
            <c:numRef>
              <c:f>'data divided by variation'!$C$51:$L$51</c:f>
              <c:numCache>
                <c:formatCode>General</c:formatCode>
                <c:ptCount val="10"/>
                <c:pt idx="6">
                  <c:v>1.0388746016263886</c:v>
                </c:pt>
                <c:pt idx="7">
                  <c:v>1.1721704449753889</c:v>
                </c:pt>
                <c:pt idx="8">
                  <c:v>1.1189451341124443</c:v>
                </c:pt>
                <c:pt idx="9">
                  <c:v>1.0295603888524998</c:v>
                </c:pt>
              </c:numCache>
            </c:numRef>
          </c:val>
          <c:smooth val="0"/>
          <c:extLst>
            <c:ext xmlns:c16="http://schemas.microsoft.com/office/drawing/2014/chart" uri="{C3380CC4-5D6E-409C-BE32-E72D297353CC}">
              <c16:uniqueId val="{0000000E-5183-4AA3-82BF-E6A34B409A00}"/>
            </c:ext>
          </c:extLst>
        </c:ser>
        <c:ser>
          <c:idx val="14"/>
          <c:order val="14"/>
          <c:tx>
            <c:strRef>
              <c:f>'data divided by variation'!$B$52</c:f>
              <c:strCache>
                <c:ptCount val="1"/>
                <c:pt idx="0">
                  <c:v>Hawthorne</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'data divided by variation'!$C$37:$L$37</c:f>
              <c:strCache>
                <c:ptCount val="10"/>
                <c:pt idx="0">
                  <c:v>PT1</c:v>
                </c:pt>
                <c:pt idx="1">
                  <c:v>PT2</c:v>
                </c:pt>
                <c:pt idx="2">
                  <c:v>PT4</c:v>
                </c:pt>
                <c:pt idx="3">
                  <c:v>PT8</c:v>
                </c:pt>
                <c:pt idx="6">
                  <c:v>PT1</c:v>
                </c:pt>
                <c:pt idx="7">
                  <c:v>PT2</c:v>
                </c:pt>
                <c:pt idx="8">
                  <c:v>PT4</c:v>
                </c:pt>
                <c:pt idx="9">
                  <c:v>PT8</c:v>
                </c:pt>
              </c:strCache>
            </c:strRef>
          </c:cat>
          <c:val>
            <c:numRef>
              <c:f>'data divided by variation'!$C$52:$L$52</c:f>
              <c:numCache>
                <c:formatCode>General</c:formatCode>
                <c:ptCount val="10"/>
                <c:pt idx="6">
                  <c:v>1.2877230444294447</c:v>
                </c:pt>
                <c:pt idx="7">
                  <c:v>1.2289089499657777</c:v>
                </c:pt>
                <c:pt idx="8">
                  <c:v>1.1389011055524445</c:v>
                </c:pt>
                <c:pt idx="9">
                  <c:v>1.1986835611196112</c:v>
                </c:pt>
              </c:numCache>
            </c:numRef>
          </c:val>
          <c:smooth val="0"/>
          <c:extLst>
            <c:ext xmlns:c16="http://schemas.microsoft.com/office/drawing/2014/chart" uri="{C3380CC4-5D6E-409C-BE32-E72D297353CC}">
              <c16:uniqueId val="{0000000F-5183-4AA3-82BF-E6A34B409A00}"/>
            </c:ext>
          </c:extLst>
        </c:ser>
        <c:ser>
          <c:idx val="15"/>
          <c:order val="15"/>
          <c:tx>
            <c:strRef>
              <c:f>'data divided by variation'!$B$53</c:f>
              <c:strCache>
                <c:ptCount val="1"/>
                <c:pt idx="0">
                  <c:v>Dickinson</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'data divided by variation'!$C$37:$L$37</c:f>
              <c:strCache>
                <c:ptCount val="10"/>
                <c:pt idx="0">
                  <c:v>PT1</c:v>
                </c:pt>
                <c:pt idx="1">
                  <c:v>PT2</c:v>
                </c:pt>
                <c:pt idx="2">
                  <c:v>PT4</c:v>
                </c:pt>
                <c:pt idx="3">
                  <c:v>PT8</c:v>
                </c:pt>
                <c:pt idx="6">
                  <c:v>PT1</c:v>
                </c:pt>
                <c:pt idx="7">
                  <c:v>PT2</c:v>
                </c:pt>
                <c:pt idx="8">
                  <c:v>PT4</c:v>
                </c:pt>
                <c:pt idx="9">
                  <c:v>PT8</c:v>
                </c:pt>
              </c:strCache>
            </c:strRef>
          </c:cat>
          <c:val>
            <c:numRef>
              <c:f>'data divided by variation'!$C$53:$L$53</c:f>
              <c:numCache>
                <c:formatCode>General</c:formatCode>
                <c:ptCount val="10"/>
                <c:pt idx="6">
                  <c:v>1.7761427555755556</c:v>
                </c:pt>
                <c:pt idx="7">
                  <c:v>1.8254688166383335</c:v>
                </c:pt>
                <c:pt idx="8">
                  <c:v>1.8674199722394447</c:v>
                </c:pt>
                <c:pt idx="9">
                  <c:v>2.011381455555</c:v>
                </c:pt>
              </c:numCache>
            </c:numRef>
          </c:val>
          <c:smooth val="0"/>
          <c:extLst>
            <c:ext xmlns:c16="http://schemas.microsoft.com/office/drawing/2014/chart" uri="{C3380CC4-5D6E-409C-BE32-E72D297353CC}">
              <c16:uniqueId val="{00000010-5183-4AA3-82BF-E6A34B409A00}"/>
            </c:ext>
          </c:extLst>
        </c:ser>
        <c:dLbls>
          <c:showLegendKey val="0"/>
          <c:showVal val="0"/>
          <c:showCatName val="0"/>
          <c:showSerName val="0"/>
          <c:showPercent val="0"/>
          <c:showBubbleSize val="0"/>
        </c:dLbls>
        <c:marker val="1"/>
        <c:smooth val="0"/>
        <c:axId val="345646912"/>
        <c:axId val="345645272"/>
      </c:lineChart>
      <c:catAx>
        <c:axId val="345646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645272"/>
        <c:crosses val="autoZero"/>
        <c:auto val="1"/>
        <c:lblAlgn val="ctr"/>
        <c:lblOffset val="100"/>
        <c:noMultiLvlLbl val="0"/>
      </c:catAx>
      <c:valAx>
        <c:axId val="345645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646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Fixed</a:t>
            </a:r>
            <a:r>
              <a:rPr lang="en-US" baseline="0"/>
              <a:t> Tiny Vs Full Size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 divided by variation'!$B$59</c:f>
              <c:strCache>
                <c:ptCount val="1"/>
                <c:pt idx="0">
                  <c:v>Wenchang</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'data divided by variation'!$C$58:$K$58</c:f>
              <c:strCache>
                <c:ptCount val="9"/>
                <c:pt idx="0">
                  <c:v>PT1</c:v>
                </c:pt>
                <c:pt idx="1">
                  <c:v>PT2</c:v>
                </c:pt>
                <c:pt idx="2">
                  <c:v>PT4</c:v>
                </c:pt>
                <c:pt idx="3">
                  <c:v>PT8</c:v>
                </c:pt>
                <c:pt idx="5">
                  <c:v>PT1</c:v>
                </c:pt>
                <c:pt idx="6">
                  <c:v>PT2</c:v>
                </c:pt>
                <c:pt idx="7">
                  <c:v>PT4</c:v>
                </c:pt>
                <c:pt idx="8">
                  <c:v>PT8</c:v>
                </c:pt>
              </c:strCache>
            </c:strRef>
          </c:cat>
          <c:val>
            <c:numRef>
              <c:f>'data divided by variation'!$C$59:$K$59</c:f>
              <c:numCache>
                <c:formatCode>General</c:formatCode>
                <c:ptCount val="9"/>
                <c:pt idx="0">
                  <c:v>1.2518652164295001</c:v>
                </c:pt>
                <c:pt idx="1">
                  <c:v>1.0282221198237498</c:v>
                </c:pt>
                <c:pt idx="2">
                  <c:v>0.86339120076810016</c:v>
                </c:pt>
                <c:pt idx="3">
                  <c:v>0.78705119722174999</c:v>
                </c:pt>
              </c:numCache>
            </c:numRef>
          </c:val>
          <c:smooth val="0"/>
          <c:extLst>
            <c:ext xmlns:c16="http://schemas.microsoft.com/office/drawing/2014/chart" uri="{C3380CC4-5D6E-409C-BE32-E72D297353CC}">
              <c16:uniqueId val="{00000000-65A5-4133-8B8F-89F2C39E3769}"/>
            </c:ext>
          </c:extLst>
        </c:ser>
        <c:ser>
          <c:idx val="1"/>
          <c:order val="1"/>
          <c:tx>
            <c:strRef>
              <c:f>'data divided by variation'!$B$60</c:f>
              <c:strCache>
                <c:ptCount val="1"/>
                <c:pt idx="0">
                  <c:v>Odin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'data divided by variation'!$C$58:$K$58</c:f>
              <c:strCache>
                <c:ptCount val="9"/>
                <c:pt idx="0">
                  <c:v>PT1</c:v>
                </c:pt>
                <c:pt idx="1">
                  <c:v>PT2</c:v>
                </c:pt>
                <c:pt idx="2">
                  <c:v>PT4</c:v>
                </c:pt>
                <c:pt idx="3">
                  <c:v>PT8</c:v>
                </c:pt>
                <c:pt idx="5">
                  <c:v>PT1</c:v>
                </c:pt>
                <c:pt idx="6">
                  <c:v>PT2</c:v>
                </c:pt>
                <c:pt idx="7">
                  <c:v>PT4</c:v>
                </c:pt>
                <c:pt idx="8">
                  <c:v>PT8</c:v>
                </c:pt>
              </c:strCache>
            </c:strRef>
          </c:cat>
          <c:val>
            <c:numRef>
              <c:f>'data divided by variation'!$C$60:$K$60</c:f>
              <c:numCache>
                <c:formatCode>General</c:formatCode>
                <c:ptCount val="9"/>
                <c:pt idx="0">
                  <c:v>2.2063993111244997</c:v>
                </c:pt>
                <c:pt idx="1">
                  <c:v>2.0520735915004997</c:v>
                </c:pt>
                <c:pt idx="2">
                  <c:v>1.5990307831404997</c:v>
                </c:pt>
                <c:pt idx="3">
                  <c:v>1.3606085246143502</c:v>
                </c:pt>
              </c:numCache>
            </c:numRef>
          </c:val>
          <c:smooth val="0"/>
          <c:extLst>
            <c:ext xmlns:c16="http://schemas.microsoft.com/office/drawing/2014/chart" uri="{C3380CC4-5D6E-409C-BE32-E72D297353CC}">
              <c16:uniqueId val="{00000001-65A5-4133-8B8F-89F2C39E3769}"/>
            </c:ext>
          </c:extLst>
        </c:ser>
        <c:ser>
          <c:idx val="2"/>
          <c:order val="2"/>
          <c:tx>
            <c:strRef>
              <c:f>'data divided by variation'!$B$61</c:f>
              <c:strCache>
                <c:ptCount val="1"/>
                <c:pt idx="0">
                  <c:v>luigi</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'data divided by variation'!$C$58:$K$58</c:f>
              <c:strCache>
                <c:ptCount val="9"/>
                <c:pt idx="0">
                  <c:v>PT1</c:v>
                </c:pt>
                <c:pt idx="1">
                  <c:v>PT2</c:v>
                </c:pt>
                <c:pt idx="2">
                  <c:v>PT4</c:v>
                </c:pt>
                <c:pt idx="3">
                  <c:v>PT8</c:v>
                </c:pt>
                <c:pt idx="5">
                  <c:v>PT1</c:v>
                </c:pt>
                <c:pt idx="6">
                  <c:v>PT2</c:v>
                </c:pt>
                <c:pt idx="7">
                  <c:v>PT4</c:v>
                </c:pt>
                <c:pt idx="8">
                  <c:v>PT8</c:v>
                </c:pt>
              </c:strCache>
            </c:strRef>
          </c:cat>
          <c:val>
            <c:numRef>
              <c:f>'data divided by variation'!$C$61:$K$61</c:f>
              <c:numCache>
                <c:formatCode>General</c:formatCode>
                <c:ptCount val="9"/>
                <c:pt idx="0">
                  <c:v>1.3299557698893256</c:v>
                </c:pt>
                <c:pt idx="1">
                  <c:v>1.1458236980074581</c:v>
                </c:pt>
                <c:pt idx="2">
                  <c:v>1.1065328774529886</c:v>
                </c:pt>
                <c:pt idx="3">
                  <c:v>1.0387331369787691</c:v>
                </c:pt>
              </c:numCache>
            </c:numRef>
          </c:val>
          <c:smooth val="0"/>
          <c:extLst>
            <c:ext xmlns:c16="http://schemas.microsoft.com/office/drawing/2014/chart" uri="{C3380CC4-5D6E-409C-BE32-E72D297353CC}">
              <c16:uniqueId val="{00000002-65A5-4133-8B8F-89F2C39E3769}"/>
            </c:ext>
          </c:extLst>
        </c:ser>
        <c:ser>
          <c:idx val="3"/>
          <c:order val="3"/>
          <c:tx>
            <c:strRef>
              <c:f>'data divided by variation'!$B$62</c:f>
              <c:strCache>
                <c:ptCount val="1"/>
                <c:pt idx="0">
                  <c:v>Wario</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'data divided by variation'!$C$58:$K$58</c:f>
              <c:strCache>
                <c:ptCount val="9"/>
                <c:pt idx="0">
                  <c:v>PT1</c:v>
                </c:pt>
                <c:pt idx="1">
                  <c:v>PT2</c:v>
                </c:pt>
                <c:pt idx="2">
                  <c:v>PT4</c:v>
                </c:pt>
                <c:pt idx="3">
                  <c:v>PT8</c:v>
                </c:pt>
                <c:pt idx="5">
                  <c:v>PT1</c:v>
                </c:pt>
                <c:pt idx="6">
                  <c:v>PT2</c:v>
                </c:pt>
                <c:pt idx="7">
                  <c:v>PT4</c:v>
                </c:pt>
                <c:pt idx="8">
                  <c:v>PT8</c:v>
                </c:pt>
              </c:strCache>
            </c:strRef>
          </c:cat>
          <c:val>
            <c:numRef>
              <c:f>'data divided by variation'!$C$62:$K$62</c:f>
              <c:numCache>
                <c:formatCode>General</c:formatCode>
                <c:ptCount val="9"/>
                <c:pt idx="0">
                  <c:v>1.9839614013443629</c:v>
                </c:pt>
                <c:pt idx="1">
                  <c:v>1.6327366029103767</c:v>
                </c:pt>
                <c:pt idx="2">
                  <c:v>1.261837276574052</c:v>
                </c:pt>
                <c:pt idx="3">
                  <c:v>1.1794614435257895</c:v>
                </c:pt>
              </c:numCache>
            </c:numRef>
          </c:val>
          <c:smooth val="0"/>
          <c:extLst>
            <c:ext xmlns:c16="http://schemas.microsoft.com/office/drawing/2014/chart" uri="{C3380CC4-5D6E-409C-BE32-E72D297353CC}">
              <c16:uniqueId val="{00000003-65A5-4133-8B8F-89F2C39E3769}"/>
            </c:ext>
          </c:extLst>
        </c:ser>
        <c:ser>
          <c:idx val="4"/>
          <c:order val="4"/>
          <c:tx>
            <c:strRef>
              <c:f>'data divided by variation'!$B$63</c:f>
              <c:strCache>
                <c:ptCount val="1"/>
                <c:pt idx="0">
                  <c:v>Peach</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'data divided by variation'!$C$58:$K$58</c:f>
              <c:strCache>
                <c:ptCount val="9"/>
                <c:pt idx="0">
                  <c:v>PT1</c:v>
                </c:pt>
                <c:pt idx="1">
                  <c:v>PT2</c:v>
                </c:pt>
                <c:pt idx="2">
                  <c:v>PT4</c:v>
                </c:pt>
                <c:pt idx="3">
                  <c:v>PT8</c:v>
                </c:pt>
                <c:pt idx="5">
                  <c:v>PT1</c:v>
                </c:pt>
                <c:pt idx="6">
                  <c:v>PT2</c:v>
                </c:pt>
                <c:pt idx="7">
                  <c:v>PT4</c:v>
                </c:pt>
                <c:pt idx="8">
                  <c:v>PT8</c:v>
                </c:pt>
              </c:strCache>
            </c:strRef>
          </c:cat>
          <c:val>
            <c:numRef>
              <c:f>'data divided by variation'!$C$63:$K$63</c:f>
              <c:numCache>
                <c:formatCode>General</c:formatCode>
                <c:ptCount val="9"/>
                <c:pt idx="5">
                  <c:v>1.1498181438019501</c:v>
                </c:pt>
                <c:pt idx="6">
                  <c:v>1.1044664864989502</c:v>
                </c:pt>
                <c:pt idx="7">
                  <c:v>0.87095582674385008</c:v>
                </c:pt>
                <c:pt idx="8">
                  <c:v>0.80789977274550007</c:v>
                </c:pt>
              </c:numCache>
            </c:numRef>
          </c:val>
          <c:smooth val="0"/>
          <c:extLst>
            <c:ext xmlns:c16="http://schemas.microsoft.com/office/drawing/2014/chart" uri="{C3380CC4-5D6E-409C-BE32-E72D297353CC}">
              <c16:uniqueId val="{00000004-65A5-4133-8B8F-89F2C39E3769}"/>
            </c:ext>
          </c:extLst>
        </c:ser>
        <c:ser>
          <c:idx val="5"/>
          <c:order val="5"/>
          <c:tx>
            <c:strRef>
              <c:f>'data divided by variation'!$B$64</c:f>
              <c:strCache>
                <c:ptCount val="1"/>
                <c:pt idx="0">
                  <c:v>Mario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'data divided by variation'!$C$58:$K$58</c:f>
              <c:strCache>
                <c:ptCount val="9"/>
                <c:pt idx="0">
                  <c:v>PT1</c:v>
                </c:pt>
                <c:pt idx="1">
                  <c:v>PT2</c:v>
                </c:pt>
                <c:pt idx="2">
                  <c:v>PT4</c:v>
                </c:pt>
                <c:pt idx="3">
                  <c:v>PT8</c:v>
                </c:pt>
                <c:pt idx="5">
                  <c:v>PT1</c:v>
                </c:pt>
                <c:pt idx="6">
                  <c:v>PT2</c:v>
                </c:pt>
                <c:pt idx="7">
                  <c:v>PT4</c:v>
                </c:pt>
                <c:pt idx="8">
                  <c:v>PT8</c:v>
                </c:pt>
              </c:strCache>
            </c:strRef>
          </c:cat>
          <c:val>
            <c:numRef>
              <c:f>'data divided by variation'!$C$64:$K$64</c:f>
              <c:numCache>
                <c:formatCode>General</c:formatCode>
                <c:ptCount val="9"/>
                <c:pt idx="5">
                  <c:v>2.5212670696419996</c:v>
                </c:pt>
                <c:pt idx="6">
                  <c:v>1.9069619274319998</c:v>
                </c:pt>
                <c:pt idx="7">
                  <c:v>1.3710571527619999</c:v>
                </c:pt>
                <c:pt idx="8">
                  <c:v>1.1205333117866501</c:v>
                </c:pt>
              </c:numCache>
            </c:numRef>
          </c:val>
          <c:smooth val="0"/>
          <c:extLst>
            <c:ext xmlns:c16="http://schemas.microsoft.com/office/drawing/2014/chart" uri="{C3380CC4-5D6E-409C-BE32-E72D297353CC}">
              <c16:uniqueId val="{00000005-65A5-4133-8B8F-89F2C39E3769}"/>
            </c:ext>
          </c:extLst>
        </c:ser>
        <c:ser>
          <c:idx val="6"/>
          <c:order val="6"/>
          <c:tx>
            <c:strRef>
              <c:f>'data divided by variation'!$B$65</c:f>
              <c:strCache>
                <c:ptCount val="1"/>
                <c:pt idx="0">
                  <c:v>Shy Guy</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'data divided by variation'!$C$58:$K$58</c:f>
              <c:strCache>
                <c:ptCount val="9"/>
                <c:pt idx="0">
                  <c:v>PT1</c:v>
                </c:pt>
                <c:pt idx="1">
                  <c:v>PT2</c:v>
                </c:pt>
                <c:pt idx="2">
                  <c:v>PT4</c:v>
                </c:pt>
                <c:pt idx="3">
                  <c:v>PT8</c:v>
                </c:pt>
                <c:pt idx="5">
                  <c:v>PT1</c:v>
                </c:pt>
                <c:pt idx="6">
                  <c:v>PT2</c:v>
                </c:pt>
                <c:pt idx="7">
                  <c:v>PT4</c:v>
                </c:pt>
                <c:pt idx="8">
                  <c:v>PT8</c:v>
                </c:pt>
              </c:strCache>
            </c:strRef>
          </c:cat>
          <c:val>
            <c:numRef>
              <c:f>'data divided by variation'!$C$65:$K$65</c:f>
              <c:numCache>
                <c:formatCode>General</c:formatCode>
                <c:ptCount val="9"/>
                <c:pt idx="5">
                  <c:v>0.74927298687138888</c:v>
                </c:pt>
                <c:pt idx="6">
                  <c:v>0.78642274394699996</c:v>
                </c:pt>
                <c:pt idx="7">
                  <c:v>0.79617023193144443</c:v>
                </c:pt>
                <c:pt idx="8">
                  <c:v>0.83607069972394443</c:v>
                </c:pt>
              </c:numCache>
            </c:numRef>
          </c:val>
          <c:smooth val="0"/>
          <c:extLst>
            <c:ext xmlns:c16="http://schemas.microsoft.com/office/drawing/2014/chart" uri="{C3380CC4-5D6E-409C-BE32-E72D297353CC}">
              <c16:uniqueId val="{00000006-65A5-4133-8B8F-89F2C39E3769}"/>
            </c:ext>
          </c:extLst>
        </c:ser>
        <c:ser>
          <c:idx val="7"/>
          <c:order val="7"/>
          <c:tx>
            <c:strRef>
              <c:f>'data divided by variation'!$B$66</c:f>
              <c:strCache>
                <c:ptCount val="1"/>
                <c:pt idx="0">
                  <c:v>Gambit</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'data divided by variation'!$C$58:$K$58</c:f>
              <c:strCache>
                <c:ptCount val="9"/>
                <c:pt idx="0">
                  <c:v>PT1</c:v>
                </c:pt>
                <c:pt idx="1">
                  <c:v>PT2</c:v>
                </c:pt>
                <c:pt idx="2">
                  <c:v>PT4</c:v>
                </c:pt>
                <c:pt idx="3">
                  <c:v>PT8</c:v>
                </c:pt>
                <c:pt idx="5">
                  <c:v>PT1</c:v>
                </c:pt>
                <c:pt idx="6">
                  <c:v>PT2</c:v>
                </c:pt>
                <c:pt idx="7">
                  <c:v>PT4</c:v>
                </c:pt>
                <c:pt idx="8">
                  <c:v>PT8</c:v>
                </c:pt>
              </c:strCache>
            </c:strRef>
          </c:cat>
          <c:val>
            <c:numRef>
              <c:f>'data divided by variation'!$C$66:$K$66</c:f>
              <c:numCache>
                <c:formatCode>General</c:formatCode>
                <c:ptCount val="9"/>
                <c:pt idx="5">
                  <c:v>2.2096599445549998</c:v>
                </c:pt>
                <c:pt idx="6">
                  <c:v>2.0524562785377776</c:v>
                </c:pt>
                <c:pt idx="7">
                  <c:v>1.8887523012705556</c:v>
                </c:pt>
                <c:pt idx="8">
                  <c:v>1.584632325886111</c:v>
                </c:pt>
              </c:numCache>
            </c:numRef>
          </c:val>
          <c:smooth val="0"/>
          <c:extLst>
            <c:ext xmlns:c16="http://schemas.microsoft.com/office/drawing/2014/chart" uri="{C3380CC4-5D6E-409C-BE32-E72D297353CC}">
              <c16:uniqueId val="{00000007-65A5-4133-8B8F-89F2C39E3769}"/>
            </c:ext>
          </c:extLst>
        </c:ser>
        <c:ser>
          <c:idx val="8"/>
          <c:order val="8"/>
          <c:tx>
            <c:strRef>
              <c:f>'data divided by variation'!$B$67</c:f>
              <c:strCache>
                <c:ptCount val="1"/>
                <c:pt idx="0">
                  <c:v>Estelle</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'data divided by variation'!$C$58:$K$58</c:f>
              <c:strCache>
                <c:ptCount val="9"/>
                <c:pt idx="0">
                  <c:v>PT1</c:v>
                </c:pt>
                <c:pt idx="1">
                  <c:v>PT2</c:v>
                </c:pt>
                <c:pt idx="2">
                  <c:v>PT4</c:v>
                </c:pt>
                <c:pt idx="3">
                  <c:v>PT8</c:v>
                </c:pt>
                <c:pt idx="5">
                  <c:v>PT1</c:v>
                </c:pt>
                <c:pt idx="6">
                  <c:v>PT2</c:v>
                </c:pt>
                <c:pt idx="7">
                  <c:v>PT4</c:v>
                </c:pt>
                <c:pt idx="8">
                  <c:v>PT8</c:v>
                </c:pt>
              </c:strCache>
            </c:strRef>
          </c:cat>
          <c:val>
            <c:numRef>
              <c:f>'data divided by variation'!$C$67:$K$67</c:f>
              <c:numCache>
                <c:formatCode>General</c:formatCode>
                <c:ptCount val="9"/>
                <c:pt idx="5">
                  <c:v>1.6972063817494001</c:v>
                </c:pt>
                <c:pt idx="6">
                  <c:v>1.29341060954415</c:v>
                </c:pt>
                <c:pt idx="7">
                  <c:v>1.08134869714215</c:v>
                </c:pt>
                <c:pt idx="8">
                  <c:v>1.06311249205995</c:v>
                </c:pt>
              </c:numCache>
            </c:numRef>
          </c:val>
          <c:smooth val="0"/>
          <c:extLst>
            <c:ext xmlns:c16="http://schemas.microsoft.com/office/drawing/2014/chart" uri="{C3380CC4-5D6E-409C-BE32-E72D297353CC}">
              <c16:uniqueId val="{00000008-65A5-4133-8B8F-89F2C39E3769}"/>
            </c:ext>
          </c:extLst>
        </c:ser>
        <c:dLbls>
          <c:showLegendKey val="0"/>
          <c:showVal val="0"/>
          <c:showCatName val="0"/>
          <c:showSerName val="0"/>
          <c:showPercent val="0"/>
          <c:showBubbleSize val="0"/>
        </c:dLbls>
        <c:marker val="1"/>
        <c:smooth val="0"/>
        <c:axId val="453959408"/>
        <c:axId val="453961376"/>
      </c:lineChart>
      <c:catAx>
        <c:axId val="45395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961376"/>
        <c:crosses val="autoZero"/>
        <c:auto val="1"/>
        <c:lblAlgn val="ctr"/>
        <c:lblOffset val="100"/>
        <c:noMultiLvlLbl val="0"/>
      </c:catAx>
      <c:valAx>
        <c:axId val="453961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959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Hick's</a:t>
            </a:r>
            <a:r>
              <a:rPr lang="en-US" sz="1600" baseline="0">
                <a:solidFill>
                  <a:schemeClr val="tx1"/>
                </a:solidFill>
                <a:latin typeface="Times New Roman" panose="02020603050405020304" pitchFamily="18" charset="0"/>
                <a:cs typeface="Times New Roman" panose="02020603050405020304" pitchFamily="18" charset="0"/>
              </a:rPr>
              <a:t> RT</a:t>
            </a:r>
            <a:endParaRPr lang="en-US" sz="1600">
              <a:solidFill>
                <a:schemeClr val="tx1"/>
              </a:solidFill>
              <a:latin typeface="Times New Roman" panose="02020603050405020304" pitchFamily="18" charset="0"/>
              <a:cs typeface="Times New Roman" panose="02020603050405020304" pitchFamily="18" charset="0"/>
            </a:endParaRPr>
          </a:p>
        </c:rich>
      </c:tx>
      <c:overlay val="1"/>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tx>
            <c:strRef>
              <c:f>'data divided by variation'!$B$73</c:f>
              <c:strCache>
                <c:ptCount val="1"/>
                <c:pt idx="0">
                  <c:v>Wenchang</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'data divided by variation'!$C$72:$P$72</c:f>
              <c:numCache>
                <c:formatCode>General</c:formatCode>
                <c:ptCount val="14"/>
                <c:pt idx="0">
                  <c:v>1</c:v>
                </c:pt>
                <c:pt idx="1">
                  <c:v>2</c:v>
                </c:pt>
                <c:pt idx="2">
                  <c:v>4</c:v>
                </c:pt>
                <c:pt idx="3">
                  <c:v>8</c:v>
                </c:pt>
                <c:pt idx="5">
                  <c:v>1</c:v>
                </c:pt>
                <c:pt idx="6">
                  <c:v>2</c:v>
                </c:pt>
                <c:pt idx="7">
                  <c:v>4</c:v>
                </c:pt>
                <c:pt idx="8">
                  <c:v>8</c:v>
                </c:pt>
                <c:pt idx="10">
                  <c:v>1</c:v>
                </c:pt>
                <c:pt idx="11">
                  <c:v>2</c:v>
                </c:pt>
                <c:pt idx="12">
                  <c:v>4</c:v>
                </c:pt>
                <c:pt idx="13">
                  <c:v>8</c:v>
                </c:pt>
              </c:numCache>
            </c:numRef>
          </c:cat>
          <c:val>
            <c:numRef>
              <c:f>'data divided by variation'!$C$73:$P$73</c:f>
              <c:numCache>
                <c:formatCode>General</c:formatCode>
                <c:ptCount val="14"/>
                <c:pt idx="0">
                  <c:v>1.2518652164295001</c:v>
                </c:pt>
                <c:pt idx="1">
                  <c:v>1.0282221198237498</c:v>
                </c:pt>
                <c:pt idx="2">
                  <c:v>0.86339120076810016</c:v>
                </c:pt>
                <c:pt idx="3">
                  <c:v>0.78705119722174999</c:v>
                </c:pt>
              </c:numCache>
            </c:numRef>
          </c:val>
          <c:smooth val="0"/>
          <c:extLst>
            <c:ext xmlns:c16="http://schemas.microsoft.com/office/drawing/2014/chart" uri="{C3380CC4-5D6E-409C-BE32-E72D297353CC}">
              <c16:uniqueId val="{00000000-CC48-4845-B0D7-93EC561088EC}"/>
            </c:ext>
          </c:extLst>
        </c:ser>
        <c:ser>
          <c:idx val="1"/>
          <c:order val="1"/>
          <c:tx>
            <c:strRef>
              <c:f>'data divided by variation'!$B$74</c:f>
              <c:strCache>
                <c:ptCount val="1"/>
                <c:pt idx="0">
                  <c:v>Odin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'data divided by variation'!$C$72:$P$72</c:f>
              <c:numCache>
                <c:formatCode>General</c:formatCode>
                <c:ptCount val="14"/>
                <c:pt idx="0">
                  <c:v>1</c:v>
                </c:pt>
                <c:pt idx="1">
                  <c:v>2</c:v>
                </c:pt>
                <c:pt idx="2">
                  <c:v>4</c:v>
                </c:pt>
                <c:pt idx="3">
                  <c:v>8</c:v>
                </c:pt>
                <c:pt idx="5">
                  <c:v>1</c:v>
                </c:pt>
                <c:pt idx="6">
                  <c:v>2</c:v>
                </c:pt>
                <c:pt idx="7">
                  <c:v>4</c:v>
                </c:pt>
                <c:pt idx="8">
                  <c:v>8</c:v>
                </c:pt>
                <c:pt idx="10">
                  <c:v>1</c:v>
                </c:pt>
                <c:pt idx="11">
                  <c:v>2</c:v>
                </c:pt>
                <c:pt idx="12">
                  <c:v>4</c:v>
                </c:pt>
                <c:pt idx="13">
                  <c:v>8</c:v>
                </c:pt>
              </c:numCache>
            </c:numRef>
          </c:cat>
          <c:val>
            <c:numRef>
              <c:f>'data divided by variation'!$C$74:$P$74</c:f>
              <c:numCache>
                <c:formatCode>General</c:formatCode>
                <c:ptCount val="14"/>
                <c:pt idx="0">
                  <c:v>2.2063993111244997</c:v>
                </c:pt>
                <c:pt idx="1">
                  <c:v>2.0520735915004997</c:v>
                </c:pt>
                <c:pt idx="2">
                  <c:v>1.5990307831404997</c:v>
                </c:pt>
                <c:pt idx="3">
                  <c:v>1.3606085246143502</c:v>
                </c:pt>
              </c:numCache>
            </c:numRef>
          </c:val>
          <c:smooth val="0"/>
          <c:extLst>
            <c:ext xmlns:c16="http://schemas.microsoft.com/office/drawing/2014/chart" uri="{C3380CC4-5D6E-409C-BE32-E72D297353CC}">
              <c16:uniqueId val="{00000001-CC48-4845-B0D7-93EC561088EC}"/>
            </c:ext>
          </c:extLst>
        </c:ser>
        <c:ser>
          <c:idx val="2"/>
          <c:order val="2"/>
          <c:tx>
            <c:strRef>
              <c:f>'data divided by variation'!$B$75</c:f>
              <c:strCache>
                <c:ptCount val="1"/>
                <c:pt idx="0">
                  <c:v>Luigi</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'data divided by variation'!$C$72:$P$72</c:f>
              <c:numCache>
                <c:formatCode>General</c:formatCode>
                <c:ptCount val="14"/>
                <c:pt idx="0">
                  <c:v>1</c:v>
                </c:pt>
                <c:pt idx="1">
                  <c:v>2</c:v>
                </c:pt>
                <c:pt idx="2">
                  <c:v>4</c:v>
                </c:pt>
                <c:pt idx="3">
                  <c:v>8</c:v>
                </c:pt>
                <c:pt idx="5">
                  <c:v>1</c:v>
                </c:pt>
                <c:pt idx="6">
                  <c:v>2</c:v>
                </c:pt>
                <c:pt idx="7">
                  <c:v>4</c:v>
                </c:pt>
                <c:pt idx="8">
                  <c:v>8</c:v>
                </c:pt>
                <c:pt idx="10">
                  <c:v>1</c:v>
                </c:pt>
                <c:pt idx="11">
                  <c:v>2</c:v>
                </c:pt>
                <c:pt idx="12">
                  <c:v>4</c:v>
                </c:pt>
                <c:pt idx="13">
                  <c:v>8</c:v>
                </c:pt>
              </c:numCache>
            </c:numRef>
          </c:cat>
          <c:val>
            <c:numRef>
              <c:f>'data divided by variation'!$C$75:$P$75</c:f>
              <c:numCache>
                <c:formatCode>General</c:formatCode>
                <c:ptCount val="14"/>
                <c:pt idx="0">
                  <c:v>1.3299557698893256</c:v>
                </c:pt>
                <c:pt idx="1">
                  <c:v>1.1458236980074581</c:v>
                </c:pt>
                <c:pt idx="2">
                  <c:v>1.1065328774529886</c:v>
                </c:pt>
                <c:pt idx="3">
                  <c:v>1.0387331369787691</c:v>
                </c:pt>
              </c:numCache>
            </c:numRef>
          </c:val>
          <c:smooth val="0"/>
          <c:extLst>
            <c:ext xmlns:c16="http://schemas.microsoft.com/office/drawing/2014/chart" uri="{C3380CC4-5D6E-409C-BE32-E72D297353CC}">
              <c16:uniqueId val="{00000002-CC48-4845-B0D7-93EC561088EC}"/>
            </c:ext>
          </c:extLst>
        </c:ser>
        <c:ser>
          <c:idx val="3"/>
          <c:order val="3"/>
          <c:tx>
            <c:strRef>
              <c:f>'data divided by variation'!$B$76</c:f>
              <c:strCache>
                <c:ptCount val="1"/>
                <c:pt idx="0">
                  <c:v>Wario</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f>'data divided by variation'!$C$72:$P$72</c:f>
              <c:numCache>
                <c:formatCode>General</c:formatCode>
                <c:ptCount val="14"/>
                <c:pt idx="0">
                  <c:v>1</c:v>
                </c:pt>
                <c:pt idx="1">
                  <c:v>2</c:v>
                </c:pt>
                <c:pt idx="2">
                  <c:v>4</c:v>
                </c:pt>
                <c:pt idx="3">
                  <c:v>8</c:v>
                </c:pt>
                <c:pt idx="5">
                  <c:v>1</c:v>
                </c:pt>
                <c:pt idx="6">
                  <c:v>2</c:v>
                </c:pt>
                <c:pt idx="7">
                  <c:v>4</c:v>
                </c:pt>
                <c:pt idx="8">
                  <c:v>8</c:v>
                </c:pt>
                <c:pt idx="10">
                  <c:v>1</c:v>
                </c:pt>
                <c:pt idx="11">
                  <c:v>2</c:v>
                </c:pt>
                <c:pt idx="12">
                  <c:v>4</c:v>
                </c:pt>
                <c:pt idx="13">
                  <c:v>8</c:v>
                </c:pt>
              </c:numCache>
            </c:numRef>
          </c:cat>
          <c:val>
            <c:numRef>
              <c:f>'data divided by variation'!$C$76:$P$76</c:f>
              <c:numCache>
                <c:formatCode>General</c:formatCode>
                <c:ptCount val="14"/>
                <c:pt idx="0">
                  <c:v>1.9839614013443629</c:v>
                </c:pt>
                <c:pt idx="1">
                  <c:v>1.6327366029103767</c:v>
                </c:pt>
                <c:pt idx="2">
                  <c:v>1.261837276574052</c:v>
                </c:pt>
                <c:pt idx="3">
                  <c:v>1.1794614435257895</c:v>
                </c:pt>
              </c:numCache>
            </c:numRef>
          </c:val>
          <c:smooth val="0"/>
          <c:extLst>
            <c:ext xmlns:c16="http://schemas.microsoft.com/office/drawing/2014/chart" uri="{C3380CC4-5D6E-409C-BE32-E72D297353CC}">
              <c16:uniqueId val="{00000003-CC48-4845-B0D7-93EC561088EC}"/>
            </c:ext>
          </c:extLst>
        </c:ser>
        <c:ser>
          <c:idx val="4"/>
          <c:order val="4"/>
          <c:tx>
            <c:strRef>
              <c:f>'data divided by variation'!$B$77</c:f>
              <c:strCache>
                <c:ptCount val="1"/>
                <c:pt idx="0">
                  <c:v>Athena</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numRef>
              <c:f>'data divided by variation'!$C$72:$P$72</c:f>
              <c:numCache>
                <c:formatCode>General</c:formatCode>
                <c:ptCount val="14"/>
                <c:pt idx="0">
                  <c:v>1</c:v>
                </c:pt>
                <c:pt idx="1">
                  <c:v>2</c:v>
                </c:pt>
                <c:pt idx="2">
                  <c:v>4</c:v>
                </c:pt>
                <c:pt idx="3">
                  <c:v>8</c:v>
                </c:pt>
                <c:pt idx="5">
                  <c:v>1</c:v>
                </c:pt>
                <c:pt idx="6">
                  <c:v>2</c:v>
                </c:pt>
                <c:pt idx="7">
                  <c:v>4</c:v>
                </c:pt>
                <c:pt idx="8">
                  <c:v>8</c:v>
                </c:pt>
                <c:pt idx="10">
                  <c:v>1</c:v>
                </c:pt>
                <c:pt idx="11">
                  <c:v>2</c:v>
                </c:pt>
                <c:pt idx="12">
                  <c:v>4</c:v>
                </c:pt>
                <c:pt idx="13">
                  <c:v>8</c:v>
                </c:pt>
              </c:numCache>
            </c:numRef>
          </c:cat>
          <c:val>
            <c:numRef>
              <c:f>'data divided by variation'!$C$77:$P$77</c:f>
              <c:numCache>
                <c:formatCode>General</c:formatCode>
                <c:ptCount val="14"/>
                <c:pt idx="5">
                  <c:v>0.80246239998911106</c:v>
                </c:pt>
                <c:pt idx="6">
                  <c:v>0.74565642778183339</c:v>
                </c:pt>
                <c:pt idx="7">
                  <c:v>0.81247140557066677</c:v>
                </c:pt>
                <c:pt idx="8">
                  <c:v>0.8220310833161667</c:v>
                </c:pt>
              </c:numCache>
            </c:numRef>
          </c:val>
          <c:smooth val="0"/>
          <c:extLst>
            <c:ext xmlns:c16="http://schemas.microsoft.com/office/drawing/2014/chart" uri="{C3380CC4-5D6E-409C-BE32-E72D297353CC}">
              <c16:uniqueId val="{00000004-CC48-4845-B0D7-93EC561088EC}"/>
            </c:ext>
          </c:extLst>
        </c:ser>
        <c:ser>
          <c:idx val="5"/>
          <c:order val="5"/>
          <c:tx>
            <c:strRef>
              <c:f>'data divided by variation'!$B$78</c:f>
              <c:strCache>
                <c:ptCount val="1"/>
                <c:pt idx="0">
                  <c:v>Thoth</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numRef>
              <c:f>'data divided by variation'!$C$72:$P$72</c:f>
              <c:numCache>
                <c:formatCode>General</c:formatCode>
                <c:ptCount val="14"/>
                <c:pt idx="0">
                  <c:v>1</c:v>
                </c:pt>
                <c:pt idx="1">
                  <c:v>2</c:v>
                </c:pt>
                <c:pt idx="2">
                  <c:v>4</c:v>
                </c:pt>
                <c:pt idx="3">
                  <c:v>8</c:v>
                </c:pt>
                <c:pt idx="5">
                  <c:v>1</c:v>
                </c:pt>
                <c:pt idx="6">
                  <c:v>2</c:v>
                </c:pt>
                <c:pt idx="7">
                  <c:v>4</c:v>
                </c:pt>
                <c:pt idx="8">
                  <c:v>8</c:v>
                </c:pt>
                <c:pt idx="10">
                  <c:v>1</c:v>
                </c:pt>
                <c:pt idx="11">
                  <c:v>2</c:v>
                </c:pt>
                <c:pt idx="12">
                  <c:v>4</c:v>
                </c:pt>
                <c:pt idx="13">
                  <c:v>8</c:v>
                </c:pt>
              </c:numCache>
            </c:numRef>
          </c:cat>
          <c:val>
            <c:numRef>
              <c:f>'data divided by variation'!$C$78:$P$78</c:f>
              <c:numCache>
                <c:formatCode>General</c:formatCode>
                <c:ptCount val="14"/>
                <c:pt idx="5">
                  <c:v>1.0070999528056666</c:v>
                </c:pt>
                <c:pt idx="6">
                  <c:v>0.92542086749216657</c:v>
                </c:pt>
                <c:pt idx="7">
                  <c:v>0.90469106704233326</c:v>
                </c:pt>
                <c:pt idx="8">
                  <c:v>0.88355504494994419</c:v>
                </c:pt>
              </c:numCache>
            </c:numRef>
          </c:val>
          <c:smooth val="0"/>
          <c:extLst>
            <c:ext xmlns:c16="http://schemas.microsoft.com/office/drawing/2014/chart" uri="{C3380CC4-5D6E-409C-BE32-E72D297353CC}">
              <c16:uniqueId val="{00000005-CC48-4845-B0D7-93EC561088EC}"/>
            </c:ext>
          </c:extLst>
        </c:ser>
        <c:ser>
          <c:idx val="6"/>
          <c:order val="6"/>
          <c:tx>
            <c:strRef>
              <c:f>'data divided by variation'!$B$79</c:f>
              <c:strCache>
                <c:ptCount val="1"/>
                <c:pt idx="0">
                  <c:v>Bowser</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numRef>
              <c:f>'data divided by variation'!$C$72:$P$72</c:f>
              <c:numCache>
                <c:formatCode>General</c:formatCode>
                <c:ptCount val="14"/>
                <c:pt idx="0">
                  <c:v>1</c:v>
                </c:pt>
                <c:pt idx="1">
                  <c:v>2</c:v>
                </c:pt>
                <c:pt idx="2">
                  <c:v>4</c:v>
                </c:pt>
                <c:pt idx="3">
                  <c:v>8</c:v>
                </c:pt>
                <c:pt idx="5">
                  <c:v>1</c:v>
                </c:pt>
                <c:pt idx="6">
                  <c:v>2</c:v>
                </c:pt>
                <c:pt idx="7">
                  <c:v>4</c:v>
                </c:pt>
                <c:pt idx="8">
                  <c:v>8</c:v>
                </c:pt>
                <c:pt idx="10">
                  <c:v>1</c:v>
                </c:pt>
                <c:pt idx="11">
                  <c:v>2</c:v>
                </c:pt>
                <c:pt idx="12">
                  <c:v>4</c:v>
                </c:pt>
                <c:pt idx="13">
                  <c:v>8</c:v>
                </c:pt>
              </c:numCache>
            </c:numRef>
          </c:cat>
          <c:val>
            <c:numRef>
              <c:f>'data divided by variation'!$C$79:$P$79</c:f>
              <c:numCache>
                <c:formatCode>General</c:formatCode>
                <c:ptCount val="14"/>
                <c:pt idx="5">
                  <c:v>0.59069663887677792</c:v>
                </c:pt>
                <c:pt idx="6">
                  <c:v>0.59581423338061112</c:v>
                </c:pt>
                <c:pt idx="7">
                  <c:v>0.59590987780316684</c:v>
                </c:pt>
                <c:pt idx="8">
                  <c:v>0.62794009443472221</c:v>
                </c:pt>
              </c:numCache>
            </c:numRef>
          </c:val>
          <c:smooth val="0"/>
          <c:extLst>
            <c:ext xmlns:c16="http://schemas.microsoft.com/office/drawing/2014/chart" uri="{C3380CC4-5D6E-409C-BE32-E72D297353CC}">
              <c16:uniqueId val="{00000006-CC48-4845-B0D7-93EC561088EC}"/>
            </c:ext>
          </c:extLst>
        </c:ser>
        <c:ser>
          <c:idx val="7"/>
          <c:order val="7"/>
          <c:tx>
            <c:strRef>
              <c:f>'data divided by variation'!$B$80</c:f>
              <c:strCache>
                <c:ptCount val="1"/>
                <c:pt idx="0">
                  <c:v>Waluigi</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numRef>
              <c:f>'data divided by variation'!$C$72:$P$72</c:f>
              <c:numCache>
                <c:formatCode>General</c:formatCode>
                <c:ptCount val="14"/>
                <c:pt idx="0">
                  <c:v>1</c:v>
                </c:pt>
                <c:pt idx="1">
                  <c:v>2</c:v>
                </c:pt>
                <c:pt idx="2">
                  <c:v>4</c:v>
                </c:pt>
                <c:pt idx="3">
                  <c:v>8</c:v>
                </c:pt>
                <c:pt idx="5">
                  <c:v>1</c:v>
                </c:pt>
                <c:pt idx="6">
                  <c:v>2</c:v>
                </c:pt>
                <c:pt idx="7">
                  <c:v>4</c:v>
                </c:pt>
                <c:pt idx="8">
                  <c:v>8</c:v>
                </c:pt>
                <c:pt idx="10">
                  <c:v>1</c:v>
                </c:pt>
                <c:pt idx="11">
                  <c:v>2</c:v>
                </c:pt>
                <c:pt idx="12">
                  <c:v>4</c:v>
                </c:pt>
                <c:pt idx="13">
                  <c:v>8</c:v>
                </c:pt>
              </c:numCache>
            </c:numRef>
          </c:cat>
          <c:val>
            <c:numRef>
              <c:f>'data divided by variation'!$C$80:$P$80</c:f>
              <c:numCache>
                <c:formatCode>General</c:formatCode>
                <c:ptCount val="14"/>
                <c:pt idx="5">
                  <c:v>0.88292410009627786</c:v>
                </c:pt>
                <c:pt idx="6">
                  <c:v>0.86301525777172217</c:v>
                </c:pt>
                <c:pt idx="7">
                  <c:v>0.84372333836738878</c:v>
                </c:pt>
                <c:pt idx="8">
                  <c:v>0.91662395958061105</c:v>
                </c:pt>
              </c:numCache>
            </c:numRef>
          </c:val>
          <c:smooth val="0"/>
          <c:extLst>
            <c:ext xmlns:c16="http://schemas.microsoft.com/office/drawing/2014/chart" uri="{C3380CC4-5D6E-409C-BE32-E72D297353CC}">
              <c16:uniqueId val="{00000007-CC48-4845-B0D7-93EC561088EC}"/>
            </c:ext>
          </c:extLst>
        </c:ser>
        <c:ser>
          <c:idx val="8"/>
          <c:order val="8"/>
          <c:tx>
            <c:strRef>
              <c:f>'data divided by variation'!$B$81</c:f>
              <c:strCache>
                <c:ptCount val="1"/>
                <c:pt idx="0">
                  <c:v>Vonnegut</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numRef>
              <c:f>'data divided by variation'!$C$72:$P$72</c:f>
              <c:numCache>
                <c:formatCode>General</c:formatCode>
                <c:ptCount val="14"/>
                <c:pt idx="0">
                  <c:v>1</c:v>
                </c:pt>
                <c:pt idx="1">
                  <c:v>2</c:v>
                </c:pt>
                <c:pt idx="2">
                  <c:v>4</c:v>
                </c:pt>
                <c:pt idx="3">
                  <c:v>8</c:v>
                </c:pt>
                <c:pt idx="5">
                  <c:v>1</c:v>
                </c:pt>
                <c:pt idx="6">
                  <c:v>2</c:v>
                </c:pt>
                <c:pt idx="7">
                  <c:v>4</c:v>
                </c:pt>
                <c:pt idx="8">
                  <c:v>8</c:v>
                </c:pt>
                <c:pt idx="10">
                  <c:v>1</c:v>
                </c:pt>
                <c:pt idx="11">
                  <c:v>2</c:v>
                </c:pt>
                <c:pt idx="12">
                  <c:v>4</c:v>
                </c:pt>
                <c:pt idx="13">
                  <c:v>8</c:v>
                </c:pt>
              </c:numCache>
            </c:numRef>
          </c:cat>
          <c:val>
            <c:numRef>
              <c:f>'data divided by variation'!$C$81:$P$81</c:f>
              <c:numCache>
                <c:formatCode>General</c:formatCode>
                <c:ptCount val="14"/>
                <c:pt idx="5">
                  <c:v>1.0388746016263886</c:v>
                </c:pt>
                <c:pt idx="6">
                  <c:v>1.1721704449753889</c:v>
                </c:pt>
                <c:pt idx="7">
                  <c:v>1.1189451341124443</c:v>
                </c:pt>
                <c:pt idx="8">
                  <c:v>1.0295603888524998</c:v>
                </c:pt>
              </c:numCache>
            </c:numRef>
          </c:val>
          <c:smooth val="0"/>
          <c:extLst>
            <c:ext xmlns:c16="http://schemas.microsoft.com/office/drawing/2014/chart" uri="{C3380CC4-5D6E-409C-BE32-E72D297353CC}">
              <c16:uniqueId val="{00000008-CC48-4845-B0D7-93EC561088EC}"/>
            </c:ext>
          </c:extLst>
        </c:ser>
        <c:ser>
          <c:idx val="9"/>
          <c:order val="9"/>
          <c:tx>
            <c:strRef>
              <c:f>'data divided by variation'!$B$82</c:f>
              <c:strCache>
                <c:ptCount val="1"/>
                <c:pt idx="0">
                  <c:v>Hawthorne</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numRef>
              <c:f>'data divided by variation'!$C$72:$P$72</c:f>
              <c:numCache>
                <c:formatCode>General</c:formatCode>
                <c:ptCount val="14"/>
                <c:pt idx="0">
                  <c:v>1</c:v>
                </c:pt>
                <c:pt idx="1">
                  <c:v>2</c:v>
                </c:pt>
                <c:pt idx="2">
                  <c:v>4</c:v>
                </c:pt>
                <c:pt idx="3">
                  <c:v>8</c:v>
                </c:pt>
                <c:pt idx="5">
                  <c:v>1</c:v>
                </c:pt>
                <c:pt idx="6">
                  <c:v>2</c:v>
                </c:pt>
                <c:pt idx="7">
                  <c:v>4</c:v>
                </c:pt>
                <c:pt idx="8">
                  <c:v>8</c:v>
                </c:pt>
                <c:pt idx="10">
                  <c:v>1</c:v>
                </c:pt>
                <c:pt idx="11">
                  <c:v>2</c:v>
                </c:pt>
                <c:pt idx="12">
                  <c:v>4</c:v>
                </c:pt>
                <c:pt idx="13">
                  <c:v>8</c:v>
                </c:pt>
              </c:numCache>
            </c:numRef>
          </c:cat>
          <c:val>
            <c:numRef>
              <c:f>'data divided by variation'!$C$82:$P$82</c:f>
              <c:numCache>
                <c:formatCode>General</c:formatCode>
                <c:ptCount val="14"/>
                <c:pt idx="5">
                  <c:v>1.2877230444294447</c:v>
                </c:pt>
                <c:pt idx="6">
                  <c:v>1.2289089499657777</c:v>
                </c:pt>
                <c:pt idx="7">
                  <c:v>1.1389011055524445</c:v>
                </c:pt>
                <c:pt idx="8">
                  <c:v>1.1986835611196112</c:v>
                </c:pt>
              </c:numCache>
            </c:numRef>
          </c:val>
          <c:smooth val="0"/>
          <c:extLst>
            <c:ext xmlns:c16="http://schemas.microsoft.com/office/drawing/2014/chart" uri="{C3380CC4-5D6E-409C-BE32-E72D297353CC}">
              <c16:uniqueId val="{0000000A-CC48-4845-B0D7-93EC561088EC}"/>
            </c:ext>
          </c:extLst>
        </c:ser>
        <c:ser>
          <c:idx val="10"/>
          <c:order val="10"/>
          <c:tx>
            <c:strRef>
              <c:f>'data divided by variation'!$B$83</c:f>
              <c:strCache>
                <c:ptCount val="1"/>
                <c:pt idx="0">
                  <c:v>Dickinson</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numRef>
              <c:f>'data divided by variation'!$C$72:$P$72</c:f>
              <c:numCache>
                <c:formatCode>General</c:formatCode>
                <c:ptCount val="14"/>
                <c:pt idx="0">
                  <c:v>1</c:v>
                </c:pt>
                <c:pt idx="1">
                  <c:v>2</c:v>
                </c:pt>
                <c:pt idx="2">
                  <c:v>4</c:v>
                </c:pt>
                <c:pt idx="3">
                  <c:v>8</c:v>
                </c:pt>
                <c:pt idx="5">
                  <c:v>1</c:v>
                </c:pt>
                <c:pt idx="6">
                  <c:v>2</c:v>
                </c:pt>
                <c:pt idx="7">
                  <c:v>4</c:v>
                </c:pt>
                <c:pt idx="8">
                  <c:v>8</c:v>
                </c:pt>
                <c:pt idx="10">
                  <c:v>1</c:v>
                </c:pt>
                <c:pt idx="11">
                  <c:v>2</c:v>
                </c:pt>
                <c:pt idx="12">
                  <c:v>4</c:v>
                </c:pt>
                <c:pt idx="13">
                  <c:v>8</c:v>
                </c:pt>
              </c:numCache>
            </c:numRef>
          </c:cat>
          <c:val>
            <c:numRef>
              <c:f>'data divided by variation'!$C$83:$P$83</c:f>
              <c:numCache>
                <c:formatCode>General</c:formatCode>
                <c:ptCount val="14"/>
                <c:pt idx="5">
                  <c:v>1.7761427555755556</c:v>
                </c:pt>
                <c:pt idx="6">
                  <c:v>1.8254688166383335</c:v>
                </c:pt>
                <c:pt idx="7">
                  <c:v>1.8674199722394447</c:v>
                </c:pt>
                <c:pt idx="8">
                  <c:v>2.011381455555</c:v>
                </c:pt>
              </c:numCache>
            </c:numRef>
          </c:val>
          <c:smooth val="0"/>
          <c:extLst>
            <c:ext xmlns:c16="http://schemas.microsoft.com/office/drawing/2014/chart" uri="{C3380CC4-5D6E-409C-BE32-E72D297353CC}">
              <c16:uniqueId val="{0000000B-CC48-4845-B0D7-93EC561088EC}"/>
            </c:ext>
          </c:extLst>
        </c:ser>
        <c:ser>
          <c:idx val="11"/>
          <c:order val="11"/>
          <c:tx>
            <c:strRef>
              <c:f>'data divided by variation'!$B$84</c:f>
              <c:strCache>
                <c:ptCount val="1"/>
                <c:pt idx="0">
                  <c:v>Itzamna</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cat>
            <c:numRef>
              <c:f>'data divided by variation'!$C$72:$P$72</c:f>
              <c:numCache>
                <c:formatCode>General</c:formatCode>
                <c:ptCount val="14"/>
                <c:pt idx="0">
                  <c:v>1</c:v>
                </c:pt>
                <c:pt idx="1">
                  <c:v>2</c:v>
                </c:pt>
                <c:pt idx="2">
                  <c:v>4</c:v>
                </c:pt>
                <c:pt idx="3">
                  <c:v>8</c:v>
                </c:pt>
                <c:pt idx="5">
                  <c:v>1</c:v>
                </c:pt>
                <c:pt idx="6">
                  <c:v>2</c:v>
                </c:pt>
                <c:pt idx="7">
                  <c:v>4</c:v>
                </c:pt>
                <c:pt idx="8">
                  <c:v>8</c:v>
                </c:pt>
                <c:pt idx="10">
                  <c:v>1</c:v>
                </c:pt>
                <c:pt idx="11">
                  <c:v>2</c:v>
                </c:pt>
                <c:pt idx="12">
                  <c:v>4</c:v>
                </c:pt>
                <c:pt idx="13">
                  <c:v>8</c:v>
                </c:pt>
              </c:numCache>
            </c:numRef>
          </c:cat>
          <c:val>
            <c:numRef>
              <c:f>'data divided by variation'!$C$84:$P$84</c:f>
              <c:numCache>
                <c:formatCode>General</c:formatCode>
                <c:ptCount val="14"/>
                <c:pt idx="10">
                  <c:v>0.94188449141055541</c:v>
                </c:pt>
                <c:pt idx="11">
                  <c:v>0.91550991290561123</c:v>
                </c:pt>
                <c:pt idx="12">
                  <c:v>0.93438683313177784</c:v>
                </c:pt>
                <c:pt idx="13">
                  <c:v>1.048286455986611</c:v>
                </c:pt>
              </c:numCache>
            </c:numRef>
          </c:val>
          <c:smooth val="0"/>
          <c:extLst>
            <c:ext xmlns:c16="http://schemas.microsoft.com/office/drawing/2014/chart" uri="{C3380CC4-5D6E-409C-BE32-E72D297353CC}">
              <c16:uniqueId val="{00000001-A7EE-4833-A0DC-8AFDBFF32B31}"/>
            </c:ext>
          </c:extLst>
        </c:ser>
        <c:ser>
          <c:idx val="12"/>
          <c:order val="12"/>
          <c:tx>
            <c:strRef>
              <c:f>'data divided by variation'!$B$85</c:f>
              <c:strCache>
                <c:ptCount val="1"/>
                <c:pt idx="0">
                  <c:v>Herriot</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numRef>
              <c:f>'data divided by variation'!$C$72:$P$72</c:f>
              <c:numCache>
                <c:formatCode>General</c:formatCode>
                <c:ptCount val="14"/>
                <c:pt idx="0">
                  <c:v>1</c:v>
                </c:pt>
                <c:pt idx="1">
                  <c:v>2</c:v>
                </c:pt>
                <c:pt idx="2">
                  <c:v>4</c:v>
                </c:pt>
                <c:pt idx="3">
                  <c:v>8</c:v>
                </c:pt>
                <c:pt idx="5">
                  <c:v>1</c:v>
                </c:pt>
                <c:pt idx="6">
                  <c:v>2</c:v>
                </c:pt>
                <c:pt idx="7">
                  <c:v>4</c:v>
                </c:pt>
                <c:pt idx="8">
                  <c:v>8</c:v>
                </c:pt>
                <c:pt idx="10">
                  <c:v>1</c:v>
                </c:pt>
                <c:pt idx="11">
                  <c:v>2</c:v>
                </c:pt>
                <c:pt idx="12">
                  <c:v>4</c:v>
                </c:pt>
                <c:pt idx="13">
                  <c:v>8</c:v>
                </c:pt>
              </c:numCache>
            </c:numRef>
          </c:cat>
          <c:val>
            <c:numRef>
              <c:f>'data divided by variation'!$C$85:$P$85</c:f>
              <c:numCache>
                <c:formatCode>General</c:formatCode>
                <c:ptCount val="14"/>
                <c:pt idx="10">
                  <c:v>0.67204642222433331</c:v>
                </c:pt>
                <c:pt idx="11">
                  <c:v>0.67195115001399996</c:v>
                </c:pt>
                <c:pt idx="12">
                  <c:v>0.68562855001400003</c:v>
                </c:pt>
                <c:pt idx="13">
                  <c:v>0.71500353888327772</c:v>
                </c:pt>
              </c:numCache>
            </c:numRef>
          </c:val>
          <c:smooth val="0"/>
          <c:extLst>
            <c:ext xmlns:c16="http://schemas.microsoft.com/office/drawing/2014/chart" uri="{C3380CC4-5D6E-409C-BE32-E72D297353CC}">
              <c16:uniqueId val="{00000002-A7EE-4833-A0DC-8AFDBFF32B31}"/>
            </c:ext>
          </c:extLst>
        </c:ser>
        <c:ser>
          <c:idx val="13"/>
          <c:order val="13"/>
          <c:tx>
            <c:strRef>
              <c:f>'data divided by variation'!$B$86</c:f>
              <c:strCache>
                <c:ptCount val="1"/>
                <c:pt idx="0">
                  <c:v>Durrell</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cat>
            <c:numRef>
              <c:f>'data divided by variation'!$C$72:$P$72</c:f>
              <c:numCache>
                <c:formatCode>General</c:formatCode>
                <c:ptCount val="14"/>
                <c:pt idx="0">
                  <c:v>1</c:v>
                </c:pt>
                <c:pt idx="1">
                  <c:v>2</c:v>
                </c:pt>
                <c:pt idx="2">
                  <c:v>4</c:v>
                </c:pt>
                <c:pt idx="3">
                  <c:v>8</c:v>
                </c:pt>
                <c:pt idx="5">
                  <c:v>1</c:v>
                </c:pt>
                <c:pt idx="6">
                  <c:v>2</c:v>
                </c:pt>
                <c:pt idx="7">
                  <c:v>4</c:v>
                </c:pt>
                <c:pt idx="8">
                  <c:v>8</c:v>
                </c:pt>
                <c:pt idx="10">
                  <c:v>1</c:v>
                </c:pt>
                <c:pt idx="11">
                  <c:v>2</c:v>
                </c:pt>
                <c:pt idx="12">
                  <c:v>4</c:v>
                </c:pt>
                <c:pt idx="13">
                  <c:v>8</c:v>
                </c:pt>
              </c:numCache>
            </c:numRef>
          </c:cat>
          <c:val>
            <c:numRef>
              <c:f>'data divided by variation'!$C$86:$P$86</c:f>
              <c:numCache>
                <c:formatCode>General</c:formatCode>
                <c:ptCount val="14"/>
                <c:pt idx="10">
                  <c:v>0.83544281371994455</c:v>
                </c:pt>
                <c:pt idx="11">
                  <c:v>0.83367833758850007</c:v>
                </c:pt>
                <c:pt idx="12">
                  <c:v>0.90235679766761123</c:v>
                </c:pt>
                <c:pt idx="13">
                  <c:v>0.96840020953372219</c:v>
                </c:pt>
              </c:numCache>
            </c:numRef>
          </c:val>
          <c:smooth val="0"/>
          <c:extLst>
            <c:ext xmlns:c16="http://schemas.microsoft.com/office/drawing/2014/chart" uri="{C3380CC4-5D6E-409C-BE32-E72D297353CC}">
              <c16:uniqueId val="{00000003-A7EE-4833-A0DC-8AFDBFF32B31}"/>
            </c:ext>
          </c:extLst>
        </c:ser>
        <c:dLbls>
          <c:showLegendKey val="0"/>
          <c:showVal val="0"/>
          <c:showCatName val="0"/>
          <c:showSerName val="0"/>
          <c:showPercent val="0"/>
          <c:showBubbleSize val="0"/>
        </c:dLbls>
        <c:marker val="1"/>
        <c:smooth val="0"/>
        <c:axId val="518215584"/>
        <c:axId val="518210664"/>
      </c:lineChart>
      <c:catAx>
        <c:axId val="51821558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1400">
                    <a:solidFill>
                      <a:schemeClr val="tx1"/>
                    </a:solidFill>
                    <a:latin typeface="Times New Roman" panose="02020603050405020304" pitchFamily="18" charset="0"/>
                    <a:cs typeface="Times New Roman" panose="02020603050405020304" pitchFamily="18" charset="0"/>
                  </a:rPr>
                  <a:t>Number of Potential Targets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518210664"/>
        <c:crosses val="autoZero"/>
        <c:auto val="1"/>
        <c:lblAlgn val="ctr"/>
        <c:lblOffset val="100"/>
        <c:noMultiLvlLbl val="0"/>
      </c:catAx>
      <c:valAx>
        <c:axId val="518210664"/>
        <c:scaling>
          <c:orientation val="minMax"/>
        </c:scaling>
        <c:delete val="0"/>
        <c:axPos val="l"/>
        <c:title>
          <c:tx>
            <c:rich>
              <a:bodyPr rot="-540000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1400">
                    <a:solidFill>
                      <a:schemeClr val="tx1"/>
                    </a:solidFill>
                    <a:latin typeface="Times New Roman" panose="02020603050405020304" pitchFamily="18" charset="0"/>
                    <a:cs typeface="Times New Roman" panose="02020603050405020304" pitchFamily="18" charset="0"/>
                  </a:rPr>
                  <a:t>Avg Median RT (s)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518215584"/>
        <c:crosses val="autoZero"/>
        <c:crossBetween val="between"/>
        <c:majorUnit val="0.2"/>
      </c:valAx>
      <c:spPr>
        <a:noFill/>
        <a:ln>
          <a:noFill/>
        </a:ln>
        <a:effectLst/>
      </c:spPr>
    </c:plotArea>
    <c:legend>
      <c:legendPos val="tr"/>
      <c:layout>
        <c:manualLayout>
          <c:xMode val="edge"/>
          <c:yMode val="edge"/>
          <c:x val="0.68247156605424319"/>
          <c:y val="1.3888888888888888E-2"/>
          <c:w val="0.31475065616797904"/>
          <c:h val="0.48666447944006996"/>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Hick's RT</a:t>
            </a:r>
          </a:p>
        </c:rich>
      </c:tx>
      <c:overlay val="1"/>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'data divided by variation'!$AI$9</c:f>
              <c:strCache>
                <c:ptCount val="1"/>
                <c:pt idx="0">
                  <c:v>Full-Fixed</c:v>
                </c:pt>
              </c:strCache>
            </c:strRef>
          </c:tx>
          <c:spPr>
            <a:solidFill>
              <a:schemeClr val="tx1"/>
            </a:solidFill>
            <a:ln>
              <a:solidFill>
                <a:schemeClr val="tx1"/>
              </a:solidFill>
            </a:ln>
            <a:effectLst/>
          </c:spPr>
          <c:invertIfNegative val="0"/>
          <c:cat>
            <c:multiLvlStrRef>
              <c:f>'data divided by variation'!$AJ$7:$AR$8</c:f>
              <c:multiLvlStrCache>
                <c:ptCount val="9"/>
                <c:lvl>
                  <c:pt idx="1">
                    <c:v>Error</c:v>
                  </c:pt>
                  <c:pt idx="2">
                    <c:v>Miss</c:v>
                  </c:pt>
                  <c:pt idx="3">
                    <c:v>Error</c:v>
                  </c:pt>
                  <c:pt idx="4">
                    <c:v>Miss</c:v>
                  </c:pt>
                  <c:pt idx="5">
                    <c:v>Error</c:v>
                  </c:pt>
                  <c:pt idx="6">
                    <c:v>Miss</c:v>
                  </c:pt>
                  <c:pt idx="7">
                    <c:v>Error</c:v>
                  </c:pt>
                  <c:pt idx="8">
                    <c:v>Miss</c:v>
                  </c:pt>
                </c:lvl>
                <c:lvl>
                  <c:pt idx="0">
                    <c:v>No PT phase</c:v>
                  </c:pt>
                  <c:pt idx="1">
                    <c:v>PT1</c:v>
                  </c:pt>
                  <c:pt idx="3">
                    <c:v>PT2</c:v>
                  </c:pt>
                  <c:pt idx="5">
                    <c:v>PT4</c:v>
                  </c:pt>
                  <c:pt idx="7">
                    <c:v>PT8</c:v>
                  </c:pt>
                </c:lvl>
              </c:multiLvlStrCache>
            </c:multiLvlStrRef>
          </c:cat>
          <c:val>
            <c:numRef>
              <c:f>'data divided by variation'!$AJ$9:$AR$9</c:f>
              <c:numCache>
                <c:formatCode>0.00</c:formatCode>
                <c:ptCount val="9"/>
                <c:pt idx="0">
                  <c:v>17.2</c:v>
                </c:pt>
                <c:pt idx="1">
                  <c:v>1.2</c:v>
                </c:pt>
                <c:pt idx="2">
                  <c:v>20.6</c:v>
                </c:pt>
                <c:pt idx="3">
                  <c:v>1.6</c:v>
                </c:pt>
                <c:pt idx="4">
                  <c:v>13.2</c:v>
                </c:pt>
                <c:pt idx="5">
                  <c:v>2.2000000000000002</c:v>
                </c:pt>
                <c:pt idx="6">
                  <c:v>6</c:v>
                </c:pt>
                <c:pt idx="7">
                  <c:v>1.4</c:v>
                </c:pt>
                <c:pt idx="8">
                  <c:v>2.6</c:v>
                </c:pt>
              </c:numCache>
            </c:numRef>
          </c:val>
          <c:extLst>
            <c:ext xmlns:c16="http://schemas.microsoft.com/office/drawing/2014/chart" uri="{C3380CC4-5D6E-409C-BE32-E72D297353CC}">
              <c16:uniqueId val="{00000000-E6EB-4B9F-9A56-E84DC4FDEBF5}"/>
            </c:ext>
          </c:extLst>
        </c:ser>
        <c:ser>
          <c:idx val="1"/>
          <c:order val="1"/>
          <c:tx>
            <c:strRef>
              <c:f>'data divided by variation'!$AI$10</c:f>
              <c:strCache>
                <c:ptCount val="1"/>
                <c:pt idx="0">
                  <c:v>Tiny-Fixed</c:v>
                </c:pt>
              </c:strCache>
            </c:strRef>
          </c:tx>
          <c:spPr>
            <a:solidFill>
              <a:schemeClr val="tx1">
                <a:lumMod val="65000"/>
                <a:lumOff val="35000"/>
              </a:schemeClr>
            </a:solidFill>
            <a:ln>
              <a:solidFill>
                <a:schemeClr val="tx1">
                  <a:lumMod val="65000"/>
                  <a:lumOff val="35000"/>
                </a:schemeClr>
              </a:solidFill>
            </a:ln>
            <a:effectLst/>
          </c:spPr>
          <c:invertIfNegative val="0"/>
          <c:cat>
            <c:multiLvlStrRef>
              <c:f>'data divided by variation'!$AJ$7:$AR$8</c:f>
              <c:multiLvlStrCache>
                <c:ptCount val="9"/>
                <c:lvl>
                  <c:pt idx="1">
                    <c:v>Error</c:v>
                  </c:pt>
                  <c:pt idx="2">
                    <c:v>Miss</c:v>
                  </c:pt>
                  <c:pt idx="3">
                    <c:v>Error</c:v>
                  </c:pt>
                  <c:pt idx="4">
                    <c:v>Miss</c:v>
                  </c:pt>
                  <c:pt idx="5">
                    <c:v>Error</c:v>
                  </c:pt>
                  <c:pt idx="6">
                    <c:v>Miss</c:v>
                  </c:pt>
                  <c:pt idx="7">
                    <c:v>Error</c:v>
                  </c:pt>
                  <c:pt idx="8">
                    <c:v>Miss</c:v>
                  </c:pt>
                </c:lvl>
                <c:lvl>
                  <c:pt idx="0">
                    <c:v>No PT phase</c:v>
                  </c:pt>
                  <c:pt idx="1">
                    <c:v>PT1</c:v>
                  </c:pt>
                  <c:pt idx="3">
                    <c:v>PT2</c:v>
                  </c:pt>
                  <c:pt idx="5">
                    <c:v>PT4</c:v>
                  </c:pt>
                  <c:pt idx="7">
                    <c:v>PT8</c:v>
                  </c:pt>
                </c:lvl>
              </c:multiLvlStrCache>
            </c:multiLvlStrRef>
          </c:cat>
          <c:val>
            <c:numRef>
              <c:f>'data divided by variation'!$AJ$10:$AR$10</c:f>
              <c:numCache>
                <c:formatCode>0.00</c:formatCode>
                <c:ptCount val="9"/>
                <c:pt idx="0">
                  <c:v>19.75</c:v>
                </c:pt>
                <c:pt idx="1">
                  <c:v>0</c:v>
                </c:pt>
                <c:pt idx="2">
                  <c:v>8</c:v>
                </c:pt>
                <c:pt idx="3">
                  <c:v>1</c:v>
                </c:pt>
                <c:pt idx="4">
                  <c:v>5.75</c:v>
                </c:pt>
                <c:pt idx="5">
                  <c:v>4</c:v>
                </c:pt>
                <c:pt idx="6">
                  <c:v>3.25</c:v>
                </c:pt>
                <c:pt idx="7">
                  <c:v>4.25</c:v>
                </c:pt>
                <c:pt idx="8">
                  <c:v>3.75</c:v>
                </c:pt>
              </c:numCache>
            </c:numRef>
          </c:val>
          <c:extLst>
            <c:ext xmlns:c16="http://schemas.microsoft.com/office/drawing/2014/chart" uri="{C3380CC4-5D6E-409C-BE32-E72D297353CC}">
              <c16:uniqueId val="{00000001-E6EB-4B9F-9A56-E84DC4FDEBF5}"/>
            </c:ext>
          </c:extLst>
        </c:ser>
        <c:ser>
          <c:idx val="2"/>
          <c:order val="2"/>
          <c:tx>
            <c:strRef>
              <c:f>'data divided by variation'!$AI$11</c:f>
              <c:strCache>
                <c:ptCount val="1"/>
                <c:pt idx="0">
                  <c:v>Tiny-Rand</c:v>
                </c:pt>
              </c:strCache>
            </c:strRef>
          </c:tx>
          <c:spPr>
            <a:solidFill>
              <a:schemeClr val="bg2">
                <a:lumMod val="90000"/>
              </a:schemeClr>
            </a:solidFill>
            <a:ln>
              <a:solidFill>
                <a:schemeClr val="bg2">
                  <a:lumMod val="50000"/>
                </a:schemeClr>
              </a:solidFill>
            </a:ln>
            <a:effectLst/>
          </c:spPr>
          <c:invertIfNegative val="0"/>
          <c:cat>
            <c:multiLvlStrRef>
              <c:f>'data divided by variation'!$AJ$7:$AR$8</c:f>
              <c:multiLvlStrCache>
                <c:ptCount val="9"/>
                <c:lvl>
                  <c:pt idx="1">
                    <c:v>Error</c:v>
                  </c:pt>
                  <c:pt idx="2">
                    <c:v>Miss</c:v>
                  </c:pt>
                  <c:pt idx="3">
                    <c:v>Error</c:v>
                  </c:pt>
                  <c:pt idx="4">
                    <c:v>Miss</c:v>
                  </c:pt>
                  <c:pt idx="5">
                    <c:v>Error</c:v>
                  </c:pt>
                  <c:pt idx="6">
                    <c:v>Miss</c:v>
                  </c:pt>
                  <c:pt idx="7">
                    <c:v>Error</c:v>
                  </c:pt>
                  <c:pt idx="8">
                    <c:v>Miss</c:v>
                  </c:pt>
                </c:lvl>
                <c:lvl>
                  <c:pt idx="0">
                    <c:v>No PT phase</c:v>
                  </c:pt>
                  <c:pt idx="1">
                    <c:v>PT1</c:v>
                  </c:pt>
                  <c:pt idx="3">
                    <c:v>PT2</c:v>
                  </c:pt>
                  <c:pt idx="5">
                    <c:v>PT4</c:v>
                  </c:pt>
                  <c:pt idx="7">
                    <c:v>PT8</c:v>
                  </c:pt>
                </c:lvl>
              </c:multiLvlStrCache>
            </c:multiLvlStrRef>
          </c:cat>
          <c:val>
            <c:numRef>
              <c:f>'data divided by variation'!$AJ$11:$AR$11</c:f>
              <c:numCache>
                <c:formatCode>0.00</c:formatCode>
                <c:ptCount val="9"/>
                <c:pt idx="0">
                  <c:v>19.714285714285715</c:v>
                </c:pt>
                <c:pt idx="1">
                  <c:v>0</c:v>
                </c:pt>
                <c:pt idx="2">
                  <c:v>5.4285714285714288</c:v>
                </c:pt>
                <c:pt idx="3">
                  <c:v>0.42857142857142855</c:v>
                </c:pt>
                <c:pt idx="4">
                  <c:v>3.7142857142857144</c:v>
                </c:pt>
                <c:pt idx="5">
                  <c:v>1.4285714285714286</c:v>
                </c:pt>
                <c:pt idx="6">
                  <c:v>4.8571428571428568</c:v>
                </c:pt>
                <c:pt idx="7">
                  <c:v>2.8571428571428572</c:v>
                </c:pt>
                <c:pt idx="8">
                  <c:v>5.1428571428571432</c:v>
                </c:pt>
              </c:numCache>
            </c:numRef>
          </c:val>
          <c:extLst>
            <c:ext xmlns:c16="http://schemas.microsoft.com/office/drawing/2014/chart" uri="{C3380CC4-5D6E-409C-BE32-E72D297353CC}">
              <c16:uniqueId val="{00000002-E6EB-4B9F-9A56-E84DC4FDEBF5}"/>
            </c:ext>
          </c:extLst>
        </c:ser>
        <c:dLbls>
          <c:showLegendKey val="0"/>
          <c:showVal val="0"/>
          <c:showCatName val="0"/>
          <c:showSerName val="0"/>
          <c:showPercent val="0"/>
          <c:showBubbleSize val="0"/>
        </c:dLbls>
        <c:gapWidth val="219"/>
        <c:overlap val="-27"/>
        <c:axId val="545325712"/>
        <c:axId val="545320464"/>
      </c:barChart>
      <c:catAx>
        <c:axId val="545325712"/>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545320464"/>
        <c:crosses val="autoZero"/>
        <c:auto val="1"/>
        <c:lblAlgn val="ctr"/>
        <c:lblOffset val="100"/>
        <c:noMultiLvlLbl val="0"/>
      </c:catAx>
      <c:valAx>
        <c:axId val="545320464"/>
        <c:scaling>
          <c:orientation val="minMax"/>
          <c:max val="22"/>
        </c:scaling>
        <c:delete val="0"/>
        <c:axPos val="l"/>
        <c:title>
          <c:tx>
            <c:rich>
              <a:bodyPr rot="-54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1200">
                    <a:solidFill>
                      <a:schemeClr val="tx1"/>
                    </a:solidFill>
                    <a:latin typeface="Times New Roman" panose="02020603050405020304" pitchFamily="18" charset="0"/>
                    <a:cs typeface="Times New Roman" panose="02020603050405020304" pitchFamily="18" charset="0"/>
                  </a:rPr>
                  <a:t>Avg Across All Sub All Sessions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0.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545325712"/>
        <c:crosses val="autoZero"/>
        <c:crossBetween val="between"/>
        <c:majorUnit val="2"/>
      </c:valAx>
      <c:spPr>
        <a:noFill/>
        <a:ln>
          <a:noFill/>
        </a:ln>
        <a:effectLst/>
      </c:spPr>
    </c:plotArea>
    <c:legend>
      <c:legendPos val="r"/>
      <c:layout>
        <c:manualLayout>
          <c:xMode val="edge"/>
          <c:yMode val="edge"/>
          <c:x val="0.72375896762904646"/>
          <c:y val="0.21302034120734908"/>
          <c:w val="0.22624103237095367"/>
          <c:h val="0.19340376202974627"/>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lrMapOvr bg1="lt1" tx1="dk1" bg2="lt2" tx2="dk2" accent1="accent1" accent2="accent2" accent3="accent3" accent4="accent4" accent5="accent5" accent6="accent6" hlink="hlink" folHlink="folHlink"/>
  <c:chart>
    <c:title>
      <c:tx>
        <c:rich>
          <a:bodyPr/>
          <a:lstStyle/>
          <a:p>
            <a:pPr>
              <a:defRPr/>
            </a:pPr>
            <a:r>
              <a:rPr lang="en-US"/>
              <a:t>Chart Title</a:t>
            </a:r>
          </a:p>
        </c:rich>
      </c:tx>
      <c:overlay val="1"/>
    </c:title>
    <c:autoTitleDeleted val="0"/>
    <c:plotArea>
      <c:layout/>
      <c:lineChart>
        <c:grouping val="standard"/>
        <c:varyColors val="0"/>
        <c:ser>
          <c:idx val="0"/>
          <c:order val="0"/>
          <c:tx>
            <c:strRef>
              <c:f>athena!$G$29</c:f>
              <c:strCache>
                <c:ptCount val="1"/>
                <c:pt idx="0">
                  <c:v>Day 1</c:v>
                </c:pt>
              </c:strCache>
            </c:strRef>
          </c:tx>
          <c:spPr>
            <a:ln>
              <a:prstDash val="lgDash"/>
            </a:ln>
          </c:spPr>
          <c:cat>
            <c:strRef>
              <c:f>athena!$H$28:$K$28</c:f>
              <c:strCache>
                <c:ptCount val="4"/>
                <c:pt idx="0">
                  <c:v>PT1</c:v>
                </c:pt>
                <c:pt idx="1">
                  <c:v>PT2</c:v>
                </c:pt>
                <c:pt idx="2">
                  <c:v>PT4</c:v>
                </c:pt>
                <c:pt idx="3">
                  <c:v>PT8</c:v>
                </c:pt>
              </c:strCache>
            </c:strRef>
          </c:cat>
          <c:val>
            <c:numRef>
              <c:f>athena!$H$29:$K$29</c:f>
              <c:numCache>
                <c:formatCode>General</c:formatCode>
                <c:ptCount val="4"/>
                <c:pt idx="0">
                  <c:v>0.78696890000749997</c:v>
                </c:pt>
                <c:pt idx="1">
                  <c:v>0.74919339999899992</c:v>
                </c:pt>
                <c:pt idx="2">
                  <c:v>0.76633075001849993</c:v>
                </c:pt>
                <c:pt idx="3">
                  <c:v>0.887879999995</c:v>
                </c:pt>
              </c:numCache>
            </c:numRef>
          </c:val>
          <c:smooth val="0"/>
          <c:extLst>
            <c:ext xmlns:c16="http://schemas.microsoft.com/office/drawing/2014/chart" uri="{C3380CC4-5D6E-409C-BE32-E72D297353CC}">
              <c16:uniqueId val="{00000000-7C3B-4A1F-A9DE-5C229F5EDE71}"/>
            </c:ext>
          </c:extLst>
        </c:ser>
        <c:ser>
          <c:idx val="1"/>
          <c:order val="1"/>
          <c:tx>
            <c:strRef>
              <c:f>athena!$G$30</c:f>
              <c:strCache>
                <c:ptCount val="1"/>
                <c:pt idx="0">
                  <c:v>Day 2</c:v>
                </c:pt>
              </c:strCache>
            </c:strRef>
          </c:tx>
          <c:spPr>
            <a:ln w="31750">
              <a:solidFill>
                <a:schemeClr val="bg1">
                  <a:lumMod val="85000"/>
                </a:schemeClr>
              </a:solidFill>
            </a:ln>
          </c:spPr>
          <c:marker>
            <c:symbol val="circle"/>
            <c:size val="6"/>
            <c:spPr>
              <a:solidFill>
                <a:schemeClr val="bg1">
                  <a:lumMod val="85000"/>
                </a:schemeClr>
              </a:solidFill>
              <a:ln>
                <a:solidFill>
                  <a:schemeClr val="tx1"/>
                </a:solidFill>
              </a:ln>
            </c:spPr>
          </c:marker>
          <c:cat>
            <c:strRef>
              <c:f>athena!$H$28:$K$28</c:f>
              <c:strCache>
                <c:ptCount val="4"/>
                <c:pt idx="0">
                  <c:v>PT1</c:v>
                </c:pt>
                <c:pt idx="1">
                  <c:v>PT2</c:v>
                </c:pt>
                <c:pt idx="2">
                  <c:v>PT4</c:v>
                </c:pt>
                <c:pt idx="3">
                  <c:v>PT8</c:v>
                </c:pt>
              </c:strCache>
            </c:strRef>
          </c:cat>
          <c:val>
            <c:numRef>
              <c:f>athena!$H$30:$K$30</c:f>
              <c:numCache>
                <c:formatCode>General</c:formatCode>
                <c:ptCount val="4"/>
                <c:pt idx="0">
                  <c:v>0.74377800000350003</c:v>
                </c:pt>
                <c:pt idx="1">
                  <c:v>0.58929330005750002</c:v>
                </c:pt>
                <c:pt idx="2">
                  <c:v>0.72458154999199997</c:v>
                </c:pt>
                <c:pt idx="3">
                  <c:v>0.80878294998550004</c:v>
                </c:pt>
              </c:numCache>
            </c:numRef>
          </c:val>
          <c:smooth val="0"/>
          <c:extLst>
            <c:ext xmlns:c16="http://schemas.microsoft.com/office/drawing/2014/chart" uri="{C3380CC4-5D6E-409C-BE32-E72D297353CC}">
              <c16:uniqueId val="{00000001-7C3B-4A1F-A9DE-5C229F5EDE71}"/>
            </c:ext>
          </c:extLst>
        </c:ser>
        <c:ser>
          <c:idx val="2"/>
          <c:order val="2"/>
          <c:tx>
            <c:strRef>
              <c:f>athena!$G$31</c:f>
              <c:strCache>
                <c:ptCount val="1"/>
                <c:pt idx="0">
                  <c:v>Day 3</c:v>
                </c:pt>
              </c:strCache>
            </c:strRef>
          </c:tx>
          <c:spPr>
            <a:ln>
              <a:solidFill>
                <a:schemeClr val="bg1">
                  <a:lumMod val="50000"/>
                </a:schemeClr>
              </a:solidFill>
              <a:prstDash val="sysDash"/>
            </a:ln>
          </c:spPr>
          <c:marker>
            <c:symbol val="triangle"/>
            <c:size val="6"/>
            <c:spPr>
              <a:solidFill>
                <a:schemeClr val="bg1">
                  <a:lumMod val="75000"/>
                </a:schemeClr>
              </a:solidFill>
            </c:spPr>
          </c:marker>
          <c:cat>
            <c:strRef>
              <c:f>athena!$H$28:$K$28</c:f>
              <c:strCache>
                <c:ptCount val="4"/>
                <c:pt idx="0">
                  <c:v>PT1</c:v>
                </c:pt>
                <c:pt idx="1">
                  <c:v>PT2</c:v>
                </c:pt>
                <c:pt idx="2">
                  <c:v>PT4</c:v>
                </c:pt>
                <c:pt idx="3">
                  <c:v>PT8</c:v>
                </c:pt>
              </c:strCache>
            </c:strRef>
          </c:cat>
          <c:val>
            <c:numRef>
              <c:f>athena!$H$31:$K$31</c:f>
              <c:numCache>
                <c:formatCode>General</c:formatCode>
                <c:ptCount val="4"/>
                <c:pt idx="0">
                  <c:v>0.70865694992249995</c:v>
                </c:pt>
                <c:pt idx="1">
                  <c:v>0.72231940005450002</c:v>
                </c:pt>
                <c:pt idx="2">
                  <c:v>0.85240864998200006</c:v>
                </c:pt>
                <c:pt idx="3">
                  <c:v>0.79933244996899999</c:v>
                </c:pt>
              </c:numCache>
            </c:numRef>
          </c:val>
          <c:smooth val="0"/>
          <c:extLst>
            <c:ext xmlns:c16="http://schemas.microsoft.com/office/drawing/2014/chart" uri="{C3380CC4-5D6E-409C-BE32-E72D297353CC}">
              <c16:uniqueId val="{00000002-7C3B-4A1F-A9DE-5C229F5EDE71}"/>
            </c:ext>
          </c:extLst>
        </c:ser>
        <c:ser>
          <c:idx val="3"/>
          <c:order val="3"/>
          <c:tx>
            <c:strRef>
              <c:f>athena!$G$32</c:f>
              <c:strCache>
                <c:ptCount val="1"/>
                <c:pt idx="0">
                  <c:v>Day 4</c:v>
                </c:pt>
              </c:strCache>
            </c:strRef>
          </c:tx>
          <c:spPr>
            <a:ln w="31750">
              <a:solidFill>
                <a:schemeClr val="tx1"/>
              </a:solidFill>
              <a:prstDash val="sysDot"/>
            </a:ln>
          </c:spPr>
          <c:marker>
            <c:symbol val="square"/>
            <c:size val="5"/>
            <c:spPr>
              <a:solidFill>
                <a:schemeClr val="tx1"/>
              </a:solidFill>
              <a:ln>
                <a:solidFill>
                  <a:schemeClr val="tx1"/>
                </a:solidFill>
              </a:ln>
            </c:spPr>
          </c:marker>
          <c:cat>
            <c:strRef>
              <c:f>athena!$H$28:$K$28</c:f>
              <c:strCache>
                <c:ptCount val="4"/>
                <c:pt idx="0">
                  <c:v>PT1</c:v>
                </c:pt>
                <c:pt idx="1">
                  <c:v>PT2</c:v>
                </c:pt>
                <c:pt idx="2">
                  <c:v>PT4</c:v>
                </c:pt>
                <c:pt idx="3">
                  <c:v>PT8</c:v>
                </c:pt>
              </c:strCache>
            </c:strRef>
          </c:cat>
          <c:val>
            <c:numRef>
              <c:f>athena!$H$32:$K$32</c:f>
              <c:numCache>
                <c:formatCode>General</c:formatCode>
                <c:ptCount val="4"/>
                <c:pt idx="0">
                  <c:v>0.93638464994850001</c:v>
                </c:pt>
                <c:pt idx="1">
                  <c:v>0.79255710006699998</c:v>
                </c:pt>
                <c:pt idx="2">
                  <c:v>0.96002870006500007</c:v>
                </c:pt>
                <c:pt idx="3">
                  <c:v>0.82863825000800007</c:v>
                </c:pt>
              </c:numCache>
            </c:numRef>
          </c:val>
          <c:smooth val="0"/>
          <c:extLst>
            <c:ext xmlns:c16="http://schemas.microsoft.com/office/drawing/2014/chart" uri="{C3380CC4-5D6E-409C-BE32-E72D297353CC}">
              <c16:uniqueId val="{00000003-7C3B-4A1F-A9DE-5C229F5EDE71}"/>
            </c:ext>
          </c:extLst>
        </c:ser>
        <c:ser>
          <c:idx val="4"/>
          <c:order val="4"/>
          <c:tx>
            <c:strRef>
              <c:f>athena!$G$33</c:f>
              <c:strCache>
                <c:ptCount val="1"/>
                <c:pt idx="0">
                  <c:v>Day 5</c:v>
                </c:pt>
              </c:strCache>
            </c:strRef>
          </c:tx>
          <c:cat>
            <c:strRef>
              <c:f>athena!$H$28:$K$28</c:f>
              <c:strCache>
                <c:ptCount val="4"/>
                <c:pt idx="0">
                  <c:v>PT1</c:v>
                </c:pt>
                <c:pt idx="1">
                  <c:v>PT2</c:v>
                </c:pt>
                <c:pt idx="2">
                  <c:v>PT4</c:v>
                </c:pt>
                <c:pt idx="3">
                  <c:v>PT8</c:v>
                </c:pt>
              </c:strCache>
            </c:strRef>
          </c:cat>
          <c:val>
            <c:numRef>
              <c:f>athena!$H$33:$K$33</c:f>
              <c:numCache>
                <c:formatCode>General</c:formatCode>
                <c:ptCount val="4"/>
                <c:pt idx="0">
                  <c:v>0.83355035004200007</c:v>
                </c:pt>
                <c:pt idx="1">
                  <c:v>0.80953734985100001</c:v>
                </c:pt>
                <c:pt idx="2">
                  <c:v>0.81685495004050002</c:v>
                </c:pt>
                <c:pt idx="3">
                  <c:v>0.77664289996000002</c:v>
                </c:pt>
              </c:numCache>
            </c:numRef>
          </c:val>
          <c:smooth val="0"/>
          <c:extLst>
            <c:ext xmlns:c16="http://schemas.microsoft.com/office/drawing/2014/chart" uri="{C3380CC4-5D6E-409C-BE32-E72D297353CC}">
              <c16:uniqueId val="{0000000F-7CED-4E3C-87A9-45CC505C3D3E}"/>
            </c:ext>
          </c:extLst>
        </c:ser>
        <c:ser>
          <c:idx val="5"/>
          <c:order val="5"/>
          <c:tx>
            <c:strRef>
              <c:f>athena!$G$34</c:f>
              <c:strCache>
                <c:ptCount val="1"/>
                <c:pt idx="0">
                  <c:v>Day 6</c:v>
                </c:pt>
              </c:strCache>
            </c:strRef>
          </c:tx>
          <c:cat>
            <c:strRef>
              <c:f>athena!$H$28:$K$28</c:f>
              <c:strCache>
                <c:ptCount val="4"/>
                <c:pt idx="0">
                  <c:v>PT1</c:v>
                </c:pt>
                <c:pt idx="1">
                  <c:v>PT2</c:v>
                </c:pt>
                <c:pt idx="2">
                  <c:v>PT4</c:v>
                </c:pt>
                <c:pt idx="3">
                  <c:v>PT8</c:v>
                </c:pt>
              </c:strCache>
            </c:strRef>
          </c:cat>
          <c:val>
            <c:numRef>
              <c:f>athena!$H$34:$K$34</c:f>
              <c:numCache>
                <c:formatCode>General</c:formatCode>
                <c:ptCount val="4"/>
                <c:pt idx="0">
                  <c:v>0.751941299881</c:v>
                </c:pt>
                <c:pt idx="1">
                  <c:v>0.7556425000075</c:v>
                </c:pt>
                <c:pt idx="2">
                  <c:v>0.78907815006100002</c:v>
                </c:pt>
                <c:pt idx="3">
                  <c:v>0.84216769994250007</c:v>
                </c:pt>
              </c:numCache>
            </c:numRef>
          </c:val>
          <c:smooth val="0"/>
          <c:extLst>
            <c:ext xmlns:c16="http://schemas.microsoft.com/office/drawing/2014/chart" uri="{C3380CC4-5D6E-409C-BE32-E72D297353CC}">
              <c16:uniqueId val="{00000010-7CED-4E3C-87A9-45CC505C3D3E}"/>
            </c:ext>
          </c:extLst>
        </c:ser>
        <c:ser>
          <c:idx val="6"/>
          <c:order val="6"/>
          <c:tx>
            <c:strRef>
              <c:f>athena!$G$35</c:f>
              <c:strCache>
                <c:ptCount val="1"/>
                <c:pt idx="0">
                  <c:v>Day 7</c:v>
                </c:pt>
              </c:strCache>
            </c:strRef>
          </c:tx>
          <c:cat>
            <c:strRef>
              <c:f>athena!$H$28:$K$28</c:f>
              <c:strCache>
                <c:ptCount val="4"/>
                <c:pt idx="0">
                  <c:v>PT1</c:v>
                </c:pt>
                <c:pt idx="1">
                  <c:v>PT2</c:v>
                </c:pt>
                <c:pt idx="2">
                  <c:v>PT4</c:v>
                </c:pt>
                <c:pt idx="3">
                  <c:v>PT8</c:v>
                </c:pt>
              </c:strCache>
            </c:strRef>
          </c:cat>
          <c:val>
            <c:numRef>
              <c:f>athena!$H$35:$K$35</c:f>
              <c:numCache>
                <c:formatCode>General</c:formatCode>
                <c:ptCount val="4"/>
                <c:pt idx="0">
                  <c:v>0.80790775001500004</c:v>
                </c:pt>
                <c:pt idx="1">
                  <c:v>0.71703179995550004</c:v>
                </c:pt>
                <c:pt idx="2">
                  <c:v>0.85903294989849999</c:v>
                </c:pt>
                <c:pt idx="3">
                  <c:v>0.79657964990450003</c:v>
                </c:pt>
              </c:numCache>
            </c:numRef>
          </c:val>
          <c:smooth val="0"/>
          <c:extLst>
            <c:ext xmlns:c16="http://schemas.microsoft.com/office/drawing/2014/chart" uri="{C3380CC4-5D6E-409C-BE32-E72D297353CC}">
              <c16:uniqueId val="{00000011-7CED-4E3C-87A9-45CC505C3D3E}"/>
            </c:ext>
          </c:extLst>
        </c:ser>
        <c:ser>
          <c:idx val="7"/>
          <c:order val="7"/>
          <c:tx>
            <c:strRef>
              <c:f>athena!$G$36</c:f>
              <c:strCache>
                <c:ptCount val="1"/>
                <c:pt idx="0">
                  <c:v>Day 8</c:v>
                </c:pt>
              </c:strCache>
            </c:strRef>
          </c:tx>
          <c:cat>
            <c:strRef>
              <c:f>athena!$H$28:$K$28</c:f>
              <c:strCache>
                <c:ptCount val="4"/>
                <c:pt idx="0">
                  <c:v>PT1</c:v>
                </c:pt>
                <c:pt idx="1">
                  <c:v>PT2</c:v>
                </c:pt>
                <c:pt idx="2">
                  <c:v>PT4</c:v>
                </c:pt>
                <c:pt idx="3">
                  <c:v>PT8</c:v>
                </c:pt>
              </c:strCache>
            </c:strRef>
          </c:cat>
          <c:val>
            <c:numRef>
              <c:f>athena!$H$36:$K$36</c:f>
              <c:numCache>
                <c:formatCode>General</c:formatCode>
                <c:ptCount val="4"/>
                <c:pt idx="0">
                  <c:v>0.88960340002100002</c:v>
                </c:pt>
                <c:pt idx="1">
                  <c:v>0.73658660007650001</c:v>
                </c:pt>
                <c:pt idx="2">
                  <c:v>0.85657770000400002</c:v>
                </c:pt>
                <c:pt idx="3">
                  <c:v>0.84234264993550001</c:v>
                </c:pt>
              </c:numCache>
            </c:numRef>
          </c:val>
          <c:smooth val="0"/>
          <c:extLst>
            <c:ext xmlns:c16="http://schemas.microsoft.com/office/drawing/2014/chart" uri="{C3380CC4-5D6E-409C-BE32-E72D297353CC}">
              <c16:uniqueId val="{00000012-7CED-4E3C-87A9-45CC505C3D3E}"/>
            </c:ext>
          </c:extLst>
        </c:ser>
        <c:ser>
          <c:idx val="8"/>
          <c:order val="8"/>
          <c:tx>
            <c:strRef>
              <c:f>athena!$G$37</c:f>
              <c:strCache>
                <c:ptCount val="1"/>
                <c:pt idx="0">
                  <c:v>Day 9</c:v>
                </c:pt>
              </c:strCache>
            </c:strRef>
          </c:tx>
          <c:cat>
            <c:strRef>
              <c:f>athena!$H$28:$K$28</c:f>
              <c:strCache>
                <c:ptCount val="4"/>
                <c:pt idx="0">
                  <c:v>PT1</c:v>
                </c:pt>
                <c:pt idx="1">
                  <c:v>PT2</c:v>
                </c:pt>
                <c:pt idx="2">
                  <c:v>PT4</c:v>
                </c:pt>
                <c:pt idx="3">
                  <c:v>PT8</c:v>
                </c:pt>
              </c:strCache>
            </c:strRef>
          </c:cat>
          <c:val>
            <c:numRef>
              <c:f>athena!$H$37:$K$37</c:f>
              <c:numCache>
                <c:formatCode>General</c:formatCode>
                <c:ptCount val="4"/>
                <c:pt idx="0">
                  <c:v>0.76337030006099993</c:v>
                </c:pt>
                <c:pt idx="1">
                  <c:v>0.83874639996800004</c:v>
                </c:pt>
                <c:pt idx="2">
                  <c:v>0.68734925007449998</c:v>
                </c:pt>
                <c:pt idx="3">
                  <c:v>0.81591320014550006</c:v>
                </c:pt>
              </c:numCache>
            </c:numRef>
          </c:val>
          <c:smooth val="0"/>
          <c:extLst>
            <c:ext xmlns:c16="http://schemas.microsoft.com/office/drawing/2014/chart" uri="{C3380CC4-5D6E-409C-BE32-E72D297353CC}">
              <c16:uniqueId val="{00000013-7CED-4E3C-87A9-45CC505C3D3E}"/>
            </c:ext>
          </c:extLst>
        </c:ser>
        <c:dLbls>
          <c:showLegendKey val="0"/>
          <c:showVal val="0"/>
          <c:showCatName val="0"/>
          <c:showSerName val="0"/>
          <c:showPercent val="0"/>
          <c:showBubbleSize val="0"/>
        </c:dLbls>
        <c:marker val="1"/>
        <c:smooth val="0"/>
        <c:axId val="271568896"/>
        <c:axId val="271630336"/>
      </c:lineChart>
      <c:catAx>
        <c:axId val="271568896"/>
        <c:scaling>
          <c:orientation val="minMax"/>
        </c:scaling>
        <c:delete val="0"/>
        <c:axPos val="b"/>
        <c:title>
          <c:tx>
            <c:rich>
              <a:bodyPr/>
              <a:lstStyle/>
              <a:p>
                <a:pPr>
                  <a:defRPr sz="1100"/>
                </a:pPr>
                <a:r>
                  <a:rPr lang="en-US"/>
                  <a:t>Title</a:t>
                </a:r>
              </a:p>
            </c:rich>
          </c:tx>
          <c:overlay val="0"/>
        </c:title>
        <c:numFmt formatCode="General" sourceLinked="1"/>
        <c:majorTickMark val="out"/>
        <c:minorTickMark val="none"/>
        <c:tickLblPos val="nextTo"/>
        <c:txPr>
          <a:bodyPr/>
          <a:lstStyle/>
          <a:p>
            <a:pPr>
              <a:defRPr sz="1100"/>
            </a:pPr>
            <a:endParaRPr lang="en-US"/>
          </a:p>
        </c:txPr>
        <c:crossAx val="271630336"/>
        <c:crosses val="autoZero"/>
        <c:auto val="1"/>
        <c:lblAlgn val="ctr"/>
        <c:lblOffset val="100"/>
        <c:tickLblSkip val="1"/>
        <c:noMultiLvlLbl val="0"/>
      </c:catAx>
      <c:valAx>
        <c:axId val="271630336"/>
        <c:scaling>
          <c:orientation val="minMax"/>
          <c:max val="1"/>
          <c:min val="0.4"/>
        </c:scaling>
        <c:delete val="0"/>
        <c:axPos val="l"/>
        <c:title>
          <c:tx>
            <c:rich>
              <a:bodyPr rot="-5400000" vert="horz"/>
              <a:lstStyle/>
              <a:p>
                <a:pPr>
                  <a:defRPr/>
                </a:pPr>
                <a:r>
                  <a:rPr lang="en-US"/>
                  <a:t>Title</a:t>
                </a:r>
              </a:p>
            </c:rich>
          </c:tx>
          <c:overlay val="0"/>
        </c:title>
        <c:numFmt formatCode="General" sourceLinked="1"/>
        <c:majorTickMark val="out"/>
        <c:minorTickMark val="none"/>
        <c:tickLblPos val="nextTo"/>
        <c:txPr>
          <a:bodyPr/>
          <a:lstStyle/>
          <a:p>
            <a:pPr>
              <a:defRPr sz="1100"/>
            </a:pPr>
            <a:endParaRPr lang="en-US"/>
          </a:p>
        </c:txPr>
        <c:crossAx val="271568896"/>
        <c:crosses val="autoZero"/>
        <c:crossBetween val="between"/>
      </c:valAx>
    </c:plotArea>
    <c:legend>
      <c:legendPos val="r"/>
      <c:layout>
        <c:manualLayout>
          <c:xMode val="edge"/>
          <c:yMode val="edge"/>
          <c:x val="0.24769056211723534"/>
          <c:y val="0.63462926509186357"/>
          <c:w val="0.68831966316710413"/>
          <c:h val="0.13273184601924759"/>
        </c:manualLayout>
      </c:layout>
      <c:overlay val="1"/>
    </c:legend>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lrMapOvr bg1="lt1" tx1="dk1" bg2="lt2" tx2="dk2" accent1="accent1" accent2="accent2" accent3="accent3" accent4="accent4" accent5="accent5" accent6="accent6" hlink="hlink" folHlink="folHlink"/>
  <c:chart>
    <c:title>
      <c:tx>
        <c:rich>
          <a:bodyPr/>
          <a:lstStyle/>
          <a:p>
            <a:pPr>
              <a:defRPr/>
            </a:pPr>
            <a:r>
              <a:rPr lang="en-US"/>
              <a:t>Yoshi Errors Subtle PTs</a:t>
            </a:r>
          </a:p>
        </c:rich>
      </c:tx>
      <c:layout>
        <c:manualLayout>
          <c:xMode val="edge"/>
          <c:yMode val="edge"/>
          <c:x val="0.30384259259259261"/>
          <c:y val="2.0833333333333332E-2"/>
        </c:manualLayout>
      </c:layout>
      <c:overlay val="1"/>
    </c:title>
    <c:autoTitleDeleted val="0"/>
    <c:plotArea>
      <c:layout/>
      <c:barChart>
        <c:barDir val="col"/>
        <c:grouping val="clustered"/>
        <c:varyColors val="0"/>
        <c:ser>
          <c:idx val="0"/>
          <c:order val="0"/>
          <c:tx>
            <c:strRef>
              <c:f>'Error closer look'!$AK$91</c:f>
              <c:strCache>
                <c:ptCount val="1"/>
                <c:pt idx="0">
                  <c:v>error 1 above</c:v>
                </c:pt>
              </c:strCache>
            </c:strRef>
          </c:tx>
          <c:spPr>
            <a:solidFill>
              <a:schemeClr val="tx1"/>
            </a:solidFill>
          </c:spPr>
          <c:invertIfNegative val="0"/>
          <c:cat>
            <c:strRef>
              <c:f>'Error closer look'!$AL$90:$AS$90</c:f>
              <c:strCache>
                <c:ptCount val="8"/>
                <c:pt idx="0">
                  <c:v>BL</c:v>
                </c:pt>
                <c:pt idx="1">
                  <c:v>BML</c:v>
                </c:pt>
                <c:pt idx="2">
                  <c:v>TML</c:v>
                </c:pt>
                <c:pt idx="3">
                  <c:v>L</c:v>
                </c:pt>
                <c:pt idx="4">
                  <c:v>R</c:v>
                </c:pt>
                <c:pt idx="5">
                  <c:v>TMR</c:v>
                </c:pt>
                <c:pt idx="6">
                  <c:v>BMR</c:v>
                </c:pt>
                <c:pt idx="7">
                  <c:v>BR</c:v>
                </c:pt>
              </c:strCache>
            </c:strRef>
          </c:cat>
          <c:val>
            <c:numRef>
              <c:f>'Error closer look'!$AL$91:$AS$91</c:f>
              <c:numCache>
                <c:formatCode>General</c:formatCode>
                <c:ptCount val="8"/>
                <c:pt idx="0">
                  <c:v>3</c:v>
                </c:pt>
                <c:pt idx="1">
                  <c:v>0</c:v>
                </c:pt>
                <c:pt idx="2">
                  <c:v>0</c:v>
                </c:pt>
                <c:pt idx="3">
                  <c:v>0</c:v>
                </c:pt>
                <c:pt idx="4">
                  <c:v>0</c:v>
                </c:pt>
                <c:pt idx="5">
                  <c:v>0</c:v>
                </c:pt>
                <c:pt idx="6">
                  <c:v>0</c:v>
                </c:pt>
                <c:pt idx="7">
                  <c:v>1</c:v>
                </c:pt>
              </c:numCache>
            </c:numRef>
          </c:val>
          <c:extLst>
            <c:ext xmlns:c16="http://schemas.microsoft.com/office/drawing/2014/chart" uri="{C3380CC4-5D6E-409C-BE32-E72D297353CC}">
              <c16:uniqueId val="{00000000-3111-4E3E-A708-D9D655696B90}"/>
            </c:ext>
          </c:extLst>
        </c:ser>
        <c:ser>
          <c:idx val="1"/>
          <c:order val="1"/>
          <c:tx>
            <c:strRef>
              <c:f>'Error closer look'!$AK$92</c:f>
              <c:strCache>
                <c:ptCount val="1"/>
                <c:pt idx="0">
                  <c:v>error 1 below</c:v>
                </c:pt>
              </c:strCache>
            </c:strRef>
          </c:tx>
          <c:invertIfNegative val="0"/>
          <c:cat>
            <c:strRef>
              <c:f>'Error closer look'!$AL$90:$AS$90</c:f>
              <c:strCache>
                <c:ptCount val="8"/>
                <c:pt idx="0">
                  <c:v>BL</c:v>
                </c:pt>
                <c:pt idx="1">
                  <c:v>BML</c:v>
                </c:pt>
                <c:pt idx="2">
                  <c:v>TML</c:v>
                </c:pt>
                <c:pt idx="3">
                  <c:v>L</c:v>
                </c:pt>
                <c:pt idx="4">
                  <c:v>R</c:v>
                </c:pt>
                <c:pt idx="5">
                  <c:v>TMR</c:v>
                </c:pt>
                <c:pt idx="6">
                  <c:v>BMR</c:v>
                </c:pt>
                <c:pt idx="7">
                  <c:v>BR</c:v>
                </c:pt>
              </c:strCache>
            </c:strRef>
          </c:cat>
          <c:val>
            <c:numRef>
              <c:f>'Error closer look'!$AL$92:$AS$92</c:f>
              <c:numCache>
                <c:formatCode>General</c:formatCode>
                <c:ptCount val="8"/>
                <c:pt idx="1">
                  <c:v>25</c:v>
                </c:pt>
                <c:pt idx="2">
                  <c:v>20</c:v>
                </c:pt>
                <c:pt idx="3">
                  <c:v>21</c:v>
                </c:pt>
                <c:pt idx="4">
                  <c:v>10</c:v>
                </c:pt>
                <c:pt idx="5">
                  <c:v>2</c:v>
                </c:pt>
                <c:pt idx="6">
                  <c:v>4</c:v>
                </c:pt>
              </c:numCache>
            </c:numRef>
          </c:val>
          <c:extLst>
            <c:ext xmlns:c16="http://schemas.microsoft.com/office/drawing/2014/chart" uri="{C3380CC4-5D6E-409C-BE32-E72D297353CC}">
              <c16:uniqueId val="{00000001-3111-4E3E-A708-D9D655696B90}"/>
            </c:ext>
          </c:extLst>
        </c:ser>
        <c:ser>
          <c:idx val="2"/>
          <c:order val="2"/>
          <c:tx>
            <c:strRef>
              <c:f>'Error closer look'!$AK$93</c:f>
              <c:strCache>
                <c:ptCount val="1"/>
                <c:pt idx="0">
                  <c:v>random error</c:v>
                </c:pt>
              </c:strCache>
            </c:strRef>
          </c:tx>
          <c:invertIfNegative val="0"/>
          <c:cat>
            <c:strRef>
              <c:f>'Error closer look'!$AL$90:$AS$90</c:f>
              <c:strCache>
                <c:ptCount val="8"/>
                <c:pt idx="0">
                  <c:v>BL</c:v>
                </c:pt>
                <c:pt idx="1">
                  <c:v>BML</c:v>
                </c:pt>
                <c:pt idx="2">
                  <c:v>TML</c:v>
                </c:pt>
                <c:pt idx="3">
                  <c:v>L</c:v>
                </c:pt>
                <c:pt idx="4">
                  <c:v>R</c:v>
                </c:pt>
                <c:pt idx="5">
                  <c:v>TMR</c:v>
                </c:pt>
                <c:pt idx="6">
                  <c:v>BMR</c:v>
                </c:pt>
                <c:pt idx="7">
                  <c:v>BR</c:v>
                </c:pt>
              </c:strCache>
            </c:strRef>
          </c:cat>
          <c:val>
            <c:numRef>
              <c:f>'Error closer look'!$AL$93:$AS$93</c:f>
              <c:numCache>
                <c:formatCode>General</c:formatCode>
                <c:ptCount val="8"/>
                <c:pt idx="0">
                  <c:v>0</c:v>
                </c:pt>
                <c:pt idx="1">
                  <c:v>0</c:v>
                </c:pt>
                <c:pt idx="2">
                  <c:v>1</c:v>
                </c:pt>
                <c:pt idx="3">
                  <c:v>2</c:v>
                </c:pt>
                <c:pt idx="4">
                  <c:v>0</c:v>
                </c:pt>
                <c:pt idx="5">
                  <c:v>0</c:v>
                </c:pt>
                <c:pt idx="6">
                  <c:v>1</c:v>
                </c:pt>
                <c:pt idx="7">
                  <c:v>2</c:v>
                </c:pt>
              </c:numCache>
            </c:numRef>
          </c:val>
          <c:extLst>
            <c:ext xmlns:c16="http://schemas.microsoft.com/office/drawing/2014/chart" uri="{C3380CC4-5D6E-409C-BE32-E72D297353CC}">
              <c16:uniqueId val="{00000005-451E-4570-A142-CD7BA8C250C2}"/>
            </c:ext>
          </c:extLst>
        </c:ser>
        <c:dLbls>
          <c:showLegendKey val="0"/>
          <c:showVal val="0"/>
          <c:showCatName val="0"/>
          <c:showSerName val="0"/>
          <c:showPercent val="0"/>
          <c:showBubbleSize val="0"/>
        </c:dLbls>
        <c:gapWidth val="150"/>
        <c:axId val="293652352"/>
        <c:axId val="293667200"/>
      </c:barChart>
      <c:catAx>
        <c:axId val="293652352"/>
        <c:scaling>
          <c:orientation val="minMax"/>
        </c:scaling>
        <c:delete val="0"/>
        <c:axPos val="b"/>
        <c:title>
          <c:tx>
            <c:rich>
              <a:bodyPr/>
              <a:lstStyle/>
              <a:p>
                <a:pPr>
                  <a:defRPr/>
                </a:pPr>
                <a:r>
                  <a:rPr lang="en-US"/>
                  <a:t>Correct Location</a:t>
                </a:r>
              </a:p>
            </c:rich>
          </c:tx>
          <c:overlay val="0"/>
        </c:title>
        <c:numFmt formatCode="General" sourceLinked="0"/>
        <c:majorTickMark val="out"/>
        <c:minorTickMark val="none"/>
        <c:tickLblPos val="nextTo"/>
        <c:txPr>
          <a:bodyPr/>
          <a:lstStyle/>
          <a:p>
            <a:pPr>
              <a:defRPr sz="1050"/>
            </a:pPr>
            <a:endParaRPr lang="en-US"/>
          </a:p>
        </c:txPr>
        <c:crossAx val="293667200"/>
        <c:crosses val="autoZero"/>
        <c:auto val="1"/>
        <c:lblAlgn val="ctr"/>
        <c:lblOffset val="100"/>
        <c:noMultiLvlLbl val="0"/>
      </c:catAx>
      <c:valAx>
        <c:axId val="293667200"/>
        <c:scaling>
          <c:orientation val="minMax"/>
        </c:scaling>
        <c:delete val="0"/>
        <c:axPos val="l"/>
        <c:title>
          <c:tx>
            <c:rich>
              <a:bodyPr rot="-5400000" vert="horz"/>
              <a:lstStyle/>
              <a:p>
                <a:pPr>
                  <a:defRPr/>
                </a:pPr>
                <a:r>
                  <a:rPr lang="en-US"/>
                  <a:t>Nuber of Errors</a:t>
                </a:r>
              </a:p>
            </c:rich>
          </c:tx>
          <c:overlay val="0"/>
        </c:title>
        <c:numFmt formatCode="General" sourceLinked="1"/>
        <c:majorTickMark val="out"/>
        <c:minorTickMark val="none"/>
        <c:tickLblPos val="nextTo"/>
        <c:txPr>
          <a:bodyPr/>
          <a:lstStyle/>
          <a:p>
            <a:pPr>
              <a:defRPr sz="1050"/>
            </a:pPr>
            <a:endParaRPr lang="en-US"/>
          </a:p>
        </c:txPr>
        <c:crossAx val="293652352"/>
        <c:crosses val="autoZero"/>
        <c:crossBetween val="between"/>
      </c:valAx>
    </c:plotArea>
    <c:legend>
      <c:legendPos val="l"/>
      <c:layout>
        <c:manualLayout>
          <c:xMode val="edge"/>
          <c:yMode val="edge"/>
          <c:x val="0.64444444444444438"/>
          <c:y val="0.19637549212598426"/>
          <c:w val="0.26100612423447067"/>
          <c:h val="0.19461869349664621"/>
        </c:manualLayout>
      </c:layout>
      <c:overlay val="1"/>
      <c:txPr>
        <a:bodyPr/>
        <a:lstStyle/>
        <a:p>
          <a:pPr>
            <a:defRPr sz="1050"/>
          </a:pPr>
          <a:endParaRPr lang="en-US"/>
        </a:p>
      </c:txPr>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lrMapOvr bg1="lt1" tx1="dk1" bg2="lt2" tx2="dk2" accent1="accent1" accent2="accent2" accent3="accent3" accent4="accent4" accent5="accent5" accent6="accent6" hlink="hlink" folHlink="folHlink"/>
  <c:chart>
    <c:title>
      <c:tx>
        <c:rich>
          <a:bodyPr/>
          <a:lstStyle/>
          <a:p>
            <a:pPr>
              <a:defRPr/>
            </a:pPr>
            <a:r>
              <a:rPr lang="en-US"/>
              <a:t>Hicks</a:t>
            </a:r>
            <a:r>
              <a:rPr lang="en-US" baseline="0"/>
              <a:t> RT avg</a:t>
            </a:r>
            <a:endParaRPr lang="en-US"/>
          </a:p>
        </c:rich>
      </c:tx>
      <c:layout>
        <c:manualLayout>
          <c:xMode val="edge"/>
          <c:yMode val="edge"/>
          <c:x val="0.13067344706911635"/>
          <c:y val="1.7897091722595078E-2"/>
        </c:manualLayout>
      </c:layout>
      <c:overlay val="1"/>
    </c:title>
    <c:autoTitleDeleted val="0"/>
    <c:plotArea>
      <c:layout/>
      <c:lineChart>
        <c:grouping val="standard"/>
        <c:varyColors val="0"/>
        <c:ser>
          <c:idx val="0"/>
          <c:order val="0"/>
          <c:tx>
            <c:strRef>
              <c:f>Graphs!$A$2</c:f>
              <c:strCache>
                <c:ptCount val="1"/>
                <c:pt idx="0">
                  <c:v>Mario</c:v>
                </c:pt>
              </c:strCache>
            </c:strRef>
          </c:tx>
          <c:spPr>
            <a:ln>
              <a:prstDash val="lgDash"/>
            </a:ln>
          </c:spPr>
          <c:cat>
            <c:numRef>
              <c:f>Graphs!$B$1:$E$1</c:f>
              <c:numCache>
                <c:formatCode>General</c:formatCode>
                <c:ptCount val="4"/>
                <c:pt idx="0">
                  <c:v>1</c:v>
                </c:pt>
                <c:pt idx="1">
                  <c:v>2</c:v>
                </c:pt>
                <c:pt idx="2">
                  <c:v>4</c:v>
                </c:pt>
                <c:pt idx="3">
                  <c:v>8</c:v>
                </c:pt>
              </c:numCache>
            </c:numRef>
          </c:cat>
          <c:val>
            <c:numRef>
              <c:f>Graphs!$B$2:$E$2</c:f>
              <c:numCache>
                <c:formatCode>General</c:formatCode>
                <c:ptCount val="4"/>
                <c:pt idx="0">
                  <c:v>2.7513221610296852</c:v>
                </c:pt>
                <c:pt idx="1">
                  <c:v>2.3156490132506149</c:v>
                </c:pt>
                <c:pt idx="2">
                  <c:v>1.708424696592115</c:v>
                </c:pt>
                <c:pt idx="3">
                  <c:v>1.3575292049946117</c:v>
                </c:pt>
              </c:numCache>
            </c:numRef>
          </c:val>
          <c:smooth val="0"/>
          <c:extLst>
            <c:ext xmlns:c16="http://schemas.microsoft.com/office/drawing/2014/chart" uri="{C3380CC4-5D6E-409C-BE32-E72D297353CC}">
              <c16:uniqueId val="{00000000-4535-40CD-8FE9-489361D545EB}"/>
            </c:ext>
          </c:extLst>
        </c:ser>
        <c:ser>
          <c:idx val="1"/>
          <c:order val="1"/>
          <c:tx>
            <c:strRef>
              <c:f>Graphs!$A$3</c:f>
              <c:strCache>
                <c:ptCount val="1"/>
                <c:pt idx="0">
                  <c:v>Peach</c:v>
                </c:pt>
              </c:strCache>
            </c:strRef>
          </c:tx>
          <c:spPr>
            <a:ln w="31750">
              <a:solidFill>
                <a:schemeClr val="bg1">
                  <a:lumMod val="85000"/>
                </a:schemeClr>
              </a:solidFill>
            </a:ln>
          </c:spPr>
          <c:marker>
            <c:symbol val="circle"/>
            <c:size val="6"/>
            <c:spPr>
              <a:solidFill>
                <a:schemeClr val="bg1">
                  <a:lumMod val="85000"/>
                </a:schemeClr>
              </a:solidFill>
              <a:ln>
                <a:solidFill>
                  <a:schemeClr val="tx1"/>
                </a:solidFill>
              </a:ln>
            </c:spPr>
          </c:marker>
          <c:cat>
            <c:numRef>
              <c:f>Graphs!$B$1:$E$1</c:f>
              <c:numCache>
                <c:formatCode>General</c:formatCode>
                <c:ptCount val="4"/>
                <c:pt idx="0">
                  <c:v>1</c:v>
                </c:pt>
                <c:pt idx="1">
                  <c:v>2</c:v>
                </c:pt>
                <c:pt idx="2">
                  <c:v>4</c:v>
                </c:pt>
                <c:pt idx="3">
                  <c:v>8</c:v>
                </c:pt>
              </c:numCache>
            </c:numRef>
          </c:cat>
          <c:val>
            <c:numRef>
              <c:f>Graphs!$B$3:$E$3</c:f>
              <c:numCache>
                <c:formatCode>General</c:formatCode>
                <c:ptCount val="4"/>
                <c:pt idx="0">
                  <c:v>1.4180712710179753</c:v>
                </c:pt>
                <c:pt idx="1">
                  <c:v>1.2886323468886185</c:v>
                </c:pt>
                <c:pt idx="2">
                  <c:v>1.0421390622419149</c:v>
                </c:pt>
                <c:pt idx="3">
                  <c:v>0.96697007762619136</c:v>
                </c:pt>
              </c:numCache>
            </c:numRef>
          </c:val>
          <c:smooth val="0"/>
          <c:extLst>
            <c:ext xmlns:c16="http://schemas.microsoft.com/office/drawing/2014/chart" uri="{C3380CC4-5D6E-409C-BE32-E72D297353CC}">
              <c16:uniqueId val="{00000001-4535-40CD-8FE9-489361D545EB}"/>
            </c:ext>
          </c:extLst>
        </c:ser>
        <c:ser>
          <c:idx val="2"/>
          <c:order val="2"/>
          <c:tx>
            <c:strRef>
              <c:f>Graphs!$A$4</c:f>
              <c:strCache>
                <c:ptCount val="1"/>
                <c:pt idx="0">
                  <c:v>Goodall</c:v>
                </c:pt>
              </c:strCache>
            </c:strRef>
          </c:tx>
          <c:spPr>
            <a:ln>
              <a:solidFill>
                <a:schemeClr val="bg1">
                  <a:lumMod val="50000"/>
                </a:schemeClr>
              </a:solidFill>
              <a:prstDash val="sysDash"/>
            </a:ln>
          </c:spPr>
          <c:marker>
            <c:symbol val="triangle"/>
            <c:size val="6"/>
            <c:spPr>
              <a:solidFill>
                <a:schemeClr val="bg1">
                  <a:lumMod val="75000"/>
                </a:schemeClr>
              </a:solidFill>
            </c:spPr>
          </c:marker>
          <c:cat>
            <c:numRef>
              <c:f>Graphs!$B$1:$E$1</c:f>
              <c:numCache>
                <c:formatCode>General</c:formatCode>
                <c:ptCount val="4"/>
                <c:pt idx="0">
                  <c:v>1</c:v>
                </c:pt>
                <c:pt idx="1">
                  <c:v>2</c:v>
                </c:pt>
                <c:pt idx="2">
                  <c:v>4</c:v>
                </c:pt>
                <c:pt idx="3">
                  <c:v>8</c:v>
                </c:pt>
              </c:numCache>
            </c:numRef>
          </c:cat>
          <c:val>
            <c:numRef>
              <c:f>Graphs!$B$4:$E$4</c:f>
              <c:numCache>
                <c:formatCode>General</c:formatCode>
                <c:ptCount val="4"/>
                <c:pt idx="0">
                  <c:v>1.521298281474045</c:v>
                </c:pt>
                <c:pt idx="1">
                  <c:v>1.55154979856081</c:v>
                </c:pt>
                <c:pt idx="2">
                  <c:v>1.3589038006254499</c:v>
                </c:pt>
                <c:pt idx="3">
                  <c:v>1.1414885284270164</c:v>
                </c:pt>
              </c:numCache>
            </c:numRef>
          </c:val>
          <c:smooth val="0"/>
          <c:extLst>
            <c:ext xmlns:c16="http://schemas.microsoft.com/office/drawing/2014/chart" uri="{C3380CC4-5D6E-409C-BE32-E72D297353CC}">
              <c16:uniqueId val="{00000002-4535-40CD-8FE9-489361D545EB}"/>
            </c:ext>
          </c:extLst>
        </c:ser>
        <c:ser>
          <c:idx val="3"/>
          <c:order val="3"/>
          <c:tx>
            <c:strRef>
              <c:f>Graphs!$A$5</c:f>
              <c:strCache>
                <c:ptCount val="1"/>
                <c:pt idx="0">
                  <c:v>Shy guy</c:v>
                </c:pt>
              </c:strCache>
            </c:strRef>
          </c:tx>
          <c:spPr>
            <a:ln w="31750">
              <a:solidFill>
                <a:schemeClr val="tx1"/>
              </a:solidFill>
              <a:prstDash val="sysDot"/>
            </a:ln>
          </c:spPr>
          <c:marker>
            <c:symbol val="square"/>
            <c:size val="5"/>
            <c:spPr>
              <a:solidFill>
                <a:schemeClr val="tx1"/>
              </a:solidFill>
              <a:ln>
                <a:solidFill>
                  <a:schemeClr val="tx1"/>
                </a:solidFill>
              </a:ln>
            </c:spPr>
          </c:marker>
          <c:cat>
            <c:numRef>
              <c:f>Graphs!$B$1:$E$1</c:f>
              <c:numCache>
                <c:formatCode>General</c:formatCode>
                <c:ptCount val="4"/>
                <c:pt idx="0">
                  <c:v>1</c:v>
                </c:pt>
                <c:pt idx="1">
                  <c:v>2</c:v>
                </c:pt>
                <c:pt idx="2">
                  <c:v>4</c:v>
                </c:pt>
                <c:pt idx="3">
                  <c:v>8</c:v>
                </c:pt>
              </c:numCache>
            </c:numRef>
          </c:cat>
          <c:val>
            <c:numRef>
              <c:f>Graphs!$B$5:$E$5</c:f>
              <c:numCache>
                <c:formatCode>General</c:formatCode>
                <c:ptCount val="4"/>
                <c:pt idx="0">
                  <c:v>0.83607025547444991</c:v>
                </c:pt>
                <c:pt idx="1">
                  <c:v>0.85515450092647005</c:v>
                </c:pt>
                <c:pt idx="2">
                  <c:v>0.8687523218426948</c:v>
                </c:pt>
                <c:pt idx="3">
                  <c:v>0.95750028640879492</c:v>
                </c:pt>
              </c:numCache>
            </c:numRef>
          </c:val>
          <c:smooth val="0"/>
          <c:extLst>
            <c:ext xmlns:c16="http://schemas.microsoft.com/office/drawing/2014/chart" uri="{C3380CC4-5D6E-409C-BE32-E72D297353CC}">
              <c16:uniqueId val="{00000003-4535-40CD-8FE9-489361D545EB}"/>
            </c:ext>
          </c:extLst>
        </c:ser>
        <c:ser>
          <c:idx val="4"/>
          <c:order val="4"/>
          <c:tx>
            <c:strRef>
              <c:f>Graphs!$A$6</c:f>
              <c:strCache>
                <c:ptCount val="1"/>
                <c:pt idx="0">
                  <c:v>Darwin</c:v>
                </c:pt>
              </c:strCache>
            </c:strRef>
          </c:tx>
          <c:cat>
            <c:numRef>
              <c:f>Graphs!$B$1:$E$1</c:f>
              <c:numCache>
                <c:formatCode>General</c:formatCode>
                <c:ptCount val="4"/>
                <c:pt idx="0">
                  <c:v>1</c:v>
                </c:pt>
                <c:pt idx="1">
                  <c:v>2</c:v>
                </c:pt>
                <c:pt idx="2">
                  <c:v>4</c:v>
                </c:pt>
                <c:pt idx="3">
                  <c:v>8</c:v>
                </c:pt>
              </c:numCache>
            </c:numRef>
          </c:cat>
          <c:val>
            <c:numRef>
              <c:f>Graphs!$B$6:$E$6</c:f>
              <c:numCache>
                <c:formatCode>General</c:formatCode>
                <c:ptCount val="4"/>
                <c:pt idx="0">
                  <c:v>2.9463546078989404</c:v>
                </c:pt>
                <c:pt idx="1">
                  <c:v>2.5478382224113001</c:v>
                </c:pt>
                <c:pt idx="2">
                  <c:v>2.1188486910891147</c:v>
                </c:pt>
                <c:pt idx="3">
                  <c:v>1.6918304372266799</c:v>
                </c:pt>
              </c:numCache>
            </c:numRef>
          </c:val>
          <c:smooth val="0"/>
          <c:extLst>
            <c:ext xmlns:c16="http://schemas.microsoft.com/office/drawing/2014/chart" uri="{C3380CC4-5D6E-409C-BE32-E72D297353CC}">
              <c16:uniqueId val="{00000004-4535-40CD-8FE9-489361D545EB}"/>
            </c:ext>
          </c:extLst>
        </c:ser>
        <c:ser>
          <c:idx val="5"/>
          <c:order val="5"/>
          <c:tx>
            <c:strRef>
              <c:f>Graphs!$A$7</c:f>
              <c:strCache>
                <c:ptCount val="1"/>
                <c:pt idx="0">
                  <c:v>Gambit</c:v>
                </c:pt>
              </c:strCache>
            </c:strRef>
          </c:tx>
          <c:cat>
            <c:numRef>
              <c:f>Graphs!$B$1:$E$1</c:f>
              <c:numCache>
                <c:formatCode>General</c:formatCode>
                <c:ptCount val="4"/>
                <c:pt idx="0">
                  <c:v>1</c:v>
                </c:pt>
                <c:pt idx="1">
                  <c:v>2</c:v>
                </c:pt>
                <c:pt idx="2">
                  <c:v>4</c:v>
                </c:pt>
                <c:pt idx="3">
                  <c:v>8</c:v>
                </c:pt>
              </c:numCache>
            </c:numRef>
          </c:cat>
          <c:val>
            <c:numRef>
              <c:f>Graphs!$B$7:$E$7</c:f>
              <c:numCache>
                <c:formatCode>General</c:formatCode>
                <c:ptCount val="4"/>
                <c:pt idx="0">
                  <c:v>2.6564285261686651</c:v>
                </c:pt>
                <c:pt idx="1">
                  <c:v>2.5239324209512</c:v>
                </c:pt>
                <c:pt idx="2">
                  <c:v>2.16651851492513</c:v>
                </c:pt>
                <c:pt idx="3">
                  <c:v>1.8851561683535099</c:v>
                </c:pt>
              </c:numCache>
            </c:numRef>
          </c:val>
          <c:smooth val="0"/>
          <c:extLst>
            <c:ext xmlns:c16="http://schemas.microsoft.com/office/drawing/2014/chart" uri="{C3380CC4-5D6E-409C-BE32-E72D297353CC}">
              <c16:uniqueId val="{00000001-6420-40BC-8354-DEE548463D15}"/>
            </c:ext>
          </c:extLst>
        </c:ser>
        <c:ser>
          <c:idx val="6"/>
          <c:order val="6"/>
          <c:tx>
            <c:strRef>
              <c:f>Graphs!$A$8</c:f>
              <c:strCache>
                <c:ptCount val="1"/>
                <c:pt idx="0">
                  <c:v>Estelle</c:v>
                </c:pt>
              </c:strCache>
            </c:strRef>
          </c:tx>
          <c:cat>
            <c:numRef>
              <c:f>Graphs!$B$1:$E$1</c:f>
              <c:numCache>
                <c:formatCode>General</c:formatCode>
                <c:ptCount val="4"/>
                <c:pt idx="0">
                  <c:v>1</c:v>
                </c:pt>
                <c:pt idx="1">
                  <c:v>2</c:v>
                </c:pt>
                <c:pt idx="2">
                  <c:v>4</c:v>
                </c:pt>
                <c:pt idx="3">
                  <c:v>8</c:v>
                </c:pt>
              </c:numCache>
            </c:numRef>
          </c:cat>
          <c:val>
            <c:numRef>
              <c:f>Graphs!$B$8:$E$8</c:f>
              <c:numCache>
                <c:formatCode>General</c:formatCode>
                <c:ptCount val="4"/>
                <c:pt idx="0">
                  <c:v>1.9341000280523151</c:v>
                </c:pt>
                <c:pt idx="1">
                  <c:v>1.5625184163559402</c:v>
                </c:pt>
                <c:pt idx="2">
                  <c:v>1.2609017410265599</c:v>
                </c:pt>
                <c:pt idx="3">
                  <c:v>1.2527783359305051</c:v>
                </c:pt>
              </c:numCache>
            </c:numRef>
          </c:val>
          <c:smooth val="0"/>
          <c:extLst>
            <c:ext xmlns:c16="http://schemas.microsoft.com/office/drawing/2014/chart" uri="{C3380CC4-5D6E-409C-BE32-E72D297353CC}">
              <c16:uniqueId val="{00000001-FA3A-4D88-B7A3-E0D6EBAF7A9E}"/>
            </c:ext>
          </c:extLst>
        </c:ser>
        <c:ser>
          <c:idx val="7"/>
          <c:order val="7"/>
          <c:tx>
            <c:strRef>
              <c:f>Graphs!$A$9</c:f>
              <c:strCache>
                <c:ptCount val="1"/>
                <c:pt idx="0">
                  <c:v>Odin</c:v>
                </c:pt>
              </c:strCache>
            </c:strRef>
          </c:tx>
          <c:cat>
            <c:numRef>
              <c:f>Graphs!$B$1:$E$1</c:f>
              <c:numCache>
                <c:formatCode>General</c:formatCode>
                <c:ptCount val="4"/>
                <c:pt idx="0">
                  <c:v>1</c:v>
                </c:pt>
                <c:pt idx="1">
                  <c:v>2</c:v>
                </c:pt>
                <c:pt idx="2">
                  <c:v>4</c:v>
                </c:pt>
                <c:pt idx="3">
                  <c:v>8</c:v>
                </c:pt>
              </c:numCache>
            </c:numRef>
          </c:cat>
          <c:val>
            <c:numRef>
              <c:f>Graphs!$B$9:$E$9</c:f>
              <c:numCache>
                <c:formatCode>General</c:formatCode>
                <c:ptCount val="4"/>
                <c:pt idx="0">
                  <c:v>2.506108237606965</c:v>
                </c:pt>
                <c:pt idx="1">
                  <c:v>2.3169409672234602</c:v>
                </c:pt>
                <c:pt idx="2">
                  <c:v>1.87323002442917</c:v>
                </c:pt>
                <c:pt idx="3">
                  <c:v>1.594100121860955</c:v>
                </c:pt>
              </c:numCache>
            </c:numRef>
          </c:val>
          <c:smooth val="0"/>
          <c:extLst>
            <c:ext xmlns:c16="http://schemas.microsoft.com/office/drawing/2014/chart" uri="{C3380CC4-5D6E-409C-BE32-E72D297353CC}">
              <c16:uniqueId val="{00000001-623A-4EF1-BBBA-21A691C3D569}"/>
            </c:ext>
          </c:extLst>
        </c:ser>
        <c:dLbls>
          <c:showLegendKey val="0"/>
          <c:showVal val="0"/>
          <c:showCatName val="0"/>
          <c:showSerName val="0"/>
          <c:showPercent val="0"/>
          <c:showBubbleSize val="0"/>
        </c:dLbls>
        <c:marker val="1"/>
        <c:smooth val="0"/>
        <c:axId val="271568896"/>
        <c:axId val="271630336"/>
      </c:lineChart>
      <c:catAx>
        <c:axId val="271568896"/>
        <c:scaling>
          <c:orientation val="minMax"/>
        </c:scaling>
        <c:delete val="0"/>
        <c:axPos val="b"/>
        <c:title>
          <c:tx>
            <c:rich>
              <a:bodyPr/>
              <a:lstStyle/>
              <a:p>
                <a:pPr>
                  <a:defRPr sz="1100"/>
                </a:pPr>
                <a:r>
                  <a:rPr lang="en-US"/>
                  <a:t>Number</a:t>
                </a:r>
                <a:r>
                  <a:rPr lang="en-US" baseline="0"/>
                  <a:t> of Potential Targets</a:t>
                </a:r>
                <a:endParaRPr lang="en-US"/>
              </a:p>
            </c:rich>
          </c:tx>
          <c:overlay val="0"/>
        </c:title>
        <c:numFmt formatCode="General" sourceLinked="1"/>
        <c:majorTickMark val="out"/>
        <c:minorTickMark val="none"/>
        <c:tickLblPos val="nextTo"/>
        <c:txPr>
          <a:bodyPr/>
          <a:lstStyle/>
          <a:p>
            <a:pPr>
              <a:defRPr sz="1100"/>
            </a:pPr>
            <a:endParaRPr lang="en-US"/>
          </a:p>
        </c:txPr>
        <c:crossAx val="271630336"/>
        <c:crosses val="autoZero"/>
        <c:auto val="1"/>
        <c:lblAlgn val="ctr"/>
        <c:lblOffset val="100"/>
        <c:noMultiLvlLbl val="0"/>
      </c:catAx>
      <c:valAx>
        <c:axId val="271630336"/>
        <c:scaling>
          <c:orientation val="minMax"/>
        </c:scaling>
        <c:delete val="0"/>
        <c:axPos val="l"/>
        <c:title>
          <c:tx>
            <c:rich>
              <a:bodyPr rot="-5400000" vert="horz"/>
              <a:lstStyle/>
              <a:p>
                <a:pPr>
                  <a:defRPr/>
                </a:pPr>
                <a:r>
                  <a:rPr lang="en-US"/>
                  <a:t>RT (s)</a:t>
                </a:r>
              </a:p>
            </c:rich>
          </c:tx>
          <c:overlay val="0"/>
        </c:title>
        <c:numFmt formatCode="General" sourceLinked="1"/>
        <c:majorTickMark val="out"/>
        <c:minorTickMark val="none"/>
        <c:tickLblPos val="nextTo"/>
        <c:txPr>
          <a:bodyPr/>
          <a:lstStyle/>
          <a:p>
            <a:pPr>
              <a:defRPr sz="1100"/>
            </a:pPr>
            <a:endParaRPr lang="en-US"/>
          </a:p>
        </c:txPr>
        <c:crossAx val="271568896"/>
        <c:crosses val="autoZero"/>
        <c:crossBetween val="between"/>
      </c:valAx>
    </c:plotArea>
    <c:legend>
      <c:legendPos val="r"/>
      <c:layout>
        <c:manualLayout>
          <c:xMode val="edge"/>
          <c:yMode val="edge"/>
          <c:x val="0.40394050743657045"/>
          <c:y val="2.2376296922616216E-2"/>
          <c:w val="0.58609776902887134"/>
          <c:h val="0.24457855519737884"/>
        </c:manualLayout>
      </c:layout>
      <c:overlay val="1"/>
    </c:legend>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lrMapOvr bg1="lt1" tx1="dk1" bg2="lt2" tx2="dk2" accent1="accent1" accent2="accent2" accent3="accent3" accent4="accent4" accent5="accent5" accent6="accent6" hlink="hlink" folHlink="folHlink"/>
  <c:chart>
    <c:title>
      <c:tx>
        <c:rich>
          <a:bodyPr/>
          <a:lstStyle/>
          <a:p>
            <a:pPr>
              <a:defRPr/>
            </a:pPr>
            <a:r>
              <a:rPr lang="en-US"/>
              <a:t>Hicks</a:t>
            </a:r>
            <a:r>
              <a:rPr lang="en-US" baseline="0"/>
              <a:t> RT median</a:t>
            </a:r>
            <a:endParaRPr lang="en-US"/>
          </a:p>
        </c:rich>
      </c:tx>
      <c:layout>
        <c:manualLayout>
          <c:xMode val="edge"/>
          <c:yMode val="edge"/>
          <c:x val="0.14400678040244966"/>
          <c:y val="1.3888888888888888E-2"/>
        </c:manualLayout>
      </c:layout>
      <c:overlay val="1"/>
    </c:title>
    <c:autoTitleDeleted val="0"/>
    <c:plotArea>
      <c:layout/>
      <c:lineChart>
        <c:grouping val="standard"/>
        <c:varyColors val="0"/>
        <c:ser>
          <c:idx val="8"/>
          <c:order val="0"/>
          <c:tx>
            <c:strRef>
              <c:f>Graphs!$Q$2</c:f>
              <c:strCache>
                <c:ptCount val="1"/>
                <c:pt idx="0">
                  <c:v>Mario</c:v>
                </c:pt>
              </c:strCache>
            </c:strRef>
          </c:tx>
          <c:spPr>
            <a:ln>
              <a:prstDash val="lgDash"/>
            </a:ln>
          </c:spPr>
          <c:cat>
            <c:numRef>
              <c:f>Graphs!$R$1:$U$1</c:f>
              <c:numCache>
                <c:formatCode>General</c:formatCode>
                <c:ptCount val="4"/>
                <c:pt idx="0">
                  <c:v>1</c:v>
                </c:pt>
                <c:pt idx="1">
                  <c:v>2</c:v>
                </c:pt>
                <c:pt idx="2">
                  <c:v>4</c:v>
                </c:pt>
                <c:pt idx="3">
                  <c:v>8</c:v>
                </c:pt>
              </c:numCache>
            </c:numRef>
          </c:cat>
          <c:val>
            <c:numRef>
              <c:f>Graphs!$R$2:$U$2</c:f>
              <c:numCache>
                <c:formatCode>General</c:formatCode>
                <c:ptCount val="4"/>
                <c:pt idx="0">
                  <c:v>2.5212670696419996</c:v>
                </c:pt>
                <c:pt idx="1">
                  <c:v>1.9069619274319998</c:v>
                </c:pt>
                <c:pt idx="2">
                  <c:v>1.3710571527619999</c:v>
                </c:pt>
                <c:pt idx="3">
                  <c:v>1.1205333117866501</c:v>
                </c:pt>
              </c:numCache>
            </c:numRef>
          </c:val>
          <c:smooth val="0"/>
          <c:extLst>
            <c:ext xmlns:c16="http://schemas.microsoft.com/office/drawing/2014/chart" uri="{C3380CC4-5D6E-409C-BE32-E72D297353CC}">
              <c16:uniqueId val="{00000011-EC98-4C0C-8696-4E73874EDF11}"/>
            </c:ext>
          </c:extLst>
        </c:ser>
        <c:ser>
          <c:idx val="9"/>
          <c:order val="1"/>
          <c:tx>
            <c:strRef>
              <c:f>Graphs!$Q$3</c:f>
              <c:strCache>
                <c:ptCount val="1"/>
                <c:pt idx="0">
                  <c:v>Peach</c:v>
                </c:pt>
              </c:strCache>
            </c:strRef>
          </c:tx>
          <c:spPr>
            <a:ln w="31750">
              <a:solidFill>
                <a:schemeClr val="bg1">
                  <a:lumMod val="85000"/>
                </a:schemeClr>
              </a:solidFill>
            </a:ln>
          </c:spPr>
          <c:cat>
            <c:numRef>
              <c:f>Graphs!$R$1:$U$1</c:f>
              <c:numCache>
                <c:formatCode>General</c:formatCode>
                <c:ptCount val="4"/>
                <c:pt idx="0">
                  <c:v>1</c:v>
                </c:pt>
                <c:pt idx="1">
                  <c:v>2</c:v>
                </c:pt>
                <c:pt idx="2">
                  <c:v>4</c:v>
                </c:pt>
                <c:pt idx="3">
                  <c:v>8</c:v>
                </c:pt>
              </c:numCache>
            </c:numRef>
          </c:cat>
          <c:val>
            <c:numRef>
              <c:f>Graphs!$R$3:$U$3</c:f>
              <c:numCache>
                <c:formatCode>General</c:formatCode>
                <c:ptCount val="4"/>
                <c:pt idx="0">
                  <c:v>1.1498181438019501</c:v>
                </c:pt>
                <c:pt idx="1">
                  <c:v>1.1044664864989502</c:v>
                </c:pt>
                <c:pt idx="2">
                  <c:v>0.87095582674385008</c:v>
                </c:pt>
                <c:pt idx="3">
                  <c:v>0.80789977274550007</c:v>
                </c:pt>
              </c:numCache>
            </c:numRef>
          </c:val>
          <c:smooth val="0"/>
          <c:extLst>
            <c:ext xmlns:c16="http://schemas.microsoft.com/office/drawing/2014/chart" uri="{C3380CC4-5D6E-409C-BE32-E72D297353CC}">
              <c16:uniqueId val="{00000012-EC98-4C0C-8696-4E73874EDF11}"/>
            </c:ext>
          </c:extLst>
        </c:ser>
        <c:ser>
          <c:idx val="10"/>
          <c:order val="2"/>
          <c:tx>
            <c:strRef>
              <c:f>Graphs!$Q$4</c:f>
              <c:strCache>
                <c:ptCount val="1"/>
                <c:pt idx="0">
                  <c:v>Goodall</c:v>
                </c:pt>
              </c:strCache>
            </c:strRef>
          </c:tx>
          <c:spPr>
            <a:ln>
              <a:solidFill>
                <a:schemeClr val="bg1">
                  <a:lumMod val="50000"/>
                </a:schemeClr>
              </a:solidFill>
              <a:prstDash val="sysDash"/>
            </a:ln>
          </c:spPr>
          <c:cat>
            <c:numRef>
              <c:f>Graphs!$R$1:$U$1</c:f>
              <c:numCache>
                <c:formatCode>General</c:formatCode>
                <c:ptCount val="4"/>
                <c:pt idx="0">
                  <c:v>1</c:v>
                </c:pt>
                <c:pt idx="1">
                  <c:v>2</c:v>
                </c:pt>
                <c:pt idx="2">
                  <c:v>4</c:v>
                </c:pt>
                <c:pt idx="3">
                  <c:v>8</c:v>
                </c:pt>
              </c:numCache>
            </c:numRef>
          </c:cat>
          <c:val>
            <c:numRef>
              <c:f>Graphs!$R$4:$U$4</c:f>
              <c:numCache>
                <c:formatCode>General</c:formatCode>
                <c:ptCount val="4"/>
                <c:pt idx="0">
                  <c:v>1.1430777619999</c:v>
                </c:pt>
                <c:pt idx="1">
                  <c:v>1.1059510743808501</c:v>
                </c:pt>
                <c:pt idx="2">
                  <c:v>0.96713707777609981</c:v>
                </c:pt>
                <c:pt idx="3">
                  <c:v>0.91330216034934997</c:v>
                </c:pt>
              </c:numCache>
            </c:numRef>
          </c:val>
          <c:smooth val="0"/>
          <c:extLst>
            <c:ext xmlns:c16="http://schemas.microsoft.com/office/drawing/2014/chart" uri="{C3380CC4-5D6E-409C-BE32-E72D297353CC}">
              <c16:uniqueId val="{00000013-EC98-4C0C-8696-4E73874EDF11}"/>
            </c:ext>
          </c:extLst>
        </c:ser>
        <c:ser>
          <c:idx val="11"/>
          <c:order val="3"/>
          <c:tx>
            <c:strRef>
              <c:f>Graphs!$Q$5</c:f>
              <c:strCache>
                <c:ptCount val="1"/>
                <c:pt idx="0">
                  <c:v>Shy guy</c:v>
                </c:pt>
              </c:strCache>
            </c:strRef>
          </c:tx>
          <c:spPr>
            <a:ln w="31750">
              <a:solidFill>
                <a:schemeClr val="tx1"/>
              </a:solidFill>
              <a:prstDash val="sysDot"/>
            </a:ln>
          </c:spPr>
          <c:cat>
            <c:numRef>
              <c:f>Graphs!$R$1:$U$1</c:f>
              <c:numCache>
                <c:formatCode>General</c:formatCode>
                <c:ptCount val="4"/>
                <c:pt idx="0">
                  <c:v>1</c:v>
                </c:pt>
                <c:pt idx="1">
                  <c:v>2</c:v>
                </c:pt>
                <c:pt idx="2">
                  <c:v>4</c:v>
                </c:pt>
                <c:pt idx="3">
                  <c:v>8</c:v>
                </c:pt>
              </c:numCache>
            </c:numRef>
          </c:cat>
          <c:val>
            <c:numRef>
              <c:f>Graphs!$R$5:$U$5</c:f>
              <c:numCache>
                <c:formatCode>General</c:formatCode>
                <c:ptCount val="4"/>
                <c:pt idx="0">
                  <c:v>0.74927298687138888</c:v>
                </c:pt>
                <c:pt idx="1">
                  <c:v>0.78642274394699996</c:v>
                </c:pt>
                <c:pt idx="2">
                  <c:v>0.79617023193144443</c:v>
                </c:pt>
                <c:pt idx="3">
                  <c:v>0.83607069972394443</c:v>
                </c:pt>
              </c:numCache>
            </c:numRef>
          </c:val>
          <c:smooth val="0"/>
          <c:extLst>
            <c:ext xmlns:c16="http://schemas.microsoft.com/office/drawing/2014/chart" uri="{C3380CC4-5D6E-409C-BE32-E72D297353CC}">
              <c16:uniqueId val="{00000014-EC98-4C0C-8696-4E73874EDF11}"/>
            </c:ext>
          </c:extLst>
        </c:ser>
        <c:ser>
          <c:idx val="12"/>
          <c:order val="4"/>
          <c:tx>
            <c:strRef>
              <c:f>Graphs!$Q$6</c:f>
              <c:strCache>
                <c:ptCount val="1"/>
                <c:pt idx="0">
                  <c:v>Darwin</c:v>
                </c:pt>
              </c:strCache>
            </c:strRef>
          </c:tx>
          <c:cat>
            <c:numRef>
              <c:f>Graphs!$R$1:$U$1</c:f>
              <c:numCache>
                <c:formatCode>General</c:formatCode>
                <c:ptCount val="4"/>
                <c:pt idx="0">
                  <c:v>1</c:v>
                </c:pt>
                <c:pt idx="1">
                  <c:v>2</c:v>
                </c:pt>
                <c:pt idx="2">
                  <c:v>4</c:v>
                </c:pt>
                <c:pt idx="3">
                  <c:v>8</c:v>
                </c:pt>
              </c:numCache>
            </c:numRef>
          </c:cat>
          <c:val>
            <c:numRef>
              <c:f>Graphs!$R$6:$U$6</c:f>
              <c:numCache>
                <c:formatCode>General</c:formatCode>
                <c:ptCount val="4"/>
                <c:pt idx="0">
                  <c:v>2.8198509298704999</c:v>
                </c:pt>
                <c:pt idx="1">
                  <c:v>2.1160536721029999</c:v>
                </c:pt>
                <c:pt idx="2">
                  <c:v>1.7829094464400004</c:v>
                </c:pt>
                <c:pt idx="3">
                  <c:v>1.2455936638484997</c:v>
                </c:pt>
              </c:numCache>
            </c:numRef>
          </c:val>
          <c:smooth val="0"/>
          <c:extLst>
            <c:ext xmlns:c16="http://schemas.microsoft.com/office/drawing/2014/chart" uri="{C3380CC4-5D6E-409C-BE32-E72D297353CC}">
              <c16:uniqueId val="{00000015-EC98-4C0C-8696-4E73874EDF11}"/>
            </c:ext>
          </c:extLst>
        </c:ser>
        <c:ser>
          <c:idx val="13"/>
          <c:order val="5"/>
          <c:tx>
            <c:strRef>
              <c:f>Graphs!$Q$7</c:f>
              <c:strCache>
                <c:ptCount val="1"/>
                <c:pt idx="0">
                  <c:v>Gambit</c:v>
                </c:pt>
              </c:strCache>
            </c:strRef>
          </c:tx>
          <c:cat>
            <c:numRef>
              <c:f>Graphs!$R$1:$U$1</c:f>
              <c:numCache>
                <c:formatCode>General</c:formatCode>
                <c:ptCount val="4"/>
                <c:pt idx="0">
                  <c:v>1</c:v>
                </c:pt>
                <c:pt idx="1">
                  <c:v>2</c:v>
                </c:pt>
                <c:pt idx="2">
                  <c:v>4</c:v>
                </c:pt>
                <c:pt idx="3">
                  <c:v>8</c:v>
                </c:pt>
              </c:numCache>
            </c:numRef>
          </c:cat>
          <c:val>
            <c:numRef>
              <c:f>Graphs!$R$7:$U$7</c:f>
              <c:numCache>
                <c:formatCode>General</c:formatCode>
                <c:ptCount val="4"/>
                <c:pt idx="0">
                  <c:v>2.2096599445549998</c:v>
                </c:pt>
                <c:pt idx="1">
                  <c:v>2.0524562785377776</c:v>
                </c:pt>
                <c:pt idx="2">
                  <c:v>1.8887523012705556</c:v>
                </c:pt>
                <c:pt idx="3">
                  <c:v>1.584632325886111</c:v>
                </c:pt>
              </c:numCache>
            </c:numRef>
          </c:val>
          <c:smooth val="0"/>
          <c:extLst>
            <c:ext xmlns:c16="http://schemas.microsoft.com/office/drawing/2014/chart" uri="{C3380CC4-5D6E-409C-BE32-E72D297353CC}">
              <c16:uniqueId val="{00000016-EC98-4C0C-8696-4E73874EDF11}"/>
            </c:ext>
          </c:extLst>
        </c:ser>
        <c:ser>
          <c:idx val="14"/>
          <c:order val="6"/>
          <c:tx>
            <c:strRef>
              <c:f>Graphs!$Q$8</c:f>
              <c:strCache>
                <c:ptCount val="1"/>
                <c:pt idx="0">
                  <c:v>Estelle</c:v>
                </c:pt>
              </c:strCache>
            </c:strRef>
          </c:tx>
          <c:cat>
            <c:numRef>
              <c:f>Graphs!$R$1:$U$1</c:f>
              <c:numCache>
                <c:formatCode>General</c:formatCode>
                <c:ptCount val="4"/>
                <c:pt idx="0">
                  <c:v>1</c:v>
                </c:pt>
                <c:pt idx="1">
                  <c:v>2</c:v>
                </c:pt>
                <c:pt idx="2">
                  <c:v>4</c:v>
                </c:pt>
                <c:pt idx="3">
                  <c:v>8</c:v>
                </c:pt>
              </c:numCache>
            </c:numRef>
          </c:cat>
          <c:val>
            <c:numRef>
              <c:f>Graphs!$R$8:$U$8</c:f>
              <c:numCache>
                <c:formatCode>General</c:formatCode>
                <c:ptCount val="4"/>
                <c:pt idx="0">
                  <c:v>1.6972063817494001</c:v>
                </c:pt>
                <c:pt idx="1">
                  <c:v>1.29341060954415</c:v>
                </c:pt>
                <c:pt idx="2">
                  <c:v>1.08134869714215</c:v>
                </c:pt>
                <c:pt idx="3">
                  <c:v>1.06311249205995</c:v>
                </c:pt>
              </c:numCache>
            </c:numRef>
          </c:val>
          <c:smooth val="0"/>
          <c:extLst>
            <c:ext xmlns:c16="http://schemas.microsoft.com/office/drawing/2014/chart" uri="{C3380CC4-5D6E-409C-BE32-E72D297353CC}">
              <c16:uniqueId val="{00000017-EC98-4C0C-8696-4E73874EDF11}"/>
            </c:ext>
          </c:extLst>
        </c:ser>
        <c:ser>
          <c:idx val="15"/>
          <c:order val="7"/>
          <c:tx>
            <c:strRef>
              <c:f>Graphs!$Q$9</c:f>
              <c:strCache>
                <c:ptCount val="1"/>
                <c:pt idx="0">
                  <c:v>Odin</c:v>
                </c:pt>
              </c:strCache>
            </c:strRef>
          </c:tx>
          <c:cat>
            <c:numRef>
              <c:f>Graphs!$R$1:$U$1</c:f>
              <c:numCache>
                <c:formatCode>General</c:formatCode>
                <c:ptCount val="4"/>
                <c:pt idx="0">
                  <c:v>1</c:v>
                </c:pt>
                <c:pt idx="1">
                  <c:v>2</c:v>
                </c:pt>
                <c:pt idx="2">
                  <c:v>4</c:v>
                </c:pt>
                <c:pt idx="3">
                  <c:v>8</c:v>
                </c:pt>
              </c:numCache>
            </c:numRef>
          </c:cat>
          <c:val>
            <c:numRef>
              <c:f>Graphs!$R$9:$U$9</c:f>
              <c:numCache>
                <c:formatCode>General</c:formatCode>
                <c:ptCount val="4"/>
                <c:pt idx="0">
                  <c:v>2.2063993111244997</c:v>
                </c:pt>
                <c:pt idx="1">
                  <c:v>2.0520735915004997</c:v>
                </c:pt>
                <c:pt idx="2">
                  <c:v>1.5990307831404997</c:v>
                </c:pt>
                <c:pt idx="3">
                  <c:v>1.3606085246143502</c:v>
                </c:pt>
              </c:numCache>
            </c:numRef>
          </c:val>
          <c:smooth val="0"/>
          <c:extLst>
            <c:ext xmlns:c16="http://schemas.microsoft.com/office/drawing/2014/chart" uri="{C3380CC4-5D6E-409C-BE32-E72D297353CC}">
              <c16:uniqueId val="{00000018-EC98-4C0C-8696-4E73874EDF11}"/>
            </c:ext>
          </c:extLst>
        </c:ser>
        <c:ser>
          <c:idx val="0"/>
          <c:order val="8"/>
          <c:tx>
            <c:strRef>
              <c:f>Graphs!$Q$2</c:f>
              <c:strCache>
                <c:ptCount val="1"/>
                <c:pt idx="0">
                  <c:v>Mario</c:v>
                </c:pt>
              </c:strCache>
            </c:strRef>
          </c:tx>
          <c:spPr>
            <a:ln>
              <a:prstDash val="lgDash"/>
            </a:ln>
          </c:spPr>
          <c:cat>
            <c:numRef>
              <c:f>Graphs!$R$1:$U$1</c:f>
              <c:numCache>
                <c:formatCode>General</c:formatCode>
                <c:ptCount val="4"/>
                <c:pt idx="0">
                  <c:v>1</c:v>
                </c:pt>
                <c:pt idx="1">
                  <c:v>2</c:v>
                </c:pt>
                <c:pt idx="2">
                  <c:v>4</c:v>
                </c:pt>
                <c:pt idx="3">
                  <c:v>8</c:v>
                </c:pt>
              </c:numCache>
            </c:numRef>
          </c:cat>
          <c:val>
            <c:numRef>
              <c:f>Graphs!$R$2:$U$2</c:f>
              <c:numCache>
                <c:formatCode>General</c:formatCode>
                <c:ptCount val="4"/>
                <c:pt idx="0">
                  <c:v>2.5212670696419996</c:v>
                </c:pt>
                <c:pt idx="1">
                  <c:v>1.9069619274319998</c:v>
                </c:pt>
                <c:pt idx="2">
                  <c:v>1.3710571527619999</c:v>
                </c:pt>
                <c:pt idx="3">
                  <c:v>1.1205333117866501</c:v>
                </c:pt>
              </c:numCache>
            </c:numRef>
          </c:val>
          <c:smooth val="0"/>
          <c:extLst>
            <c:ext xmlns:c16="http://schemas.microsoft.com/office/drawing/2014/chart" uri="{C3380CC4-5D6E-409C-BE32-E72D297353CC}">
              <c16:uniqueId val="{00000002-EC98-4C0C-8696-4E73874EDF11}"/>
            </c:ext>
          </c:extLst>
        </c:ser>
        <c:ser>
          <c:idx val="1"/>
          <c:order val="9"/>
          <c:tx>
            <c:strRef>
              <c:f>Graphs!$Q$3</c:f>
              <c:strCache>
                <c:ptCount val="1"/>
                <c:pt idx="0">
                  <c:v>Peach</c:v>
                </c:pt>
              </c:strCache>
            </c:strRef>
          </c:tx>
          <c:spPr>
            <a:ln w="31750">
              <a:solidFill>
                <a:schemeClr val="bg1">
                  <a:lumMod val="85000"/>
                </a:schemeClr>
              </a:solidFill>
            </a:ln>
          </c:spPr>
          <c:marker>
            <c:symbol val="circle"/>
            <c:size val="6"/>
            <c:spPr>
              <a:solidFill>
                <a:schemeClr val="bg1">
                  <a:lumMod val="85000"/>
                </a:schemeClr>
              </a:solidFill>
              <a:ln>
                <a:solidFill>
                  <a:schemeClr val="tx1"/>
                </a:solidFill>
              </a:ln>
            </c:spPr>
          </c:marker>
          <c:cat>
            <c:numRef>
              <c:f>Graphs!$R$1:$U$1</c:f>
              <c:numCache>
                <c:formatCode>General</c:formatCode>
                <c:ptCount val="4"/>
                <c:pt idx="0">
                  <c:v>1</c:v>
                </c:pt>
                <c:pt idx="1">
                  <c:v>2</c:v>
                </c:pt>
                <c:pt idx="2">
                  <c:v>4</c:v>
                </c:pt>
                <c:pt idx="3">
                  <c:v>8</c:v>
                </c:pt>
              </c:numCache>
            </c:numRef>
          </c:cat>
          <c:val>
            <c:numRef>
              <c:f>Graphs!$R$3:$U$3</c:f>
              <c:numCache>
                <c:formatCode>General</c:formatCode>
                <c:ptCount val="4"/>
                <c:pt idx="0">
                  <c:v>1.1498181438019501</c:v>
                </c:pt>
                <c:pt idx="1">
                  <c:v>1.1044664864989502</c:v>
                </c:pt>
                <c:pt idx="2">
                  <c:v>0.87095582674385008</c:v>
                </c:pt>
                <c:pt idx="3">
                  <c:v>0.80789977274550007</c:v>
                </c:pt>
              </c:numCache>
            </c:numRef>
          </c:val>
          <c:smooth val="0"/>
          <c:extLst>
            <c:ext xmlns:c16="http://schemas.microsoft.com/office/drawing/2014/chart" uri="{C3380CC4-5D6E-409C-BE32-E72D297353CC}">
              <c16:uniqueId val="{00000004-EC98-4C0C-8696-4E73874EDF11}"/>
            </c:ext>
          </c:extLst>
        </c:ser>
        <c:ser>
          <c:idx val="2"/>
          <c:order val="10"/>
          <c:tx>
            <c:strRef>
              <c:f>Graphs!$Q$4</c:f>
              <c:strCache>
                <c:ptCount val="1"/>
                <c:pt idx="0">
                  <c:v>Goodall</c:v>
                </c:pt>
              </c:strCache>
            </c:strRef>
          </c:tx>
          <c:spPr>
            <a:ln>
              <a:solidFill>
                <a:schemeClr val="bg1">
                  <a:lumMod val="50000"/>
                </a:schemeClr>
              </a:solidFill>
              <a:prstDash val="sysDash"/>
            </a:ln>
          </c:spPr>
          <c:marker>
            <c:symbol val="triangle"/>
            <c:size val="6"/>
            <c:spPr>
              <a:solidFill>
                <a:schemeClr val="bg1">
                  <a:lumMod val="75000"/>
                </a:schemeClr>
              </a:solidFill>
            </c:spPr>
          </c:marker>
          <c:cat>
            <c:numRef>
              <c:f>Graphs!$R$1:$U$1</c:f>
              <c:numCache>
                <c:formatCode>General</c:formatCode>
                <c:ptCount val="4"/>
                <c:pt idx="0">
                  <c:v>1</c:v>
                </c:pt>
                <c:pt idx="1">
                  <c:v>2</c:v>
                </c:pt>
                <c:pt idx="2">
                  <c:v>4</c:v>
                </c:pt>
                <c:pt idx="3">
                  <c:v>8</c:v>
                </c:pt>
              </c:numCache>
            </c:numRef>
          </c:cat>
          <c:val>
            <c:numRef>
              <c:f>Graphs!$R$4:$U$4</c:f>
              <c:numCache>
                <c:formatCode>General</c:formatCode>
                <c:ptCount val="4"/>
                <c:pt idx="0">
                  <c:v>1.1430777619999</c:v>
                </c:pt>
                <c:pt idx="1">
                  <c:v>1.1059510743808501</c:v>
                </c:pt>
                <c:pt idx="2">
                  <c:v>0.96713707777609981</c:v>
                </c:pt>
                <c:pt idx="3">
                  <c:v>0.91330216034934997</c:v>
                </c:pt>
              </c:numCache>
            </c:numRef>
          </c:val>
          <c:smooth val="0"/>
          <c:extLst>
            <c:ext xmlns:c16="http://schemas.microsoft.com/office/drawing/2014/chart" uri="{C3380CC4-5D6E-409C-BE32-E72D297353CC}">
              <c16:uniqueId val="{00000006-EC98-4C0C-8696-4E73874EDF11}"/>
            </c:ext>
          </c:extLst>
        </c:ser>
        <c:ser>
          <c:idx val="3"/>
          <c:order val="11"/>
          <c:tx>
            <c:strRef>
              <c:f>Graphs!$Q$5</c:f>
              <c:strCache>
                <c:ptCount val="1"/>
                <c:pt idx="0">
                  <c:v>Shy guy</c:v>
                </c:pt>
              </c:strCache>
            </c:strRef>
          </c:tx>
          <c:spPr>
            <a:ln w="31750">
              <a:solidFill>
                <a:schemeClr val="tx1"/>
              </a:solidFill>
              <a:prstDash val="sysDot"/>
            </a:ln>
          </c:spPr>
          <c:marker>
            <c:symbol val="square"/>
            <c:size val="5"/>
            <c:spPr>
              <a:solidFill>
                <a:schemeClr val="tx1"/>
              </a:solidFill>
              <a:ln>
                <a:solidFill>
                  <a:schemeClr val="tx1"/>
                </a:solidFill>
              </a:ln>
            </c:spPr>
          </c:marker>
          <c:cat>
            <c:numRef>
              <c:f>Graphs!$R$1:$U$1</c:f>
              <c:numCache>
                <c:formatCode>General</c:formatCode>
                <c:ptCount val="4"/>
                <c:pt idx="0">
                  <c:v>1</c:v>
                </c:pt>
                <c:pt idx="1">
                  <c:v>2</c:v>
                </c:pt>
                <c:pt idx="2">
                  <c:v>4</c:v>
                </c:pt>
                <c:pt idx="3">
                  <c:v>8</c:v>
                </c:pt>
              </c:numCache>
            </c:numRef>
          </c:cat>
          <c:val>
            <c:numRef>
              <c:f>Graphs!$R$5:$U$5</c:f>
              <c:numCache>
                <c:formatCode>General</c:formatCode>
                <c:ptCount val="4"/>
                <c:pt idx="0">
                  <c:v>0.74927298687138888</c:v>
                </c:pt>
                <c:pt idx="1">
                  <c:v>0.78642274394699996</c:v>
                </c:pt>
                <c:pt idx="2">
                  <c:v>0.79617023193144443</c:v>
                </c:pt>
                <c:pt idx="3">
                  <c:v>0.83607069972394443</c:v>
                </c:pt>
              </c:numCache>
            </c:numRef>
          </c:val>
          <c:smooth val="0"/>
          <c:extLst>
            <c:ext xmlns:c16="http://schemas.microsoft.com/office/drawing/2014/chart" uri="{C3380CC4-5D6E-409C-BE32-E72D297353CC}">
              <c16:uniqueId val="{00000008-EC98-4C0C-8696-4E73874EDF11}"/>
            </c:ext>
          </c:extLst>
        </c:ser>
        <c:ser>
          <c:idx val="4"/>
          <c:order val="12"/>
          <c:tx>
            <c:strRef>
              <c:f>Graphs!$Q$6</c:f>
              <c:strCache>
                <c:ptCount val="1"/>
                <c:pt idx="0">
                  <c:v>Darwin</c:v>
                </c:pt>
              </c:strCache>
            </c:strRef>
          </c:tx>
          <c:cat>
            <c:numRef>
              <c:f>Graphs!$R$1:$U$1</c:f>
              <c:numCache>
                <c:formatCode>General</c:formatCode>
                <c:ptCount val="4"/>
                <c:pt idx="0">
                  <c:v>1</c:v>
                </c:pt>
                <c:pt idx="1">
                  <c:v>2</c:v>
                </c:pt>
                <c:pt idx="2">
                  <c:v>4</c:v>
                </c:pt>
                <c:pt idx="3">
                  <c:v>8</c:v>
                </c:pt>
              </c:numCache>
            </c:numRef>
          </c:cat>
          <c:val>
            <c:numRef>
              <c:f>Graphs!$R$6:$U$6</c:f>
              <c:numCache>
                <c:formatCode>General</c:formatCode>
                <c:ptCount val="4"/>
                <c:pt idx="0">
                  <c:v>2.8198509298704999</c:v>
                </c:pt>
                <c:pt idx="1">
                  <c:v>2.1160536721029999</c:v>
                </c:pt>
                <c:pt idx="2">
                  <c:v>1.7829094464400004</c:v>
                </c:pt>
                <c:pt idx="3">
                  <c:v>1.2455936638484997</c:v>
                </c:pt>
              </c:numCache>
            </c:numRef>
          </c:val>
          <c:smooth val="0"/>
          <c:extLst>
            <c:ext xmlns:c16="http://schemas.microsoft.com/office/drawing/2014/chart" uri="{C3380CC4-5D6E-409C-BE32-E72D297353CC}">
              <c16:uniqueId val="{0000000A-EC98-4C0C-8696-4E73874EDF11}"/>
            </c:ext>
          </c:extLst>
        </c:ser>
        <c:ser>
          <c:idx val="5"/>
          <c:order val="13"/>
          <c:tx>
            <c:strRef>
              <c:f>Graphs!$Q$7</c:f>
              <c:strCache>
                <c:ptCount val="1"/>
                <c:pt idx="0">
                  <c:v>Gambit</c:v>
                </c:pt>
              </c:strCache>
            </c:strRef>
          </c:tx>
          <c:cat>
            <c:numRef>
              <c:f>Graphs!$R$1:$U$1</c:f>
              <c:numCache>
                <c:formatCode>General</c:formatCode>
                <c:ptCount val="4"/>
                <c:pt idx="0">
                  <c:v>1</c:v>
                </c:pt>
                <c:pt idx="1">
                  <c:v>2</c:v>
                </c:pt>
                <c:pt idx="2">
                  <c:v>4</c:v>
                </c:pt>
                <c:pt idx="3">
                  <c:v>8</c:v>
                </c:pt>
              </c:numCache>
            </c:numRef>
          </c:cat>
          <c:val>
            <c:numRef>
              <c:f>Graphs!$R$7:$U$7</c:f>
              <c:numCache>
                <c:formatCode>General</c:formatCode>
                <c:ptCount val="4"/>
                <c:pt idx="0">
                  <c:v>2.2096599445549998</c:v>
                </c:pt>
                <c:pt idx="1">
                  <c:v>2.0524562785377776</c:v>
                </c:pt>
                <c:pt idx="2">
                  <c:v>1.8887523012705556</c:v>
                </c:pt>
                <c:pt idx="3">
                  <c:v>1.584632325886111</c:v>
                </c:pt>
              </c:numCache>
            </c:numRef>
          </c:val>
          <c:smooth val="0"/>
          <c:extLst>
            <c:ext xmlns:c16="http://schemas.microsoft.com/office/drawing/2014/chart" uri="{C3380CC4-5D6E-409C-BE32-E72D297353CC}">
              <c16:uniqueId val="{0000000C-EC98-4C0C-8696-4E73874EDF11}"/>
            </c:ext>
          </c:extLst>
        </c:ser>
        <c:ser>
          <c:idx val="6"/>
          <c:order val="14"/>
          <c:tx>
            <c:strRef>
              <c:f>Graphs!$Q$8</c:f>
              <c:strCache>
                <c:ptCount val="1"/>
                <c:pt idx="0">
                  <c:v>Estelle</c:v>
                </c:pt>
              </c:strCache>
            </c:strRef>
          </c:tx>
          <c:cat>
            <c:numRef>
              <c:f>Graphs!$R$1:$U$1</c:f>
              <c:numCache>
                <c:formatCode>General</c:formatCode>
                <c:ptCount val="4"/>
                <c:pt idx="0">
                  <c:v>1</c:v>
                </c:pt>
                <c:pt idx="1">
                  <c:v>2</c:v>
                </c:pt>
                <c:pt idx="2">
                  <c:v>4</c:v>
                </c:pt>
                <c:pt idx="3">
                  <c:v>8</c:v>
                </c:pt>
              </c:numCache>
            </c:numRef>
          </c:cat>
          <c:val>
            <c:numRef>
              <c:f>Graphs!$R$8:$U$8</c:f>
              <c:numCache>
                <c:formatCode>General</c:formatCode>
                <c:ptCount val="4"/>
                <c:pt idx="0">
                  <c:v>1.6972063817494001</c:v>
                </c:pt>
                <c:pt idx="1">
                  <c:v>1.29341060954415</c:v>
                </c:pt>
                <c:pt idx="2">
                  <c:v>1.08134869714215</c:v>
                </c:pt>
                <c:pt idx="3">
                  <c:v>1.06311249205995</c:v>
                </c:pt>
              </c:numCache>
            </c:numRef>
          </c:val>
          <c:smooth val="0"/>
          <c:extLst>
            <c:ext xmlns:c16="http://schemas.microsoft.com/office/drawing/2014/chart" uri="{C3380CC4-5D6E-409C-BE32-E72D297353CC}">
              <c16:uniqueId val="{0000000E-EC98-4C0C-8696-4E73874EDF11}"/>
            </c:ext>
          </c:extLst>
        </c:ser>
        <c:ser>
          <c:idx val="7"/>
          <c:order val="15"/>
          <c:tx>
            <c:strRef>
              <c:f>Graphs!$Q$9</c:f>
              <c:strCache>
                <c:ptCount val="1"/>
                <c:pt idx="0">
                  <c:v>Odin</c:v>
                </c:pt>
              </c:strCache>
            </c:strRef>
          </c:tx>
          <c:cat>
            <c:numRef>
              <c:f>Graphs!$R$1:$U$1</c:f>
              <c:numCache>
                <c:formatCode>General</c:formatCode>
                <c:ptCount val="4"/>
                <c:pt idx="0">
                  <c:v>1</c:v>
                </c:pt>
                <c:pt idx="1">
                  <c:v>2</c:v>
                </c:pt>
                <c:pt idx="2">
                  <c:v>4</c:v>
                </c:pt>
                <c:pt idx="3">
                  <c:v>8</c:v>
                </c:pt>
              </c:numCache>
            </c:numRef>
          </c:cat>
          <c:val>
            <c:numRef>
              <c:f>Graphs!$R$9:$U$9</c:f>
              <c:numCache>
                <c:formatCode>General</c:formatCode>
                <c:ptCount val="4"/>
                <c:pt idx="0">
                  <c:v>2.2063993111244997</c:v>
                </c:pt>
                <c:pt idx="1">
                  <c:v>2.0520735915004997</c:v>
                </c:pt>
                <c:pt idx="2">
                  <c:v>1.5990307831404997</c:v>
                </c:pt>
                <c:pt idx="3">
                  <c:v>1.3606085246143502</c:v>
                </c:pt>
              </c:numCache>
            </c:numRef>
          </c:val>
          <c:smooth val="0"/>
          <c:extLst>
            <c:ext xmlns:c16="http://schemas.microsoft.com/office/drawing/2014/chart" uri="{C3380CC4-5D6E-409C-BE32-E72D297353CC}">
              <c16:uniqueId val="{00000010-EC98-4C0C-8696-4E73874EDF11}"/>
            </c:ext>
          </c:extLst>
        </c:ser>
        <c:dLbls>
          <c:showLegendKey val="0"/>
          <c:showVal val="0"/>
          <c:showCatName val="0"/>
          <c:showSerName val="0"/>
          <c:showPercent val="0"/>
          <c:showBubbleSize val="0"/>
        </c:dLbls>
        <c:marker val="1"/>
        <c:smooth val="0"/>
        <c:axId val="271568896"/>
        <c:axId val="271630336"/>
      </c:lineChart>
      <c:catAx>
        <c:axId val="271568896"/>
        <c:scaling>
          <c:orientation val="minMax"/>
        </c:scaling>
        <c:delete val="0"/>
        <c:axPos val="b"/>
        <c:title>
          <c:tx>
            <c:rich>
              <a:bodyPr/>
              <a:lstStyle/>
              <a:p>
                <a:pPr>
                  <a:defRPr sz="1100"/>
                </a:pPr>
                <a:r>
                  <a:rPr lang="en-US"/>
                  <a:t>Number of Potential Targets</a:t>
                </a:r>
              </a:p>
            </c:rich>
          </c:tx>
          <c:overlay val="0"/>
        </c:title>
        <c:numFmt formatCode="General" sourceLinked="1"/>
        <c:majorTickMark val="out"/>
        <c:minorTickMark val="none"/>
        <c:tickLblPos val="nextTo"/>
        <c:txPr>
          <a:bodyPr/>
          <a:lstStyle/>
          <a:p>
            <a:pPr>
              <a:defRPr sz="1100"/>
            </a:pPr>
            <a:endParaRPr lang="en-US"/>
          </a:p>
        </c:txPr>
        <c:crossAx val="271630336"/>
        <c:crosses val="autoZero"/>
        <c:auto val="1"/>
        <c:lblAlgn val="ctr"/>
        <c:lblOffset val="100"/>
        <c:tickLblSkip val="1"/>
        <c:noMultiLvlLbl val="0"/>
      </c:catAx>
      <c:valAx>
        <c:axId val="271630336"/>
        <c:scaling>
          <c:orientation val="minMax"/>
          <c:max val="3.5"/>
        </c:scaling>
        <c:delete val="0"/>
        <c:axPos val="l"/>
        <c:title>
          <c:tx>
            <c:rich>
              <a:bodyPr rot="-5400000" vert="horz"/>
              <a:lstStyle/>
              <a:p>
                <a:pPr>
                  <a:defRPr/>
                </a:pPr>
                <a:r>
                  <a:rPr lang="en-US"/>
                  <a:t>RT (s)</a:t>
                </a:r>
              </a:p>
            </c:rich>
          </c:tx>
          <c:overlay val="0"/>
        </c:title>
        <c:numFmt formatCode="General" sourceLinked="1"/>
        <c:majorTickMark val="out"/>
        <c:minorTickMark val="none"/>
        <c:tickLblPos val="nextTo"/>
        <c:txPr>
          <a:bodyPr/>
          <a:lstStyle/>
          <a:p>
            <a:pPr>
              <a:defRPr sz="1100"/>
            </a:pPr>
            <a:endParaRPr lang="en-US"/>
          </a:p>
        </c:txPr>
        <c:crossAx val="271568896"/>
        <c:crosses val="autoZero"/>
        <c:crossBetween val="between"/>
      </c:valAx>
    </c:plotArea>
    <c:legend>
      <c:legendPos val="r"/>
      <c:layout>
        <c:manualLayout>
          <c:xMode val="edge"/>
          <c:yMode val="edge"/>
          <c:x val="0.44445778652668416"/>
          <c:y val="1.4968391047893206E-2"/>
          <c:w val="0.55554221347331578"/>
          <c:h val="0.34795388479665845"/>
        </c:manualLayout>
      </c:layout>
      <c:overlay val="1"/>
    </c:legend>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latin typeface="Times New Roman" panose="02020603050405020304" pitchFamily="18" charset="0"/>
                <a:cs typeface="Times New Roman" panose="02020603050405020304" pitchFamily="18" charset="0"/>
              </a:defRPr>
            </a:pPr>
            <a:r>
              <a:rPr lang="en-US"/>
              <a:t>Comparing Adjusted Hicks</a:t>
            </a:r>
          </a:p>
        </c:rich>
      </c:tx>
      <c:overlay val="1"/>
    </c:title>
    <c:autoTitleDeleted val="0"/>
    <c:plotArea>
      <c:layout/>
      <c:lineChart>
        <c:grouping val="standard"/>
        <c:varyColors val="0"/>
        <c:ser>
          <c:idx val="0"/>
          <c:order val="0"/>
          <c:tx>
            <c:v>Darwin Tiny</c:v>
          </c:tx>
          <c:spPr>
            <a:ln w="31750">
              <a:solidFill>
                <a:sysClr val="windowText" lastClr="000000"/>
              </a:solidFill>
              <a:prstDash val="solid"/>
            </a:ln>
          </c:spPr>
          <c:marker>
            <c:symbol val="square"/>
            <c:size val="6"/>
            <c:spPr>
              <a:solidFill>
                <a:sysClr val="windowText" lastClr="000000"/>
              </a:solidFill>
              <a:ln>
                <a:solidFill>
                  <a:sysClr val="windowText" lastClr="000000"/>
                </a:solidFill>
                <a:prstDash val="lgDash"/>
              </a:ln>
            </c:spPr>
          </c:marker>
          <c:cat>
            <c:numRef>
              <c:f>Graphs!$C$37:$F$37</c:f>
              <c:numCache>
                <c:formatCode>General</c:formatCode>
                <c:ptCount val="4"/>
                <c:pt idx="0">
                  <c:v>1</c:v>
                </c:pt>
                <c:pt idx="1">
                  <c:v>2</c:v>
                </c:pt>
                <c:pt idx="2">
                  <c:v>4</c:v>
                </c:pt>
                <c:pt idx="3">
                  <c:v>8</c:v>
                </c:pt>
              </c:numCache>
            </c:numRef>
          </c:cat>
          <c:val>
            <c:numRef>
              <c:f>Graphs!$C$33:$F$33</c:f>
              <c:numCache>
                <c:formatCode>General</c:formatCode>
                <c:ptCount val="4"/>
                <c:pt idx="0">
                  <c:v>1.3366828203493499</c:v>
                </c:pt>
                <c:pt idx="1">
                  <c:v>1.1740374157560951</c:v>
                </c:pt>
                <c:pt idx="2">
                  <c:v>1.084340744174745</c:v>
                </c:pt>
                <c:pt idx="3">
                  <c:v>1.074406131652005</c:v>
                </c:pt>
              </c:numCache>
            </c:numRef>
          </c:val>
          <c:smooth val="0"/>
          <c:extLst>
            <c:ext xmlns:c16="http://schemas.microsoft.com/office/drawing/2014/chart" uri="{C3380CC4-5D6E-409C-BE32-E72D297353CC}">
              <c16:uniqueId val="{00000000-AE07-4CDD-A236-1D810A582D4D}"/>
            </c:ext>
          </c:extLst>
        </c:ser>
        <c:ser>
          <c:idx val="1"/>
          <c:order val="1"/>
          <c:tx>
            <c:v>Darwin Old</c:v>
          </c:tx>
          <c:spPr>
            <a:ln w="31750">
              <a:solidFill>
                <a:sysClr val="windowText" lastClr="000000"/>
              </a:solidFill>
              <a:prstDash val="dash"/>
            </a:ln>
          </c:spPr>
          <c:marker>
            <c:symbol val="circle"/>
            <c:size val="6"/>
            <c:spPr>
              <a:solidFill>
                <a:sysClr val="windowText" lastClr="000000"/>
              </a:solidFill>
              <a:ln>
                <a:solidFill>
                  <a:sysClr val="windowText" lastClr="000000"/>
                </a:solidFill>
                <a:prstDash val="solid"/>
              </a:ln>
            </c:spPr>
          </c:marker>
          <c:cat>
            <c:numRef>
              <c:f>Graphs!$C$37:$F$37</c:f>
              <c:numCache>
                <c:formatCode>General</c:formatCode>
                <c:ptCount val="4"/>
                <c:pt idx="0">
                  <c:v>1</c:v>
                </c:pt>
                <c:pt idx="1">
                  <c:v>2</c:v>
                </c:pt>
                <c:pt idx="2">
                  <c:v>4</c:v>
                </c:pt>
                <c:pt idx="3">
                  <c:v>8</c:v>
                </c:pt>
              </c:numCache>
            </c:numRef>
          </c:cat>
          <c:val>
            <c:numRef>
              <c:f>Graphs!$C$34:$F$34</c:f>
              <c:numCache>
                <c:formatCode>General</c:formatCode>
                <c:ptCount val="4"/>
                <c:pt idx="0">
                  <c:v>2.9463546078989404</c:v>
                </c:pt>
                <c:pt idx="1">
                  <c:v>2.5478382224113001</c:v>
                </c:pt>
                <c:pt idx="2">
                  <c:v>2.1188486910891147</c:v>
                </c:pt>
                <c:pt idx="3">
                  <c:v>1.6918304372266799</c:v>
                </c:pt>
              </c:numCache>
            </c:numRef>
          </c:val>
          <c:smooth val="0"/>
          <c:extLst>
            <c:ext xmlns:c16="http://schemas.microsoft.com/office/drawing/2014/chart" uri="{C3380CC4-5D6E-409C-BE32-E72D297353CC}">
              <c16:uniqueId val="{00000001-AE07-4CDD-A236-1D810A582D4D}"/>
            </c:ext>
          </c:extLst>
        </c:ser>
        <c:ser>
          <c:idx val="2"/>
          <c:order val="2"/>
          <c:tx>
            <c:v>Goodall Tiny</c:v>
          </c:tx>
          <c:spPr>
            <a:ln w="31750">
              <a:solidFill>
                <a:sysClr val="windowText" lastClr="000000">
                  <a:lumMod val="50000"/>
                  <a:lumOff val="50000"/>
                </a:sysClr>
              </a:solidFill>
            </a:ln>
          </c:spPr>
          <c:marker>
            <c:symbol val="square"/>
            <c:size val="6"/>
            <c:spPr>
              <a:solidFill>
                <a:sysClr val="windowText" lastClr="000000">
                  <a:lumMod val="50000"/>
                  <a:lumOff val="50000"/>
                </a:sysClr>
              </a:solidFill>
              <a:ln>
                <a:solidFill>
                  <a:sysClr val="windowText" lastClr="000000">
                    <a:lumMod val="50000"/>
                    <a:lumOff val="50000"/>
                  </a:sysClr>
                </a:solidFill>
              </a:ln>
            </c:spPr>
          </c:marker>
          <c:cat>
            <c:numRef>
              <c:f>Graphs!$C$37:$F$37</c:f>
              <c:numCache>
                <c:formatCode>General</c:formatCode>
                <c:ptCount val="4"/>
                <c:pt idx="0">
                  <c:v>1</c:v>
                </c:pt>
                <c:pt idx="1">
                  <c:v>2</c:v>
                </c:pt>
                <c:pt idx="2">
                  <c:v>4</c:v>
                </c:pt>
                <c:pt idx="3">
                  <c:v>8</c:v>
                </c:pt>
              </c:numCache>
            </c:numRef>
          </c:cat>
          <c:val>
            <c:numRef>
              <c:f>Graphs!$C$35:$F$35</c:f>
              <c:numCache>
                <c:formatCode>General</c:formatCode>
                <c:ptCount val="4"/>
                <c:pt idx="0">
                  <c:v>0.93608131398937999</c:v>
                </c:pt>
                <c:pt idx="1">
                  <c:v>0.84148533544796</c:v>
                </c:pt>
                <c:pt idx="2">
                  <c:v>0.7850386944586849</c:v>
                </c:pt>
                <c:pt idx="3">
                  <c:v>0.78060132796875492</c:v>
                </c:pt>
              </c:numCache>
            </c:numRef>
          </c:val>
          <c:smooth val="0"/>
          <c:extLst>
            <c:ext xmlns:c16="http://schemas.microsoft.com/office/drawing/2014/chart" uri="{C3380CC4-5D6E-409C-BE32-E72D297353CC}">
              <c16:uniqueId val="{00000002-AE07-4CDD-A236-1D810A582D4D}"/>
            </c:ext>
          </c:extLst>
        </c:ser>
        <c:ser>
          <c:idx val="3"/>
          <c:order val="3"/>
          <c:tx>
            <c:v>Goodall Old</c:v>
          </c:tx>
          <c:spPr>
            <a:ln w="31750">
              <a:solidFill>
                <a:sysClr val="windowText" lastClr="000000">
                  <a:lumMod val="50000"/>
                  <a:lumOff val="50000"/>
                </a:sysClr>
              </a:solidFill>
              <a:prstDash val="dash"/>
            </a:ln>
          </c:spPr>
          <c:marker>
            <c:symbol val="circle"/>
            <c:size val="6"/>
            <c:spPr>
              <a:solidFill>
                <a:sysClr val="windowText" lastClr="000000">
                  <a:lumMod val="50000"/>
                  <a:lumOff val="50000"/>
                </a:sysClr>
              </a:solidFill>
              <a:ln>
                <a:solidFill>
                  <a:sysClr val="windowText" lastClr="000000">
                    <a:lumMod val="50000"/>
                    <a:lumOff val="50000"/>
                  </a:sysClr>
                </a:solidFill>
              </a:ln>
            </c:spPr>
          </c:marker>
          <c:cat>
            <c:numRef>
              <c:f>Graphs!$C$37:$F$37</c:f>
              <c:numCache>
                <c:formatCode>General</c:formatCode>
                <c:ptCount val="4"/>
                <c:pt idx="0">
                  <c:v>1</c:v>
                </c:pt>
                <c:pt idx="1">
                  <c:v>2</c:v>
                </c:pt>
                <c:pt idx="2">
                  <c:v>4</c:v>
                </c:pt>
                <c:pt idx="3">
                  <c:v>8</c:v>
                </c:pt>
              </c:numCache>
            </c:numRef>
          </c:cat>
          <c:val>
            <c:numRef>
              <c:f>Graphs!$C$36:$F$36</c:f>
              <c:numCache>
                <c:formatCode>General</c:formatCode>
                <c:ptCount val="4"/>
                <c:pt idx="0">
                  <c:v>1.521298281474045</c:v>
                </c:pt>
                <c:pt idx="1">
                  <c:v>1.55154979856081</c:v>
                </c:pt>
                <c:pt idx="2">
                  <c:v>1.3589038006254499</c:v>
                </c:pt>
                <c:pt idx="3">
                  <c:v>1.1414885284270164</c:v>
                </c:pt>
              </c:numCache>
            </c:numRef>
          </c:val>
          <c:smooth val="0"/>
          <c:extLst>
            <c:ext xmlns:c16="http://schemas.microsoft.com/office/drawing/2014/chart" uri="{C3380CC4-5D6E-409C-BE32-E72D297353CC}">
              <c16:uniqueId val="{00000003-AE07-4CDD-A236-1D810A582D4D}"/>
            </c:ext>
          </c:extLst>
        </c:ser>
        <c:dLbls>
          <c:showLegendKey val="0"/>
          <c:showVal val="0"/>
          <c:showCatName val="0"/>
          <c:showSerName val="0"/>
          <c:showPercent val="0"/>
          <c:showBubbleSize val="0"/>
        </c:dLbls>
        <c:marker val="1"/>
        <c:smooth val="0"/>
        <c:axId val="194779008"/>
        <c:axId val="194781568"/>
      </c:lineChart>
      <c:catAx>
        <c:axId val="194779008"/>
        <c:scaling>
          <c:orientation val="minMax"/>
        </c:scaling>
        <c:delete val="0"/>
        <c:axPos val="b"/>
        <c:title>
          <c:tx>
            <c:rich>
              <a:bodyPr/>
              <a:lstStyle/>
              <a:p>
                <a:pPr>
                  <a:defRPr sz="1600">
                    <a:latin typeface="Times New Roman" panose="02020603050405020304" pitchFamily="18" charset="0"/>
                    <a:cs typeface="Times New Roman" panose="02020603050405020304" pitchFamily="18" charset="0"/>
                  </a:defRPr>
                </a:pPr>
                <a:r>
                  <a:rPr lang="en-US"/>
                  <a:t>Number of PTs</a:t>
                </a:r>
              </a:p>
            </c:rich>
          </c:tx>
          <c:overlay val="0"/>
        </c:title>
        <c:numFmt formatCode="General" sourceLinked="1"/>
        <c:majorTickMark val="none"/>
        <c:minorTickMark val="none"/>
        <c:tickLblPos val="nextTo"/>
        <c:txPr>
          <a:bodyPr/>
          <a:lstStyle/>
          <a:p>
            <a:pPr>
              <a:defRPr sz="1600">
                <a:latin typeface="Times New Roman" panose="02020603050405020304" pitchFamily="18" charset="0"/>
                <a:cs typeface="Times New Roman" panose="02020603050405020304" pitchFamily="18" charset="0"/>
              </a:defRPr>
            </a:pPr>
            <a:endParaRPr lang="en-US"/>
          </a:p>
        </c:txPr>
        <c:crossAx val="194781568"/>
        <c:crosses val="autoZero"/>
        <c:auto val="1"/>
        <c:lblAlgn val="ctr"/>
        <c:lblOffset val="100"/>
        <c:noMultiLvlLbl val="0"/>
      </c:catAx>
      <c:valAx>
        <c:axId val="194781568"/>
        <c:scaling>
          <c:orientation val="minMax"/>
          <c:min val="0"/>
        </c:scaling>
        <c:delete val="0"/>
        <c:axPos val="l"/>
        <c:majorGridlines>
          <c:spPr>
            <a:ln>
              <a:noFill/>
            </a:ln>
          </c:spPr>
        </c:majorGridlines>
        <c:title>
          <c:tx>
            <c:rich>
              <a:bodyPr rot="-5400000" vert="horz"/>
              <a:lstStyle/>
              <a:p>
                <a:pPr>
                  <a:defRPr sz="1600">
                    <a:latin typeface="Times New Roman" panose="02020603050405020304" pitchFamily="18" charset="0"/>
                    <a:cs typeface="Times New Roman" panose="02020603050405020304" pitchFamily="18" charset="0"/>
                  </a:defRPr>
                </a:pPr>
                <a:r>
                  <a:rPr lang="en-US"/>
                  <a:t>RT (s)</a:t>
                </a:r>
              </a:p>
            </c:rich>
          </c:tx>
          <c:overlay val="0"/>
        </c:title>
        <c:numFmt formatCode="General" sourceLinked="1"/>
        <c:majorTickMark val="none"/>
        <c:minorTickMark val="none"/>
        <c:tickLblPos val="nextTo"/>
        <c:txPr>
          <a:bodyPr/>
          <a:lstStyle/>
          <a:p>
            <a:pPr>
              <a:defRPr sz="1600">
                <a:latin typeface="Times New Roman" panose="02020603050405020304" pitchFamily="18" charset="0"/>
                <a:cs typeface="Times New Roman" panose="02020603050405020304" pitchFamily="18" charset="0"/>
              </a:defRPr>
            </a:pPr>
            <a:endParaRPr lang="en-US"/>
          </a:p>
        </c:txPr>
        <c:crossAx val="194779008"/>
        <c:crosses val="autoZero"/>
        <c:crossBetween val="between"/>
      </c:valAx>
    </c:plotArea>
    <c:legend>
      <c:legendPos val="r"/>
      <c:layout>
        <c:manualLayout>
          <c:xMode val="edge"/>
          <c:yMode val="edge"/>
          <c:x val="0.28763823272090983"/>
          <c:y val="0.59629374453193351"/>
          <c:w val="0.66010416666666671"/>
          <c:h val="0.22361001749781279"/>
        </c:manualLayout>
      </c:layout>
      <c:overlay val="1"/>
      <c:txPr>
        <a:bodyPr/>
        <a:lstStyle/>
        <a:p>
          <a:pPr>
            <a:defRPr sz="1400">
              <a:latin typeface="Times New Roman" panose="02020603050405020304" pitchFamily="18" charset="0"/>
              <a:cs typeface="Times New Roman" panose="02020603050405020304" pitchFamily="18" charset="0"/>
            </a:defRPr>
          </a:pPr>
          <a:endParaRPr lang="en-US"/>
        </a:p>
      </c:txPr>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lrMapOvr bg1="lt1" tx1="dk1" bg2="lt2" tx2="dk2" accent1="accent1" accent2="accent2" accent3="accent3" accent4="accent4" accent5="accent5" accent6="accent6" hlink="hlink" folHlink="folHlink"/>
  <c:chart>
    <c:title>
      <c:tx>
        <c:rich>
          <a:bodyPr/>
          <a:lstStyle/>
          <a:p>
            <a:pPr>
              <a:defRPr/>
            </a:pPr>
            <a:r>
              <a:rPr lang="en-US"/>
              <a:t>Fixed Location</a:t>
            </a:r>
          </a:p>
        </c:rich>
      </c:tx>
      <c:overlay val="1"/>
    </c:title>
    <c:autoTitleDeleted val="0"/>
    <c:plotArea>
      <c:layout/>
      <c:lineChart>
        <c:grouping val="standard"/>
        <c:varyColors val="0"/>
        <c:ser>
          <c:idx val="0"/>
          <c:order val="0"/>
          <c:tx>
            <c:strRef>
              <c:f>Graphs!$Q$2</c:f>
              <c:strCache>
                <c:ptCount val="1"/>
                <c:pt idx="0">
                  <c:v>Mario</c:v>
                </c:pt>
              </c:strCache>
            </c:strRef>
          </c:tx>
          <c:spPr>
            <a:ln>
              <a:prstDash val="lgDash"/>
            </a:ln>
          </c:spPr>
          <c:cat>
            <c:numRef>
              <c:f>Graphs!$R$1:$U$1</c:f>
              <c:numCache>
                <c:formatCode>General</c:formatCode>
                <c:ptCount val="4"/>
                <c:pt idx="0">
                  <c:v>1</c:v>
                </c:pt>
                <c:pt idx="1">
                  <c:v>2</c:v>
                </c:pt>
                <c:pt idx="2">
                  <c:v>4</c:v>
                </c:pt>
                <c:pt idx="3">
                  <c:v>8</c:v>
                </c:pt>
              </c:numCache>
            </c:numRef>
          </c:cat>
          <c:val>
            <c:numRef>
              <c:f>Graphs!$R$2:$U$2</c:f>
              <c:numCache>
                <c:formatCode>General</c:formatCode>
                <c:ptCount val="4"/>
                <c:pt idx="0">
                  <c:v>2.5212670696419996</c:v>
                </c:pt>
                <c:pt idx="1">
                  <c:v>1.9069619274319998</c:v>
                </c:pt>
                <c:pt idx="2">
                  <c:v>1.3710571527619999</c:v>
                </c:pt>
                <c:pt idx="3">
                  <c:v>1.1205333117866501</c:v>
                </c:pt>
              </c:numCache>
            </c:numRef>
          </c:val>
          <c:smooth val="0"/>
          <c:extLst>
            <c:ext xmlns:c16="http://schemas.microsoft.com/office/drawing/2014/chart" uri="{C3380CC4-5D6E-409C-BE32-E72D297353CC}">
              <c16:uniqueId val="{00000000-7C3B-4A1F-A9DE-5C229F5EDE71}"/>
            </c:ext>
          </c:extLst>
        </c:ser>
        <c:ser>
          <c:idx val="1"/>
          <c:order val="1"/>
          <c:tx>
            <c:strRef>
              <c:f>Graphs!$Q$3</c:f>
              <c:strCache>
                <c:ptCount val="1"/>
                <c:pt idx="0">
                  <c:v>Peach</c:v>
                </c:pt>
              </c:strCache>
            </c:strRef>
          </c:tx>
          <c:spPr>
            <a:ln w="31750">
              <a:solidFill>
                <a:schemeClr val="bg1">
                  <a:lumMod val="85000"/>
                </a:schemeClr>
              </a:solidFill>
            </a:ln>
          </c:spPr>
          <c:marker>
            <c:symbol val="circle"/>
            <c:size val="6"/>
            <c:spPr>
              <a:solidFill>
                <a:schemeClr val="bg1">
                  <a:lumMod val="85000"/>
                </a:schemeClr>
              </a:solidFill>
              <a:ln>
                <a:solidFill>
                  <a:schemeClr val="tx1"/>
                </a:solidFill>
              </a:ln>
            </c:spPr>
          </c:marker>
          <c:cat>
            <c:numRef>
              <c:f>Graphs!$R$1:$U$1</c:f>
              <c:numCache>
                <c:formatCode>General</c:formatCode>
                <c:ptCount val="4"/>
                <c:pt idx="0">
                  <c:v>1</c:v>
                </c:pt>
                <c:pt idx="1">
                  <c:v>2</c:v>
                </c:pt>
                <c:pt idx="2">
                  <c:v>4</c:v>
                </c:pt>
                <c:pt idx="3">
                  <c:v>8</c:v>
                </c:pt>
              </c:numCache>
            </c:numRef>
          </c:cat>
          <c:val>
            <c:numRef>
              <c:f>Graphs!$R$3:$U$3</c:f>
              <c:numCache>
                <c:formatCode>General</c:formatCode>
                <c:ptCount val="4"/>
                <c:pt idx="0">
                  <c:v>1.1498181438019501</c:v>
                </c:pt>
                <c:pt idx="1">
                  <c:v>1.1044664864989502</c:v>
                </c:pt>
                <c:pt idx="2">
                  <c:v>0.87095582674385008</c:v>
                </c:pt>
                <c:pt idx="3">
                  <c:v>0.80789977274550007</c:v>
                </c:pt>
              </c:numCache>
            </c:numRef>
          </c:val>
          <c:smooth val="0"/>
          <c:extLst>
            <c:ext xmlns:c16="http://schemas.microsoft.com/office/drawing/2014/chart" uri="{C3380CC4-5D6E-409C-BE32-E72D297353CC}">
              <c16:uniqueId val="{00000001-7C3B-4A1F-A9DE-5C229F5EDE71}"/>
            </c:ext>
          </c:extLst>
        </c:ser>
        <c:ser>
          <c:idx val="2"/>
          <c:order val="2"/>
          <c:tx>
            <c:strRef>
              <c:f>Graphs!$Q$4</c:f>
              <c:strCache>
                <c:ptCount val="1"/>
                <c:pt idx="0">
                  <c:v>Goodall</c:v>
                </c:pt>
              </c:strCache>
            </c:strRef>
          </c:tx>
          <c:spPr>
            <a:ln>
              <a:solidFill>
                <a:schemeClr val="bg1">
                  <a:lumMod val="50000"/>
                </a:schemeClr>
              </a:solidFill>
              <a:prstDash val="sysDash"/>
            </a:ln>
          </c:spPr>
          <c:marker>
            <c:symbol val="triangle"/>
            <c:size val="6"/>
            <c:spPr>
              <a:solidFill>
                <a:schemeClr val="bg1">
                  <a:lumMod val="75000"/>
                </a:schemeClr>
              </a:solidFill>
            </c:spPr>
          </c:marker>
          <c:cat>
            <c:numRef>
              <c:f>Graphs!$R$1:$U$1</c:f>
              <c:numCache>
                <c:formatCode>General</c:formatCode>
                <c:ptCount val="4"/>
                <c:pt idx="0">
                  <c:v>1</c:v>
                </c:pt>
                <c:pt idx="1">
                  <c:v>2</c:v>
                </c:pt>
                <c:pt idx="2">
                  <c:v>4</c:v>
                </c:pt>
                <c:pt idx="3">
                  <c:v>8</c:v>
                </c:pt>
              </c:numCache>
            </c:numRef>
          </c:cat>
          <c:val>
            <c:numRef>
              <c:f>Graphs!$R$4:$U$4</c:f>
              <c:numCache>
                <c:formatCode>General</c:formatCode>
                <c:ptCount val="4"/>
                <c:pt idx="0">
                  <c:v>1.1430777619999</c:v>
                </c:pt>
                <c:pt idx="1">
                  <c:v>1.1059510743808501</c:v>
                </c:pt>
                <c:pt idx="2">
                  <c:v>0.96713707777609981</c:v>
                </c:pt>
                <c:pt idx="3">
                  <c:v>0.91330216034934997</c:v>
                </c:pt>
              </c:numCache>
            </c:numRef>
          </c:val>
          <c:smooth val="0"/>
          <c:extLst>
            <c:ext xmlns:c16="http://schemas.microsoft.com/office/drawing/2014/chart" uri="{C3380CC4-5D6E-409C-BE32-E72D297353CC}">
              <c16:uniqueId val="{00000002-7C3B-4A1F-A9DE-5C229F5EDE71}"/>
            </c:ext>
          </c:extLst>
        </c:ser>
        <c:ser>
          <c:idx val="3"/>
          <c:order val="3"/>
          <c:tx>
            <c:strRef>
              <c:f>Graphs!$Q$5</c:f>
              <c:strCache>
                <c:ptCount val="1"/>
                <c:pt idx="0">
                  <c:v>Shy guy</c:v>
                </c:pt>
              </c:strCache>
            </c:strRef>
          </c:tx>
          <c:spPr>
            <a:ln w="31750">
              <a:solidFill>
                <a:schemeClr val="tx1"/>
              </a:solidFill>
              <a:prstDash val="sysDot"/>
            </a:ln>
          </c:spPr>
          <c:marker>
            <c:symbol val="square"/>
            <c:size val="5"/>
            <c:spPr>
              <a:solidFill>
                <a:schemeClr val="tx1"/>
              </a:solidFill>
              <a:ln>
                <a:solidFill>
                  <a:schemeClr val="tx1"/>
                </a:solidFill>
              </a:ln>
            </c:spPr>
          </c:marker>
          <c:cat>
            <c:numRef>
              <c:f>Graphs!$R$1:$U$1</c:f>
              <c:numCache>
                <c:formatCode>General</c:formatCode>
                <c:ptCount val="4"/>
                <c:pt idx="0">
                  <c:v>1</c:v>
                </c:pt>
                <c:pt idx="1">
                  <c:v>2</c:v>
                </c:pt>
                <c:pt idx="2">
                  <c:v>4</c:v>
                </c:pt>
                <c:pt idx="3">
                  <c:v>8</c:v>
                </c:pt>
              </c:numCache>
            </c:numRef>
          </c:cat>
          <c:val>
            <c:numRef>
              <c:f>Graphs!$R$5:$U$5</c:f>
              <c:numCache>
                <c:formatCode>General</c:formatCode>
                <c:ptCount val="4"/>
                <c:pt idx="0">
                  <c:v>0.74927298687138888</c:v>
                </c:pt>
                <c:pt idx="1">
                  <c:v>0.78642274394699996</c:v>
                </c:pt>
                <c:pt idx="2">
                  <c:v>0.79617023193144443</c:v>
                </c:pt>
                <c:pt idx="3">
                  <c:v>0.83607069972394443</c:v>
                </c:pt>
              </c:numCache>
            </c:numRef>
          </c:val>
          <c:smooth val="0"/>
          <c:extLst>
            <c:ext xmlns:c16="http://schemas.microsoft.com/office/drawing/2014/chart" uri="{C3380CC4-5D6E-409C-BE32-E72D297353CC}">
              <c16:uniqueId val="{00000003-7C3B-4A1F-A9DE-5C229F5EDE71}"/>
            </c:ext>
          </c:extLst>
        </c:ser>
        <c:ser>
          <c:idx val="4"/>
          <c:order val="4"/>
          <c:tx>
            <c:strRef>
              <c:f>Graphs!$Q$6</c:f>
              <c:strCache>
                <c:ptCount val="1"/>
                <c:pt idx="0">
                  <c:v>Darwin</c:v>
                </c:pt>
              </c:strCache>
            </c:strRef>
          </c:tx>
          <c:cat>
            <c:numRef>
              <c:f>Graphs!$R$1:$U$1</c:f>
              <c:numCache>
                <c:formatCode>General</c:formatCode>
                <c:ptCount val="4"/>
                <c:pt idx="0">
                  <c:v>1</c:v>
                </c:pt>
                <c:pt idx="1">
                  <c:v>2</c:v>
                </c:pt>
                <c:pt idx="2">
                  <c:v>4</c:v>
                </c:pt>
                <c:pt idx="3">
                  <c:v>8</c:v>
                </c:pt>
              </c:numCache>
            </c:numRef>
          </c:cat>
          <c:val>
            <c:numRef>
              <c:f>Graphs!$R$6:$U$6</c:f>
              <c:numCache>
                <c:formatCode>General</c:formatCode>
                <c:ptCount val="4"/>
                <c:pt idx="0">
                  <c:v>2.8198509298704999</c:v>
                </c:pt>
                <c:pt idx="1">
                  <c:v>2.1160536721029999</c:v>
                </c:pt>
                <c:pt idx="2">
                  <c:v>1.7829094464400004</c:v>
                </c:pt>
                <c:pt idx="3">
                  <c:v>1.2455936638484997</c:v>
                </c:pt>
              </c:numCache>
            </c:numRef>
          </c:val>
          <c:smooth val="0"/>
          <c:extLst>
            <c:ext xmlns:c16="http://schemas.microsoft.com/office/drawing/2014/chart" uri="{C3380CC4-5D6E-409C-BE32-E72D297353CC}">
              <c16:uniqueId val="{0000000F-67A8-44EF-A43F-D0FCF236469D}"/>
            </c:ext>
          </c:extLst>
        </c:ser>
        <c:ser>
          <c:idx val="5"/>
          <c:order val="5"/>
          <c:tx>
            <c:strRef>
              <c:f>Graphs!$Q$7</c:f>
              <c:strCache>
                <c:ptCount val="1"/>
                <c:pt idx="0">
                  <c:v>Gambit</c:v>
                </c:pt>
              </c:strCache>
            </c:strRef>
          </c:tx>
          <c:cat>
            <c:numRef>
              <c:f>Graphs!$R$1:$U$1</c:f>
              <c:numCache>
                <c:formatCode>General</c:formatCode>
                <c:ptCount val="4"/>
                <c:pt idx="0">
                  <c:v>1</c:v>
                </c:pt>
                <c:pt idx="1">
                  <c:v>2</c:v>
                </c:pt>
                <c:pt idx="2">
                  <c:v>4</c:v>
                </c:pt>
                <c:pt idx="3">
                  <c:v>8</c:v>
                </c:pt>
              </c:numCache>
            </c:numRef>
          </c:cat>
          <c:val>
            <c:numRef>
              <c:f>Graphs!$R$7:$U$7</c:f>
              <c:numCache>
                <c:formatCode>General</c:formatCode>
                <c:ptCount val="4"/>
                <c:pt idx="0">
                  <c:v>2.2096599445549998</c:v>
                </c:pt>
                <c:pt idx="1">
                  <c:v>2.0524562785377776</c:v>
                </c:pt>
                <c:pt idx="2">
                  <c:v>1.8887523012705556</c:v>
                </c:pt>
                <c:pt idx="3">
                  <c:v>1.584632325886111</c:v>
                </c:pt>
              </c:numCache>
            </c:numRef>
          </c:val>
          <c:smooth val="0"/>
          <c:extLst>
            <c:ext xmlns:c16="http://schemas.microsoft.com/office/drawing/2014/chart" uri="{C3380CC4-5D6E-409C-BE32-E72D297353CC}">
              <c16:uniqueId val="{00000010-67A8-44EF-A43F-D0FCF236469D}"/>
            </c:ext>
          </c:extLst>
        </c:ser>
        <c:ser>
          <c:idx val="6"/>
          <c:order val="6"/>
          <c:tx>
            <c:strRef>
              <c:f>Graphs!$Q$8</c:f>
              <c:strCache>
                <c:ptCount val="1"/>
                <c:pt idx="0">
                  <c:v>Estelle</c:v>
                </c:pt>
              </c:strCache>
            </c:strRef>
          </c:tx>
          <c:cat>
            <c:numRef>
              <c:f>Graphs!$R$1:$U$1</c:f>
              <c:numCache>
                <c:formatCode>General</c:formatCode>
                <c:ptCount val="4"/>
                <c:pt idx="0">
                  <c:v>1</c:v>
                </c:pt>
                <c:pt idx="1">
                  <c:v>2</c:v>
                </c:pt>
                <c:pt idx="2">
                  <c:v>4</c:v>
                </c:pt>
                <c:pt idx="3">
                  <c:v>8</c:v>
                </c:pt>
              </c:numCache>
            </c:numRef>
          </c:cat>
          <c:val>
            <c:numRef>
              <c:f>Graphs!$R$8:$U$8</c:f>
              <c:numCache>
                <c:formatCode>General</c:formatCode>
                <c:ptCount val="4"/>
                <c:pt idx="0">
                  <c:v>1.6972063817494001</c:v>
                </c:pt>
                <c:pt idx="1">
                  <c:v>1.29341060954415</c:v>
                </c:pt>
                <c:pt idx="2">
                  <c:v>1.08134869714215</c:v>
                </c:pt>
                <c:pt idx="3">
                  <c:v>1.06311249205995</c:v>
                </c:pt>
              </c:numCache>
            </c:numRef>
          </c:val>
          <c:smooth val="0"/>
          <c:extLst>
            <c:ext xmlns:c16="http://schemas.microsoft.com/office/drawing/2014/chart" uri="{C3380CC4-5D6E-409C-BE32-E72D297353CC}">
              <c16:uniqueId val="{00000011-67A8-44EF-A43F-D0FCF236469D}"/>
            </c:ext>
          </c:extLst>
        </c:ser>
        <c:ser>
          <c:idx val="7"/>
          <c:order val="7"/>
          <c:tx>
            <c:strRef>
              <c:f>Graphs!$Q$9</c:f>
              <c:strCache>
                <c:ptCount val="1"/>
                <c:pt idx="0">
                  <c:v>Odin</c:v>
                </c:pt>
              </c:strCache>
            </c:strRef>
          </c:tx>
          <c:cat>
            <c:numRef>
              <c:f>Graphs!$R$1:$U$1</c:f>
              <c:numCache>
                <c:formatCode>General</c:formatCode>
                <c:ptCount val="4"/>
                <c:pt idx="0">
                  <c:v>1</c:v>
                </c:pt>
                <c:pt idx="1">
                  <c:v>2</c:v>
                </c:pt>
                <c:pt idx="2">
                  <c:v>4</c:v>
                </c:pt>
                <c:pt idx="3">
                  <c:v>8</c:v>
                </c:pt>
              </c:numCache>
            </c:numRef>
          </c:cat>
          <c:val>
            <c:numRef>
              <c:f>Graphs!$R$9:$U$9</c:f>
              <c:numCache>
                <c:formatCode>General</c:formatCode>
                <c:ptCount val="4"/>
                <c:pt idx="0">
                  <c:v>2.2063993111244997</c:v>
                </c:pt>
                <c:pt idx="1">
                  <c:v>2.0520735915004997</c:v>
                </c:pt>
                <c:pt idx="2">
                  <c:v>1.5990307831404997</c:v>
                </c:pt>
                <c:pt idx="3">
                  <c:v>1.3606085246143502</c:v>
                </c:pt>
              </c:numCache>
            </c:numRef>
          </c:val>
          <c:smooth val="0"/>
          <c:extLst>
            <c:ext xmlns:c16="http://schemas.microsoft.com/office/drawing/2014/chart" uri="{C3380CC4-5D6E-409C-BE32-E72D297353CC}">
              <c16:uniqueId val="{00000012-67A8-44EF-A43F-D0FCF236469D}"/>
            </c:ext>
          </c:extLst>
        </c:ser>
        <c:dLbls>
          <c:showLegendKey val="0"/>
          <c:showVal val="0"/>
          <c:showCatName val="0"/>
          <c:showSerName val="0"/>
          <c:showPercent val="0"/>
          <c:showBubbleSize val="0"/>
        </c:dLbls>
        <c:marker val="1"/>
        <c:smooth val="0"/>
        <c:axId val="271568896"/>
        <c:axId val="271630336"/>
      </c:lineChart>
      <c:catAx>
        <c:axId val="271568896"/>
        <c:scaling>
          <c:orientation val="minMax"/>
        </c:scaling>
        <c:delete val="0"/>
        <c:axPos val="b"/>
        <c:title>
          <c:tx>
            <c:rich>
              <a:bodyPr/>
              <a:lstStyle/>
              <a:p>
                <a:pPr>
                  <a:defRPr sz="1100"/>
                </a:pPr>
                <a:r>
                  <a:rPr lang="en-US"/>
                  <a:t>Number of PTs</a:t>
                </a:r>
              </a:p>
            </c:rich>
          </c:tx>
          <c:overlay val="0"/>
        </c:title>
        <c:numFmt formatCode="General" sourceLinked="1"/>
        <c:majorTickMark val="out"/>
        <c:minorTickMark val="none"/>
        <c:tickLblPos val="nextTo"/>
        <c:txPr>
          <a:bodyPr/>
          <a:lstStyle/>
          <a:p>
            <a:pPr>
              <a:defRPr sz="1100"/>
            </a:pPr>
            <a:endParaRPr lang="en-US"/>
          </a:p>
        </c:txPr>
        <c:crossAx val="271630336"/>
        <c:crosses val="autoZero"/>
        <c:auto val="1"/>
        <c:lblAlgn val="ctr"/>
        <c:lblOffset val="100"/>
        <c:tickLblSkip val="1"/>
        <c:noMultiLvlLbl val="0"/>
      </c:catAx>
      <c:valAx>
        <c:axId val="271630336"/>
        <c:scaling>
          <c:orientation val="minMax"/>
        </c:scaling>
        <c:delete val="0"/>
        <c:axPos val="l"/>
        <c:title>
          <c:tx>
            <c:rich>
              <a:bodyPr rot="-5400000" vert="horz"/>
              <a:lstStyle/>
              <a:p>
                <a:pPr>
                  <a:defRPr/>
                </a:pPr>
                <a:r>
                  <a:rPr lang="en-US"/>
                  <a:t>Avg Median</a:t>
                </a:r>
                <a:r>
                  <a:rPr lang="en-US" baseline="0"/>
                  <a:t> RT (s)</a:t>
                </a:r>
                <a:endParaRPr lang="en-US"/>
              </a:p>
            </c:rich>
          </c:tx>
          <c:overlay val="0"/>
        </c:title>
        <c:numFmt formatCode="General" sourceLinked="1"/>
        <c:majorTickMark val="out"/>
        <c:minorTickMark val="none"/>
        <c:tickLblPos val="nextTo"/>
        <c:txPr>
          <a:bodyPr/>
          <a:lstStyle/>
          <a:p>
            <a:pPr>
              <a:defRPr sz="1100"/>
            </a:pPr>
            <a:endParaRPr lang="en-US"/>
          </a:p>
        </c:txPr>
        <c:crossAx val="271568896"/>
        <c:crosses val="autoZero"/>
        <c:crossBetween val="between"/>
      </c:valAx>
    </c:plotArea>
    <c:legend>
      <c:legendPos val="r"/>
      <c:layout>
        <c:manualLayout>
          <c:xMode val="edge"/>
          <c:yMode val="edge"/>
          <c:x val="0.71631889763779533"/>
          <c:y val="1.6573709536307952E-2"/>
          <c:w val="0.23956665573053368"/>
          <c:h val="0.29049759405074366"/>
        </c:manualLayout>
      </c:layout>
      <c:overlay val="1"/>
    </c:legend>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lrMapOvr bg1="lt1" tx1="dk1" bg2="lt2" tx2="dk2" accent1="accent1" accent2="accent2" accent3="accent3" accent4="accent4" accent5="accent5" accent6="accent6" hlink="hlink" folHlink="folHlink"/>
  <c:chart>
    <c:title>
      <c:tx>
        <c:rich>
          <a:bodyPr/>
          <a:lstStyle/>
          <a:p>
            <a:pPr>
              <a:defRPr/>
            </a:pPr>
            <a:r>
              <a:rPr lang="en-US"/>
              <a:t>Rand</a:t>
            </a:r>
            <a:r>
              <a:rPr lang="en-US" baseline="0"/>
              <a:t> Loc</a:t>
            </a:r>
            <a:endParaRPr lang="en-US"/>
          </a:p>
        </c:rich>
      </c:tx>
      <c:overlay val="1"/>
    </c:title>
    <c:autoTitleDeleted val="0"/>
    <c:plotArea>
      <c:layout/>
      <c:lineChart>
        <c:grouping val="standard"/>
        <c:varyColors val="0"/>
        <c:ser>
          <c:idx val="0"/>
          <c:order val="0"/>
          <c:tx>
            <c:strRef>
              <c:f>Graphs!$B$62</c:f>
              <c:strCache>
                <c:ptCount val="1"/>
                <c:pt idx="0">
                  <c:v>Athena </c:v>
                </c:pt>
              </c:strCache>
            </c:strRef>
          </c:tx>
          <c:spPr>
            <a:ln>
              <a:prstDash val="lgDash"/>
            </a:ln>
          </c:spPr>
          <c:cat>
            <c:strRef>
              <c:f>Graphs!$C$61:$F$61</c:f>
              <c:strCache>
                <c:ptCount val="4"/>
                <c:pt idx="0">
                  <c:v>PT1</c:v>
                </c:pt>
                <c:pt idx="1">
                  <c:v>PT2</c:v>
                </c:pt>
                <c:pt idx="2">
                  <c:v>PT4</c:v>
                </c:pt>
                <c:pt idx="3">
                  <c:v>PT8</c:v>
                </c:pt>
              </c:strCache>
            </c:strRef>
          </c:cat>
          <c:val>
            <c:numRef>
              <c:f>Graphs!$C$62:$F$62</c:f>
              <c:numCache>
                <c:formatCode>General</c:formatCode>
                <c:ptCount val="4"/>
                <c:pt idx="0">
                  <c:v>0.97312324583245369</c:v>
                </c:pt>
                <c:pt idx="1">
                  <c:v>0.9112668648154213</c:v>
                </c:pt>
                <c:pt idx="2">
                  <c:v>0.89520224120711112</c:v>
                </c:pt>
                <c:pt idx="3">
                  <c:v>0.948148386577639</c:v>
                </c:pt>
              </c:numCache>
            </c:numRef>
          </c:val>
          <c:smooth val="0"/>
          <c:extLst>
            <c:ext xmlns:c16="http://schemas.microsoft.com/office/drawing/2014/chart" uri="{C3380CC4-5D6E-409C-BE32-E72D297353CC}">
              <c16:uniqueId val="{00000000-7C3B-4A1F-A9DE-5C229F5EDE71}"/>
            </c:ext>
          </c:extLst>
        </c:ser>
        <c:ser>
          <c:idx val="1"/>
          <c:order val="1"/>
          <c:tx>
            <c:strRef>
              <c:f>Graphs!$B$63</c:f>
              <c:strCache>
                <c:ptCount val="1"/>
                <c:pt idx="0">
                  <c:v>Thoth</c:v>
                </c:pt>
              </c:strCache>
            </c:strRef>
          </c:tx>
          <c:spPr>
            <a:ln w="31750">
              <a:solidFill>
                <a:schemeClr val="bg1">
                  <a:lumMod val="85000"/>
                </a:schemeClr>
              </a:solidFill>
            </a:ln>
          </c:spPr>
          <c:marker>
            <c:symbol val="circle"/>
            <c:size val="6"/>
            <c:spPr>
              <a:solidFill>
                <a:schemeClr val="bg1">
                  <a:lumMod val="85000"/>
                </a:schemeClr>
              </a:solidFill>
              <a:ln>
                <a:solidFill>
                  <a:schemeClr val="tx1"/>
                </a:solidFill>
              </a:ln>
            </c:spPr>
          </c:marker>
          <c:cat>
            <c:strRef>
              <c:f>Graphs!$C$61:$F$61</c:f>
              <c:strCache>
                <c:ptCount val="4"/>
                <c:pt idx="0">
                  <c:v>PT1</c:v>
                </c:pt>
                <c:pt idx="1">
                  <c:v>PT2</c:v>
                </c:pt>
                <c:pt idx="2">
                  <c:v>PT4</c:v>
                </c:pt>
                <c:pt idx="3">
                  <c:v>PT8</c:v>
                </c:pt>
              </c:strCache>
            </c:strRef>
          </c:cat>
          <c:val>
            <c:numRef>
              <c:f>Graphs!$C$63:$F$63</c:f>
              <c:numCache>
                <c:formatCode>General</c:formatCode>
                <c:ptCount val="4"/>
                <c:pt idx="0">
                  <c:v>1.3911739427895937</c:v>
                </c:pt>
                <c:pt idx="1">
                  <c:v>1.3467940604315602</c:v>
                </c:pt>
                <c:pt idx="2">
                  <c:v>1.2993247621585919</c:v>
                </c:pt>
                <c:pt idx="3">
                  <c:v>1.2414726248618333</c:v>
                </c:pt>
              </c:numCache>
            </c:numRef>
          </c:val>
          <c:smooth val="0"/>
          <c:extLst>
            <c:ext xmlns:c16="http://schemas.microsoft.com/office/drawing/2014/chart" uri="{C3380CC4-5D6E-409C-BE32-E72D297353CC}">
              <c16:uniqueId val="{00000001-7C3B-4A1F-A9DE-5C229F5EDE71}"/>
            </c:ext>
          </c:extLst>
        </c:ser>
        <c:ser>
          <c:idx val="2"/>
          <c:order val="2"/>
          <c:tx>
            <c:strRef>
              <c:f>Graphs!$B$64</c:f>
              <c:strCache>
                <c:ptCount val="1"/>
                <c:pt idx="0">
                  <c:v>Bowser</c:v>
                </c:pt>
              </c:strCache>
            </c:strRef>
          </c:tx>
          <c:marker>
            <c:symbol val="triangle"/>
            <c:size val="6"/>
            <c:spPr>
              <a:solidFill>
                <a:schemeClr val="bg1">
                  <a:lumMod val="75000"/>
                </a:schemeClr>
              </a:solidFill>
            </c:spPr>
          </c:marker>
          <c:cat>
            <c:strRef>
              <c:f>Graphs!$C$61:$F$61</c:f>
              <c:strCache>
                <c:ptCount val="4"/>
                <c:pt idx="0">
                  <c:v>PT1</c:v>
                </c:pt>
                <c:pt idx="1">
                  <c:v>PT2</c:v>
                </c:pt>
                <c:pt idx="2">
                  <c:v>PT4</c:v>
                </c:pt>
                <c:pt idx="3">
                  <c:v>PT8</c:v>
                </c:pt>
              </c:strCache>
            </c:strRef>
          </c:cat>
          <c:val>
            <c:numRef>
              <c:f>Graphs!$C$64:$F$64</c:f>
              <c:numCache>
                <c:formatCode>General</c:formatCode>
                <c:ptCount val="4"/>
                <c:pt idx="0">
                  <c:v>0.65012059769542585</c:v>
                </c:pt>
                <c:pt idx="1">
                  <c:v>0.64255637546763422</c:v>
                </c:pt>
                <c:pt idx="2">
                  <c:v>0.61828694723088418</c:v>
                </c:pt>
                <c:pt idx="3">
                  <c:v>0.651436017143324</c:v>
                </c:pt>
              </c:numCache>
            </c:numRef>
          </c:val>
          <c:smooth val="0"/>
          <c:extLst>
            <c:ext xmlns:c16="http://schemas.microsoft.com/office/drawing/2014/chart" uri="{C3380CC4-5D6E-409C-BE32-E72D297353CC}">
              <c16:uniqueId val="{00000002-7C3B-4A1F-A9DE-5C229F5EDE71}"/>
            </c:ext>
          </c:extLst>
        </c:ser>
        <c:ser>
          <c:idx val="3"/>
          <c:order val="3"/>
          <c:tx>
            <c:strRef>
              <c:f>Graphs!$B$65</c:f>
              <c:strCache>
                <c:ptCount val="1"/>
                <c:pt idx="0">
                  <c:v>Waluigi</c:v>
                </c:pt>
              </c:strCache>
            </c:strRef>
          </c:tx>
          <c:spPr>
            <a:ln>
              <a:solidFill>
                <a:schemeClr val="bg1">
                  <a:lumMod val="50000"/>
                </a:schemeClr>
              </a:solidFill>
              <a:prstDash val="sysDash"/>
            </a:ln>
          </c:spPr>
          <c:marker>
            <c:symbol val="triangle"/>
            <c:size val="6"/>
            <c:spPr>
              <a:solidFill>
                <a:schemeClr val="bg1">
                  <a:lumMod val="75000"/>
                </a:schemeClr>
              </a:solidFill>
            </c:spPr>
          </c:marker>
          <c:cat>
            <c:strRef>
              <c:f>Graphs!$C$61:$F$61</c:f>
              <c:strCache>
                <c:ptCount val="4"/>
                <c:pt idx="0">
                  <c:v>PT1</c:v>
                </c:pt>
                <c:pt idx="1">
                  <c:v>PT2</c:v>
                </c:pt>
                <c:pt idx="2">
                  <c:v>PT4</c:v>
                </c:pt>
                <c:pt idx="3">
                  <c:v>PT8</c:v>
                </c:pt>
              </c:strCache>
            </c:strRef>
          </c:cat>
          <c:val>
            <c:numRef>
              <c:f>Graphs!$C$65:$F$65</c:f>
              <c:numCache>
                <c:formatCode>General</c:formatCode>
                <c:ptCount val="4"/>
                <c:pt idx="0">
                  <c:v>1.0763617394325833</c:v>
                </c:pt>
                <c:pt idx="1">
                  <c:v>0.98611562749384751</c:v>
                </c:pt>
                <c:pt idx="2">
                  <c:v>0.950511567018125</c:v>
                </c:pt>
                <c:pt idx="3">
                  <c:v>1.0325203861132639</c:v>
                </c:pt>
              </c:numCache>
            </c:numRef>
          </c:val>
          <c:smooth val="0"/>
          <c:extLst>
            <c:ext xmlns:c16="http://schemas.microsoft.com/office/drawing/2014/chart" uri="{C3380CC4-5D6E-409C-BE32-E72D297353CC}">
              <c16:uniqueId val="{00000003-7C3B-4A1F-A9DE-5C229F5EDE71}"/>
            </c:ext>
          </c:extLst>
        </c:ser>
        <c:ser>
          <c:idx val="4"/>
          <c:order val="4"/>
          <c:tx>
            <c:strRef>
              <c:f>Graphs!$B$66</c:f>
              <c:strCache>
                <c:ptCount val="1"/>
                <c:pt idx="0">
                  <c:v>Hawthorne</c:v>
                </c:pt>
              </c:strCache>
            </c:strRef>
          </c:tx>
          <c:spPr>
            <a:ln w="31750">
              <a:solidFill>
                <a:schemeClr val="tx1"/>
              </a:solidFill>
              <a:prstDash val="sysDot"/>
            </a:ln>
          </c:spPr>
          <c:marker>
            <c:symbol val="square"/>
            <c:size val="5"/>
            <c:spPr>
              <a:solidFill>
                <a:schemeClr val="tx1"/>
              </a:solidFill>
              <a:ln>
                <a:solidFill>
                  <a:schemeClr val="tx1"/>
                </a:solidFill>
              </a:ln>
            </c:spPr>
          </c:marker>
          <c:cat>
            <c:strRef>
              <c:f>Graphs!$C$61:$F$61</c:f>
              <c:strCache>
                <c:ptCount val="4"/>
                <c:pt idx="0">
                  <c:v>PT1</c:v>
                </c:pt>
                <c:pt idx="1">
                  <c:v>PT2</c:v>
                </c:pt>
                <c:pt idx="2">
                  <c:v>PT4</c:v>
                </c:pt>
                <c:pt idx="3">
                  <c:v>PT8</c:v>
                </c:pt>
              </c:strCache>
            </c:strRef>
          </c:cat>
          <c:val>
            <c:numRef>
              <c:f>Graphs!$C$66:$F$66</c:f>
              <c:numCache>
                <c:formatCode>General</c:formatCode>
                <c:ptCount val="4"/>
                <c:pt idx="0">
                  <c:v>1.8369218479663454</c:v>
                </c:pt>
                <c:pt idx="1">
                  <c:v>1.6158780504499122</c:v>
                </c:pt>
                <c:pt idx="2">
                  <c:v>1.5937518638957915</c:v>
                </c:pt>
                <c:pt idx="3">
                  <c:v>1.5693541101733937</c:v>
                </c:pt>
              </c:numCache>
            </c:numRef>
          </c:val>
          <c:smooth val="0"/>
          <c:extLst>
            <c:ext xmlns:c16="http://schemas.microsoft.com/office/drawing/2014/chart" uri="{C3380CC4-5D6E-409C-BE32-E72D297353CC}">
              <c16:uniqueId val="{0000000F-6796-44BC-8678-F622ECD28BE8}"/>
            </c:ext>
          </c:extLst>
        </c:ser>
        <c:ser>
          <c:idx val="5"/>
          <c:order val="5"/>
          <c:tx>
            <c:strRef>
              <c:f>Graphs!$B$67</c:f>
              <c:strCache>
                <c:ptCount val="1"/>
                <c:pt idx="0">
                  <c:v>Vonnegut</c:v>
                </c:pt>
              </c:strCache>
            </c:strRef>
          </c:tx>
          <c:cat>
            <c:strRef>
              <c:f>Graphs!$C$61:$F$61</c:f>
              <c:strCache>
                <c:ptCount val="4"/>
                <c:pt idx="0">
                  <c:v>PT1</c:v>
                </c:pt>
                <c:pt idx="1">
                  <c:v>PT2</c:v>
                </c:pt>
                <c:pt idx="2">
                  <c:v>PT4</c:v>
                </c:pt>
                <c:pt idx="3">
                  <c:v>PT8</c:v>
                </c:pt>
              </c:strCache>
            </c:strRef>
          </c:cat>
          <c:val>
            <c:numRef>
              <c:f>Graphs!$C$67:$F$67</c:f>
              <c:numCache>
                <c:formatCode>General</c:formatCode>
                <c:ptCount val="4"/>
                <c:pt idx="0">
                  <c:v>1.3883997903770207</c:v>
                </c:pt>
                <c:pt idx="1">
                  <c:v>1.3244606220836574</c:v>
                </c:pt>
                <c:pt idx="2">
                  <c:v>1.3091664818386066</c:v>
                </c:pt>
                <c:pt idx="3">
                  <c:v>1.2922814555154121</c:v>
                </c:pt>
              </c:numCache>
            </c:numRef>
          </c:val>
          <c:smooth val="0"/>
          <c:extLst>
            <c:ext xmlns:c16="http://schemas.microsoft.com/office/drawing/2014/chart" uri="{C3380CC4-5D6E-409C-BE32-E72D297353CC}">
              <c16:uniqueId val="{00000001-B222-4833-9AF0-FC0F0516CFF1}"/>
            </c:ext>
          </c:extLst>
        </c:ser>
        <c:ser>
          <c:idx val="6"/>
          <c:order val="6"/>
          <c:tx>
            <c:strRef>
              <c:f>Graphs!$B$68</c:f>
              <c:strCache>
                <c:ptCount val="1"/>
                <c:pt idx="0">
                  <c:v>Dickinson</c:v>
                </c:pt>
              </c:strCache>
            </c:strRef>
          </c:tx>
          <c:cat>
            <c:strRef>
              <c:f>Graphs!$C$61:$F$61</c:f>
              <c:strCache>
                <c:ptCount val="4"/>
                <c:pt idx="0">
                  <c:v>PT1</c:v>
                </c:pt>
                <c:pt idx="1">
                  <c:v>PT2</c:v>
                </c:pt>
                <c:pt idx="2">
                  <c:v>PT4</c:v>
                </c:pt>
                <c:pt idx="3">
                  <c:v>PT8</c:v>
                </c:pt>
              </c:strCache>
            </c:strRef>
          </c:cat>
          <c:val>
            <c:numRef>
              <c:f>Graphs!$C$68:$F$68</c:f>
              <c:numCache>
                <c:formatCode>General</c:formatCode>
                <c:ptCount val="4"/>
                <c:pt idx="0">
                  <c:v>2.0673395833291806</c:v>
                </c:pt>
                <c:pt idx="1">
                  <c:v>1.997889818049148</c:v>
                </c:pt>
                <c:pt idx="2">
                  <c:v>2.1822214999960274</c:v>
                </c:pt>
                <c:pt idx="3">
                  <c:v>2.1964742847193888</c:v>
                </c:pt>
              </c:numCache>
            </c:numRef>
          </c:val>
          <c:smooth val="0"/>
          <c:extLst>
            <c:ext xmlns:c16="http://schemas.microsoft.com/office/drawing/2014/chart" uri="{C3380CC4-5D6E-409C-BE32-E72D297353CC}">
              <c16:uniqueId val="{00000002-B222-4833-9AF0-FC0F0516CFF1}"/>
            </c:ext>
          </c:extLst>
        </c:ser>
        <c:dLbls>
          <c:showLegendKey val="0"/>
          <c:showVal val="0"/>
          <c:showCatName val="0"/>
          <c:showSerName val="0"/>
          <c:showPercent val="0"/>
          <c:showBubbleSize val="0"/>
        </c:dLbls>
        <c:marker val="1"/>
        <c:smooth val="0"/>
        <c:axId val="271568896"/>
        <c:axId val="271630336"/>
      </c:lineChart>
      <c:catAx>
        <c:axId val="271568896"/>
        <c:scaling>
          <c:orientation val="minMax"/>
        </c:scaling>
        <c:delete val="0"/>
        <c:axPos val="b"/>
        <c:title>
          <c:tx>
            <c:rich>
              <a:bodyPr/>
              <a:lstStyle/>
              <a:p>
                <a:pPr>
                  <a:defRPr sz="1100"/>
                </a:pPr>
                <a:r>
                  <a:rPr lang="en-US"/>
                  <a:t>Number of Potential</a:t>
                </a:r>
                <a:r>
                  <a:rPr lang="en-US" baseline="0"/>
                  <a:t> Targets</a:t>
                </a:r>
                <a:endParaRPr lang="en-US"/>
              </a:p>
            </c:rich>
          </c:tx>
          <c:overlay val="0"/>
        </c:title>
        <c:numFmt formatCode="General" sourceLinked="1"/>
        <c:majorTickMark val="out"/>
        <c:minorTickMark val="none"/>
        <c:tickLblPos val="nextTo"/>
        <c:txPr>
          <a:bodyPr/>
          <a:lstStyle/>
          <a:p>
            <a:pPr>
              <a:defRPr sz="1100"/>
            </a:pPr>
            <a:endParaRPr lang="en-US"/>
          </a:p>
        </c:txPr>
        <c:crossAx val="271630336"/>
        <c:crosses val="autoZero"/>
        <c:auto val="1"/>
        <c:lblAlgn val="ctr"/>
        <c:lblOffset val="100"/>
        <c:tickLblSkip val="1"/>
        <c:noMultiLvlLbl val="0"/>
      </c:catAx>
      <c:valAx>
        <c:axId val="271630336"/>
        <c:scaling>
          <c:orientation val="minMax"/>
        </c:scaling>
        <c:delete val="0"/>
        <c:axPos val="l"/>
        <c:title>
          <c:tx>
            <c:rich>
              <a:bodyPr rot="-5400000" vert="horz"/>
              <a:lstStyle/>
              <a:p>
                <a:pPr>
                  <a:defRPr/>
                </a:pPr>
                <a:r>
                  <a:rPr lang="en-US"/>
                  <a:t>Avg RT(s)</a:t>
                </a:r>
              </a:p>
            </c:rich>
          </c:tx>
          <c:overlay val="0"/>
        </c:title>
        <c:numFmt formatCode="General" sourceLinked="1"/>
        <c:majorTickMark val="out"/>
        <c:minorTickMark val="none"/>
        <c:tickLblPos val="nextTo"/>
        <c:txPr>
          <a:bodyPr/>
          <a:lstStyle/>
          <a:p>
            <a:pPr>
              <a:defRPr sz="1100"/>
            </a:pPr>
            <a:endParaRPr lang="en-US"/>
          </a:p>
        </c:txPr>
        <c:crossAx val="271568896"/>
        <c:crosses val="autoZero"/>
        <c:crossBetween val="between"/>
      </c:valAx>
    </c:plotArea>
    <c:legend>
      <c:legendPos val="r"/>
      <c:layout>
        <c:manualLayout>
          <c:xMode val="edge"/>
          <c:yMode val="edge"/>
          <c:x val="0.21157945100612424"/>
          <c:y val="0.66240704286964147"/>
          <c:w val="0.66064304461942258"/>
          <c:h val="0.1582652559055118"/>
        </c:manualLayout>
      </c:layout>
      <c:overlay val="1"/>
    </c:legend>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lrMapOvr bg1="lt1" tx1="dk1" bg2="lt2" tx2="dk2" accent1="accent1" accent2="accent2" accent3="accent3" accent4="accent4" accent5="accent5" accent6="accent6" hlink="hlink" folHlink="folHlink"/>
  <c:chart>
    <c:title>
      <c:tx>
        <c:rich>
          <a:bodyPr/>
          <a:lstStyle/>
          <a:p>
            <a:pPr>
              <a:defRPr/>
            </a:pPr>
            <a:r>
              <a:rPr lang="en-US"/>
              <a:t>Rand Loc</a:t>
            </a:r>
          </a:p>
        </c:rich>
      </c:tx>
      <c:overlay val="1"/>
    </c:title>
    <c:autoTitleDeleted val="0"/>
    <c:plotArea>
      <c:layout/>
      <c:lineChart>
        <c:grouping val="standard"/>
        <c:varyColors val="0"/>
        <c:ser>
          <c:idx val="0"/>
          <c:order val="0"/>
          <c:tx>
            <c:strRef>
              <c:f>Graphs!$I$62</c:f>
              <c:strCache>
                <c:ptCount val="1"/>
                <c:pt idx="0">
                  <c:v>Athena </c:v>
                </c:pt>
              </c:strCache>
            </c:strRef>
          </c:tx>
          <c:spPr>
            <a:ln>
              <a:prstDash val="lgDash"/>
            </a:ln>
          </c:spPr>
          <c:cat>
            <c:strRef>
              <c:f>Graphs!$J$61:$M$61</c:f>
              <c:strCache>
                <c:ptCount val="4"/>
                <c:pt idx="0">
                  <c:v>PT1</c:v>
                </c:pt>
                <c:pt idx="1">
                  <c:v>PT2</c:v>
                </c:pt>
                <c:pt idx="2">
                  <c:v>PT4</c:v>
                </c:pt>
                <c:pt idx="3">
                  <c:v>PT8</c:v>
                </c:pt>
              </c:strCache>
            </c:strRef>
          </c:cat>
          <c:val>
            <c:numRef>
              <c:f>Graphs!$J$62:$M$62</c:f>
              <c:numCache>
                <c:formatCode>General</c:formatCode>
                <c:ptCount val="4"/>
                <c:pt idx="0">
                  <c:v>0.80246239998911106</c:v>
                </c:pt>
                <c:pt idx="1">
                  <c:v>0.74565642778183339</c:v>
                </c:pt>
                <c:pt idx="2">
                  <c:v>0.81247140557066677</c:v>
                </c:pt>
                <c:pt idx="3">
                  <c:v>0.8220310833161667</c:v>
                </c:pt>
              </c:numCache>
            </c:numRef>
          </c:val>
          <c:smooth val="0"/>
          <c:extLst>
            <c:ext xmlns:c16="http://schemas.microsoft.com/office/drawing/2014/chart" uri="{C3380CC4-5D6E-409C-BE32-E72D297353CC}">
              <c16:uniqueId val="{00000000-7C3B-4A1F-A9DE-5C229F5EDE71}"/>
            </c:ext>
          </c:extLst>
        </c:ser>
        <c:ser>
          <c:idx val="1"/>
          <c:order val="1"/>
          <c:tx>
            <c:strRef>
              <c:f>Graphs!$I$63</c:f>
              <c:strCache>
                <c:ptCount val="1"/>
                <c:pt idx="0">
                  <c:v>Thoth</c:v>
                </c:pt>
              </c:strCache>
            </c:strRef>
          </c:tx>
          <c:spPr>
            <a:ln w="31750">
              <a:solidFill>
                <a:schemeClr val="bg1">
                  <a:lumMod val="85000"/>
                </a:schemeClr>
              </a:solidFill>
            </a:ln>
          </c:spPr>
          <c:marker>
            <c:symbol val="circle"/>
            <c:size val="6"/>
            <c:spPr>
              <a:solidFill>
                <a:schemeClr val="bg1">
                  <a:lumMod val="85000"/>
                </a:schemeClr>
              </a:solidFill>
              <a:ln>
                <a:solidFill>
                  <a:schemeClr val="tx1"/>
                </a:solidFill>
              </a:ln>
            </c:spPr>
          </c:marker>
          <c:cat>
            <c:strRef>
              <c:f>Graphs!$J$61:$M$61</c:f>
              <c:strCache>
                <c:ptCount val="4"/>
                <c:pt idx="0">
                  <c:v>PT1</c:v>
                </c:pt>
                <c:pt idx="1">
                  <c:v>PT2</c:v>
                </c:pt>
                <c:pt idx="2">
                  <c:v>PT4</c:v>
                </c:pt>
                <c:pt idx="3">
                  <c:v>PT8</c:v>
                </c:pt>
              </c:strCache>
            </c:strRef>
          </c:cat>
          <c:val>
            <c:numRef>
              <c:f>Graphs!$J$63:$M$63</c:f>
              <c:numCache>
                <c:formatCode>General</c:formatCode>
                <c:ptCount val="4"/>
                <c:pt idx="0">
                  <c:v>1.0070999528056666</c:v>
                </c:pt>
                <c:pt idx="1">
                  <c:v>0.92542086749216657</c:v>
                </c:pt>
                <c:pt idx="2">
                  <c:v>0.90469106704233326</c:v>
                </c:pt>
                <c:pt idx="3">
                  <c:v>0.88355504494994419</c:v>
                </c:pt>
              </c:numCache>
            </c:numRef>
          </c:val>
          <c:smooth val="0"/>
          <c:extLst>
            <c:ext xmlns:c16="http://schemas.microsoft.com/office/drawing/2014/chart" uri="{C3380CC4-5D6E-409C-BE32-E72D297353CC}">
              <c16:uniqueId val="{00000001-7C3B-4A1F-A9DE-5C229F5EDE71}"/>
            </c:ext>
          </c:extLst>
        </c:ser>
        <c:ser>
          <c:idx val="2"/>
          <c:order val="2"/>
          <c:tx>
            <c:strRef>
              <c:f>Graphs!$I$64</c:f>
              <c:strCache>
                <c:ptCount val="1"/>
                <c:pt idx="0">
                  <c:v>Bowser</c:v>
                </c:pt>
              </c:strCache>
            </c:strRef>
          </c:tx>
          <c:marker>
            <c:symbol val="triangle"/>
            <c:size val="6"/>
            <c:spPr>
              <a:solidFill>
                <a:schemeClr val="bg1">
                  <a:lumMod val="75000"/>
                </a:schemeClr>
              </a:solidFill>
            </c:spPr>
          </c:marker>
          <c:cat>
            <c:strRef>
              <c:f>Graphs!$J$61:$M$61</c:f>
              <c:strCache>
                <c:ptCount val="4"/>
                <c:pt idx="0">
                  <c:v>PT1</c:v>
                </c:pt>
                <c:pt idx="1">
                  <c:v>PT2</c:v>
                </c:pt>
                <c:pt idx="2">
                  <c:v>PT4</c:v>
                </c:pt>
                <c:pt idx="3">
                  <c:v>PT8</c:v>
                </c:pt>
              </c:strCache>
            </c:strRef>
          </c:cat>
          <c:val>
            <c:numRef>
              <c:f>Graphs!$J$64:$M$64</c:f>
              <c:numCache>
                <c:formatCode>General</c:formatCode>
                <c:ptCount val="4"/>
                <c:pt idx="0">
                  <c:v>0.59069663887677792</c:v>
                </c:pt>
                <c:pt idx="1">
                  <c:v>0.59581423338061112</c:v>
                </c:pt>
                <c:pt idx="2">
                  <c:v>0.59590987780316684</c:v>
                </c:pt>
                <c:pt idx="3">
                  <c:v>0.62794009443472221</c:v>
                </c:pt>
              </c:numCache>
            </c:numRef>
          </c:val>
          <c:smooth val="0"/>
          <c:extLst>
            <c:ext xmlns:c16="http://schemas.microsoft.com/office/drawing/2014/chart" uri="{C3380CC4-5D6E-409C-BE32-E72D297353CC}">
              <c16:uniqueId val="{00000002-7C3B-4A1F-A9DE-5C229F5EDE71}"/>
            </c:ext>
          </c:extLst>
        </c:ser>
        <c:ser>
          <c:idx val="3"/>
          <c:order val="3"/>
          <c:tx>
            <c:strRef>
              <c:f>Graphs!$I$65</c:f>
              <c:strCache>
                <c:ptCount val="1"/>
                <c:pt idx="0">
                  <c:v>Waluigi</c:v>
                </c:pt>
              </c:strCache>
            </c:strRef>
          </c:tx>
          <c:spPr>
            <a:ln>
              <a:solidFill>
                <a:schemeClr val="bg1">
                  <a:lumMod val="50000"/>
                </a:schemeClr>
              </a:solidFill>
              <a:prstDash val="sysDash"/>
            </a:ln>
          </c:spPr>
          <c:marker>
            <c:symbol val="triangle"/>
            <c:size val="6"/>
            <c:spPr>
              <a:solidFill>
                <a:schemeClr val="bg1">
                  <a:lumMod val="75000"/>
                </a:schemeClr>
              </a:solidFill>
            </c:spPr>
          </c:marker>
          <c:cat>
            <c:strRef>
              <c:f>Graphs!$J$61:$M$61</c:f>
              <c:strCache>
                <c:ptCount val="4"/>
                <c:pt idx="0">
                  <c:v>PT1</c:v>
                </c:pt>
                <c:pt idx="1">
                  <c:v>PT2</c:v>
                </c:pt>
                <c:pt idx="2">
                  <c:v>PT4</c:v>
                </c:pt>
                <c:pt idx="3">
                  <c:v>PT8</c:v>
                </c:pt>
              </c:strCache>
            </c:strRef>
          </c:cat>
          <c:val>
            <c:numRef>
              <c:f>Graphs!$J$65:$M$65</c:f>
              <c:numCache>
                <c:formatCode>General</c:formatCode>
                <c:ptCount val="4"/>
                <c:pt idx="0">
                  <c:v>0.88292410009627786</c:v>
                </c:pt>
                <c:pt idx="1">
                  <c:v>0.86301525777172217</c:v>
                </c:pt>
                <c:pt idx="2">
                  <c:v>0.84372333836738878</c:v>
                </c:pt>
                <c:pt idx="3">
                  <c:v>0.91662395958061105</c:v>
                </c:pt>
              </c:numCache>
            </c:numRef>
          </c:val>
          <c:smooth val="0"/>
          <c:extLst>
            <c:ext xmlns:c16="http://schemas.microsoft.com/office/drawing/2014/chart" uri="{C3380CC4-5D6E-409C-BE32-E72D297353CC}">
              <c16:uniqueId val="{00000003-7C3B-4A1F-A9DE-5C229F5EDE71}"/>
            </c:ext>
          </c:extLst>
        </c:ser>
        <c:ser>
          <c:idx val="4"/>
          <c:order val="4"/>
          <c:tx>
            <c:strRef>
              <c:f>Graphs!$I$66</c:f>
              <c:strCache>
                <c:ptCount val="1"/>
                <c:pt idx="0">
                  <c:v>Hawthorne</c:v>
                </c:pt>
              </c:strCache>
            </c:strRef>
          </c:tx>
          <c:spPr>
            <a:ln w="31750">
              <a:solidFill>
                <a:schemeClr val="tx1"/>
              </a:solidFill>
              <a:prstDash val="sysDot"/>
            </a:ln>
          </c:spPr>
          <c:marker>
            <c:symbol val="square"/>
            <c:size val="5"/>
            <c:spPr>
              <a:solidFill>
                <a:schemeClr val="tx1"/>
              </a:solidFill>
              <a:ln>
                <a:solidFill>
                  <a:schemeClr val="tx1"/>
                </a:solidFill>
              </a:ln>
            </c:spPr>
          </c:marker>
          <c:cat>
            <c:strRef>
              <c:f>Graphs!$J$61:$M$61</c:f>
              <c:strCache>
                <c:ptCount val="4"/>
                <c:pt idx="0">
                  <c:v>PT1</c:v>
                </c:pt>
                <c:pt idx="1">
                  <c:v>PT2</c:v>
                </c:pt>
                <c:pt idx="2">
                  <c:v>PT4</c:v>
                </c:pt>
                <c:pt idx="3">
                  <c:v>PT8</c:v>
                </c:pt>
              </c:strCache>
            </c:strRef>
          </c:cat>
          <c:val>
            <c:numRef>
              <c:f>Graphs!$J$66:$M$66</c:f>
              <c:numCache>
                <c:formatCode>General</c:formatCode>
                <c:ptCount val="4"/>
                <c:pt idx="0">
                  <c:v>1.2877230444294447</c:v>
                </c:pt>
                <c:pt idx="1">
                  <c:v>1.2289089499657777</c:v>
                </c:pt>
                <c:pt idx="2">
                  <c:v>1.1389011055524445</c:v>
                </c:pt>
                <c:pt idx="3">
                  <c:v>1.1986835611196112</c:v>
                </c:pt>
              </c:numCache>
            </c:numRef>
          </c:val>
          <c:smooth val="0"/>
          <c:extLst>
            <c:ext xmlns:c16="http://schemas.microsoft.com/office/drawing/2014/chart" uri="{C3380CC4-5D6E-409C-BE32-E72D297353CC}">
              <c16:uniqueId val="{0000000F-44F2-46D5-8DA1-ABDFAAAD380A}"/>
            </c:ext>
          </c:extLst>
        </c:ser>
        <c:ser>
          <c:idx val="5"/>
          <c:order val="5"/>
          <c:tx>
            <c:strRef>
              <c:f>Graphs!$I$67</c:f>
              <c:strCache>
                <c:ptCount val="1"/>
                <c:pt idx="0">
                  <c:v>Vonnegut</c:v>
                </c:pt>
              </c:strCache>
            </c:strRef>
          </c:tx>
          <c:cat>
            <c:strRef>
              <c:f>Graphs!$J$61:$M$61</c:f>
              <c:strCache>
                <c:ptCount val="4"/>
                <c:pt idx="0">
                  <c:v>PT1</c:v>
                </c:pt>
                <c:pt idx="1">
                  <c:v>PT2</c:v>
                </c:pt>
                <c:pt idx="2">
                  <c:v>PT4</c:v>
                </c:pt>
                <c:pt idx="3">
                  <c:v>PT8</c:v>
                </c:pt>
              </c:strCache>
            </c:strRef>
          </c:cat>
          <c:val>
            <c:numRef>
              <c:f>Graphs!$J$67:$M$67</c:f>
              <c:numCache>
                <c:formatCode>General</c:formatCode>
                <c:ptCount val="4"/>
                <c:pt idx="0">
                  <c:v>1.0388746016263886</c:v>
                </c:pt>
                <c:pt idx="1">
                  <c:v>1.1721704449753889</c:v>
                </c:pt>
                <c:pt idx="2">
                  <c:v>1.1189451341124443</c:v>
                </c:pt>
                <c:pt idx="3">
                  <c:v>1.0295603888524998</c:v>
                </c:pt>
              </c:numCache>
            </c:numRef>
          </c:val>
          <c:smooth val="0"/>
          <c:extLst>
            <c:ext xmlns:c16="http://schemas.microsoft.com/office/drawing/2014/chart" uri="{C3380CC4-5D6E-409C-BE32-E72D297353CC}">
              <c16:uniqueId val="{00000001-6391-4D50-803F-0704A1B63C3E}"/>
            </c:ext>
          </c:extLst>
        </c:ser>
        <c:ser>
          <c:idx val="6"/>
          <c:order val="6"/>
          <c:tx>
            <c:strRef>
              <c:f>Graphs!$I$68</c:f>
              <c:strCache>
                <c:ptCount val="1"/>
                <c:pt idx="0">
                  <c:v>Dickinson</c:v>
                </c:pt>
              </c:strCache>
            </c:strRef>
          </c:tx>
          <c:cat>
            <c:strRef>
              <c:f>Graphs!$J$61:$M$61</c:f>
              <c:strCache>
                <c:ptCount val="4"/>
                <c:pt idx="0">
                  <c:v>PT1</c:v>
                </c:pt>
                <c:pt idx="1">
                  <c:v>PT2</c:v>
                </c:pt>
                <c:pt idx="2">
                  <c:v>PT4</c:v>
                </c:pt>
                <c:pt idx="3">
                  <c:v>PT8</c:v>
                </c:pt>
              </c:strCache>
            </c:strRef>
          </c:cat>
          <c:val>
            <c:numRef>
              <c:f>Graphs!$J$68:$M$68</c:f>
              <c:numCache>
                <c:formatCode>General</c:formatCode>
                <c:ptCount val="4"/>
                <c:pt idx="0">
                  <c:v>1.7761427555755556</c:v>
                </c:pt>
                <c:pt idx="1">
                  <c:v>1.8254688166383335</c:v>
                </c:pt>
                <c:pt idx="2">
                  <c:v>1.8674199722394447</c:v>
                </c:pt>
                <c:pt idx="3">
                  <c:v>2.011381455555</c:v>
                </c:pt>
              </c:numCache>
            </c:numRef>
          </c:val>
          <c:smooth val="0"/>
          <c:extLst>
            <c:ext xmlns:c16="http://schemas.microsoft.com/office/drawing/2014/chart" uri="{C3380CC4-5D6E-409C-BE32-E72D297353CC}">
              <c16:uniqueId val="{00000002-6391-4D50-803F-0704A1B63C3E}"/>
            </c:ext>
          </c:extLst>
        </c:ser>
        <c:dLbls>
          <c:showLegendKey val="0"/>
          <c:showVal val="0"/>
          <c:showCatName val="0"/>
          <c:showSerName val="0"/>
          <c:showPercent val="0"/>
          <c:showBubbleSize val="0"/>
        </c:dLbls>
        <c:marker val="1"/>
        <c:smooth val="0"/>
        <c:axId val="271568896"/>
        <c:axId val="271630336"/>
      </c:lineChart>
      <c:catAx>
        <c:axId val="271568896"/>
        <c:scaling>
          <c:orientation val="minMax"/>
        </c:scaling>
        <c:delete val="0"/>
        <c:axPos val="b"/>
        <c:title>
          <c:tx>
            <c:rich>
              <a:bodyPr/>
              <a:lstStyle/>
              <a:p>
                <a:pPr>
                  <a:defRPr sz="1100"/>
                </a:pPr>
                <a:r>
                  <a:rPr lang="en-US"/>
                  <a:t>Number of Potential Targets</a:t>
                </a:r>
              </a:p>
            </c:rich>
          </c:tx>
          <c:overlay val="0"/>
        </c:title>
        <c:numFmt formatCode="General" sourceLinked="1"/>
        <c:majorTickMark val="out"/>
        <c:minorTickMark val="none"/>
        <c:tickLblPos val="nextTo"/>
        <c:txPr>
          <a:bodyPr/>
          <a:lstStyle/>
          <a:p>
            <a:pPr>
              <a:defRPr sz="1100"/>
            </a:pPr>
            <a:endParaRPr lang="en-US"/>
          </a:p>
        </c:txPr>
        <c:crossAx val="271630336"/>
        <c:crosses val="autoZero"/>
        <c:auto val="1"/>
        <c:lblAlgn val="ctr"/>
        <c:lblOffset val="100"/>
        <c:tickLblSkip val="1"/>
        <c:noMultiLvlLbl val="0"/>
      </c:catAx>
      <c:valAx>
        <c:axId val="271630336"/>
        <c:scaling>
          <c:orientation val="minMax"/>
        </c:scaling>
        <c:delete val="0"/>
        <c:axPos val="l"/>
        <c:title>
          <c:tx>
            <c:rich>
              <a:bodyPr rot="-5400000" vert="horz"/>
              <a:lstStyle/>
              <a:p>
                <a:pPr>
                  <a:defRPr/>
                </a:pPr>
                <a:r>
                  <a:rPr lang="en-US"/>
                  <a:t>Avg Median RT (s)</a:t>
                </a:r>
              </a:p>
            </c:rich>
          </c:tx>
          <c:overlay val="0"/>
        </c:title>
        <c:numFmt formatCode="General" sourceLinked="1"/>
        <c:majorTickMark val="out"/>
        <c:minorTickMark val="none"/>
        <c:tickLblPos val="nextTo"/>
        <c:txPr>
          <a:bodyPr/>
          <a:lstStyle/>
          <a:p>
            <a:pPr>
              <a:defRPr sz="1100"/>
            </a:pPr>
            <a:endParaRPr lang="en-US"/>
          </a:p>
        </c:txPr>
        <c:crossAx val="271568896"/>
        <c:crosses val="autoZero"/>
        <c:crossBetween val="between"/>
      </c:valAx>
    </c:plotArea>
    <c:legend>
      <c:legendPos val="r"/>
      <c:layout>
        <c:manualLayout>
          <c:xMode val="edge"/>
          <c:yMode val="edge"/>
          <c:x val="0.23380167322834641"/>
          <c:y val="0.66935148731408578"/>
          <c:w val="0.72661526684164479"/>
          <c:h val="0.1652097003499563"/>
        </c:manualLayout>
      </c:layout>
      <c:overlay val="1"/>
    </c:legend>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0"/>
          <c:order val="0"/>
          <c:tx>
            <c:strRef>
              <c:f>Graphs!$H$81</c:f>
              <c:strCache>
                <c:ptCount val="1"/>
                <c:pt idx="0">
                  <c:v>Fixed</c:v>
                </c:pt>
              </c:strCache>
            </c:strRef>
          </c:tx>
          <c:spPr>
            <a:ln>
              <a:prstDash val="lgDash"/>
            </a:ln>
          </c:spPr>
          <c:cat>
            <c:strRef>
              <c:f>Graphs!$I$80:$L$80</c:f>
              <c:strCache>
                <c:ptCount val="4"/>
                <c:pt idx="0">
                  <c:v>PT1</c:v>
                </c:pt>
                <c:pt idx="1">
                  <c:v>PT2</c:v>
                </c:pt>
                <c:pt idx="2">
                  <c:v>PT4</c:v>
                </c:pt>
                <c:pt idx="3">
                  <c:v>PT8</c:v>
                </c:pt>
              </c:strCache>
            </c:strRef>
          </c:cat>
          <c:val>
            <c:numRef>
              <c:f>Graphs!$I$81:$L$81</c:f>
              <c:numCache>
                <c:formatCode>General</c:formatCode>
                <c:ptCount val="4"/>
                <c:pt idx="0">
                  <c:v>1.4167080264610847</c:v>
                </c:pt>
                <c:pt idx="1">
                  <c:v>1.1862094009350961</c:v>
                </c:pt>
                <c:pt idx="2">
                  <c:v>1.0420537131104102</c:v>
                </c:pt>
                <c:pt idx="3">
                  <c:v>0.99195243785361464</c:v>
                </c:pt>
              </c:numCache>
            </c:numRef>
          </c:val>
          <c:smooth val="0"/>
          <c:extLst>
            <c:ext xmlns:c16="http://schemas.microsoft.com/office/drawing/2014/chart" uri="{C3380CC4-5D6E-409C-BE32-E72D297353CC}">
              <c16:uniqueId val="{00000000-7C3B-4A1F-A9DE-5C229F5EDE71}"/>
            </c:ext>
          </c:extLst>
        </c:ser>
        <c:ser>
          <c:idx val="1"/>
          <c:order val="1"/>
          <c:tx>
            <c:strRef>
              <c:f>Graphs!$H$82</c:f>
              <c:strCache>
                <c:ptCount val="1"/>
                <c:pt idx="0">
                  <c:v>Rand</c:v>
                </c:pt>
              </c:strCache>
            </c:strRef>
          </c:tx>
          <c:spPr>
            <a:ln w="31750">
              <a:solidFill>
                <a:schemeClr val="bg1">
                  <a:lumMod val="85000"/>
                </a:schemeClr>
              </a:solidFill>
            </a:ln>
          </c:spPr>
          <c:marker>
            <c:symbol val="circle"/>
            <c:size val="6"/>
            <c:spPr>
              <a:solidFill>
                <a:schemeClr val="bg1">
                  <a:lumMod val="85000"/>
                </a:schemeClr>
              </a:solidFill>
              <a:ln>
                <a:solidFill>
                  <a:schemeClr val="tx1"/>
                </a:solidFill>
              </a:ln>
            </c:spPr>
          </c:marker>
          <c:cat>
            <c:strRef>
              <c:f>Graphs!$I$80:$L$80</c:f>
              <c:strCache>
                <c:ptCount val="4"/>
                <c:pt idx="0">
                  <c:v>PT1</c:v>
                </c:pt>
                <c:pt idx="1">
                  <c:v>PT2</c:v>
                </c:pt>
                <c:pt idx="2">
                  <c:v>PT4</c:v>
                </c:pt>
                <c:pt idx="3">
                  <c:v>PT8</c:v>
                </c:pt>
              </c:strCache>
            </c:strRef>
          </c:cat>
          <c:val>
            <c:numRef>
              <c:f>Graphs!$I$82:$L$82</c:f>
              <c:numCache>
                <c:formatCode>General</c:formatCode>
                <c:ptCount val="4"/>
                <c:pt idx="0">
                  <c:v>1.0038168197893778</c:v>
                </c:pt>
                <c:pt idx="1">
                  <c:v>0.98703438959737766</c:v>
                </c:pt>
                <c:pt idx="2">
                  <c:v>0.96374641012905538</c:v>
                </c:pt>
                <c:pt idx="3">
                  <c:v>0.97009080756376653</c:v>
                </c:pt>
              </c:numCache>
            </c:numRef>
          </c:val>
          <c:smooth val="0"/>
          <c:extLst>
            <c:ext xmlns:c16="http://schemas.microsoft.com/office/drawing/2014/chart" uri="{C3380CC4-5D6E-409C-BE32-E72D297353CC}">
              <c16:uniqueId val="{00000001-7C3B-4A1F-A9DE-5C229F5EDE71}"/>
            </c:ext>
          </c:extLst>
        </c:ser>
        <c:dLbls>
          <c:showLegendKey val="0"/>
          <c:showVal val="0"/>
          <c:showCatName val="0"/>
          <c:showSerName val="0"/>
          <c:showPercent val="0"/>
          <c:showBubbleSize val="0"/>
        </c:dLbls>
        <c:marker val="1"/>
        <c:smooth val="0"/>
        <c:axId val="271568896"/>
        <c:axId val="271630336"/>
      </c:lineChart>
      <c:catAx>
        <c:axId val="271568896"/>
        <c:scaling>
          <c:orientation val="minMax"/>
        </c:scaling>
        <c:delete val="0"/>
        <c:axPos val="b"/>
        <c:title>
          <c:tx>
            <c:rich>
              <a:bodyPr/>
              <a:lstStyle/>
              <a:p>
                <a:pPr>
                  <a:defRPr sz="1100"/>
                </a:pPr>
                <a:r>
                  <a:rPr lang="en-US"/>
                  <a:t>Number of PTs</a:t>
                </a:r>
              </a:p>
            </c:rich>
          </c:tx>
          <c:overlay val="0"/>
        </c:title>
        <c:numFmt formatCode="General" sourceLinked="1"/>
        <c:majorTickMark val="out"/>
        <c:minorTickMark val="none"/>
        <c:tickLblPos val="nextTo"/>
        <c:txPr>
          <a:bodyPr/>
          <a:lstStyle/>
          <a:p>
            <a:pPr>
              <a:defRPr sz="1100"/>
            </a:pPr>
            <a:endParaRPr lang="en-US"/>
          </a:p>
        </c:txPr>
        <c:crossAx val="271630336"/>
        <c:crosses val="autoZero"/>
        <c:auto val="1"/>
        <c:lblAlgn val="ctr"/>
        <c:lblOffset val="100"/>
        <c:tickLblSkip val="1"/>
        <c:noMultiLvlLbl val="0"/>
      </c:catAx>
      <c:valAx>
        <c:axId val="271630336"/>
        <c:scaling>
          <c:orientation val="minMax"/>
        </c:scaling>
        <c:delete val="0"/>
        <c:axPos val="l"/>
        <c:title>
          <c:tx>
            <c:rich>
              <a:bodyPr rot="-5400000" vert="horz"/>
              <a:lstStyle/>
              <a:p>
                <a:pPr>
                  <a:defRPr/>
                </a:pPr>
                <a:r>
                  <a:rPr lang="en-US"/>
                  <a:t>Average Median RT (s)</a:t>
                </a:r>
              </a:p>
            </c:rich>
          </c:tx>
          <c:overlay val="0"/>
        </c:title>
        <c:numFmt formatCode="General" sourceLinked="1"/>
        <c:majorTickMark val="out"/>
        <c:minorTickMark val="none"/>
        <c:tickLblPos val="nextTo"/>
        <c:txPr>
          <a:bodyPr/>
          <a:lstStyle/>
          <a:p>
            <a:pPr>
              <a:defRPr sz="1100"/>
            </a:pPr>
            <a:endParaRPr lang="en-US"/>
          </a:p>
        </c:txPr>
        <c:crossAx val="271568896"/>
        <c:crosses val="autoZero"/>
        <c:crossBetween val="between"/>
      </c:valAx>
    </c:plotArea>
    <c:legend>
      <c:legendPos val="r"/>
      <c:layout>
        <c:manualLayout>
          <c:xMode val="edge"/>
          <c:yMode val="edge"/>
          <c:x val="0.15394050743657042"/>
          <c:y val="0.60685148731408556"/>
          <c:w val="0.79409776902887141"/>
          <c:h val="0.22162893700787401"/>
        </c:manualLayout>
      </c:layout>
      <c:overlay val="1"/>
    </c:legend>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0"/>
          <c:order val="0"/>
          <c:tx>
            <c:strRef>
              <c:f>Graphs!$A$119</c:f>
              <c:strCache>
                <c:ptCount val="1"/>
                <c:pt idx="0">
                  <c:v>Fixed</c:v>
                </c:pt>
              </c:strCache>
            </c:strRef>
          </c:tx>
          <c:spPr>
            <a:ln>
              <a:prstDash val="lgDash"/>
            </a:ln>
          </c:spPr>
          <c:cat>
            <c:strRef>
              <c:f>Graphs!$B$118:$J$118</c:f>
              <c:strCache>
                <c:ptCount val="9"/>
                <c:pt idx="0">
                  <c:v>PT1</c:v>
                </c:pt>
                <c:pt idx="1">
                  <c:v>PT2</c:v>
                </c:pt>
                <c:pt idx="2">
                  <c:v>PT4</c:v>
                </c:pt>
                <c:pt idx="3">
                  <c:v>PT8</c:v>
                </c:pt>
                <c:pt idx="5">
                  <c:v>PT1</c:v>
                </c:pt>
                <c:pt idx="6">
                  <c:v>PT2</c:v>
                </c:pt>
                <c:pt idx="7">
                  <c:v>PT4</c:v>
                </c:pt>
                <c:pt idx="8">
                  <c:v>PT8</c:v>
                </c:pt>
              </c:strCache>
            </c:strRef>
          </c:cat>
          <c:val>
            <c:numRef>
              <c:f>Graphs!$B$119:$J$119</c:f>
              <c:numCache>
                <c:formatCode>General</c:formatCode>
                <c:ptCount val="9"/>
                <c:pt idx="0">
                  <c:v>1.6168217125501663</c:v>
                </c:pt>
                <c:pt idx="1">
                  <c:v>1.2131632164659283</c:v>
                </c:pt>
                <c:pt idx="2">
                  <c:v>1.0035064540931804</c:v>
                </c:pt>
                <c:pt idx="3">
                  <c:v>0.9772767483916166</c:v>
                </c:pt>
                <c:pt idx="5">
                  <c:v>1.4104592652674393</c:v>
                </c:pt>
                <c:pt idx="6">
                  <c:v>1.3268324732953685</c:v>
                </c:pt>
                <c:pt idx="7">
                  <c:v>1.0883039895062714</c:v>
                </c:pt>
                <c:pt idx="8">
                  <c:v>0.99048509196847279</c:v>
                </c:pt>
              </c:numCache>
            </c:numRef>
          </c:val>
          <c:smooth val="0"/>
          <c:extLst>
            <c:ext xmlns:c16="http://schemas.microsoft.com/office/drawing/2014/chart" uri="{C3380CC4-5D6E-409C-BE32-E72D297353CC}">
              <c16:uniqueId val="{00000000-7C3B-4A1F-A9DE-5C229F5EDE71}"/>
            </c:ext>
          </c:extLst>
        </c:ser>
        <c:ser>
          <c:idx val="1"/>
          <c:order val="1"/>
          <c:tx>
            <c:strRef>
              <c:f>Graphs!$A$120</c:f>
              <c:strCache>
                <c:ptCount val="1"/>
                <c:pt idx="0">
                  <c:v>Rand</c:v>
                </c:pt>
              </c:strCache>
            </c:strRef>
          </c:tx>
          <c:spPr>
            <a:ln w="31750">
              <a:solidFill>
                <a:schemeClr val="bg1">
                  <a:lumMod val="85000"/>
                </a:schemeClr>
              </a:solidFill>
            </a:ln>
          </c:spPr>
          <c:marker>
            <c:symbol val="circle"/>
            <c:size val="6"/>
            <c:spPr>
              <a:solidFill>
                <a:schemeClr val="bg1">
                  <a:lumMod val="85000"/>
                </a:schemeClr>
              </a:solidFill>
              <a:ln>
                <a:solidFill>
                  <a:schemeClr val="tx1"/>
                </a:solidFill>
              </a:ln>
            </c:spPr>
          </c:marker>
          <c:cat>
            <c:strRef>
              <c:f>Graphs!$B$118:$J$118</c:f>
              <c:strCache>
                <c:ptCount val="9"/>
                <c:pt idx="0">
                  <c:v>PT1</c:v>
                </c:pt>
                <c:pt idx="1">
                  <c:v>PT2</c:v>
                </c:pt>
                <c:pt idx="2">
                  <c:v>PT4</c:v>
                </c:pt>
                <c:pt idx="3">
                  <c:v>PT8</c:v>
                </c:pt>
                <c:pt idx="5">
                  <c:v>PT1</c:v>
                </c:pt>
                <c:pt idx="6">
                  <c:v>PT2</c:v>
                </c:pt>
                <c:pt idx="7">
                  <c:v>PT4</c:v>
                </c:pt>
                <c:pt idx="8">
                  <c:v>PT8</c:v>
                </c:pt>
              </c:strCache>
            </c:strRef>
          </c:cat>
          <c:val>
            <c:numRef>
              <c:f>Graphs!$B$120:$J$120</c:f>
              <c:numCache>
                <c:formatCode>General</c:formatCode>
                <c:ptCount val="9"/>
                <c:pt idx="0">
                  <c:v>0.9729351531299999</c:v>
                </c:pt>
                <c:pt idx="1">
                  <c:v>1.0763544981622502</c:v>
                </c:pt>
                <c:pt idx="2">
                  <c:v>1.0086691635854168</c:v>
                </c:pt>
                <c:pt idx="3">
                  <c:v>1.0207226208612916</c:v>
                </c:pt>
                <c:pt idx="5">
                  <c:v>1.0021497896968519</c:v>
                </c:pt>
                <c:pt idx="6">
                  <c:v>0.99220472681414351</c:v>
                </c:pt>
                <c:pt idx="7">
                  <c:v>0.95433896031145382</c:v>
                </c:pt>
                <c:pt idx="8">
                  <c:v>1.0092332657038241</c:v>
                </c:pt>
              </c:numCache>
            </c:numRef>
          </c:val>
          <c:smooth val="0"/>
          <c:extLst>
            <c:ext xmlns:c16="http://schemas.microsoft.com/office/drawing/2014/chart" uri="{C3380CC4-5D6E-409C-BE32-E72D297353CC}">
              <c16:uniqueId val="{00000001-7C3B-4A1F-A9DE-5C229F5EDE71}"/>
            </c:ext>
          </c:extLst>
        </c:ser>
        <c:dLbls>
          <c:showLegendKey val="0"/>
          <c:showVal val="0"/>
          <c:showCatName val="0"/>
          <c:showSerName val="0"/>
          <c:showPercent val="0"/>
          <c:showBubbleSize val="0"/>
        </c:dLbls>
        <c:marker val="1"/>
        <c:smooth val="0"/>
        <c:axId val="271568896"/>
        <c:axId val="271630336"/>
      </c:lineChart>
      <c:catAx>
        <c:axId val="271568896"/>
        <c:scaling>
          <c:orientation val="minMax"/>
        </c:scaling>
        <c:delete val="0"/>
        <c:axPos val="b"/>
        <c:title>
          <c:tx>
            <c:rich>
              <a:bodyPr/>
              <a:lstStyle/>
              <a:p>
                <a:pPr>
                  <a:defRPr sz="1100"/>
                </a:pPr>
                <a:r>
                  <a:rPr lang="en-US"/>
                  <a:t>Number</a:t>
                </a:r>
                <a:r>
                  <a:rPr lang="en-US" baseline="0"/>
                  <a:t> of PT</a:t>
                </a:r>
                <a:endParaRPr lang="en-US"/>
              </a:p>
            </c:rich>
          </c:tx>
          <c:overlay val="0"/>
        </c:title>
        <c:numFmt formatCode="General" sourceLinked="1"/>
        <c:majorTickMark val="out"/>
        <c:minorTickMark val="none"/>
        <c:tickLblPos val="nextTo"/>
        <c:txPr>
          <a:bodyPr/>
          <a:lstStyle/>
          <a:p>
            <a:pPr>
              <a:defRPr sz="1100"/>
            </a:pPr>
            <a:endParaRPr lang="en-US"/>
          </a:p>
        </c:txPr>
        <c:crossAx val="271630336"/>
        <c:crosses val="autoZero"/>
        <c:auto val="1"/>
        <c:lblAlgn val="ctr"/>
        <c:lblOffset val="100"/>
        <c:tickLblSkip val="1"/>
        <c:noMultiLvlLbl val="0"/>
      </c:catAx>
      <c:valAx>
        <c:axId val="271630336"/>
        <c:scaling>
          <c:orientation val="minMax"/>
        </c:scaling>
        <c:delete val="0"/>
        <c:axPos val="l"/>
        <c:title>
          <c:tx>
            <c:rich>
              <a:bodyPr rot="-5400000" vert="horz"/>
              <a:lstStyle/>
              <a:p>
                <a:pPr>
                  <a:defRPr/>
                </a:pPr>
                <a:r>
                  <a:rPr lang="en-US"/>
                  <a:t>Average</a:t>
                </a:r>
                <a:r>
                  <a:rPr lang="en-US" baseline="0"/>
                  <a:t> Median RT (s)</a:t>
                </a:r>
                <a:endParaRPr lang="en-US"/>
              </a:p>
            </c:rich>
          </c:tx>
          <c:overlay val="0"/>
        </c:title>
        <c:numFmt formatCode="General" sourceLinked="1"/>
        <c:majorTickMark val="out"/>
        <c:minorTickMark val="none"/>
        <c:tickLblPos val="nextTo"/>
        <c:txPr>
          <a:bodyPr/>
          <a:lstStyle/>
          <a:p>
            <a:pPr>
              <a:defRPr sz="1100"/>
            </a:pPr>
            <a:endParaRPr lang="en-US"/>
          </a:p>
        </c:txPr>
        <c:crossAx val="271568896"/>
        <c:crosses val="autoZero"/>
        <c:crossBetween val="between"/>
      </c:valAx>
    </c:plotArea>
    <c:legend>
      <c:legendPos val="r"/>
      <c:layout>
        <c:manualLayout>
          <c:xMode val="edge"/>
          <c:yMode val="edge"/>
          <c:x val="0.15394050743657042"/>
          <c:y val="0.60685148731408556"/>
          <c:w val="0.30798665791776025"/>
          <c:h val="0.22162893700787401"/>
        </c:manualLayout>
      </c:layout>
      <c:overlay val="1"/>
    </c:legend>
    <c:plotVisOnly val="1"/>
    <c:dispBlanksAs val="gap"/>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0"/>
          <c:order val="0"/>
          <c:tx>
            <c:strRef>
              <c:f>Graphs!$G$125</c:f>
              <c:strCache>
                <c:ptCount val="1"/>
                <c:pt idx="0">
                  <c:v>Itzamna</c:v>
                </c:pt>
              </c:strCache>
            </c:strRef>
          </c:tx>
          <c:spPr>
            <a:ln>
              <a:prstDash val="lgDash"/>
            </a:ln>
          </c:spPr>
          <c:cat>
            <c:strRef>
              <c:f>Graphs!$H$124:$P$124</c:f>
              <c:strCache>
                <c:ptCount val="9"/>
                <c:pt idx="0">
                  <c:v>PT1</c:v>
                </c:pt>
                <c:pt idx="1">
                  <c:v>PT2</c:v>
                </c:pt>
                <c:pt idx="2">
                  <c:v>PT4</c:v>
                </c:pt>
                <c:pt idx="3">
                  <c:v>PT8</c:v>
                </c:pt>
                <c:pt idx="5">
                  <c:v>PT1</c:v>
                </c:pt>
                <c:pt idx="6">
                  <c:v>PT2</c:v>
                </c:pt>
                <c:pt idx="7">
                  <c:v>PT4</c:v>
                </c:pt>
                <c:pt idx="8">
                  <c:v>PT8</c:v>
                </c:pt>
              </c:strCache>
            </c:strRef>
          </c:cat>
          <c:val>
            <c:numRef>
              <c:f>Graphs!$H$125:$P$125</c:f>
              <c:numCache>
                <c:formatCode>General</c:formatCode>
                <c:ptCount val="9"/>
                <c:pt idx="0">
                  <c:v>0.94188449141055541</c:v>
                </c:pt>
                <c:pt idx="1">
                  <c:v>0.91550991290561123</c:v>
                </c:pt>
                <c:pt idx="2">
                  <c:v>0.93438683313177784</c:v>
                </c:pt>
                <c:pt idx="3">
                  <c:v>1.048286455986611</c:v>
                </c:pt>
                <c:pt idx="5">
                  <c:v>0.84688472220038902</c:v>
                </c:pt>
                <c:pt idx="6">
                  <c:v>0.7760545167063887</c:v>
                </c:pt>
                <c:pt idx="7">
                  <c:v>0.70825755001116653</c:v>
                </c:pt>
                <c:pt idx="8">
                  <c:v>0.73600432773433344</c:v>
                </c:pt>
              </c:numCache>
            </c:numRef>
          </c:val>
          <c:smooth val="0"/>
          <c:extLst>
            <c:ext xmlns:c16="http://schemas.microsoft.com/office/drawing/2014/chart" uri="{C3380CC4-5D6E-409C-BE32-E72D297353CC}">
              <c16:uniqueId val="{00000000-7C3B-4A1F-A9DE-5C229F5EDE71}"/>
            </c:ext>
          </c:extLst>
        </c:ser>
        <c:ser>
          <c:idx val="1"/>
          <c:order val="1"/>
          <c:tx>
            <c:strRef>
              <c:f>Graphs!$G$126</c:f>
              <c:strCache>
                <c:ptCount val="1"/>
                <c:pt idx="0">
                  <c:v>Yoshi</c:v>
                </c:pt>
              </c:strCache>
            </c:strRef>
          </c:tx>
          <c:marker>
            <c:symbol val="circle"/>
            <c:size val="6"/>
            <c:spPr>
              <a:solidFill>
                <a:schemeClr val="bg1">
                  <a:lumMod val="85000"/>
                </a:schemeClr>
              </a:solidFill>
              <a:ln>
                <a:solidFill>
                  <a:schemeClr val="tx1"/>
                </a:solidFill>
              </a:ln>
            </c:spPr>
          </c:marker>
          <c:cat>
            <c:strRef>
              <c:f>Graphs!$H$124:$P$124</c:f>
              <c:strCache>
                <c:ptCount val="9"/>
                <c:pt idx="0">
                  <c:v>PT1</c:v>
                </c:pt>
                <c:pt idx="1">
                  <c:v>PT2</c:v>
                </c:pt>
                <c:pt idx="2">
                  <c:v>PT4</c:v>
                </c:pt>
                <c:pt idx="3">
                  <c:v>PT8</c:v>
                </c:pt>
                <c:pt idx="5">
                  <c:v>PT1</c:v>
                </c:pt>
                <c:pt idx="6">
                  <c:v>PT2</c:v>
                </c:pt>
                <c:pt idx="7">
                  <c:v>PT4</c:v>
                </c:pt>
                <c:pt idx="8">
                  <c:v>PT8</c:v>
                </c:pt>
              </c:strCache>
            </c:strRef>
          </c:cat>
          <c:val>
            <c:numRef>
              <c:f>Graphs!$H$126:$P$126</c:f>
              <c:numCache>
                <c:formatCode>General</c:formatCode>
                <c:ptCount val="9"/>
                <c:pt idx="0">
                  <c:v>1.4650509698507226</c:v>
                </c:pt>
                <c:pt idx="1">
                  <c:v>1.3797159749050003</c:v>
                </c:pt>
                <c:pt idx="2">
                  <c:v>1.4343040423561113</c:v>
                </c:pt>
                <c:pt idx="3">
                  <c:v>1.2117377707709445</c:v>
                </c:pt>
                <c:pt idx="5">
                  <c:v>1.1106038373633891</c:v>
                </c:pt>
                <c:pt idx="6">
                  <c:v>1.0586021828799446</c:v>
                </c:pt>
                <c:pt idx="7">
                  <c:v>0.90949219708516671</c:v>
                </c:pt>
                <c:pt idx="8">
                  <c:v>0.79685856643333342</c:v>
                </c:pt>
              </c:numCache>
            </c:numRef>
          </c:val>
          <c:smooth val="0"/>
          <c:extLst>
            <c:ext xmlns:c16="http://schemas.microsoft.com/office/drawing/2014/chart" uri="{C3380CC4-5D6E-409C-BE32-E72D297353CC}">
              <c16:uniqueId val="{00000001-7C3B-4A1F-A9DE-5C229F5EDE71}"/>
            </c:ext>
          </c:extLst>
        </c:ser>
        <c:ser>
          <c:idx val="2"/>
          <c:order val="2"/>
          <c:tx>
            <c:strRef>
              <c:f>Graphs!$G$127</c:f>
              <c:strCache>
                <c:ptCount val="1"/>
                <c:pt idx="0">
                  <c:v>Herriot</c:v>
                </c:pt>
              </c:strCache>
            </c:strRef>
          </c:tx>
          <c:spPr>
            <a:ln w="31750">
              <a:solidFill>
                <a:schemeClr val="bg1">
                  <a:lumMod val="85000"/>
                </a:schemeClr>
              </a:solidFill>
            </a:ln>
          </c:spPr>
          <c:marker>
            <c:symbol val="circle"/>
            <c:size val="6"/>
            <c:spPr>
              <a:solidFill>
                <a:schemeClr val="bg1">
                  <a:lumMod val="85000"/>
                </a:schemeClr>
              </a:solidFill>
              <a:ln>
                <a:solidFill>
                  <a:schemeClr val="tx1"/>
                </a:solidFill>
              </a:ln>
            </c:spPr>
          </c:marker>
          <c:cat>
            <c:strRef>
              <c:f>Graphs!$H$124:$P$124</c:f>
              <c:strCache>
                <c:ptCount val="9"/>
                <c:pt idx="0">
                  <c:v>PT1</c:v>
                </c:pt>
                <c:pt idx="1">
                  <c:v>PT2</c:v>
                </c:pt>
                <c:pt idx="2">
                  <c:v>PT4</c:v>
                </c:pt>
                <c:pt idx="3">
                  <c:v>PT8</c:v>
                </c:pt>
                <c:pt idx="5">
                  <c:v>PT1</c:v>
                </c:pt>
                <c:pt idx="6">
                  <c:v>PT2</c:v>
                </c:pt>
                <c:pt idx="7">
                  <c:v>PT4</c:v>
                </c:pt>
                <c:pt idx="8">
                  <c:v>PT8</c:v>
                </c:pt>
              </c:strCache>
            </c:strRef>
          </c:cat>
          <c:val>
            <c:numRef>
              <c:f>Graphs!$H$127:$P$127</c:f>
              <c:numCache>
                <c:formatCode>General</c:formatCode>
                <c:ptCount val="9"/>
                <c:pt idx="0">
                  <c:v>0.67204642222433331</c:v>
                </c:pt>
                <c:pt idx="1">
                  <c:v>0.67195115001399996</c:v>
                </c:pt>
                <c:pt idx="2">
                  <c:v>0.68562855001400003</c:v>
                </c:pt>
                <c:pt idx="3">
                  <c:v>0.71500353888327772</c:v>
                </c:pt>
                <c:pt idx="5">
                  <c:v>0.67672835559488886</c:v>
                </c:pt>
                <c:pt idx="6">
                  <c:v>0.65938969444133333</c:v>
                </c:pt>
                <c:pt idx="7">
                  <c:v>0.66718669445261103</c:v>
                </c:pt>
                <c:pt idx="8">
                  <c:v>0.68700232778477788</c:v>
                </c:pt>
              </c:numCache>
            </c:numRef>
          </c:val>
          <c:smooth val="0"/>
          <c:extLst>
            <c:ext xmlns:c16="http://schemas.microsoft.com/office/drawing/2014/chart" uri="{C3380CC4-5D6E-409C-BE32-E72D297353CC}">
              <c16:uniqueId val="{00000002-7C3B-4A1F-A9DE-5C229F5EDE71}"/>
            </c:ext>
          </c:extLst>
        </c:ser>
        <c:ser>
          <c:idx val="3"/>
          <c:order val="3"/>
          <c:tx>
            <c:strRef>
              <c:f>Graphs!$G$128</c:f>
              <c:strCache>
                <c:ptCount val="1"/>
                <c:pt idx="0">
                  <c:v>Durrell</c:v>
                </c:pt>
              </c:strCache>
            </c:strRef>
          </c:tx>
          <c:spPr>
            <a:ln>
              <a:solidFill>
                <a:schemeClr val="bg1">
                  <a:lumMod val="50000"/>
                </a:schemeClr>
              </a:solidFill>
              <a:prstDash val="sysDash"/>
            </a:ln>
          </c:spPr>
          <c:marker>
            <c:symbol val="triangle"/>
            <c:size val="6"/>
            <c:spPr>
              <a:solidFill>
                <a:schemeClr val="bg1">
                  <a:lumMod val="75000"/>
                </a:schemeClr>
              </a:solidFill>
            </c:spPr>
          </c:marker>
          <c:cat>
            <c:strRef>
              <c:f>Graphs!$H$124:$P$124</c:f>
              <c:strCache>
                <c:ptCount val="9"/>
                <c:pt idx="0">
                  <c:v>PT1</c:v>
                </c:pt>
                <c:pt idx="1">
                  <c:v>PT2</c:v>
                </c:pt>
                <c:pt idx="2">
                  <c:v>PT4</c:v>
                </c:pt>
                <c:pt idx="3">
                  <c:v>PT8</c:v>
                </c:pt>
                <c:pt idx="5">
                  <c:v>PT1</c:v>
                </c:pt>
                <c:pt idx="6">
                  <c:v>PT2</c:v>
                </c:pt>
                <c:pt idx="7">
                  <c:v>PT4</c:v>
                </c:pt>
                <c:pt idx="8">
                  <c:v>PT8</c:v>
                </c:pt>
              </c:strCache>
            </c:strRef>
          </c:cat>
          <c:val>
            <c:numRef>
              <c:f>Graphs!$H$128:$P$128</c:f>
              <c:numCache>
                <c:formatCode>General</c:formatCode>
                <c:ptCount val="9"/>
                <c:pt idx="0">
                  <c:v>0.83544281371994455</c:v>
                </c:pt>
                <c:pt idx="1">
                  <c:v>0.83367833758850007</c:v>
                </c:pt>
                <c:pt idx="2">
                  <c:v>0.90235679766761123</c:v>
                </c:pt>
                <c:pt idx="3">
                  <c:v>0.96840020953372219</c:v>
                </c:pt>
                <c:pt idx="5">
                  <c:v>0.77285580556949995</c:v>
                </c:pt>
                <c:pt idx="6">
                  <c:v>0.79186006106377782</c:v>
                </c:pt>
                <c:pt idx="7">
                  <c:v>0.7299911054885555</c:v>
                </c:pt>
                <c:pt idx="8">
                  <c:v>0.76679650550549994</c:v>
                </c:pt>
              </c:numCache>
            </c:numRef>
          </c:val>
          <c:smooth val="0"/>
          <c:extLst>
            <c:ext xmlns:c16="http://schemas.microsoft.com/office/drawing/2014/chart" uri="{C3380CC4-5D6E-409C-BE32-E72D297353CC}">
              <c16:uniqueId val="{00000001-148D-47F9-8BC7-4648614D23BF}"/>
            </c:ext>
          </c:extLst>
        </c:ser>
        <c:ser>
          <c:idx val="4"/>
          <c:order val="4"/>
          <c:tx>
            <c:strRef>
              <c:f>Graphs!$G$129</c:f>
              <c:strCache>
                <c:ptCount val="1"/>
                <c:pt idx="0">
                  <c:v>cousteau</c:v>
                </c:pt>
              </c:strCache>
            </c:strRef>
          </c:tx>
          <c:cat>
            <c:strRef>
              <c:f>Graphs!$H$124:$P$124</c:f>
              <c:strCache>
                <c:ptCount val="9"/>
                <c:pt idx="0">
                  <c:v>PT1</c:v>
                </c:pt>
                <c:pt idx="1">
                  <c:v>PT2</c:v>
                </c:pt>
                <c:pt idx="2">
                  <c:v>PT4</c:v>
                </c:pt>
                <c:pt idx="3">
                  <c:v>PT8</c:v>
                </c:pt>
                <c:pt idx="5">
                  <c:v>PT1</c:v>
                </c:pt>
                <c:pt idx="6">
                  <c:v>PT2</c:v>
                </c:pt>
                <c:pt idx="7">
                  <c:v>PT4</c:v>
                </c:pt>
                <c:pt idx="8">
                  <c:v>PT8</c:v>
                </c:pt>
              </c:strCache>
            </c:strRef>
          </c:cat>
          <c:val>
            <c:numRef>
              <c:f>Graphs!$H$129:$P$129</c:f>
              <c:numCache>
                <c:formatCode>General</c:formatCode>
                <c:ptCount val="9"/>
                <c:pt idx="0">
                  <c:v>1.6296219749881251</c:v>
                </c:pt>
                <c:pt idx="1">
                  <c:v>1.3725294437453124</c:v>
                </c:pt>
                <c:pt idx="2">
                  <c:v>1.47407184996875</c:v>
                </c:pt>
                <c:pt idx="3">
                  <c:v>1.5306590812350001</c:v>
                </c:pt>
                <c:pt idx="5">
                  <c:v>1.7574323555427778</c:v>
                </c:pt>
                <c:pt idx="6">
                  <c:v>1.4757667277738891</c:v>
                </c:pt>
                <c:pt idx="7">
                  <c:v>1.5569677222194447</c:v>
                </c:pt>
                <c:pt idx="8">
                  <c:v>1.6075656999961112</c:v>
                </c:pt>
              </c:numCache>
            </c:numRef>
          </c:val>
          <c:smooth val="0"/>
          <c:extLst>
            <c:ext xmlns:c16="http://schemas.microsoft.com/office/drawing/2014/chart" uri="{C3380CC4-5D6E-409C-BE32-E72D297353CC}">
              <c16:uniqueId val="{00000002-148D-47F9-8BC7-4648614D23BF}"/>
            </c:ext>
          </c:extLst>
        </c:ser>
        <c:ser>
          <c:idx val="5"/>
          <c:order val="5"/>
          <c:tx>
            <c:strRef>
              <c:f>Graphs!$G$130</c:f>
              <c:strCache>
                <c:ptCount val="1"/>
                <c:pt idx="0">
                  <c:v>jubilee</c:v>
                </c:pt>
              </c:strCache>
            </c:strRef>
          </c:tx>
          <c:cat>
            <c:strRef>
              <c:f>Graphs!$H$124:$P$124</c:f>
              <c:strCache>
                <c:ptCount val="9"/>
                <c:pt idx="0">
                  <c:v>PT1</c:v>
                </c:pt>
                <c:pt idx="1">
                  <c:v>PT2</c:v>
                </c:pt>
                <c:pt idx="2">
                  <c:v>PT4</c:v>
                </c:pt>
                <c:pt idx="3">
                  <c:v>PT8</c:v>
                </c:pt>
                <c:pt idx="5">
                  <c:v>PT1</c:v>
                </c:pt>
                <c:pt idx="6">
                  <c:v>PT2</c:v>
                </c:pt>
                <c:pt idx="7">
                  <c:v>PT4</c:v>
                </c:pt>
                <c:pt idx="8">
                  <c:v>PT8</c:v>
                </c:pt>
              </c:strCache>
            </c:strRef>
          </c:cat>
          <c:val>
            <c:numRef>
              <c:f>Graphs!$H$130:$P$130</c:f>
              <c:numCache>
                <c:formatCode>General</c:formatCode>
                <c:ptCount val="9"/>
                <c:pt idx="0">
                  <c:v>0.99068071269905544</c:v>
                </c:pt>
                <c:pt idx="1">
                  <c:v>1.0854280494828332</c:v>
                </c:pt>
                <c:pt idx="2">
                  <c:v>1.1175315586856667</c:v>
                </c:pt>
                <c:pt idx="3">
                  <c:v>1.1778851567718889</c:v>
                </c:pt>
                <c:pt idx="5">
                  <c:v>1.0249922250756667</c:v>
                </c:pt>
                <c:pt idx="6">
                  <c:v>0.96149307697477782</c:v>
                </c:pt>
                <c:pt idx="7">
                  <c:v>0.97583801221522237</c:v>
                </c:pt>
                <c:pt idx="8">
                  <c:v>0.9751328189059999</c:v>
                </c:pt>
              </c:numCache>
            </c:numRef>
          </c:val>
          <c:smooth val="0"/>
          <c:extLst>
            <c:ext xmlns:c16="http://schemas.microsoft.com/office/drawing/2014/chart" uri="{C3380CC4-5D6E-409C-BE32-E72D297353CC}">
              <c16:uniqueId val="{00000003-148D-47F9-8BC7-4648614D23BF}"/>
            </c:ext>
          </c:extLst>
        </c:ser>
        <c:dLbls>
          <c:showLegendKey val="0"/>
          <c:showVal val="0"/>
          <c:showCatName val="0"/>
          <c:showSerName val="0"/>
          <c:showPercent val="0"/>
          <c:showBubbleSize val="0"/>
        </c:dLbls>
        <c:marker val="1"/>
        <c:smooth val="0"/>
        <c:axId val="271568896"/>
        <c:axId val="271630336"/>
      </c:lineChart>
      <c:catAx>
        <c:axId val="271568896"/>
        <c:scaling>
          <c:orientation val="minMax"/>
        </c:scaling>
        <c:delete val="0"/>
        <c:axPos val="b"/>
        <c:title>
          <c:tx>
            <c:rich>
              <a:bodyPr/>
              <a:lstStyle/>
              <a:p>
                <a:pPr>
                  <a:defRPr sz="1100"/>
                </a:pPr>
                <a:r>
                  <a:rPr lang="en-US"/>
                  <a:t>Number of PTs</a:t>
                </a:r>
              </a:p>
            </c:rich>
          </c:tx>
          <c:overlay val="0"/>
        </c:title>
        <c:numFmt formatCode="General" sourceLinked="1"/>
        <c:majorTickMark val="out"/>
        <c:minorTickMark val="none"/>
        <c:tickLblPos val="nextTo"/>
        <c:txPr>
          <a:bodyPr/>
          <a:lstStyle/>
          <a:p>
            <a:pPr>
              <a:defRPr sz="1100"/>
            </a:pPr>
            <a:endParaRPr lang="en-US"/>
          </a:p>
        </c:txPr>
        <c:crossAx val="271630336"/>
        <c:crosses val="autoZero"/>
        <c:auto val="1"/>
        <c:lblAlgn val="ctr"/>
        <c:lblOffset val="100"/>
        <c:tickLblSkip val="1"/>
        <c:noMultiLvlLbl val="0"/>
      </c:catAx>
      <c:valAx>
        <c:axId val="271630336"/>
        <c:scaling>
          <c:orientation val="minMax"/>
        </c:scaling>
        <c:delete val="0"/>
        <c:axPos val="l"/>
        <c:title>
          <c:tx>
            <c:rich>
              <a:bodyPr rot="-5400000" vert="horz"/>
              <a:lstStyle/>
              <a:p>
                <a:pPr>
                  <a:defRPr/>
                </a:pPr>
                <a:r>
                  <a:rPr lang="en-US"/>
                  <a:t>Average Median RT (s)</a:t>
                </a:r>
              </a:p>
            </c:rich>
          </c:tx>
          <c:overlay val="0"/>
        </c:title>
        <c:numFmt formatCode="General" sourceLinked="1"/>
        <c:majorTickMark val="out"/>
        <c:minorTickMark val="none"/>
        <c:tickLblPos val="nextTo"/>
        <c:txPr>
          <a:bodyPr/>
          <a:lstStyle/>
          <a:p>
            <a:pPr>
              <a:defRPr sz="1100"/>
            </a:pPr>
            <a:endParaRPr lang="en-US"/>
          </a:p>
        </c:txPr>
        <c:crossAx val="271568896"/>
        <c:crosses val="autoZero"/>
        <c:crossBetween val="between"/>
      </c:valAx>
    </c:plotArea>
    <c:legend>
      <c:legendPos val="r"/>
      <c:layout>
        <c:manualLayout>
          <c:xMode val="edge"/>
          <c:yMode val="edge"/>
          <c:x val="0.18750251878292409"/>
          <c:y val="0.72351815398075237"/>
          <c:w val="0.72671924925875819"/>
          <c:h val="0.11527077865266841"/>
        </c:manualLayout>
      </c:layout>
      <c:overlay val="1"/>
    </c:legend>
    <c:plotVisOnly val="1"/>
    <c:dispBlanksAs val="gap"/>
    <c:showDLblsOverMax val="0"/>
  </c:chart>
  <c:printSettings>
    <c:headerFooter/>
    <c:pageMargins b="0.75" l="0.7" r="0.7" t="0.75" header="0.3" footer="0.3"/>
    <c:pageSetup/>
  </c:printSettings>
  <c:userShapes r:id="rId2"/>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lrMapOvr bg1="lt1" tx1="dk1" bg2="lt2" tx2="dk2" accent1="accent1" accent2="accent2" accent3="accent3" accent4="accent4" accent5="accent5" accent6="accent6" hlink="hlink" folHlink="folHlink"/>
  <c:chart>
    <c:title>
      <c:tx>
        <c:rich>
          <a:bodyPr/>
          <a:lstStyle/>
          <a:p>
            <a:pPr>
              <a:defRPr/>
            </a:pPr>
            <a:r>
              <a:rPr lang="en-US"/>
              <a:t>Goodall</a:t>
            </a:r>
            <a:r>
              <a:rPr lang="en-US" baseline="0"/>
              <a:t> Tiny Birds</a:t>
            </a:r>
            <a:endParaRPr lang="en-US"/>
          </a:p>
        </c:rich>
      </c:tx>
      <c:overlay val="1"/>
    </c:title>
    <c:autoTitleDeleted val="0"/>
    <c:plotArea>
      <c:layout/>
      <c:lineChart>
        <c:grouping val="standard"/>
        <c:varyColors val="0"/>
        <c:ser>
          <c:idx val="0"/>
          <c:order val="0"/>
          <c:spPr>
            <a:ln>
              <a:prstDash val="lgDash"/>
            </a:ln>
          </c:spPr>
          <c:cat>
            <c:strRef>
              <c:f>Goodall!$E$53:$H$53</c:f>
              <c:strCache>
                <c:ptCount val="4"/>
                <c:pt idx="0">
                  <c:v>PT 1</c:v>
                </c:pt>
                <c:pt idx="1">
                  <c:v>PT 2</c:v>
                </c:pt>
                <c:pt idx="2">
                  <c:v>PT 3</c:v>
                </c:pt>
                <c:pt idx="3">
                  <c:v>PT 4</c:v>
                </c:pt>
              </c:strCache>
            </c:strRef>
          </c:cat>
          <c:val>
            <c:numRef>
              <c:f>Goodall!$E$54:$H$54</c:f>
              <c:numCache>
                <c:formatCode>General</c:formatCode>
                <c:ptCount val="4"/>
                <c:pt idx="0">
                  <c:v>0.90953239053500001</c:v>
                </c:pt>
                <c:pt idx="1">
                  <c:v>0.95030102104649994</c:v>
                </c:pt>
                <c:pt idx="2">
                  <c:v>0.708443063544</c:v>
                </c:pt>
                <c:pt idx="3">
                  <c:v>0.73324366283499998</c:v>
                </c:pt>
              </c:numCache>
            </c:numRef>
          </c:val>
          <c:smooth val="0"/>
          <c:extLst>
            <c:ext xmlns:c16="http://schemas.microsoft.com/office/drawing/2014/chart" uri="{C3380CC4-5D6E-409C-BE32-E72D297353CC}">
              <c16:uniqueId val="{00000000-8B0E-4B60-AD78-6D2D9FD62491}"/>
            </c:ext>
          </c:extLst>
        </c:ser>
        <c:ser>
          <c:idx val="1"/>
          <c:order val="1"/>
          <c:spPr>
            <a:ln w="31750">
              <a:solidFill>
                <a:schemeClr val="bg1">
                  <a:lumMod val="85000"/>
                </a:schemeClr>
              </a:solidFill>
            </a:ln>
          </c:spPr>
          <c:marker>
            <c:symbol val="circle"/>
            <c:size val="6"/>
            <c:spPr>
              <a:solidFill>
                <a:schemeClr val="bg1">
                  <a:lumMod val="85000"/>
                </a:schemeClr>
              </a:solidFill>
              <a:ln>
                <a:solidFill>
                  <a:schemeClr val="tx1"/>
                </a:solidFill>
              </a:ln>
            </c:spPr>
          </c:marker>
          <c:cat>
            <c:strRef>
              <c:f>Goodall!$E$53:$H$53</c:f>
              <c:strCache>
                <c:ptCount val="4"/>
                <c:pt idx="0">
                  <c:v>PT 1</c:v>
                </c:pt>
                <c:pt idx="1">
                  <c:v>PT 2</c:v>
                </c:pt>
                <c:pt idx="2">
                  <c:v>PT 3</c:v>
                </c:pt>
                <c:pt idx="3">
                  <c:v>PT 4</c:v>
                </c:pt>
              </c:strCache>
            </c:strRef>
          </c:cat>
          <c:val>
            <c:numRef>
              <c:f>Goodall!$E$55:$H$55</c:f>
              <c:numCache>
                <c:formatCode>General</c:formatCode>
                <c:ptCount val="4"/>
                <c:pt idx="0">
                  <c:v>0.84479487108199991</c:v>
                </c:pt>
                <c:pt idx="1">
                  <c:v>0.74594837121549995</c:v>
                </c:pt>
                <c:pt idx="2">
                  <c:v>0.75186196493449997</c:v>
                </c:pt>
                <c:pt idx="3">
                  <c:v>0.77898600237650006</c:v>
                </c:pt>
              </c:numCache>
            </c:numRef>
          </c:val>
          <c:smooth val="0"/>
          <c:extLst>
            <c:ext xmlns:c16="http://schemas.microsoft.com/office/drawing/2014/chart" uri="{C3380CC4-5D6E-409C-BE32-E72D297353CC}">
              <c16:uniqueId val="{00000001-8B0E-4B60-AD78-6D2D9FD62491}"/>
            </c:ext>
          </c:extLst>
        </c:ser>
        <c:ser>
          <c:idx val="2"/>
          <c:order val="2"/>
          <c:spPr>
            <a:ln>
              <a:solidFill>
                <a:schemeClr val="bg1">
                  <a:lumMod val="50000"/>
                </a:schemeClr>
              </a:solidFill>
              <a:prstDash val="sysDash"/>
            </a:ln>
          </c:spPr>
          <c:marker>
            <c:symbol val="triangle"/>
            <c:size val="6"/>
            <c:spPr>
              <a:solidFill>
                <a:schemeClr val="bg1">
                  <a:lumMod val="75000"/>
                </a:schemeClr>
              </a:solidFill>
            </c:spPr>
          </c:marker>
          <c:cat>
            <c:strRef>
              <c:f>Goodall!$E$53:$H$53</c:f>
              <c:strCache>
                <c:ptCount val="4"/>
                <c:pt idx="0">
                  <c:v>PT 1</c:v>
                </c:pt>
                <c:pt idx="1">
                  <c:v>PT 2</c:v>
                </c:pt>
                <c:pt idx="2">
                  <c:v>PT 3</c:v>
                </c:pt>
                <c:pt idx="3">
                  <c:v>PT 4</c:v>
                </c:pt>
              </c:strCache>
            </c:strRef>
          </c:cat>
          <c:val>
            <c:numRef>
              <c:f>Goodall!$E$56:$H$56</c:f>
              <c:numCache>
                <c:formatCode>General</c:formatCode>
                <c:ptCount val="4"/>
                <c:pt idx="0">
                  <c:v>0.85299417667550004</c:v>
                </c:pt>
                <c:pt idx="1">
                  <c:v>0.74308309901949998</c:v>
                </c:pt>
                <c:pt idx="2">
                  <c:v>0.71974862756900004</c:v>
                </c:pt>
                <c:pt idx="3">
                  <c:v>0.73824874626000003</c:v>
                </c:pt>
              </c:numCache>
            </c:numRef>
          </c:val>
          <c:smooth val="0"/>
          <c:extLst>
            <c:ext xmlns:c16="http://schemas.microsoft.com/office/drawing/2014/chart" uri="{C3380CC4-5D6E-409C-BE32-E72D297353CC}">
              <c16:uniqueId val="{00000002-8B0E-4B60-AD78-6D2D9FD62491}"/>
            </c:ext>
          </c:extLst>
        </c:ser>
        <c:ser>
          <c:idx val="3"/>
          <c:order val="3"/>
          <c:spPr>
            <a:ln w="31750">
              <a:solidFill>
                <a:schemeClr val="tx1"/>
              </a:solidFill>
              <a:prstDash val="sysDot"/>
            </a:ln>
          </c:spPr>
          <c:marker>
            <c:symbol val="square"/>
            <c:size val="5"/>
            <c:spPr>
              <a:solidFill>
                <a:schemeClr val="tx1"/>
              </a:solidFill>
              <a:ln>
                <a:solidFill>
                  <a:schemeClr val="tx1"/>
                </a:solidFill>
              </a:ln>
            </c:spPr>
          </c:marker>
          <c:cat>
            <c:strRef>
              <c:f>Goodall!$E$53:$H$53</c:f>
              <c:strCache>
                <c:ptCount val="4"/>
                <c:pt idx="0">
                  <c:v>PT 1</c:v>
                </c:pt>
                <c:pt idx="1">
                  <c:v>PT 2</c:v>
                </c:pt>
                <c:pt idx="2">
                  <c:v>PT 3</c:v>
                </c:pt>
                <c:pt idx="3">
                  <c:v>PT 4</c:v>
                </c:pt>
              </c:strCache>
            </c:strRef>
          </c:cat>
          <c:val>
            <c:numRef>
              <c:f>Goodall!$E$57:$H$57</c:f>
              <c:numCache>
                <c:formatCode>General</c:formatCode>
                <c:ptCount val="4"/>
                <c:pt idx="0">
                  <c:v>1.066572055805</c:v>
                </c:pt>
                <c:pt idx="1">
                  <c:v>0.79943595366800002</c:v>
                </c:pt>
                <c:pt idx="2">
                  <c:v>0.70902531855950002</c:v>
                </c:pt>
                <c:pt idx="3">
                  <c:v>0.75880359968849997</c:v>
                </c:pt>
              </c:numCache>
            </c:numRef>
          </c:val>
          <c:smooth val="0"/>
          <c:extLst>
            <c:ext xmlns:c16="http://schemas.microsoft.com/office/drawing/2014/chart" uri="{C3380CC4-5D6E-409C-BE32-E72D297353CC}">
              <c16:uniqueId val="{00000003-8B0E-4B60-AD78-6D2D9FD62491}"/>
            </c:ext>
          </c:extLst>
        </c:ser>
        <c:ser>
          <c:idx val="4"/>
          <c:order val="4"/>
          <c:cat>
            <c:strRef>
              <c:f>Goodall!$E$53:$H$53</c:f>
              <c:strCache>
                <c:ptCount val="4"/>
                <c:pt idx="0">
                  <c:v>PT 1</c:v>
                </c:pt>
                <c:pt idx="1">
                  <c:v>PT 2</c:v>
                </c:pt>
                <c:pt idx="2">
                  <c:v>PT 3</c:v>
                </c:pt>
                <c:pt idx="3">
                  <c:v>PT 4</c:v>
                </c:pt>
              </c:strCache>
            </c:strRef>
          </c:cat>
          <c:val>
            <c:numRef>
              <c:f>Goodall!$E$58:$H$58</c:f>
              <c:numCache>
                <c:formatCode>General</c:formatCode>
                <c:ptCount val="4"/>
                <c:pt idx="0">
                  <c:v>0.79515228909449998</c:v>
                </c:pt>
                <c:pt idx="1">
                  <c:v>0.70126294484349994</c:v>
                </c:pt>
                <c:pt idx="2">
                  <c:v>0.67573341995050007</c:v>
                </c:pt>
                <c:pt idx="3">
                  <c:v>0.69881304667800004</c:v>
                </c:pt>
              </c:numCache>
            </c:numRef>
          </c:val>
          <c:smooth val="0"/>
          <c:extLst>
            <c:ext xmlns:c16="http://schemas.microsoft.com/office/drawing/2014/chart" uri="{C3380CC4-5D6E-409C-BE32-E72D297353CC}">
              <c16:uniqueId val="{00000004-8B0E-4B60-AD78-6D2D9FD62491}"/>
            </c:ext>
          </c:extLst>
        </c:ser>
        <c:ser>
          <c:idx val="5"/>
          <c:order val="5"/>
          <c:cat>
            <c:strRef>
              <c:f>Goodall!$E$53:$H$53</c:f>
              <c:strCache>
                <c:ptCount val="4"/>
                <c:pt idx="0">
                  <c:v>PT 1</c:v>
                </c:pt>
                <c:pt idx="1">
                  <c:v>PT 2</c:v>
                </c:pt>
                <c:pt idx="2">
                  <c:v>PT 3</c:v>
                </c:pt>
                <c:pt idx="3">
                  <c:v>PT 4</c:v>
                </c:pt>
              </c:strCache>
            </c:strRef>
          </c:cat>
          <c:val>
            <c:numRef>
              <c:f>Goodall!$E$59:$H$59</c:f>
              <c:numCache>
                <c:formatCode>General</c:formatCode>
                <c:ptCount val="4"/>
                <c:pt idx="0">
                  <c:v>0.6687925551085</c:v>
                </c:pt>
                <c:pt idx="1">
                  <c:v>0.67100724152999991</c:v>
                </c:pt>
                <c:pt idx="2">
                  <c:v>0.73615262820400007</c:v>
                </c:pt>
                <c:pt idx="3">
                  <c:v>0.77541798207650003</c:v>
                </c:pt>
              </c:numCache>
            </c:numRef>
          </c:val>
          <c:smooth val="0"/>
          <c:extLst>
            <c:ext xmlns:c16="http://schemas.microsoft.com/office/drawing/2014/chart" uri="{C3380CC4-5D6E-409C-BE32-E72D297353CC}">
              <c16:uniqueId val="{00000005-8B0E-4B60-AD78-6D2D9FD62491}"/>
            </c:ext>
          </c:extLst>
        </c:ser>
        <c:ser>
          <c:idx val="6"/>
          <c:order val="6"/>
          <c:cat>
            <c:strRef>
              <c:f>Goodall!$E$53:$H$53</c:f>
              <c:strCache>
                <c:ptCount val="4"/>
                <c:pt idx="0">
                  <c:v>PT 1</c:v>
                </c:pt>
                <c:pt idx="1">
                  <c:v>PT 2</c:v>
                </c:pt>
                <c:pt idx="2">
                  <c:v>PT 3</c:v>
                </c:pt>
                <c:pt idx="3">
                  <c:v>PT 4</c:v>
                </c:pt>
              </c:strCache>
            </c:strRef>
          </c:cat>
          <c:val>
            <c:numRef>
              <c:f>Goodall!$E$60:$H$60</c:f>
              <c:numCache>
                <c:formatCode>General</c:formatCode>
                <c:ptCount val="4"/>
                <c:pt idx="0">
                  <c:v>0.7779851012165</c:v>
                </c:pt>
                <c:pt idx="1">
                  <c:v>0.65803479217000005</c:v>
                </c:pt>
                <c:pt idx="2">
                  <c:v>0.69630463433000001</c:v>
                </c:pt>
                <c:pt idx="3">
                  <c:v>0.73183893668449995</c:v>
                </c:pt>
              </c:numCache>
            </c:numRef>
          </c:val>
          <c:smooth val="0"/>
          <c:extLst>
            <c:ext xmlns:c16="http://schemas.microsoft.com/office/drawing/2014/chart" uri="{C3380CC4-5D6E-409C-BE32-E72D297353CC}">
              <c16:uniqueId val="{00000006-8B0E-4B60-AD78-6D2D9FD62491}"/>
            </c:ext>
          </c:extLst>
        </c:ser>
        <c:ser>
          <c:idx val="7"/>
          <c:order val="7"/>
          <c:cat>
            <c:strRef>
              <c:f>Goodall!$E$53:$H$53</c:f>
              <c:strCache>
                <c:ptCount val="4"/>
                <c:pt idx="0">
                  <c:v>PT 1</c:v>
                </c:pt>
                <c:pt idx="1">
                  <c:v>PT 2</c:v>
                </c:pt>
                <c:pt idx="2">
                  <c:v>PT 3</c:v>
                </c:pt>
                <c:pt idx="3">
                  <c:v>PT 4</c:v>
                </c:pt>
              </c:strCache>
            </c:strRef>
          </c:cat>
          <c:val>
            <c:numRef>
              <c:f>Goodall!$E$61:$H$61</c:f>
              <c:numCache>
                <c:formatCode>General</c:formatCode>
                <c:ptCount val="4"/>
                <c:pt idx="0">
                  <c:v>0.80487238708849995</c:v>
                </c:pt>
                <c:pt idx="1">
                  <c:v>0.7450086789899999</c:v>
                </c:pt>
                <c:pt idx="2">
                  <c:v>0.6838792158525</c:v>
                </c:pt>
                <c:pt idx="3">
                  <c:v>0.69157075649100008</c:v>
                </c:pt>
              </c:numCache>
            </c:numRef>
          </c:val>
          <c:smooth val="0"/>
          <c:extLst>
            <c:ext xmlns:c16="http://schemas.microsoft.com/office/drawing/2014/chart" uri="{C3380CC4-5D6E-409C-BE32-E72D297353CC}">
              <c16:uniqueId val="{00000007-8B0E-4B60-AD78-6D2D9FD62491}"/>
            </c:ext>
          </c:extLst>
        </c:ser>
        <c:ser>
          <c:idx val="8"/>
          <c:order val="8"/>
          <c:cat>
            <c:strRef>
              <c:f>Goodall!$E$53:$H$53</c:f>
              <c:strCache>
                <c:ptCount val="4"/>
                <c:pt idx="0">
                  <c:v>PT 1</c:v>
                </c:pt>
                <c:pt idx="1">
                  <c:v>PT 2</c:v>
                </c:pt>
                <c:pt idx="2">
                  <c:v>PT 3</c:v>
                </c:pt>
                <c:pt idx="3">
                  <c:v>PT 4</c:v>
                </c:pt>
              </c:strCache>
            </c:strRef>
          </c:cat>
          <c:val>
            <c:numRef>
              <c:f>Goodall!$E$62:$H$62</c:f>
              <c:numCache>
                <c:formatCode>General</c:formatCode>
                <c:ptCount val="4"/>
                <c:pt idx="0">
                  <c:v>0.76943471026650001</c:v>
                </c:pt>
                <c:pt idx="1">
                  <c:v>0.84160488331700001</c:v>
                </c:pt>
                <c:pt idx="2">
                  <c:v>0.80058968474600001</c:v>
                </c:pt>
                <c:pt idx="3">
                  <c:v>0.75742947787549997</c:v>
                </c:pt>
              </c:numCache>
            </c:numRef>
          </c:val>
          <c:smooth val="0"/>
          <c:extLst>
            <c:ext xmlns:c16="http://schemas.microsoft.com/office/drawing/2014/chart" uri="{C3380CC4-5D6E-409C-BE32-E72D297353CC}">
              <c16:uniqueId val="{00000008-8B0E-4B60-AD78-6D2D9FD62491}"/>
            </c:ext>
          </c:extLst>
        </c:ser>
        <c:ser>
          <c:idx val="9"/>
          <c:order val="9"/>
          <c:cat>
            <c:strRef>
              <c:f>Goodall!$E$53:$H$53</c:f>
              <c:strCache>
                <c:ptCount val="4"/>
                <c:pt idx="0">
                  <c:v>PT 1</c:v>
                </c:pt>
                <c:pt idx="1">
                  <c:v>PT 2</c:v>
                </c:pt>
                <c:pt idx="2">
                  <c:v>PT 3</c:v>
                </c:pt>
                <c:pt idx="3">
                  <c:v>PT 4</c:v>
                </c:pt>
              </c:strCache>
            </c:strRef>
          </c:cat>
          <c:val>
            <c:numRef>
              <c:f>Goodall!$E$63:$H$63</c:f>
              <c:numCache>
                <c:formatCode>General</c:formatCode>
                <c:ptCount val="4"/>
                <c:pt idx="0">
                  <c:v>0.79855227342349999</c:v>
                </c:pt>
                <c:pt idx="1">
                  <c:v>0.70969592232700007</c:v>
                </c:pt>
                <c:pt idx="2">
                  <c:v>0.63200038962499994</c:v>
                </c:pt>
                <c:pt idx="3">
                  <c:v>0.60171215690200008</c:v>
                </c:pt>
              </c:numCache>
            </c:numRef>
          </c:val>
          <c:smooth val="0"/>
          <c:extLst>
            <c:ext xmlns:c16="http://schemas.microsoft.com/office/drawing/2014/chart" uri="{C3380CC4-5D6E-409C-BE32-E72D297353CC}">
              <c16:uniqueId val="{00000009-8B0E-4B60-AD78-6D2D9FD62491}"/>
            </c:ext>
          </c:extLst>
        </c:ser>
        <c:dLbls>
          <c:showLegendKey val="0"/>
          <c:showVal val="0"/>
          <c:showCatName val="0"/>
          <c:showSerName val="0"/>
          <c:showPercent val="0"/>
          <c:showBubbleSize val="0"/>
        </c:dLbls>
        <c:marker val="1"/>
        <c:smooth val="0"/>
        <c:axId val="271568896"/>
        <c:axId val="271630336"/>
      </c:lineChart>
      <c:catAx>
        <c:axId val="271568896"/>
        <c:scaling>
          <c:orientation val="minMax"/>
        </c:scaling>
        <c:delete val="0"/>
        <c:axPos val="b"/>
        <c:title>
          <c:tx>
            <c:rich>
              <a:bodyPr/>
              <a:lstStyle/>
              <a:p>
                <a:pPr>
                  <a:defRPr sz="1100"/>
                </a:pPr>
                <a:r>
                  <a:rPr lang="en-US"/>
                  <a:t>Title</a:t>
                </a:r>
              </a:p>
            </c:rich>
          </c:tx>
          <c:overlay val="0"/>
        </c:title>
        <c:numFmt formatCode="General" sourceLinked="1"/>
        <c:majorTickMark val="out"/>
        <c:minorTickMark val="none"/>
        <c:tickLblPos val="nextTo"/>
        <c:txPr>
          <a:bodyPr/>
          <a:lstStyle/>
          <a:p>
            <a:pPr>
              <a:defRPr sz="1100"/>
            </a:pPr>
            <a:endParaRPr lang="en-US"/>
          </a:p>
        </c:txPr>
        <c:crossAx val="271630336"/>
        <c:crosses val="autoZero"/>
        <c:auto val="1"/>
        <c:lblAlgn val="ctr"/>
        <c:lblOffset val="100"/>
        <c:tickLblSkip val="1"/>
        <c:noMultiLvlLbl val="0"/>
      </c:catAx>
      <c:valAx>
        <c:axId val="271630336"/>
        <c:scaling>
          <c:orientation val="minMax"/>
          <c:max val="1.4"/>
        </c:scaling>
        <c:delete val="0"/>
        <c:axPos val="l"/>
        <c:title>
          <c:tx>
            <c:rich>
              <a:bodyPr rot="-5400000" vert="horz"/>
              <a:lstStyle/>
              <a:p>
                <a:pPr>
                  <a:defRPr/>
                </a:pPr>
                <a:r>
                  <a:rPr lang="en-US"/>
                  <a:t>Median RT (s)</a:t>
                </a:r>
              </a:p>
            </c:rich>
          </c:tx>
          <c:overlay val="0"/>
        </c:title>
        <c:numFmt formatCode="General" sourceLinked="1"/>
        <c:majorTickMark val="out"/>
        <c:minorTickMark val="none"/>
        <c:tickLblPos val="nextTo"/>
        <c:txPr>
          <a:bodyPr/>
          <a:lstStyle/>
          <a:p>
            <a:pPr>
              <a:defRPr sz="1100"/>
            </a:pPr>
            <a:endParaRPr lang="en-US"/>
          </a:p>
        </c:txPr>
        <c:crossAx val="271568896"/>
        <c:crosses val="autoZero"/>
        <c:crossBetween val="between"/>
      </c:valAx>
    </c:plotArea>
    <c:legend>
      <c:legendPos val="r"/>
      <c:layout>
        <c:manualLayout>
          <c:xMode val="edge"/>
          <c:yMode val="edge"/>
          <c:x val="0.16505161854768155"/>
          <c:y val="0.48648102580927383"/>
          <c:w val="0.7974444444444444"/>
          <c:h val="0.32328302712160978"/>
        </c:manualLayout>
      </c:layout>
      <c:overlay val="1"/>
    </c:legend>
    <c:plotVisOnly val="1"/>
    <c:dispBlanksAs val="gap"/>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lrMapOvr bg1="lt1" tx1="dk1" bg2="lt2" tx2="dk2" accent1="accent1" accent2="accent2" accent3="accent3" accent4="accent4" accent5="accent5" accent6="accent6" hlink="hlink" folHlink="folHlink"/>
  <c:chart>
    <c:title>
      <c:tx>
        <c:rich>
          <a:bodyPr/>
          <a:lstStyle/>
          <a:p>
            <a:pPr>
              <a:defRPr/>
            </a:pPr>
            <a:r>
              <a:rPr lang="en-US"/>
              <a:t>Rand</a:t>
            </a:r>
            <a:r>
              <a:rPr lang="en-US" baseline="0"/>
              <a:t> Loc</a:t>
            </a:r>
            <a:endParaRPr lang="en-US"/>
          </a:p>
        </c:rich>
      </c:tx>
      <c:layout>
        <c:manualLayout>
          <c:xMode val="edge"/>
          <c:yMode val="edge"/>
          <c:x val="0.1639358378789596"/>
          <c:y val="1.9444444444444445E-2"/>
        </c:manualLayout>
      </c:layout>
      <c:overlay val="1"/>
    </c:title>
    <c:autoTitleDeleted val="0"/>
    <c:plotArea>
      <c:layout/>
      <c:lineChart>
        <c:grouping val="standard"/>
        <c:varyColors val="0"/>
        <c:ser>
          <c:idx val="10"/>
          <c:order val="0"/>
          <c:tx>
            <c:strRef>
              <c:f>Graphs!$O$135</c:f>
              <c:strCache>
                <c:ptCount val="1"/>
                <c:pt idx="0">
                  <c:v>Athena </c:v>
                </c:pt>
              </c:strCache>
            </c:strRef>
          </c:tx>
          <c:spPr>
            <a:ln>
              <a:prstDash val="lgDash"/>
            </a:ln>
          </c:spPr>
          <c:cat>
            <c:strRef>
              <c:f>Graphs!$P$134:$X$134</c:f>
              <c:strCache>
                <c:ptCount val="9"/>
                <c:pt idx="0">
                  <c:v>PT1</c:v>
                </c:pt>
                <c:pt idx="1">
                  <c:v>PT2</c:v>
                </c:pt>
                <c:pt idx="2">
                  <c:v>PT4</c:v>
                </c:pt>
                <c:pt idx="3">
                  <c:v>PT8</c:v>
                </c:pt>
                <c:pt idx="5">
                  <c:v>PT1</c:v>
                </c:pt>
                <c:pt idx="6">
                  <c:v>PT2</c:v>
                </c:pt>
                <c:pt idx="7">
                  <c:v>PT4</c:v>
                </c:pt>
                <c:pt idx="8">
                  <c:v>PT8</c:v>
                </c:pt>
              </c:strCache>
            </c:strRef>
          </c:cat>
          <c:val>
            <c:numRef>
              <c:f>Graphs!$P$135:$X$135</c:f>
              <c:numCache>
                <c:formatCode>General</c:formatCode>
                <c:ptCount val="9"/>
                <c:pt idx="0">
                  <c:v>0.80246239998911106</c:v>
                </c:pt>
                <c:pt idx="1">
                  <c:v>0.74565642778183339</c:v>
                </c:pt>
                <c:pt idx="2">
                  <c:v>0.81247140557066677</c:v>
                </c:pt>
                <c:pt idx="3">
                  <c:v>0.8220310833161667</c:v>
                </c:pt>
              </c:numCache>
            </c:numRef>
          </c:val>
          <c:smooth val="0"/>
          <c:extLst>
            <c:ext xmlns:c16="http://schemas.microsoft.com/office/drawing/2014/chart" uri="{C3380CC4-5D6E-409C-BE32-E72D297353CC}">
              <c16:uniqueId val="{00000029-AF4F-4DAA-AFC7-77EC1B02217D}"/>
            </c:ext>
          </c:extLst>
        </c:ser>
        <c:ser>
          <c:idx val="11"/>
          <c:order val="1"/>
          <c:tx>
            <c:strRef>
              <c:f>Graphs!$O$136</c:f>
              <c:strCache>
                <c:ptCount val="1"/>
                <c:pt idx="0">
                  <c:v>Thoth</c:v>
                </c:pt>
              </c:strCache>
            </c:strRef>
          </c:tx>
          <c:spPr>
            <a:ln w="31750">
              <a:solidFill>
                <a:schemeClr val="bg1">
                  <a:lumMod val="85000"/>
                </a:schemeClr>
              </a:solidFill>
            </a:ln>
          </c:spPr>
          <c:cat>
            <c:strRef>
              <c:f>Graphs!$P$134:$X$134</c:f>
              <c:strCache>
                <c:ptCount val="9"/>
                <c:pt idx="0">
                  <c:v>PT1</c:v>
                </c:pt>
                <c:pt idx="1">
                  <c:v>PT2</c:v>
                </c:pt>
                <c:pt idx="2">
                  <c:v>PT4</c:v>
                </c:pt>
                <c:pt idx="3">
                  <c:v>PT8</c:v>
                </c:pt>
                <c:pt idx="5">
                  <c:v>PT1</c:v>
                </c:pt>
                <c:pt idx="6">
                  <c:v>PT2</c:v>
                </c:pt>
                <c:pt idx="7">
                  <c:v>PT4</c:v>
                </c:pt>
                <c:pt idx="8">
                  <c:v>PT8</c:v>
                </c:pt>
              </c:strCache>
            </c:strRef>
          </c:cat>
          <c:val>
            <c:numRef>
              <c:f>Graphs!$P$136:$X$136</c:f>
              <c:numCache>
                <c:formatCode>General</c:formatCode>
                <c:ptCount val="9"/>
                <c:pt idx="0">
                  <c:v>1.0070999528056666</c:v>
                </c:pt>
                <c:pt idx="1">
                  <c:v>0.92542086749216657</c:v>
                </c:pt>
                <c:pt idx="2">
                  <c:v>0.90469106704233326</c:v>
                </c:pt>
                <c:pt idx="3">
                  <c:v>0.88355504494994419</c:v>
                </c:pt>
              </c:numCache>
            </c:numRef>
          </c:val>
          <c:smooth val="0"/>
          <c:extLst>
            <c:ext xmlns:c16="http://schemas.microsoft.com/office/drawing/2014/chart" uri="{C3380CC4-5D6E-409C-BE32-E72D297353CC}">
              <c16:uniqueId val="{0000002A-AF4F-4DAA-AFC7-77EC1B02217D}"/>
            </c:ext>
          </c:extLst>
        </c:ser>
        <c:ser>
          <c:idx val="12"/>
          <c:order val="2"/>
          <c:tx>
            <c:strRef>
              <c:f>Graphs!$O$137</c:f>
              <c:strCache>
                <c:ptCount val="1"/>
                <c:pt idx="0">
                  <c:v>Bowser</c:v>
                </c:pt>
              </c:strCache>
            </c:strRef>
          </c:tx>
          <c:spPr>
            <a:ln>
              <a:solidFill>
                <a:schemeClr val="bg1">
                  <a:lumMod val="50000"/>
                </a:schemeClr>
              </a:solidFill>
              <a:prstDash val="sysDash"/>
            </a:ln>
          </c:spPr>
          <c:cat>
            <c:strRef>
              <c:f>Graphs!$P$134:$X$134</c:f>
              <c:strCache>
                <c:ptCount val="9"/>
                <c:pt idx="0">
                  <c:v>PT1</c:v>
                </c:pt>
                <c:pt idx="1">
                  <c:v>PT2</c:v>
                </c:pt>
                <c:pt idx="2">
                  <c:v>PT4</c:v>
                </c:pt>
                <c:pt idx="3">
                  <c:v>PT8</c:v>
                </c:pt>
                <c:pt idx="5">
                  <c:v>PT1</c:v>
                </c:pt>
                <c:pt idx="6">
                  <c:v>PT2</c:v>
                </c:pt>
                <c:pt idx="7">
                  <c:v>PT4</c:v>
                </c:pt>
                <c:pt idx="8">
                  <c:v>PT8</c:v>
                </c:pt>
              </c:strCache>
            </c:strRef>
          </c:cat>
          <c:val>
            <c:numRef>
              <c:f>Graphs!$P$137:$X$137</c:f>
              <c:numCache>
                <c:formatCode>General</c:formatCode>
                <c:ptCount val="9"/>
                <c:pt idx="0">
                  <c:v>0.59069663887677792</c:v>
                </c:pt>
                <c:pt idx="1">
                  <c:v>0.59581423338061112</c:v>
                </c:pt>
                <c:pt idx="2">
                  <c:v>0.59590987780316684</c:v>
                </c:pt>
                <c:pt idx="3">
                  <c:v>0.62794009443472221</c:v>
                </c:pt>
              </c:numCache>
            </c:numRef>
          </c:val>
          <c:smooth val="0"/>
          <c:extLst>
            <c:ext xmlns:c16="http://schemas.microsoft.com/office/drawing/2014/chart" uri="{C3380CC4-5D6E-409C-BE32-E72D297353CC}">
              <c16:uniqueId val="{0000002B-AF4F-4DAA-AFC7-77EC1B02217D}"/>
            </c:ext>
          </c:extLst>
        </c:ser>
        <c:ser>
          <c:idx val="13"/>
          <c:order val="3"/>
          <c:tx>
            <c:strRef>
              <c:f>Graphs!$O$138</c:f>
              <c:strCache>
                <c:ptCount val="1"/>
                <c:pt idx="0">
                  <c:v>Waluigi</c:v>
                </c:pt>
              </c:strCache>
            </c:strRef>
          </c:tx>
          <c:spPr>
            <a:ln w="31750">
              <a:solidFill>
                <a:schemeClr val="tx1"/>
              </a:solidFill>
              <a:prstDash val="sysDot"/>
            </a:ln>
          </c:spPr>
          <c:cat>
            <c:strRef>
              <c:f>Graphs!$P$134:$X$134</c:f>
              <c:strCache>
                <c:ptCount val="9"/>
                <c:pt idx="0">
                  <c:v>PT1</c:v>
                </c:pt>
                <c:pt idx="1">
                  <c:v>PT2</c:v>
                </c:pt>
                <c:pt idx="2">
                  <c:v>PT4</c:v>
                </c:pt>
                <c:pt idx="3">
                  <c:v>PT8</c:v>
                </c:pt>
                <c:pt idx="5">
                  <c:v>PT1</c:v>
                </c:pt>
                <c:pt idx="6">
                  <c:v>PT2</c:v>
                </c:pt>
                <c:pt idx="7">
                  <c:v>PT4</c:v>
                </c:pt>
                <c:pt idx="8">
                  <c:v>PT8</c:v>
                </c:pt>
              </c:strCache>
            </c:strRef>
          </c:cat>
          <c:val>
            <c:numRef>
              <c:f>Graphs!$P$138:$X$138</c:f>
              <c:numCache>
                <c:formatCode>General</c:formatCode>
                <c:ptCount val="9"/>
                <c:pt idx="0">
                  <c:v>0.88292410009627786</c:v>
                </c:pt>
                <c:pt idx="1">
                  <c:v>0.86301525777172217</c:v>
                </c:pt>
                <c:pt idx="2">
                  <c:v>0.84372333836738878</c:v>
                </c:pt>
                <c:pt idx="3">
                  <c:v>0.91662395958061105</c:v>
                </c:pt>
              </c:numCache>
            </c:numRef>
          </c:val>
          <c:smooth val="0"/>
          <c:extLst>
            <c:ext xmlns:c16="http://schemas.microsoft.com/office/drawing/2014/chart" uri="{C3380CC4-5D6E-409C-BE32-E72D297353CC}">
              <c16:uniqueId val="{0000002C-AF4F-4DAA-AFC7-77EC1B02217D}"/>
            </c:ext>
          </c:extLst>
        </c:ser>
        <c:ser>
          <c:idx val="14"/>
          <c:order val="4"/>
          <c:tx>
            <c:strRef>
              <c:f>Graphs!$O$139</c:f>
              <c:strCache>
                <c:ptCount val="1"/>
                <c:pt idx="0">
                  <c:v>Hawthorne</c:v>
                </c:pt>
              </c:strCache>
            </c:strRef>
          </c:tx>
          <c:cat>
            <c:strRef>
              <c:f>Graphs!$P$134:$X$134</c:f>
              <c:strCache>
                <c:ptCount val="9"/>
                <c:pt idx="0">
                  <c:v>PT1</c:v>
                </c:pt>
                <c:pt idx="1">
                  <c:v>PT2</c:v>
                </c:pt>
                <c:pt idx="2">
                  <c:v>PT4</c:v>
                </c:pt>
                <c:pt idx="3">
                  <c:v>PT8</c:v>
                </c:pt>
                <c:pt idx="5">
                  <c:v>PT1</c:v>
                </c:pt>
                <c:pt idx="6">
                  <c:v>PT2</c:v>
                </c:pt>
                <c:pt idx="7">
                  <c:v>PT4</c:v>
                </c:pt>
                <c:pt idx="8">
                  <c:v>PT8</c:v>
                </c:pt>
              </c:strCache>
            </c:strRef>
          </c:cat>
          <c:val>
            <c:numRef>
              <c:f>Graphs!$P$139:$X$139</c:f>
              <c:numCache>
                <c:formatCode>General</c:formatCode>
                <c:ptCount val="9"/>
                <c:pt idx="0">
                  <c:v>1.2877230444294447</c:v>
                </c:pt>
                <c:pt idx="1">
                  <c:v>1.2289089499657777</c:v>
                </c:pt>
                <c:pt idx="2">
                  <c:v>1.1389011055524445</c:v>
                </c:pt>
                <c:pt idx="3">
                  <c:v>1.1986835611196112</c:v>
                </c:pt>
              </c:numCache>
            </c:numRef>
          </c:val>
          <c:smooth val="0"/>
          <c:extLst>
            <c:ext xmlns:c16="http://schemas.microsoft.com/office/drawing/2014/chart" uri="{C3380CC4-5D6E-409C-BE32-E72D297353CC}">
              <c16:uniqueId val="{0000002D-AF4F-4DAA-AFC7-77EC1B02217D}"/>
            </c:ext>
          </c:extLst>
        </c:ser>
        <c:ser>
          <c:idx val="15"/>
          <c:order val="5"/>
          <c:tx>
            <c:strRef>
              <c:f>Graphs!$O$140</c:f>
              <c:strCache>
                <c:ptCount val="1"/>
                <c:pt idx="0">
                  <c:v>Vonnegut</c:v>
                </c:pt>
              </c:strCache>
            </c:strRef>
          </c:tx>
          <c:cat>
            <c:strRef>
              <c:f>Graphs!$P$134:$X$134</c:f>
              <c:strCache>
                <c:ptCount val="9"/>
                <c:pt idx="0">
                  <c:v>PT1</c:v>
                </c:pt>
                <c:pt idx="1">
                  <c:v>PT2</c:v>
                </c:pt>
                <c:pt idx="2">
                  <c:v>PT4</c:v>
                </c:pt>
                <c:pt idx="3">
                  <c:v>PT8</c:v>
                </c:pt>
                <c:pt idx="5">
                  <c:v>PT1</c:v>
                </c:pt>
                <c:pt idx="6">
                  <c:v>PT2</c:v>
                </c:pt>
                <c:pt idx="7">
                  <c:v>PT4</c:v>
                </c:pt>
                <c:pt idx="8">
                  <c:v>PT8</c:v>
                </c:pt>
              </c:strCache>
            </c:strRef>
          </c:cat>
          <c:val>
            <c:numRef>
              <c:f>Graphs!$P$140:$X$140</c:f>
              <c:numCache>
                <c:formatCode>General</c:formatCode>
                <c:ptCount val="9"/>
                <c:pt idx="0">
                  <c:v>1.0388746016263886</c:v>
                </c:pt>
                <c:pt idx="1">
                  <c:v>1.1721704449753889</c:v>
                </c:pt>
                <c:pt idx="2">
                  <c:v>1.1189451341124443</c:v>
                </c:pt>
                <c:pt idx="3">
                  <c:v>1.0295603888524998</c:v>
                </c:pt>
              </c:numCache>
            </c:numRef>
          </c:val>
          <c:smooth val="0"/>
          <c:extLst>
            <c:ext xmlns:c16="http://schemas.microsoft.com/office/drawing/2014/chart" uri="{C3380CC4-5D6E-409C-BE32-E72D297353CC}">
              <c16:uniqueId val="{0000002E-AF4F-4DAA-AFC7-77EC1B02217D}"/>
            </c:ext>
          </c:extLst>
        </c:ser>
        <c:ser>
          <c:idx val="16"/>
          <c:order val="6"/>
          <c:tx>
            <c:strRef>
              <c:f>Graphs!$O$141</c:f>
              <c:strCache>
                <c:ptCount val="1"/>
                <c:pt idx="0">
                  <c:v>Dickinson</c:v>
                </c:pt>
              </c:strCache>
            </c:strRef>
          </c:tx>
          <c:cat>
            <c:strRef>
              <c:f>Graphs!$P$134:$X$134</c:f>
              <c:strCache>
                <c:ptCount val="9"/>
                <c:pt idx="0">
                  <c:v>PT1</c:v>
                </c:pt>
                <c:pt idx="1">
                  <c:v>PT2</c:v>
                </c:pt>
                <c:pt idx="2">
                  <c:v>PT4</c:v>
                </c:pt>
                <c:pt idx="3">
                  <c:v>PT8</c:v>
                </c:pt>
                <c:pt idx="5">
                  <c:v>PT1</c:v>
                </c:pt>
                <c:pt idx="6">
                  <c:v>PT2</c:v>
                </c:pt>
                <c:pt idx="7">
                  <c:v>PT4</c:v>
                </c:pt>
                <c:pt idx="8">
                  <c:v>PT8</c:v>
                </c:pt>
              </c:strCache>
            </c:strRef>
          </c:cat>
          <c:val>
            <c:numRef>
              <c:f>Graphs!$P$141:$X$141</c:f>
              <c:numCache>
                <c:formatCode>General</c:formatCode>
                <c:ptCount val="9"/>
                <c:pt idx="0">
                  <c:v>1.7761427555755556</c:v>
                </c:pt>
                <c:pt idx="1">
                  <c:v>1.8254688166383335</c:v>
                </c:pt>
                <c:pt idx="2">
                  <c:v>1.8674199722394447</c:v>
                </c:pt>
                <c:pt idx="3">
                  <c:v>2.011381455555</c:v>
                </c:pt>
              </c:numCache>
            </c:numRef>
          </c:val>
          <c:smooth val="0"/>
          <c:extLst>
            <c:ext xmlns:c16="http://schemas.microsoft.com/office/drawing/2014/chart" uri="{C3380CC4-5D6E-409C-BE32-E72D297353CC}">
              <c16:uniqueId val="{0000002F-AF4F-4DAA-AFC7-77EC1B02217D}"/>
            </c:ext>
          </c:extLst>
        </c:ser>
        <c:ser>
          <c:idx val="17"/>
          <c:order val="7"/>
          <c:tx>
            <c:strRef>
              <c:f>Graphs!$O$142</c:f>
              <c:strCache>
                <c:ptCount val="1"/>
                <c:pt idx="0">
                  <c:v>Itzamna</c:v>
                </c:pt>
              </c:strCache>
            </c:strRef>
          </c:tx>
          <c:cat>
            <c:strRef>
              <c:f>Graphs!$P$134:$X$134</c:f>
              <c:strCache>
                <c:ptCount val="9"/>
                <c:pt idx="0">
                  <c:v>PT1</c:v>
                </c:pt>
                <c:pt idx="1">
                  <c:v>PT2</c:v>
                </c:pt>
                <c:pt idx="2">
                  <c:v>PT4</c:v>
                </c:pt>
                <c:pt idx="3">
                  <c:v>PT8</c:v>
                </c:pt>
                <c:pt idx="5">
                  <c:v>PT1</c:v>
                </c:pt>
                <c:pt idx="6">
                  <c:v>PT2</c:v>
                </c:pt>
                <c:pt idx="7">
                  <c:v>PT4</c:v>
                </c:pt>
                <c:pt idx="8">
                  <c:v>PT8</c:v>
                </c:pt>
              </c:strCache>
            </c:strRef>
          </c:cat>
          <c:val>
            <c:numRef>
              <c:f>Graphs!$P$142:$X$142</c:f>
              <c:numCache>
                <c:formatCode>General</c:formatCode>
                <c:ptCount val="9"/>
                <c:pt idx="5">
                  <c:v>0.84688472220038902</c:v>
                </c:pt>
                <c:pt idx="6">
                  <c:v>0.7760545167063887</c:v>
                </c:pt>
                <c:pt idx="7">
                  <c:v>0.70825755001116653</c:v>
                </c:pt>
                <c:pt idx="8">
                  <c:v>0.73600432773433344</c:v>
                </c:pt>
              </c:numCache>
            </c:numRef>
          </c:val>
          <c:smooth val="0"/>
          <c:extLst>
            <c:ext xmlns:c16="http://schemas.microsoft.com/office/drawing/2014/chart" uri="{C3380CC4-5D6E-409C-BE32-E72D297353CC}">
              <c16:uniqueId val="{00000030-AF4F-4DAA-AFC7-77EC1B02217D}"/>
            </c:ext>
          </c:extLst>
        </c:ser>
        <c:ser>
          <c:idx val="18"/>
          <c:order val="8"/>
          <c:tx>
            <c:strRef>
              <c:f>Graphs!$O$143</c:f>
              <c:strCache>
                <c:ptCount val="1"/>
                <c:pt idx="0">
                  <c:v>Yoshi</c:v>
                </c:pt>
              </c:strCache>
            </c:strRef>
          </c:tx>
          <c:cat>
            <c:strRef>
              <c:f>Graphs!$P$134:$X$134</c:f>
              <c:strCache>
                <c:ptCount val="9"/>
                <c:pt idx="0">
                  <c:v>PT1</c:v>
                </c:pt>
                <c:pt idx="1">
                  <c:v>PT2</c:v>
                </c:pt>
                <c:pt idx="2">
                  <c:v>PT4</c:v>
                </c:pt>
                <c:pt idx="3">
                  <c:v>PT8</c:v>
                </c:pt>
                <c:pt idx="5">
                  <c:v>PT1</c:v>
                </c:pt>
                <c:pt idx="6">
                  <c:v>PT2</c:v>
                </c:pt>
                <c:pt idx="7">
                  <c:v>PT4</c:v>
                </c:pt>
                <c:pt idx="8">
                  <c:v>PT8</c:v>
                </c:pt>
              </c:strCache>
            </c:strRef>
          </c:cat>
          <c:val>
            <c:numRef>
              <c:f>Graphs!$P$143:$X$143</c:f>
              <c:numCache>
                <c:formatCode>General</c:formatCode>
                <c:ptCount val="9"/>
                <c:pt idx="5">
                  <c:v>1.1106038373633891</c:v>
                </c:pt>
                <c:pt idx="6">
                  <c:v>1.0586021828799446</c:v>
                </c:pt>
                <c:pt idx="7">
                  <c:v>0.90949219708516671</c:v>
                </c:pt>
                <c:pt idx="8">
                  <c:v>0.79685856643333342</c:v>
                </c:pt>
              </c:numCache>
            </c:numRef>
          </c:val>
          <c:smooth val="0"/>
          <c:extLst>
            <c:ext xmlns:c16="http://schemas.microsoft.com/office/drawing/2014/chart" uri="{C3380CC4-5D6E-409C-BE32-E72D297353CC}">
              <c16:uniqueId val="{00000031-AF4F-4DAA-AFC7-77EC1B02217D}"/>
            </c:ext>
          </c:extLst>
        </c:ser>
        <c:ser>
          <c:idx val="19"/>
          <c:order val="9"/>
          <c:tx>
            <c:strRef>
              <c:f>Graphs!$O$144</c:f>
              <c:strCache>
                <c:ptCount val="1"/>
                <c:pt idx="0">
                  <c:v>Herriot</c:v>
                </c:pt>
              </c:strCache>
            </c:strRef>
          </c:tx>
          <c:cat>
            <c:strRef>
              <c:f>Graphs!$P$134:$X$134</c:f>
              <c:strCache>
                <c:ptCount val="9"/>
                <c:pt idx="0">
                  <c:v>PT1</c:v>
                </c:pt>
                <c:pt idx="1">
                  <c:v>PT2</c:v>
                </c:pt>
                <c:pt idx="2">
                  <c:v>PT4</c:v>
                </c:pt>
                <c:pt idx="3">
                  <c:v>PT8</c:v>
                </c:pt>
                <c:pt idx="5">
                  <c:v>PT1</c:v>
                </c:pt>
                <c:pt idx="6">
                  <c:v>PT2</c:v>
                </c:pt>
                <c:pt idx="7">
                  <c:v>PT4</c:v>
                </c:pt>
                <c:pt idx="8">
                  <c:v>PT8</c:v>
                </c:pt>
              </c:strCache>
            </c:strRef>
          </c:cat>
          <c:val>
            <c:numRef>
              <c:f>Graphs!$P$144:$X$144</c:f>
              <c:numCache>
                <c:formatCode>General</c:formatCode>
                <c:ptCount val="9"/>
                <c:pt idx="5">
                  <c:v>0.67672835559488886</c:v>
                </c:pt>
                <c:pt idx="6">
                  <c:v>0.65938969444133333</c:v>
                </c:pt>
                <c:pt idx="7">
                  <c:v>0.66718669445261103</c:v>
                </c:pt>
                <c:pt idx="8">
                  <c:v>0.68700232778477788</c:v>
                </c:pt>
              </c:numCache>
            </c:numRef>
          </c:val>
          <c:smooth val="0"/>
          <c:extLst>
            <c:ext xmlns:c16="http://schemas.microsoft.com/office/drawing/2014/chart" uri="{C3380CC4-5D6E-409C-BE32-E72D297353CC}">
              <c16:uniqueId val="{00000032-AF4F-4DAA-AFC7-77EC1B02217D}"/>
            </c:ext>
          </c:extLst>
        </c:ser>
        <c:ser>
          <c:idx val="0"/>
          <c:order val="10"/>
          <c:tx>
            <c:strRef>
              <c:f>Graphs!$O$145</c:f>
              <c:strCache>
                <c:ptCount val="1"/>
                <c:pt idx="0">
                  <c:v>Durrell</c:v>
                </c:pt>
              </c:strCache>
            </c:strRef>
          </c:tx>
          <c:cat>
            <c:strRef>
              <c:f>Graphs!$P$134:$X$134</c:f>
              <c:strCache>
                <c:ptCount val="9"/>
                <c:pt idx="0">
                  <c:v>PT1</c:v>
                </c:pt>
                <c:pt idx="1">
                  <c:v>PT2</c:v>
                </c:pt>
                <c:pt idx="2">
                  <c:v>PT4</c:v>
                </c:pt>
                <c:pt idx="3">
                  <c:v>PT8</c:v>
                </c:pt>
                <c:pt idx="5">
                  <c:v>PT1</c:v>
                </c:pt>
                <c:pt idx="6">
                  <c:v>PT2</c:v>
                </c:pt>
                <c:pt idx="7">
                  <c:v>PT4</c:v>
                </c:pt>
                <c:pt idx="8">
                  <c:v>PT8</c:v>
                </c:pt>
              </c:strCache>
            </c:strRef>
          </c:cat>
          <c:val>
            <c:numRef>
              <c:f>Graphs!$P$145:$X$145</c:f>
              <c:numCache>
                <c:formatCode>General</c:formatCode>
                <c:ptCount val="9"/>
                <c:pt idx="5">
                  <c:v>0.77285580556949995</c:v>
                </c:pt>
                <c:pt idx="6">
                  <c:v>0.79186006106377782</c:v>
                </c:pt>
                <c:pt idx="7">
                  <c:v>0.7299911054885555</c:v>
                </c:pt>
                <c:pt idx="8">
                  <c:v>0.76679650550549994</c:v>
                </c:pt>
              </c:numCache>
            </c:numRef>
          </c:val>
          <c:smooth val="0"/>
          <c:extLst>
            <c:ext xmlns:c16="http://schemas.microsoft.com/office/drawing/2014/chart" uri="{C3380CC4-5D6E-409C-BE32-E72D297353CC}">
              <c16:uniqueId val="{00000016-AF4F-4DAA-AFC7-77EC1B02217D}"/>
            </c:ext>
          </c:extLst>
        </c:ser>
        <c:ser>
          <c:idx val="1"/>
          <c:order val="11"/>
          <c:tx>
            <c:strRef>
              <c:f>Graphs!$O$146</c:f>
              <c:strCache>
                <c:ptCount val="1"/>
                <c:pt idx="0">
                  <c:v>cousteau</c:v>
                </c:pt>
              </c:strCache>
            </c:strRef>
          </c:tx>
          <c:cat>
            <c:strRef>
              <c:f>Graphs!$P$134:$X$134</c:f>
              <c:strCache>
                <c:ptCount val="9"/>
                <c:pt idx="0">
                  <c:v>PT1</c:v>
                </c:pt>
                <c:pt idx="1">
                  <c:v>PT2</c:v>
                </c:pt>
                <c:pt idx="2">
                  <c:v>PT4</c:v>
                </c:pt>
                <c:pt idx="3">
                  <c:v>PT8</c:v>
                </c:pt>
                <c:pt idx="5">
                  <c:v>PT1</c:v>
                </c:pt>
                <c:pt idx="6">
                  <c:v>PT2</c:v>
                </c:pt>
                <c:pt idx="7">
                  <c:v>PT4</c:v>
                </c:pt>
                <c:pt idx="8">
                  <c:v>PT8</c:v>
                </c:pt>
              </c:strCache>
            </c:strRef>
          </c:cat>
          <c:val>
            <c:numRef>
              <c:f>Graphs!$P$146:$X$146</c:f>
              <c:numCache>
                <c:formatCode>General</c:formatCode>
                <c:ptCount val="9"/>
                <c:pt idx="5">
                  <c:v>1.7574323555427778</c:v>
                </c:pt>
                <c:pt idx="6">
                  <c:v>1.4757667277738891</c:v>
                </c:pt>
                <c:pt idx="7">
                  <c:v>1.5569677222194447</c:v>
                </c:pt>
                <c:pt idx="8">
                  <c:v>1.6075656999961112</c:v>
                </c:pt>
              </c:numCache>
            </c:numRef>
          </c:val>
          <c:smooth val="0"/>
          <c:extLst>
            <c:ext xmlns:c16="http://schemas.microsoft.com/office/drawing/2014/chart" uri="{C3380CC4-5D6E-409C-BE32-E72D297353CC}">
              <c16:uniqueId val="{00000001-E04F-4EA6-8747-3244102C1E9B}"/>
            </c:ext>
          </c:extLst>
        </c:ser>
        <c:ser>
          <c:idx val="2"/>
          <c:order val="12"/>
          <c:tx>
            <c:strRef>
              <c:f>Graphs!$O$147</c:f>
              <c:strCache>
                <c:ptCount val="1"/>
                <c:pt idx="0">
                  <c:v>jubilee</c:v>
                </c:pt>
              </c:strCache>
            </c:strRef>
          </c:tx>
          <c:cat>
            <c:strRef>
              <c:f>Graphs!$P$134:$X$134</c:f>
              <c:strCache>
                <c:ptCount val="9"/>
                <c:pt idx="0">
                  <c:v>PT1</c:v>
                </c:pt>
                <c:pt idx="1">
                  <c:v>PT2</c:v>
                </c:pt>
                <c:pt idx="2">
                  <c:v>PT4</c:v>
                </c:pt>
                <c:pt idx="3">
                  <c:v>PT8</c:v>
                </c:pt>
                <c:pt idx="5">
                  <c:v>PT1</c:v>
                </c:pt>
                <c:pt idx="6">
                  <c:v>PT2</c:v>
                </c:pt>
                <c:pt idx="7">
                  <c:v>PT4</c:v>
                </c:pt>
                <c:pt idx="8">
                  <c:v>PT8</c:v>
                </c:pt>
              </c:strCache>
            </c:strRef>
          </c:cat>
          <c:val>
            <c:numRef>
              <c:f>Graphs!$P$147:$X$147</c:f>
              <c:numCache>
                <c:formatCode>General</c:formatCode>
                <c:ptCount val="9"/>
                <c:pt idx="5">
                  <c:v>1.0249922250756667</c:v>
                </c:pt>
                <c:pt idx="6">
                  <c:v>0.96149307697477782</c:v>
                </c:pt>
                <c:pt idx="7">
                  <c:v>0.97583801221522237</c:v>
                </c:pt>
                <c:pt idx="8">
                  <c:v>0.9751328189059999</c:v>
                </c:pt>
              </c:numCache>
            </c:numRef>
          </c:val>
          <c:smooth val="0"/>
          <c:extLst>
            <c:ext xmlns:c16="http://schemas.microsoft.com/office/drawing/2014/chart" uri="{C3380CC4-5D6E-409C-BE32-E72D297353CC}">
              <c16:uniqueId val="{00000002-E04F-4EA6-8747-3244102C1E9B}"/>
            </c:ext>
          </c:extLst>
        </c:ser>
        <c:dLbls>
          <c:showLegendKey val="0"/>
          <c:showVal val="0"/>
          <c:showCatName val="0"/>
          <c:showSerName val="0"/>
          <c:showPercent val="0"/>
          <c:showBubbleSize val="0"/>
        </c:dLbls>
        <c:marker val="1"/>
        <c:smooth val="0"/>
        <c:axId val="271568896"/>
        <c:axId val="271630336"/>
      </c:lineChart>
      <c:catAx>
        <c:axId val="271568896"/>
        <c:scaling>
          <c:orientation val="minMax"/>
        </c:scaling>
        <c:delete val="0"/>
        <c:axPos val="b"/>
        <c:title>
          <c:tx>
            <c:rich>
              <a:bodyPr/>
              <a:lstStyle/>
              <a:p>
                <a:pPr>
                  <a:defRPr sz="1100"/>
                </a:pPr>
                <a:r>
                  <a:rPr lang="en-US"/>
                  <a:t>Number of PTs</a:t>
                </a:r>
              </a:p>
            </c:rich>
          </c:tx>
          <c:overlay val="0"/>
        </c:title>
        <c:numFmt formatCode="General" sourceLinked="1"/>
        <c:majorTickMark val="out"/>
        <c:minorTickMark val="none"/>
        <c:tickLblPos val="nextTo"/>
        <c:txPr>
          <a:bodyPr/>
          <a:lstStyle/>
          <a:p>
            <a:pPr>
              <a:defRPr sz="1100"/>
            </a:pPr>
            <a:endParaRPr lang="en-US"/>
          </a:p>
        </c:txPr>
        <c:crossAx val="271630336"/>
        <c:crosses val="autoZero"/>
        <c:auto val="1"/>
        <c:lblAlgn val="ctr"/>
        <c:lblOffset val="100"/>
        <c:tickLblSkip val="1"/>
        <c:noMultiLvlLbl val="0"/>
      </c:catAx>
      <c:valAx>
        <c:axId val="271630336"/>
        <c:scaling>
          <c:orientation val="minMax"/>
        </c:scaling>
        <c:delete val="0"/>
        <c:axPos val="l"/>
        <c:title>
          <c:tx>
            <c:rich>
              <a:bodyPr rot="-5400000" vert="horz"/>
              <a:lstStyle/>
              <a:p>
                <a:pPr>
                  <a:defRPr/>
                </a:pPr>
                <a:r>
                  <a:rPr lang="en-US"/>
                  <a:t>Average</a:t>
                </a:r>
                <a:r>
                  <a:rPr lang="en-US" baseline="0"/>
                  <a:t> median RT (s)</a:t>
                </a:r>
                <a:endParaRPr lang="en-US"/>
              </a:p>
            </c:rich>
          </c:tx>
          <c:overlay val="0"/>
        </c:title>
        <c:numFmt formatCode="General" sourceLinked="1"/>
        <c:majorTickMark val="out"/>
        <c:minorTickMark val="none"/>
        <c:tickLblPos val="nextTo"/>
        <c:txPr>
          <a:bodyPr/>
          <a:lstStyle/>
          <a:p>
            <a:pPr>
              <a:defRPr sz="1100"/>
            </a:pPr>
            <a:endParaRPr lang="en-US"/>
          </a:p>
        </c:txPr>
        <c:crossAx val="271568896"/>
        <c:crosses val="autoZero"/>
        <c:crossBetween val="between"/>
      </c:valAx>
    </c:plotArea>
    <c:legend>
      <c:legendPos val="r"/>
      <c:layout>
        <c:manualLayout>
          <c:xMode val="edge"/>
          <c:yMode val="edge"/>
          <c:x val="0.49385906130795326"/>
          <c:y val="4.9996354622338958E-3"/>
          <c:w val="0.50614093869204657"/>
          <c:h val="0.24743853893263348"/>
        </c:manualLayout>
      </c:layout>
      <c:overlay val="1"/>
    </c:legend>
    <c:plotVisOnly val="1"/>
    <c:dispBlanksAs val="gap"/>
    <c:showDLblsOverMax val="0"/>
  </c:chart>
  <c:printSettings>
    <c:headerFooter/>
    <c:pageMargins b="0.75" l="0.7" r="0.7" t="0.75" header="0.3" footer="0.3"/>
    <c:pageSetup/>
  </c:printSettings>
  <c:userShapes r:id="rId2"/>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lrMapOvr bg1="lt1" tx1="dk1" bg2="lt2" tx2="dk2" accent1="accent1" accent2="accent2" accent3="accent3" accent4="accent4" accent5="accent5" accent6="accent6" hlink="hlink" folHlink="folHlink"/>
  <c:chart>
    <c:title>
      <c:tx>
        <c:rich>
          <a:bodyPr/>
          <a:lstStyle/>
          <a:p>
            <a:pPr>
              <a:defRPr/>
            </a:pPr>
            <a:r>
              <a:rPr lang="en-US"/>
              <a:t>Subtle</a:t>
            </a:r>
            <a:r>
              <a:rPr lang="en-US" baseline="0"/>
              <a:t> PTs</a:t>
            </a:r>
            <a:endParaRPr lang="en-US"/>
          </a:p>
        </c:rich>
      </c:tx>
      <c:overlay val="1"/>
    </c:title>
    <c:autoTitleDeleted val="0"/>
    <c:plotArea>
      <c:layout/>
      <c:lineChart>
        <c:grouping val="standard"/>
        <c:varyColors val="0"/>
        <c:ser>
          <c:idx val="0"/>
          <c:order val="0"/>
          <c:tx>
            <c:strRef>
              <c:f>Graphs!$G$125</c:f>
              <c:strCache>
                <c:ptCount val="1"/>
                <c:pt idx="0">
                  <c:v>Itzamna</c:v>
                </c:pt>
              </c:strCache>
            </c:strRef>
          </c:tx>
          <c:spPr>
            <a:ln>
              <a:prstDash val="lgDash"/>
            </a:ln>
          </c:spPr>
          <c:cat>
            <c:strRef>
              <c:f>Graphs!$H$124:$K$124</c:f>
              <c:strCache>
                <c:ptCount val="4"/>
                <c:pt idx="0">
                  <c:v>PT1</c:v>
                </c:pt>
                <c:pt idx="1">
                  <c:v>PT2</c:v>
                </c:pt>
                <c:pt idx="2">
                  <c:v>PT4</c:v>
                </c:pt>
                <c:pt idx="3">
                  <c:v>PT8</c:v>
                </c:pt>
              </c:strCache>
            </c:strRef>
          </c:cat>
          <c:val>
            <c:numRef>
              <c:f>Graphs!$H$125:$K$125</c:f>
              <c:numCache>
                <c:formatCode>General</c:formatCode>
                <c:ptCount val="4"/>
                <c:pt idx="0">
                  <c:v>0.94188449141055541</c:v>
                </c:pt>
                <c:pt idx="1">
                  <c:v>0.91550991290561123</c:v>
                </c:pt>
                <c:pt idx="2">
                  <c:v>0.93438683313177784</c:v>
                </c:pt>
                <c:pt idx="3">
                  <c:v>1.048286455986611</c:v>
                </c:pt>
              </c:numCache>
            </c:numRef>
          </c:val>
          <c:smooth val="0"/>
          <c:extLst>
            <c:ext xmlns:c16="http://schemas.microsoft.com/office/drawing/2014/chart" uri="{C3380CC4-5D6E-409C-BE32-E72D297353CC}">
              <c16:uniqueId val="{00000000-7C3B-4A1F-A9DE-5C229F5EDE71}"/>
            </c:ext>
          </c:extLst>
        </c:ser>
        <c:ser>
          <c:idx val="1"/>
          <c:order val="1"/>
          <c:tx>
            <c:strRef>
              <c:f>Graphs!$G$126</c:f>
              <c:strCache>
                <c:ptCount val="1"/>
                <c:pt idx="0">
                  <c:v>Yoshi</c:v>
                </c:pt>
              </c:strCache>
            </c:strRef>
          </c:tx>
          <c:spPr>
            <a:ln w="31750">
              <a:solidFill>
                <a:schemeClr val="bg1">
                  <a:lumMod val="85000"/>
                </a:schemeClr>
              </a:solidFill>
            </a:ln>
          </c:spPr>
          <c:marker>
            <c:symbol val="circle"/>
            <c:size val="6"/>
            <c:spPr>
              <a:solidFill>
                <a:schemeClr val="bg1">
                  <a:lumMod val="85000"/>
                </a:schemeClr>
              </a:solidFill>
              <a:ln>
                <a:solidFill>
                  <a:schemeClr val="tx1"/>
                </a:solidFill>
              </a:ln>
            </c:spPr>
          </c:marker>
          <c:cat>
            <c:strRef>
              <c:f>Graphs!$H$124:$K$124</c:f>
              <c:strCache>
                <c:ptCount val="4"/>
                <c:pt idx="0">
                  <c:v>PT1</c:v>
                </c:pt>
                <c:pt idx="1">
                  <c:v>PT2</c:v>
                </c:pt>
                <c:pt idx="2">
                  <c:v>PT4</c:v>
                </c:pt>
                <c:pt idx="3">
                  <c:v>PT8</c:v>
                </c:pt>
              </c:strCache>
            </c:strRef>
          </c:cat>
          <c:val>
            <c:numRef>
              <c:f>Graphs!$H$126:$K$126</c:f>
              <c:numCache>
                <c:formatCode>General</c:formatCode>
                <c:ptCount val="4"/>
                <c:pt idx="0">
                  <c:v>1.4650509698507226</c:v>
                </c:pt>
                <c:pt idx="1">
                  <c:v>1.3797159749050003</c:v>
                </c:pt>
                <c:pt idx="2">
                  <c:v>1.4343040423561113</c:v>
                </c:pt>
                <c:pt idx="3">
                  <c:v>1.2117377707709445</c:v>
                </c:pt>
              </c:numCache>
            </c:numRef>
          </c:val>
          <c:smooth val="0"/>
          <c:extLst>
            <c:ext xmlns:c16="http://schemas.microsoft.com/office/drawing/2014/chart" uri="{C3380CC4-5D6E-409C-BE32-E72D297353CC}">
              <c16:uniqueId val="{00000001-7C3B-4A1F-A9DE-5C229F5EDE71}"/>
            </c:ext>
          </c:extLst>
        </c:ser>
        <c:ser>
          <c:idx val="2"/>
          <c:order val="2"/>
          <c:tx>
            <c:strRef>
              <c:f>Graphs!$G$127</c:f>
              <c:strCache>
                <c:ptCount val="1"/>
                <c:pt idx="0">
                  <c:v>Herriot</c:v>
                </c:pt>
              </c:strCache>
            </c:strRef>
          </c:tx>
          <c:spPr>
            <a:ln>
              <a:solidFill>
                <a:schemeClr val="bg1">
                  <a:lumMod val="50000"/>
                </a:schemeClr>
              </a:solidFill>
              <a:prstDash val="sysDash"/>
            </a:ln>
          </c:spPr>
          <c:marker>
            <c:symbol val="triangle"/>
            <c:size val="6"/>
            <c:spPr>
              <a:solidFill>
                <a:schemeClr val="bg1">
                  <a:lumMod val="75000"/>
                </a:schemeClr>
              </a:solidFill>
            </c:spPr>
          </c:marker>
          <c:cat>
            <c:strRef>
              <c:f>Graphs!$H$124:$K$124</c:f>
              <c:strCache>
                <c:ptCount val="4"/>
                <c:pt idx="0">
                  <c:v>PT1</c:v>
                </c:pt>
                <c:pt idx="1">
                  <c:v>PT2</c:v>
                </c:pt>
                <c:pt idx="2">
                  <c:v>PT4</c:v>
                </c:pt>
                <c:pt idx="3">
                  <c:v>PT8</c:v>
                </c:pt>
              </c:strCache>
            </c:strRef>
          </c:cat>
          <c:val>
            <c:numRef>
              <c:f>Graphs!$H$127:$K$127</c:f>
              <c:numCache>
                <c:formatCode>General</c:formatCode>
                <c:ptCount val="4"/>
                <c:pt idx="0">
                  <c:v>0.67204642222433331</c:v>
                </c:pt>
                <c:pt idx="1">
                  <c:v>0.67195115001399996</c:v>
                </c:pt>
                <c:pt idx="2">
                  <c:v>0.68562855001400003</c:v>
                </c:pt>
                <c:pt idx="3">
                  <c:v>0.71500353888327772</c:v>
                </c:pt>
              </c:numCache>
            </c:numRef>
          </c:val>
          <c:smooth val="0"/>
          <c:extLst>
            <c:ext xmlns:c16="http://schemas.microsoft.com/office/drawing/2014/chart" uri="{C3380CC4-5D6E-409C-BE32-E72D297353CC}">
              <c16:uniqueId val="{00000002-7C3B-4A1F-A9DE-5C229F5EDE71}"/>
            </c:ext>
          </c:extLst>
        </c:ser>
        <c:ser>
          <c:idx val="3"/>
          <c:order val="3"/>
          <c:tx>
            <c:strRef>
              <c:f>Graphs!$G$128</c:f>
              <c:strCache>
                <c:ptCount val="1"/>
                <c:pt idx="0">
                  <c:v>Durrell</c:v>
                </c:pt>
              </c:strCache>
            </c:strRef>
          </c:tx>
          <c:spPr>
            <a:ln w="31750">
              <a:solidFill>
                <a:schemeClr val="tx1"/>
              </a:solidFill>
              <a:prstDash val="sysDot"/>
            </a:ln>
          </c:spPr>
          <c:marker>
            <c:symbol val="square"/>
            <c:size val="5"/>
            <c:spPr>
              <a:solidFill>
                <a:schemeClr val="tx1"/>
              </a:solidFill>
              <a:ln>
                <a:solidFill>
                  <a:schemeClr val="tx1"/>
                </a:solidFill>
              </a:ln>
            </c:spPr>
          </c:marker>
          <c:cat>
            <c:strRef>
              <c:f>Graphs!$H$124:$K$124</c:f>
              <c:strCache>
                <c:ptCount val="4"/>
                <c:pt idx="0">
                  <c:v>PT1</c:v>
                </c:pt>
                <c:pt idx="1">
                  <c:v>PT2</c:v>
                </c:pt>
                <c:pt idx="2">
                  <c:v>PT4</c:v>
                </c:pt>
                <c:pt idx="3">
                  <c:v>PT8</c:v>
                </c:pt>
              </c:strCache>
            </c:strRef>
          </c:cat>
          <c:val>
            <c:numRef>
              <c:f>Graphs!$H$128:$K$128</c:f>
              <c:numCache>
                <c:formatCode>General</c:formatCode>
                <c:ptCount val="4"/>
                <c:pt idx="0">
                  <c:v>0.83544281371994455</c:v>
                </c:pt>
                <c:pt idx="1">
                  <c:v>0.83367833758850007</c:v>
                </c:pt>
                <c:pt idx="2">
                  <c:v>0.90235679766761123</c:v>
                </c:pt>
                <c:pt idx="3">
                  <c:v>0.96840020953372219</c:v>
                </c:pt>
              </c:numCache>
            </c:numRef>
          </c:val>
          <c:smooth val="0"/>
          <c:extLst>
            <c:ext xmlns:c16="http://schemas.microsoft.com/office/drawing/2014/chart" uri="{C3380CC4-5D6E-409C-BE32-E72D297353CC}">
              <c16:uniqueId val="{00000003-7C3B-4A1F-A9DE-5C229F5EDE71}"/>
            </c:ext>
          </c:extLst>
        </c:ser>
        <c:ser>
          <c:idx val="4"/>
          <c:order val="4"/>
          <c:tx>
            <c:strRef>
              <c:f>Graphs!$G$129</c:f>
              <c:strCache>
                <c:ptCount val="1"/>
                <c:pt idx="0">
                  <c:v>cousteau</c:v>
                </c:pt>
              </c:strCache>
            </c:strRef>
          </c:tx>
          <c:cat>
            <c:strRef>
              <c:f>Graphs!$H$124:$K$124</c:f>
              <c:strCache>
                <c:ptCount val="4"/>
                <c:pt idx="0">
                  <c:v>PT1</c:v>
                </c:pt>
                <c:pt idx="1">
                  <c:v>PT2</c:v>
                </c:pt>
                <c:pt idx="2">
                  <c:v>PT4</c:v>
                </c:pt>
                <c:pt idx="3">
                  <c:v>PT8</c:v>
                </c:pt>
              </c:strCache>
            </c:strRef>
          </c:cat>
          <c:val>
            <c:numRef>
              <c:f>Graphs!$H$129:$K$129</c:f>
              <c:numCache>
                <c:formatCode>General</c:formatCode>
                <c:ptCount val="4"/>
                <c:pt idx="0">
                  <c:v>1.6296219749881251</c:v>
                </c:pt>
                <c:pt idx="1">
                  <c:v>1.3725294437453124</c:v>
                </c:pt>
                <c:pt idx="2">
                  <c:v>1.47407184996875</c:v>
                </c:pt>
                <c:pt idx="3">
                  <c:v>1.5306590812350001</c:v>
                </c:pt>
              </c:numCache>
            </c:numRef>
          </c:val>
          <c:smooth val="0"/>
          <c:extLst>
            <c:ext xmlns:c16="http://schemas.microsoft.com/office/drawing/2014/chart" uri="{C3380CC4-5D6E-409C-BE32-E72D297353CC}">
              <c16:uniqueId val="{0000000F-77DA-4BBA-BDDD-94277D0E69AB}"/>
            </c:ext>
          </c:extLst>
        </c:ser>
        <c:ser>
          <c:idx val="5"/>
          <c:order val="5"/>
          <c:tx>
            <c:strRef>
              <c:f>Graphs!$G$130</c:f>
              <c:strCache>
                <c:ptCount val="1"/>
                <c:pt idx="0">
                  <c:v>jubilee</c:v>
                </c:pt>
              </c:strCache>
            </c:strRef>
          </c:tx>
          <c:cat>
            <c:strRef>
              <c:f>Graphs!$H$124:$K$124</c:f>
              <c:strCache>
                <c:ptCount val="4"/>
                <c:pt idx="0">
                  <c:v>PT1</c:v>
                </c:pt>
                <c:pt idx="1">
                  <c:v>PT2</c:v>
                </c:pt>
                <c:pt idx="2">
                  <c:v>PT4</c:v>
                </c:pt>
                <c:pt idx="3">
                  <c:v>PT8</c:v>
                </c:pt>
              </c:strCache>
            </c:strRef>
          </c:cat>
          <c:val>
            <c:numRef>
              <c:f>Graphs!$H$130:$K$130</c:f>
              <c:numCache>
                <c:formatCode>General</c:formatCode>
                <c:ptCount val="4"/>
                <c:pt idx="0">
                  <c:v>0.99068071269905544</c:v>
                </c:pt>
                <c:pt idx="1">
                  <c:v>1.0854280494828332</c:v>
                </c:pt>
                <c:pt idx="2">
                  <c:v>1.1175315586856667</c:v>
                </c:pt>
                <c:pt idx="3">
                  <c:v>1.1778851567718889</c:v>
                </c:pt>
              </c:numCache>
            </c:numRef>
          </c:val>
          <c:smooth val="0"/>
          <c:extLst>
            <c:ext xmlns:c16="http://schemas.microsoft.com/office/drawing/2014/chart" uri="{C3380CC4-5D6E-409C-BE32-E72D297353CC}">
              <c16:uniqueId val="{00000001-04E9-418D-A7F9-8323563E25A6}"/>
            </c:ext>
          </c:extLst>
        </c:ser>
        <c:dLbls>
          <c:showLegendKey val="0"/>
          <c:showVal val="0"/>
          <c:showCatName val="0"/>
          <c:showSerName val="0"/>
          <c:showPercent val="0"/>
          <c:showBubbleSize val="0"/>
        </c:dLbls>
        <c:marker val="1"/>
        <c:smooth val="0"/>
        <c:axId val="271568896"/>
        <c:axId val="271630336"/>
      </c:lineChart>
      <c:catAx>
        <c:axId val="271568896"/>
        <c:scaling>
          <c:orientation val="minMax"/>
        </c:scaling>
        <c:delete val="0"/>
        <c:axPos val="b"/>
        <c:title>
          <c:tx>
            <c:rich>
              <a:bodyPr/>
              <a:lstStyle/>
              <a:p>
                <a:pPr>
                  <a:defRPr sz="1100"/>
                </a:pPr>
                <a:r>
                  <a:rPr lang="en-US"/>
                  <a:t>Number of PTs</a:t>
                </a:r>
              </a:p>
            </c:rich>
          </c:tx>
          <c:overlay val="0"/>
        </c:title>
        <c:numFmt formatCode="General" sourceLinked="1"/>
        <c:majorTickMark val="out"/>
        <c:minorTickMark val="none"/>
        <c:tickLblPos val="nextTo"/>
        <c:txPr>
          <a:bodyPr/>
          <a:lstStyle/>
          <a:p>
            <a:pPr>
              <a:defRPr sz="1100"/>
            </a:pPr>
            <a:endParaRPr lang="en-US"/>
          </a:p>
        </c:txPr>
        <c:crossAx val="271630336"/>
        <c:crosses val="autoZero"/>
        <c:auto val="1"/>
        <c:lblAlgn val="ctr"/>
        <c:lblOffset val="100"/>
        <c:tickLblSkip val="1"/>
        <c:noMultiLvlLbl val="0"/>
      </c:catAx>
      <c:valAx>
        <c:axId val="271630336"/>
        <c:scaling>
          <c:orientation val="minMax"/>
        </c:scaling>
        <c:delete val="0"/>
        <c:axPos val="l"/>
        <c:title>
          <c:tx>
            <c:rich>
              <a:bodyPr rot="-5400000" vert="horz"/>
              <a:lstStyle/>
              <a:p>
                <a:pPr>
                  <a:defRPr/>
                </a:pPr>
                <a:r>
                  <a:rPr lang="en-US"/>
                  <a:t>Average Median RT (s)</a:t>
                </a:r>
              </a:p>
            </c:rich>
          </c:tx>
          <c:overlay val="0"/>
        </c:title>
        <c:numFmt formatCode="General" sourceLinked="1"/>
        <c:majorTickMark val="out"/>
        <c:minorTickMark val="none"/>
        <c:tickLblPos val="nextTo"/>
        <c:txPr>
          <a:bodyPr/>
          <a:lstStyle/>
          <a:p>
            <a:pPr>
              <a:defRPr sz="1100"/>
            </a:pPr>
            <a:endParaRPr lang="en-US"/>
          </a:p>
        </c:txPr>
        <c:crossAx val="271568896"/>
        <c:crosses val="autoZero"/>
        <c:crossBetween val="between"/>
      </c:valAx>
    </c:plotArea>
    <c:legend>
      <c:legendPos val="r"/>
      <c:layout>
        <c:manualLayout>
          <c:xMode val="edge"/>
          <c:yMode val="edge"/>
          <c:x val="0.15394050743657042"/>
          <c:y val="0.60685148731408556"/>
          <c:w val="0.493167104111986"/>
          <c:h val="0.26249300087489064"/>
        </c:manualLayout>
      </c:layout>
      <c:overlay val="1"/>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lrMapOvr bg1="lt1" tx1="dk1" bg2="lt2" tx2="dk2" accent1="accent1" accent2="accent2" accent3="accent3" accent4="accent4" accent5="accent5" accent6="accent6" hlink="hlink" folHlink="folHlink"/>
  <c:chart>
    <c:title>
      <c:tx>
        <c:rich>
          <a:bodyPr/>
          <a:lstStyle/>
          <a:p>
            <a:pPr>
              <a:defRPr/>
            </a:pPr>
            <a:r>
              <a:rPr lang="en-US"/>
              <a:t>Goodall PT 1 BL or BR</a:t>
            </a:r>
          </a:p>
        </c:rich>
      </c:tx>
      <c:overlay val="1"/>
    </c:title>
    <c:autoTitleDeleted val="0"/>
    <c:plotArea>
      <c:layout/>
      <c:lineChart>
        <c:grouping val="standard"/>
        <c:varyColors val="0"/>
        <c:ser>
          <c:idx val="0"/>
          <c:order val="0"/>
          <c:spPr>
            <a:ln>
              <a:prstDash val="lgDash"/>
            </a:ln>
          </c:spPr>
          <c:cat>
            <c:strRef>
              <c:f>Goodall!$D$80:$G$80</c:f>
              <c:strCache>
                <c:ptCount val="4"/>
                <c:pt idx="0">
                  <c:v>PT 1</c:v>
                </c:pt>
                <c:pt idx="1">
                  <c:v>PT 2</c:v>
                </c:pt>
                <c:pt idx="2">
                  <c:v>PT 3</c:v>
                </c:pt>
                <c:pt idx="3">
                  <c:v>PT 4</c:v>
                </c:pt>
              </c:strCache>
            </c:strRef>
          </c:cat>
          <c:val>
            <c:numRef>
              <c:f>Goodall!$D$81:$G$81</c:f>
              <c:numCache>
                <c:formatCode>General</c:formatCode>
                <c:ptCount val="4"/>
                <c:pt idx="0">
                  <c:v>0.74341282407499998</c:v>
                </c:pt>
                <c:pt idx="1">
                  <c:v>0.72167134202599992</c:v>
                </c:pt>
                <c:pt idx="2">
                  <c:v>0.62600951394350002</c:v>
                </c:pt>
                <c:pt idx="3">
                  <c:v>0.73606640743349994</c:v>
                </c:pt>
              </c:numCache>
            </c:numRef>
          </c:val>
          <c:smooth val="0"/>
          <c:extLst>
            <c:ext xmlns:c16="http://schemas.microsoft.com/office/drawing/2014/chart" uri="{C3380CC4-5D6E-409C-BE32-E72D297353CC}">
              <c16:uniqueId val="{00000000-F967-4287-B67F-51546F854FA9}"/>
            </c:ext>
          </c:extLst>
        </c:ser>
        <c:ser>
          <c:idx val="1"/>
          <c:order val="1"/>
          <c:spPr>
            <a:ln w="31750">
              <a:solidFill>
                <a:schemeClr val="bg1">
                  <a:lumMod val="85000"/>
                </a:schemeClr>
              </a:solidFill>
            </a:ln>
          </c:spPr>
          <c:marker>
            <c:symbol val="circle"/>
            <c:size val="6"/>
            <c:spPr>
              <a:solidFill>
                <a:schemeClr val="bg1">
                  <a:lumMod val="85000"/>
                </a:schemeClr>
              </a:solidFill>
              <a:ln>
                <a:solidFill>
                  <a:schemeClr val="tx1"/>
                </a:solidFill>
              </a:ln>
            </c:spPr>
          </c:marker>
          <c:cat>
            <c:strRef>
              <c:f>Goodall!$D$80:$G$80</c:f>
              <c:strCache>
                <c:ptCount val="4"/>
                <c:pt idx="0">
                  <c:v>PT 1</c:v>
                </c:pt>
                <c:pt idx="1">
                  <c:v>PT 2</c:v>
                </c:pt>
                <c:pt idx="2">
                  <c:v>PT 3</c:v>
                </c:pt>
                <c:pt idx="3">
                  <c:v>PT 4</c:v>
                </c:pt>
              </c:strCache>
            </c:strRef>
          </c:cat>
          <c:val>
            <c:numRef>
              <c:f>Goodall!$D$82:$G$82</c:f>
              <c:numCache>
                <c:formatCode>General</c:formatCode>
                <c:ptCount val="4"/>
                <c:pt idx="0">
                  <c:v>0.59454986620400008</c:v>
                </c:pt>
                <c:pt idx="1">
                  <c:v>0.76686777066050005</c:v>
                </c:pt>
                <c:pt idx="2">
                  <c:v>0.66255931778900001</c:v>
                </c:pt>
                <c:pt idx="3">
                  <c:v>0.67781438763649993</c:v>
                </c:pt>
              </c:numCache>
            </c:numRef>
          </c:val>
          <c:smooth val="0"/>
          <c:extLst>
            <c:ext xmlns:c16="http://schemas.microsoft.com/office/drawing/2014/chart" uri="{C3380CC4-5D6E-409C-BE32-E72D297353CC}">
              <c16:uniqueId val="{00000001-F967-4287-B67F-51546F854FA9}"/>
            </c:ext>
          </c:extLst>
        </c:ser>
        <c:ser>
          <c:idx val="2"/>
          <c:order val="2"/>
          <c:spPr>
            <a:ln>
              <a:solidFill>
                <a:schemeClr val="bg1">
                  <a:lumMod val="50000"/>
                </a:schemeClr>
              </a:solidFill>
              <a:prstDash val="sysDash"/>
            </a:ln>
          </c:spPr>
          <c:marker>
            <c:symbol val="triangle"/>
            <c:size val="6"/>
            <c:spPr>
              <a:solidFill>
                <a:schemeClr val="bg1">
                  <a:lumMod val="75000"/>
                </a:schemeClr>
              </a:solidFill>
            </c:spPr>
          </c:marker>
          <c:cat>
            <c:strRef>
              <c:f>Goodall!$D$80:$G$80</c:f>
              <c:strCache>
                <c:ptCount val="4"/>
                <c:pt idx="0">
                  <c:v>PT 1</c:v>
                </c:pt>
                <c:pt idx="1">
                  <c:v>PT 2</c:v>
                </c:pt>
                <c:pt idx="2">
                  <c:v>PT 3</c:v>
                </c:pt>
                <c:pt idx="3">
                  <c:v>PT 4</c:v>
                </c:pt>
              </c:strCache>
            </c:strRef>
          </c:cat>
          <c:val>
            <c:numRef>
              <c:f>Goodall!$D$83:$G$83</c:f>
              <c:numCache>
                <c:formatCode>General</c:formatCode>
                <c:ptCount val="4"/>
                <c:pt idx="0">
                  <c:v>0.84266711476099998</c:v>
                </c:pt>
                <c:pt idx="1">
                  <c:v>0.84248445043350007</c:v>
                </c:pt>
                <c:pt idx="2">
                  <c:v>0.77444747409000003</c:v>
                </c:pt>
                <c:pt idx="3">
                  <c:v>0.82249531404499998</c:v>
                </c:pt>
              </c:numCache>
            </c:numRef>
          </c:val>
          <c:smooth val="0"/>
          <c:extLst>
            <c:ext xmlns:c16="http://schemas.microsoft.com/office/drawing/2014/chart" uri="{C3380CC4-5D6E-409C-BE32-E72D297353CC}">
              <c16:uniqueId val="{00000002-F967-4287-B67F-51546F854FA9}"/>
            </c:ext>
          </c:extLst>
        </c:ser>
        <c:ser>
          <c:idx val="3"/>
          <c:order val="3"/>
          <c:spPr>
            <a:ln w="31750">
              <a:solidFill>
                <a:schemeClr val="tx1"/>
              </a:solidFill>
              <a:prstDash val="sysDot"/>
            </a:ln>
          </c:spPr>
          <c:marker>
            <c:symbol val="square"/>
            <c:size val="5"/>
            <c:spPr>
              <a:solidFill>
                <a:schemeClr val="tx1"/>
              </a:solidFill>
              <a:ln>
                <a:solidFill>
                  <a:schemeClr val="tx1"/>
                </a:solidFill>
              </a:ln>
            </c:spPr>
          </c:marker>
          <c:cat>
            <c:strRef>
              <c:f>Goodall!$D$80:$G$80</c:f>
              <c:strCache>
                <c:ptCount val="4"/>
                <c:pt idx="0">
                  <c:v>PT 1</c:v>
                </c:pt>
                <c:pt idx="1">
                  <c:v>PT 2</c:v>
                </c:pt>
                <c:pt idx="2">
                  <c:v>PT 3</c:v>
                </c:pt>
                <c:pt idx="3">
                  <c:v>PT 4</c:v>
                </c:pt>
              </c:strCache>
            </c:strRef>
          </c:cat>
          <c:val>
            <c:numRef>
              <c:f>Goodall!$D$84:$G$84</c:f>
              <c:numCache>
                <c:formatCode>General</c:formatCode>
                <c:ptCount val="4"/>
                <c:pt idx="0">
                  <c:v>0.69625135845849995</c:v>
                </c:pt>
                <c:pt idx="1">
                  <c:v>0.96087287756399997</c:v>
                </c:pt>
                <c:pt idx="2">
                  <c:v>0.93881938405700005</c:v>
                </c:pt>
                <c:pt idx="3">
                  <c:v>1.0144131585814999</c:v>
                </c:pt>
              </c:numCache>
            </c:numRef>
          </c:val>
          <c:smooth val="0"/>
          <c:extLst>
            <c:ext xmlns:c16="http://schemas.microsoft.com/office/drawing/2014/chart" uri="{C3380CC4-5D6E-409C-BE32-E72D297353CC}">
              <c16:uniqueId val="{00000003-F967-4287-B67F-51546F854FA9}"/>
            </c:ext>
          </c:extLst>
        </c:ser>
        <c:ser>
          <c:idx val="4"/>
          <c:order val="4"/>
          <c:cat>
            <c:strRef>
              <c:f>Goodall!$D$80:$G$80</c:f>
              <c:strCache>
                <c:ptCount val="4"/>
                <c:pt idx="0">
                  <c:v>PT 1</c:v>
                </c:pt>
                <c:pt idx="1">
                  <c:v>PT 2</c:v>
                </c:pt>
                <c:pt idx="2">
                  <c:v>PT 3</c:v>
                </c:pt>
                <c:pt idx="3">
                  <c:v>PT 4</c:v>
                </c:pt>
              </c:strCache>
            </c:strRef>
          </c:cat>
          <c:val>
            <c:numRef>
              <c:f>Goodall!$D$85:$G$85</c:f>
              <c:numCache>
                <c:formatCode>General</c:formatCode>
                <c:ptCount val="4"/>
                <c:pt idx="0">
                  <c:v>0.64518022176300005</c:v>
                </c:pt>
                <c:pt idx="1">
                  <c:v>0.71172778127949998</c:v>
                </c:pt>
                <c:pt idx="2">
                  <c:v>0.70228062861099994</c:v>
                </c:pt>
                <c:pt idx="3">
                  <c:v>0.72008106522800008</c:v>
                </c:pt>
              </c:numCache>
            </c:numRef>
          </c:val>
          <c:smooth val="0"/>
          <c:extLst>
            <c:ext xmlns:c16="http://schemas.microsoft.com/office/drawing/2014/chart" uri="{C3380CC4-5D6E-409C-BE32-E72D297353CC}">
              <c16:uniqueId val="{00000004-F967-4287-B67F-51546F854FA9}"/>
            </c:ext>
          </c:extLst>
        </c:ser>
        <c:ser>
          <c:idx val="5"/>
          <c:order val="5"/>
          <c:cat>
            <c:strRef>
              <c:f>Goodall!$D$80:$G$80</c:f>
              <c:strCache>
                <c:ptCount val="4"/>
                <c:pt idx="0">
                  <c:v>PT 1</c:v>
                </c:pt>
                <c:pt idx="1">
                  <c:v>PT 2</c:v>
                </c:pt>
                <c:pt idx="2">
                  <c:v>PT 3</c:v>
                </c:pt>
                <c:pt idx="3">
                  <c:v>PT 4</c:v>
                </c:pt>
              </c:strCache>
            </c:strRef>
          </c:cat>
          <c:val>
            <c:numRef>
              <c:f>Goodall!$D$86:$G$86</c:f>
              <c:numCache>
                <c:formatCode>General</c:formatCode>
                <c:ptCount val="4"/>
                <c:pt idx="0">
                  <c:v>0.60864658627549995</c:v>
                </c:pt>
                <c:pt idx="1">
                  <c:v>0.71441346660150007</c:v>
                </c:pt>
                <c:pt idx="2">
                  <c:v>0.68463667892500002</c:v>
                </c:pt>
                <c:pt idx="3">
                  <c:v>0.72501088480950004</c:v>
                </c:pt>
              </c:numCache>
            </c:numRef>
          </c:val>
          <c:smooth val="0"/>
          <c:extLst>
            <c:ext xmlns:c16="http://schemas.microsoft.com/office/drawing/2014/chart" uri="{C3380CC4-5D6E-409C-BE32-E72D297353CC}">
              <c16:uniqueId val="{00000005-F967-4287-B67F-51546F854FA9}"/>
            </c:ext>
          </c:extLst>
        </c:ser>
        <c:ser>
          <c:idx val="6"/>
          <c:order val="6"/>
          <c:cat>
            <c:strRef>
              <c:f>Goodall!$D$80:$G$80</c:f>
              <c:strCache>
                <c:ptCount val="4"/>
                <c:pt idx="0">
                  <c:v>PT 1</c:v>
                </c:pt>
                <c:pt idx="1">
                  <c:v>PT 2</c:v>
                </c:pt>
                <c:pt idx="2">
                  <c:v>PT 3</c:v>
                </c:pt>
                <c:pt idx="3">
                  <c:v>PT 4</c:v>
                </c:pt>
              </c:strCache>
            </c:strRef>
          </c:cat>
          <c:val>
            <c:numRef>
              <c:f>Goodall!$D$87:$G$87</c:f>
              <c:numCache>
                <c:formatCode>General</c:formatCode>
                <c:ptCount val="4"/>
                <c:pt idx="0">
                  <c:v>0.89572484634100002</c:v>
                </c:pt>
                <c:pt idx="1">
                  <c:v>0.83895646891350006</c:v>
                </c:pt>
                <c:pt idx="2">
                  <c:v>0.77514694945399998</c:v>
                </c:pt>
                <c:pt idx="3">
                  <c:v>0.69509666581850005</c:v>
                </c:pt>
              </c:numCache>
            </c:numRef>
          </c:val>
          <c:smooth val="0"/>
          <c:extLst>
            <c:ext xmlns:c16="http://schemas.microsoft.com/office/drawing/2014/chart" uri="{C3380CC4-5D6E-409C-BE32-E72D297353CC}">
              <c16:uniqueId val="{00000006-F967-4287-B67F-51546F854FA9}"/>
            </c:ext>
          </c:extLst>
        </c:ser>
        <c:ser>
          <c:idx val="7"/>
          <c:order val="7"/>
          <c:cat>
            <c:strRef>
              <c:f>Goodall!$D$80:$G$80</c:f>
              <c:strCache>
                <c:ptCount val="4"/>
                <c:pt idx="0">
                  <c:v>PT 1</c:v>
                </c:pt>
                <c:pt idx="1">
                  <c:v>PT 2</c:v>
                </c:pt>
                <c:pt idx="2">
                  <c:v>PT 3</c:v>
                </c:pt>
                <c:pt idx="3">
                  <c:v>PT 4</c:v>
                </c:pt>
              </c:strCache>
            </c:strRef>
          </c:cat>
          <c:val>
            <c:numRef>
              <c:f>Goodall!$D$88:$G$88</c:f>
              <c:numCache>
                <c:formatCode>General</c:formatCode>
                <c:ptCount val="4"/>
                <c:pt idx="0">
                  <c:v>0.75567674147899999</c:v>
                </c:pt>
                <c:pt idx="1">
                  <c:v>0.70939067879200002</c:v>
                </c:pt>
                <c:pt idx="2">
                  <c:v>0.65915317664600004</c:v>
                </c:pt>
                <c:pt idx="3">
                  <c:v>0.67204977862999993</c:v>
                </c:pt>
              </c:numCache>
            </c:numRef>
          </c:val>
          <c:smooth val="0"/>
          <c:extLst>
            <c:ext xmlns:c16="http://schemas.microsoft.com/office/drawing/2014/chart" uri="{C3380CC4-5D6E-409C-BE32-E72D297353CC}">
              <c16:uniqueId val="{00000001-DA20-4A30-8EB9-C28F57CAF368}"/>
            </c:ext>
          </c:extLst>
        </c:ser>
        <c:ser>
          <c:idx val="8"/>
          <c:order val="8"/>
          <c:cat>
            <c:strRef>
              <c:f>Goodall!$D$80:$G$80</c:f>
              <c:strCache>
                <c:ptCount val="4"/>
                <c:pt idx="0">
                  <c:v>PT 1</c:v>
                </c:pt>
                <c:pt idx="1">
                  <c:v>PT 2</c:v>
                </c:pt>
                <c:pt idx="2">
                  <c:v>PT 3</c:v>
                </c:pt>
                <c:pt idx="3">
                  <c:v>PT 4</c:v>
                </c:pt>
              </c:strCache>
            </c:strRef>
          </c:cat>
          <c:val>
            <c:numRef>
              <c:f>Goodall!$D$89:$G$89</c:f>
              <c:numCache>
                <c:formatCode>General</c:formatCode>
                <c:ptCount val="4"/>
                <c:pt idx="0">
                  <c:v>0.70047015370800003</c:v>
                </c:pt>
                <c:pt idx="1">
                  <c:v>0.88452996755949997</c:v>
                </c:pt>
                <c:pt idx="2">
                  <c:v>0.75031557236799995</c:v>
                </c:pt>
                <c:pt idx="3">
                  <c:v>0.78789206908550002</c:v>
                </c:pt>
              </c:numCache>
            </c:numRef>
          </c:val>
          <c:smooth val="0"/>
          <c:extLst>
            <c:ext xmlns:c16="http://schemas.microsoft.com/office/drawing/2014/chart" uri="{C3380CC4-5D6E-409C-BE32-E72D297353CC}">
              <c16:uniqueId val="{00000001-C447-4736-97CA-E1B70BE828E0}"/>
            </c:ext>
          </c:extLst>
        </c:ser>
        <c:ser>
          <c:idx val="9"/>
          <c:order val="9"/>
          <c:cat>
            <c:strRef>
              <c:f>Goodall!$D$80:$G$80</c:f>
              <c:strCache>
                <c:ptCount val="4"/>
                <c:pt idx="0">
                  <c:v>PT 1</c:v>
                </c:pt>
                <c:pt idx="1">
                  <c:v>PT 2</c:v>
                </c:pt>
                <c:pt idx="2">
                  <c:v>PT 3</c:v>
                </c:pt>
                <c:pt idx="3">
                  <c:v>PT 4</c:v>
                </c:pt>
              </c:strCache>
            </c:strRef>
          </c:cat>
          <c:val>
            <c:numRef>
              <c:f>Goodall!$D$90:$G$90</c:f>
              <c:numCache>
                <c:formatCode>General</c:formatCode>
                <c:ptCount val="4"/>
                <c:pt idx="0">
                  <c:v>0.66910636151450009</c:v>
                </c:pt>
                <c:pt idx="1">
                  <c:v>0.74452401598700002</c:v>
                </c:pt>
                <c:pt idx="2">
                  <c:v>0.76586744765500003</c:v>
                </c:pt>
                <c:pt idx="3">
                  <c:v>0.72797412745449996</c:v>
                </c:pt>
              </c:numCache>
            </c:numRef>
          </c:val>
          <c:smooth val="0"/>
          <c:extLst>
            <c:ext xmlns:c16="http://schemas.microsoft.com/office/drawing/2014/chart" uri="{C3380CC4-5D6E-409C-BE32-E72D297353CC}">
              <c16:uniqueId val="{00000002-C447-4736-97CA-E1B70BE828E0}"/>
            </c:ext>
          </c:extLst>
        </c:ser>
        <c:dLbls>
          <c:showLegendKey val="0"/>
          <c:showVal val="0"/>
          <c:showCatName val="0"/>
          <c:showSerName val="0"/>
          <c:showPercent val="0"/>
          <c:showBubbleSize val="0"/>
        </c:dLbls>
        <c:marker val="1"/>
        <c:smooth val="0"/>
        <c:axId val="271568896"/>
        <c:axId val="271630336"/>
      </c:lineChart>
      <c:catAx>
        <c:axId val="271568896"/>
        <c:scaling>
          <c:orientation val="minMax"/>
        </c:scaling>
        <c:delete val="0"/>
        <c:axPos val="b"/>
        <c:title>
          <c:tx>
            <c:rich>
              <a:bodyPr/>
              <a:lstStyle/>
              <a:p>
                <a:pPr>
                  <a:defRPr sz="1100"/>
                </a:pPr>
                <a:r>
                  <a:rPr lang="en-US"/>
                  <a:t>Number of PTs</a:t>
                </a:r>
              </a:p>
            </c:rich>
          </c:tx>
          <c:overlay val="0"/>
        </c:title>
        <c:numFmt formatCode="General" sourceLinked="1"/>
        <c:majorTickMark val="out"/>
        <c:minorTickMark val="none"/>
        <c:tickLblPos val="nextTo"/>
        <c:txPr>
          <a:bodyPr/>
          <a:lstStyle/>
          <a:p>
            <a:pPr>
              <a:defRPr sz="1100"/>
            </a:pPr>
            <a:endParaRPr lang="en-US"/>
          </a:p>
        </c:txPr>
        <c:crossAx val="271630336"/>
        <c:crosses val="autoZero"/>
        <c:auto val="1"/>
        <c:lblAlgn val="ctr"/>
        <c:lblOffset val="100"/>
        <c:tickLblSkip val="1"/>
        <c:noMultiLvlLbl val="0"/>
      </c:catAx>
      <c:valAx>
        <c:axId val="271630336"/>
        <c:scaling>
          <c:orientation val="minMax"/>
          <c:max val="1.4"/>
        </c:scaling>
        <c:delete val="0"/>
        <c:axPos val="l"/>
        <c:title>
          <c:tx>
            <c:rich>
              <a:bodyPr rot="-5400000" vert="horz"/>
              <a:lstStyle/>
              <a:p>
                <a:pPr>
                  <a:defRPr/>
                </a:pPr>
                <a:r>
                  <a:rPr lang="en-US"/>
                  <a:t>Median RT (s)</a:t>
                </a:r>
              </a:p>
            </c:rich>
          </c:tx>
          <c:overlay val="0"/>
        </c:title>
        <c:numFmt formatCode="General" sourceLinked="1"/>
        <c:majorTickMark val="out"/>
        <c:minorTickMark val="none"/>
        <c:tickLblPos val="nextTo"/>
        <c:txPr>
          <a:bodyPr/>
          <a:lstStyle/>
          <a:p>
            <a:pPr>
              <a:defRPr sz="1100"/>
            </a:pPr>
            <a:endParaRPr lang="en-US"/>
          </a:p>
        </c:txPr>
        <c:crossAx val="271568896"/>
        <c:crosses val="autoZero"/>
        <c:crossBetween val="between"/>
      </c:valAx>
    </c:plotArea>
    <c:legend>
      <c:legendPos val="r"/>
      <c:layout>
        <c:manualLayout>
          <c:xMode val="edge"/>
          <c:yMode val="edge"/>
          <c:x val="0.15394050743657042"/>
          <c:y val="0.51310148731408567"/>
          <c:w val="0.8460594925634296"/>
          <c:h val="0.35148184601924753"/>
        </c:manualLayout>
      </c:layout>
      <c:overlay val="1"/>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lrMapOvr bg1="lt1" tx1="dk1" bg2="lt2" tx2="dk2" accent1="accent1" accent2="accent2" accent3="accent3" accent4="accent4" accent5="accent5" accent6="accent6" hlink="hlink" folHlink="folHlink"/>
  <c:chart>
    <c:title>
      <c:tx>
        <c:rich>
          <a:bodyPr/>
          <a:lstStyle/>
          <a:p>
            <a:pPr>
              <a:defRPr/>
            </a:pPr>
            <a:r>
              <a:rPr lang="en-US"/>
              <a:t>Darwin</a:t>
            </a:r>
            <a:r>
              <a:rPr lang="en-US" baseline="0"/>
              <a:t> Tiny Birds</a:t>
            </a:r>
            <a:endParaRPr lang="en-US"/>
          </a:p>
        </c:rich>
      </c:tx>
      <c:overlay val="1"/>
    </c:title>
    <c:autoTitleDeleted val="0"/>
    <c:plotArea>
      <c:layout/>
      <c:lineChart>
        <c:grouping val="standard"/>
        <c:varyColors val="0"/>
        <c:ser>
          <c:idx val="0"/>
          <c:order val="0"/>
          <c:spPr>
            <a:ln>
              <a:prstDash val="lgDash"/>
            </a:ln>
          </c:spPr>
          <c:cat>
            <c:strRef>
              <c:f>Darwin!$I$92:$L$92</c:f>
              <c:strCache>
                <c:ptCount val="4"/>
                <c:pt idx="0">
                  <c:v>PT 1</c:v>
                </c:pt>
                <c:pt idx="1">
                  <c:v>PT 2</c:v>
                </c:pt>
                <c:pt idx="2">
                  <c:v>PT 4</c:v>
                </c:pt>
                <c:pt idx="3">
                  <c:v>PT 8</c:v>
                </c:pt>
              </c:strCache>
            </c:strRef>
          </c:cat>
          <c:val>
            <c:numRef>
              <c:f>Darwin!$I$93:$L$93</c:f>
              <c:numCache>
                <c:formatCode>General</c:formatCode>
                <c:ptCount val="4"/>
                <c:pt idx="0">
                  <c:v>1.0157727693430001</c:v>
                </c:pt>
                <c:pt idx="1">
                  <c:v>0.88254850046349997</c:v>
                </c:pt>
                <c:pt idx="2">
                  <c:v>0.96605649529350002</c:v>
                </c:pt>
                <c:pt idx="3">
                  <c:v>0.92083148553499994</c:v>
                </c:pt>
              </c:numCache>
            </c:numRef>
          </c:val>
          <c:smooth val="0"/>
          <c:extLst>
            <c:ext xmlns:c16="http://schemas.microsoft.com/office/drawing/2014/chart" uri="{C3380CC4-5D6E-409C-BE32-E72D297353CC}">
              <c16:uniqueId val="{00000000-B012-4995-B49B-8A9E5EC1A112}"/>
            </c:ext>
          </c:extLst>
        </c:ser>
        <c:ser>
          <c:idx val="1"/>
          <c:order val="1"/>
          <c:spPr>
            <a:ln w="31750">
              <a:solidFill>
                <a:schemeClr val="bg1">
                  <a:lumMod val="85000"/>
                </a:schemeClr>
              </a:solidFill>
            </a:ln>
          </c:spPr>
          <c:marker>
            <c:symbol val="circle"/>
            <c:size val="6"/>
            <c:spPr>
              <a:solidFill>
                <a:schemeClr val="bg1">
                  <a:lumMod val="85000"/>
                </a:schemeClr>
              </a:solidFill>
              <a:ln>
                <a:solidFill>
                  <a:schemeClr val="tx1"/>
                </a:solidFill>
              </a:ln>
            </c:spPr>
          </c:marker>
          <c:cat>
            <c:strRef>
              <c:f>Darwin!$I$92:$L$92</c:f>
              <c:strCache>
                <c:ptCount val="4"/>
                <c:pt idx="0">
                  <c:v>PT 1</c:v>
                </c:pt>
                <c:pt idx="1">
                  <c:v>PT 2</c:v>
                </c:pt>
                <c:pt idx="2">
                  <c:v>PT 4</c:v>
                </c:pt>
                <c:pt idx="3">
                  <c:v>PT 8</c:v>
                </c:pt>
              </c:strCache>
            </c:strRef>
          </c:cat>
          <c:val>
            <c:numRef>
              <c:f>Darwin!$I$94:$L$94</c:f>
              <c:numCache>
                <c:formatCode>General</c:formatCode>
                <c:ptCount val="4"/>
                <c:pt idx="0">
                  <c:v>1.2683645348299999</c:v>
                </c:pt>
                <c:pt idx="1">
                  <c:v>0.93428064099649999</c:v>
                </c:pt>
                <c:pt idx="2">
                  <c:v>0.91032913792899994</c:v>
                </c:pt>
                <c:pt idx="3">
                  <c:v>0.86905886931349996</c:v>
                </c:pt>
              </c:numCache>
            </c:numRef>
          </c:val>
          <c:smooth val="0"/>
          <c:extLst>
            <c:ext xmlns:c16="http://schemas.microsoft.com/office/drawing/2014/chart" uri="{C3380CC4-5D6E-409C-BE32-E72D297353CC}">
              <c16:uniqueId val="{00000001-B012-4995-B49B-8A9E5EC1A112}"/>
            </c:ext>
          </c:extLst>
        </c:ser>
        <c:ser>
          <c:idx val="2"/>
          <c:order val="2"/>
          <c:spPr>
            <a:ln>
              <a:solidFill>
                <a:schemeClr val="bg1">
                  <a:lumMod val="50000"/>
                </a:schemeClr>
              </a:solidFill>
              <a:prstDash val="sysDash"/>
            </a:ln>
          </c:spPr>
          <c:marker>
            <c:symbol val="triangle"/>
            <c:size val="6"/>
            <c:spPr>
              <a:solidFill>
                <a:schemeClr val="bg1">
                  <a:lumMod val="75000"/>
                </a:schemeClr>
              </a:solidFill>
            </c:spPr>
          </c:marker>
          <c:cat>
            <c:strRef>
              <c:f>Darwin!$I$92:$L$92</c:f>
              <c:strCache>
                <c:ptCount val="4"/>
                <c:pt idx="0">
                  <c:v>PT 1</c:v>
                </c:pt>
                <c:pt idx="1">
                  <c:v>PT 2</c:v>
                </c:pt>
                <c:pt idx="2">
                  <c:v>PT 4</c:v>
                </c:pt>
                <c:pt idx="3">
                  <c:v>PT 8</c:v>
                </c:pt>
              </c:strCache>
            </c:strRef>
          </c:cat>
          <c:val>
            <c:numRef>
              <c:f>Darwin!$I$95:$L$95</c:f>
              <c:numCache>
                <c:formatCode>General</c:formatCode>
                <c:ptCount val="4"/>
                <c:pt idx="0">
                  <c:v>1.30776034787</c:v>
                </c:pt>
                <c:pt idx="1">
                  <c:v>0.89447456156649996</c:v>
                </c:pt>
                <c:pt idx="2">
                  <c:v>1.0823657334150001</c:v>
                </c:pt>
                <c:pt idx="3">
                  <c:v>0.97548656432600001</c:v>
                </c:pt>
              </c:numCache>
            </c:numRef>
          </c:val>
          <c:smooth val="0"/>
          <c:extLst>
            <c:ext xmlns:c16="http://schemas.microsoft.com/office/drawing/2014/chart" uri="{C3380CC4-5D6E-409C-BE32-E72D297353CC}">
              <c16:uniqueId val="{00000002-B012-4995-B49B-8A9E5EC1A112}"/>
            </c:ext>
          </c:extLst>
        </c:ser>
        <c:ser>
          <c:idx val="3"/>
          <c:order val="3"/>
          <c:spPr>
            <a:ln w="31750">
              <a:solidFill>
                <a:schemeClr val="tx1"/>
              </a:solidFill>
              <a:prstDash val="sysDot"/>
            </a:ln>
          </c:spPr>
          <c:marker>
            <c:symbol val="square"/>
            <c:size val="5"/>
            <c:spPr>
              <a:solidFill>
                <a:schemeClr val="tx1"/>
              </a:solidFill>
              <a:ln>
                <a:solidFill>
                  <a:schemeClr val="tx1"/>
                </a:solidFill>
              </a:ln>
            </c:spPr>
          </c:marker>
          <c:cat>
            <c:strRef>
              <c:f>Darwin!$I$92:$L$92</c:f>
              <c:strCache>
                <c:ptCount val="4"/>
                <c:pt idx="0">
                  <c:v>PT 1</c:v>
                </c:pt>
                <c:pt idx="1">
                  <c:v>PT 2</c:v>
                </c:pt>
                <c:pt idx="2">
                  <c:v>PT 4</c:v>
                </c:pt>
                <c:pt idx="3">
                  <c:v>PT 8</c:v>
                </c:pt>
              </c:strCache>
            </c:strRef>
          </c:cat>
          <c:val>
            <c:numRef>
              <c:f>Darwin!$I$96:$L$96</c:f>
              <c:numCache>
                <c:formatCode>General</c:formatCode>
                <c:ptCount val="4"/>
                <c:pt idx="0">
                  <c:v>0.76947687129700004</c:v>
                </c:pt>
                <c:pt idx="1">
                  <c:v>0.71692642867849998</c:v>
                </c:pt>
                <c:pt idx="2">
                  <c:v>0.85926942540400009</c:v>
                </c:pt>
                <c:pt idx="3">
                  <c:v>0.91379634999600001</c:v>
                </c:pt>
              </c:numCache>
            </c:numRef>
          </c:val>
          <c:smooth val="0"/>
          <c:extLst>
            <c:ext xmlns:c16="http://schemas.microsoft.com/office/drawing/2014/chart" uri="{C3380CC4-5D6E-409C-BE32-E72D297353CC}">
              <c16:uniqueId val="{00000003-B012-4995-B49B-8A9E5EC1A112}"/>
            </c:ext>
          </c:extLst>
        </c:ser>
        <c:ser>
          <c:idx val="4"/>
          <c:order val="4"/>
          <c:cat>
            <c:strRef>
              <c:f>Darwin!$I$92:$L$92</c:f>
              <c:strCache>
                <c:ptCount val="4"/>
                <c:pt idx="0">
                  <c:v>PT 1</c:v>
                </c:pt>
                <c:pt idx="1">
                  <c:v>PT 2</c:v>
                </c:pt>
                <c:pt idx="2">
                  <c:v>PT 4</c:v>
                </c:pt>
                <c:pt idx="3">
                  <c:v>PT 8</c:v>
                </c:pt>
              </c:strCache>
            </c:strRef>
          </c:cat>
          <c:val>
            <c:numRef>
              <c:f>Darwin!$I$97:$L$97</c:f>
              <c:numCache>
                <c:formatCode>General</c:formatCode>
                <c:ptCount val="4"/>
                <c:pt idx="0">
                  <c:v>1.4079863509399999</c:v>
                </c:pt>
                <c:pt idx="1">
                  <c:v>1.0629766324099998</c:v>
                </c:pt>
                <c:pt idx="2">
                  <c:v>0.88814475986849994</c:v>
                </c:pt>
                <c:pt idx="3">
                  <c:v>0.89241668857000001</c:v>
                </c:pt>
              </c:numCache>
            </c:numRef>
          </c:val>
          <c:smooth val="0"/>
          <c:extLst>
            <c:ext xmlns:c16="http://schemas.microsoft.com/office/drawing/2014/chart" uri="{C3380CC4-5D6E-409C-BE32-E72D297353CC}">
              <c16:uniqueId val="{00000004-B012-4995-B49B-8A9E5EC1A112}"/>
            </c:ext>
          </c:extLst>
        </c:ser>
        <c:ser>
          <c:idx val="5"/>
          <c:order val="5"/>
          <c:cat>
            <c:strRef>
              <c:f>Darwin!$I$92:$L$92</c:f>
              <c:strCache>
                <c:ptCount val="4"/>
                <c:pt idx="0">
                  <c:v>PT 1</c:v>
                </c:pt>
                <c:pt idx="1">
                  <c:v>PT 2</c:v>
                </c:pt>
                <c:pt idx="2">
                  <c:v>PT 4</c:v>
                </c:pt>
                <c:pt idx="3">
                  <c:v>PT 8</c:v>
                </c:pt>
              </c:strCache>
            </c:strRef>
          </c:cat>
          <c:val>
            <c:numRef>
              <c:f>Darwin!$I$98:$L$98</c:f>
              <c:numCache>
                <c:formatCode>General</c:formatCode>
                <c:ptCount val="4"/>
                <c:pt idx="0">
                  <c:v>0.83847929898200002</c:v>
                </c:pt>
                <c:pt idx="1">
                  <c:v>0.65185606724099998</c:v>
                </c:pt>
                <c:pt idx="2">
                  <c:v>0.87454256045750001</c:v>
                </c:pt>
                <c:pt idx="3">
                  <c:v>1.0201660552399998</c:v>
                </c:pt>
              </c:numCache>
            </c:numRef>
          </c:val>
          <c:smooth val="0"/>
          <c:extLst>
            <c:ext xmlns:c16="http://schemas.microsoft.com/office/drawing/2014/chart" uri="{C3380CC4-5D6E-409C-BE32-E72D297353CC}">
              <c16:uniqueId val="{00000005-B012-4995-B49B-8A9E5EC1A112}"/>
            </c:ext>
          </c:extLst>
        </c:ser>
        <c:ser>
          <c:idx val="6"/>
          <c:order val="6"/>
          <c:cat>
            <c:strRef>
              <c:f>Darwin!$I$92:$L$92</c:f>
              <c:strCache>
                <c:ptCount val="4"/>
                <c:pt idx="0">
                  <c:v>PT 1</c:v>
                </c:pt>
                <c:pt idx="1">
                  <c:v>PT 2</c:v>
                </c:pt>
                <c:pt idx="2">
                  <c:v>PT 4</c:v>
                </c:pt>
                <c:pt idx="3">
                  <c:v>PT 8</c:v>
                </c:pt>
              </c:strCache>
            </c:strRef>
          </c:cat>
          <c:val>
            <c:numRef>
              <c:f>Darwin!$I$99:$L$99</c:f>
              <c:numCache>
                <c:formatCode>General</c:formatCode>
                <c:ptCount val="4"/>
                <c:pt idx="0">
                  <c:v>1.250460849175</c:v>
                </c:pt>
                <c:pt idx="1">
                  <c:v>0.71057110978299998</c:v>
                </c:pt>
                <c:pt idx="2">
                  <c:v>1.012037951965</c:v>
                </c:pt>
                <c:pt idx="3">
                  <c:v>0.88798329766749995</c:v>
                </c:pt>
              </c:numCache>
            </c:numRef>
          </c:val>
          <c:smooth val="0"/>
          <c:extLst>
            <c:ext xmlns:c16="http://schemas.microsoft.com/office/drawing/2014/chart" uri="{C3380CC4-5D6E-409C-BE32-E72D297353CC}">
              <c16:uniqueId val="{00000006-B012-4995-B49B-8A9E5EC1A112}"/>
            </c:ext>
          </c:extLst>
        </c:ser>
        <c:ser>
          <c:idx val="7"/>
          <c:order val="7"/>
          <c:cat>
            <c:strRef>
              <c:f>Darwin!$I$92:$L$92</c:f>
              <c:strCache>
                <c:ptCount val="4"/>
                <c:pt idx="0">
                  <c:v>PT 1</c:v>
                </c:pt>
                <c:pt idx="1">
                  <c:v>PT 2</c:v>
                </c:pt>
                <c:pt idx="2">
                  <c:v>PT 4</c:v>
                </c:pt>
                <c:pt idx="3">
                  <c:v>PT 8</c:v>
                </c:pt>
              </c:strCache>
            </c:strRef>
          </c:cat>
          <c:val>
            <c:numRef>
              <c:f>Darwin!$I$100:$L$100</c:f>
              <c:numCache>
                <c:formatCode>General</c:formatCode>
                <c:ptCount val="4"/>
                <c:pt idx="0">
                  <c:v>0.76189633993950001</c:v>
                </c:pt>
                <c:pt idx="1">
                  <c:v>0.98805328539600001</c:v>
                </c:pt>
                <c:pt idx="2">
                  <c:v>0.7332848504685</c:v>
                </c:pt>
                <c:pt idx="3">
                  <c:v>1.1629198035349999</c:v>
                </c:pt>
              </c:numCache>
            </c:numRef>
          </c:val>
          <c:smooth val="0"/>
          <c:extLst>
            <c:ext xmlns:c16="http://schemas.microsoft.com/office/drawing/2014/chart" uri="{C3380CC4-5D6E-409C-BE32-E72D297353CC}">
              <c16:uniqueId val="{00000007-B012-4995-B49B-8A9E5EC1A112}"/>
            </c:ext>
          </c:extLst>
        </c:ser>
        <c:ser>
          <c:idx val="8"/>
          <c:order val="8"/>
          <c:cat>
            <c:strRef>
              <c:f>Darwin!$I$92:$L$92</c:f>
              <c:strCache>
                <c:ptCount val="4"/>
                <c:pt idx="0">
                  <c:v>PT 1</c:v>
                </c:pt>
                <c:pt idx="1">
                  <c:v>PT 2</c:v>
                </c:pt>
                <c:pt idx="2">
                  <c:v>PT 4</c:v>
                </c:pt>
                <c:pt idx="3">
                  <c:v>PT 8</c:v>
                </c:pt>
              </c:strCache>
            </c:strRef>
          </c:cat>
          <c:val>
            <c:numRef>
              <c:f>Darwin!$I$101:$L$101</c:f>
              <c:numCache>
                <c:formatCode>General</c:formatCode>
                <c:ptCount val="4"/>
                <c:pt idx="0">
                  <c:v>1.0678152970050001</c:v>
                </c:pt>
                <c:pt idx="1">
                  <c:v>0.88884203384799998</c:v>
                </c:pt>
                <c:pt idx="2">
                  <c:v>1.2215633920100002</c:v>
                </c:pt>
                <c:pt idx="3">
                  <c:v>1.192295272085</c:v>
                </c:pt>
              </c:numCache>
            </c:numRef>
          </c:val>
          <c:smooth val="0"/>
          <c:extLst>
            <c:ext xmlns:c16="http://schemas.microsoft.com/office/drawing/2014/chart" uri="{C3380CC4-5D6E-409C-BE32-E72D297353CC}">
              <c16:uniqueId val="{00000008-B012-4995-B49B-8A9E5EC1A112}"/>
            </c:ext>
          </c:extLst>
        </c:ser>
        <c:ser>
          <c:idx val="9"/>
          <c:order val="9"/>
          <c:cat>
            <c:strRef>
              <c:f>Darwin!$I$92:$L$92</c:f>
              <c:strCache>
                <c:ptCount val="4"/>
                <c:pt idx="0">
                  <c:v>PT 1</c:v>
                </c:pt>
                <c:pt idx="1">
                  <c:v>PT 2</c:v>
                </c:pt>
                <c:pt idx="2">
                  <c:v>PT 4</c:v>
                </c:pt>
                <c:pt idx="3">
                  <c:v>PT 8</c:v>
                </c:pt>
              </c:strCache>
            </c:strRef>
          </c:cat>
          <c:val>
            <c:numRef>
              <c:f>Darwin!$I$102:$L$102</c:f>
              <c:numCache>
                <c:formatCode>General</c:formatCode>
                <c:ptCount val="4"/>
                <c:pt idx="0">
                  <c:v>1.3224845224299999</c:v>
                </c:pt>
                <c:pt idx="1">
                  <c:v>1.6500225696049999</c:v>
                </c:pt>
                <c:pt idx="2">
                  <c:v>0.81694066965400003</c:v>
                </c:pt>
                <c:pt idx="3">
                  <c:v>0.79068535061349998</c:v>
                </c:pt>
              </c:numCache>
            </c:numRef>
          </c:val>
          <c:smooth val="0"/>
          <c:extLst>
            <c:ext xmlns:c16="http://schemas.microsoft.com/office/drawing/2014/chart" uri="{C3380CC4-5D6E-409C-BE32-E72D297353CC}">
              <c16:uniqueId val="{00000009-B012-4995-B49B-8A9E5EC1A112}"/>
            </c:ext>
          </c:extLst>
        </c:ser>
        <c:dLbls>
          <c:showLegendKey val="0"/>
          <c:showVal val="0"/>
          <c:showCatName val="0"/>
          <c:showSerName val="0"/>
          <c:showPercent val="0"/>
          <c:showBubbleSize val="0"/>
        </c:dLbls>
        <c:marker val="1"/>
        <c:smooth val="0"/>
        <c:axId val="271568896"/>
        <c:axId val="271630336"/>
      </c:lineChart>
      <c:catAx>
        <c:axId val="271568896"/>
        <c:scaling>
          <c:orientation val="minMax"/>
        </c:scaling>
        <c:delete val="0"/>
        <c:axPos val="b"/>
        <c:title>
          <c:tx>
            <c:rich>
              <a:bodyPr/>
              <a:lstStyle/>
              <a:p>
                <a:pPr>
                  <a:defRPr sz="1100"/>
                </a:pPr>
                <a:r>
                  <a:rPr lang="en-US"/>
                  <a:t>Title</a:t>
                </a:r>
              </a:p>
            </c:rich>
          </c:tx>
          <c:overlay val="0"/>
        </c:title>
        <c:numFmt formatCode="General" sourceLinked="1"/>
        <c:majorTickMark val="out"/>
        <c:minorTickMark val="none"/>
        <c:tickLblPos val="nextTo"/>
        <c:txPr>
          <a:bodyPr/>
          <a:lstStyle/>
          <a:p>
            <a:pPr>
              <a:defRPr sz="1100"/>
            </a:pPr>
            <a:endParaRPr lang="en-US"/>
          </a:p>
        </c:txPr>
        <c:crossAx val="271630336"/>
        <c:crosses val="autoZero"/>
        <c:auto val="1"/>
        <c:lblAlgn val="ctr"/>
        <c:lblOffset val="100"/>
        <c:tickLblSkip val="1"/>
        <c:noMultiLvlLbl val="0"/>
      </c:catAx>
      <c:valAx>
        <c:axId val="271630336"/>
        <c:scaling>
          <c:orientation val="minMax"/>
        </c:scaling>
        <c:delete val="0"/>
        <c:axPos val="l"/>
        <c:title>
          <c:tx>
            <c:rich>
              <a:bodyPr rot="-5400000" vert="horz"/>
              <a:lstStyle/>
              <a:p>
                <a:pPr>
                  <a:defRPr/>
                </a:pPr>
                <a:r>
                  <a:rPr lang="en-US"/>
                  <a:t>Median RT (s)</a:t>
                </a:r>
              </a:p>
            </c:rich>
          </c:tx>
          <c:overlay val="0"/>
        </c:title>
        <c:numFmt formatCode="General" sourceLinked="1"/>
        <c:majorTickMark val="out"/>
        <c:minorTickMark val="none"/>
        <c:tickLblPos val="nextTo"/>
        <c:txPr>
          <a:bodyPr/>
          <a:lstStyle/>
          <a:p>
            <a:pPr>
              <a:defRPr sz="1100"/>
            </a:pPr>
            <a:endParaRPr lang="en-US"/>
          </a:p>
        </c:txPr>
        <c:crossAx val="271568896"/>
        <c:crosses val="autoZero"/>
        <c:crossBetween val="between"/>
      </c:valAx>
    </c:plotArea>
    <c:legend>
      <c:legendPos val="r"/>
      <c:layout>
        <c:manualLayout>
          <c:xMode val="edge"/>
          <c:yMode val="edge"/>
          <c:x val="0.15116272965879265"/>
          <c:y val="0.60453658136482935"/>
          <c:w val="0.78633333333333333"/>
          <c:h val="0.19945209973753281"/>
        </c:manualLayout>
      </c:layout>
      <c:overlay val="1"/>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lrMapOvr bg1="lt1" tx1="dk1" bg2="lt2" tx2="dk2" accent1="accent1" accent2="accent2" accent3="accent3" accent4="accent4" accent5="accent5" accent6="accent6" hlink="hlink" folHlink="folHlink"/>
  <c:chart>
    <c:title>
      <c:tx>
        <c:rich>
          <a:bodyPr/>
          <a:lstStyle/>
          <a:p>
            <a:pPr>
              <a:defRPr/>
            </a:pPr>
            <a:r>
              <a:rPr lang="en-US"/>
              <a:t>Darwin PT 1  BL or BR</a:t>
            </a:r>
          </a:p>
        </c:rich>
      </c:tx>
      <c:overlay val="1"/>
    </c:title>
    <c:autoTitleDeleted val="0"/>
    <c:plotArea>
      <c:layout/>
      <c:lineChart>
        <c:grouping val="standard"/>
        <c:varyColors val="0"/>
        <c:ser>
          <c:idx val="0"/>
          <c:order val="0"/>
          <c:spPr>
            <a:ln>
              <a:prstDash val="lgDash"/>
            </a:ln>
          </c:spPr>
          <c:cat>
            <c:strRef>
              <c:f>Darwin!$I$119:$L$119</c:f>
              <c:strCache>
                <c:ptCount val="4"/>
                <c:pt idx="0">
                  <c:v>PT 1</c:v>
                </c:pt>
                <c:pt idx="1">
                  <c:v>PT 2</c:v>
                </c:pt>
                <c:pt idx="2">
                  <c:v>PT 4</c:v>
                </c:pt>
                <c:pt idx="3">
                  <c:v>PT 8</c:v>
                </c:pt>
              </c:strCache>
            </c:strRef>
          </c:cat>
          <c:val>
            <c:numRef>
              <c:f>Darwin!$I$120:$L$120</c:f>
              <c:numCache>
                <c:formatCode>General</c:formatCode>
                <c:ptCount val="4"/>
                <c:pt idx="0">
                  <c:v>1.1768749054200001</c:v>
                </c:pt>
                <c:pt idx="1">
                  <c:v>1.259194366125</c:v>
                </c:pt>
                <c:pt idx="2">
                  <c:v>1.034335943144</c:v>
                </c:pt>
                <c:pt idx="3">
                  <c:v>0.86794754699800003</c:v>
                </c:pt>
              </c:numCache>
            </c:numRef>
          </c:val>
          <c:smooth val="0"/>
          <c:extLst>
            <c:ext xmlns:c16="http://schemas.microsoft.com/office/drawing/2014/chart" uri="{C3380CC4-5D6E-409C-BE32-E72D297353CC}">
              <c16:uniqueId val="{00000000-FB74-40EB-BCDD-D943523C1756}"/>
            </c:ext>
          </c:extLst>
        </c:ser>
        <c:ser>
          <c:idx val="1"/>
          <c:order val="1"/>
          <c:spPr>
            <a:ln w="31750">
              <a:solidFill>
                <a:schemeClr val="bg1">
                  <a:lumMod val="85000"/>
                </a:schemeClr>
              </a:solidFill>
            </a:ln>
          </c:spPr>
          <c:marker>
            <c:symbol val="circle"/>
            <c:size val="6"/>
            <c:spPr>
              <a:solidFill>
                <a:schemeClr val="bg1">
                  <a:lumMod val="85000"/>
                </a:schemeClr>
              </a:solidFill>
              <a:ln>
                <a:solidFill>
                  <a:schemeClr val="tx1"/>
                </a:solidFill>
              </a:ln>
            </c:spPr>
          </c:marker>
          <c:cat>
            <c:strRef>
              <c:f>Darwin!$I$119:$L$119</c:f>
              <c:strCache>
                <c:ptCount val="4"/>
                <c:pt idx="0">
                  <c:v>PT 1</c:v>
                </c:pt>
                <c:pt idx="1">
                  <c:v>PT 2</c:v>
                </c:pt>
                <c:pt idx="2">
                  <c:v>PT 4</c:v>
                </c:pt>
                <c:pt idx="3">
                  <c:v>PT 8</c:v>
                </c:pt>
              </c:strCache>
            </c:strRef>
          </c:cat>
          <c:val>
            <c:numRef>
              <c:f>Darwin!$I$121:$L$121</c:f>
              <c:numCache>
                <c:formatCode>General</c:formatCode>
                <c:ptCount val="4"/>
                <c:pt idx="0">
                  <c:v>0.91821574259650007</c:v>
                </c:pt>
                <c:pt idx="1">
                  <c:v>0.89268612666650005</c:v>
                </c:pt>
                <c:pt idx="2">
                  <c:v>0.91116526935349995</c:v>
                </c:pt>
                <c:pt idx="3">
                  <c:v>0.69731448043599997</c:v>
                </c:pt>
              </c:numCache>
            </c:numRef>
          </c:val>
          <c:smooth val="0"/>
          <c:extLst>
            <c:ext xmlns:c16="http://schemas.microsoft.com/office/drawing/2014/chart" uri="{C3380CC4-5D6E-409C-BE32-E72D297353CC}">
              <c16:uniqueId val="{00000001-FB74-40EB-BCDD-D943523C1756}"/>
            </c:ext>
          </c:extLst>
        </c:ser>
        <c:ser>
          <c:idx val="2"/>
          <c:order val="2"/>
          <c:spPr>
            <a:ln>
              <a:solidFill>
                <a:schemeClr val="bg1">
                  <a:lumMod val="50000"/>
                </a:schemeClr>
              </a:solidFill>
              <a:prstDash val="sysDash"/>
            </a:ln>
          </c:spPr>
          <c:marker>
            <c:symbol val="triangle"/>
            <c:size val="6"/>
            <c:spPr>
              <a:solidFill>
                <a:schemeClr val="bg1">
                  <a:lumMod val="75000"/>
                </a:schemeClr>
              </a:solidFill>
            </c:spPr>
          </c:marker>
          <c:cat>
            <c:strRef>
              <c:f>Darwin!$I$119:$L$119</c:f>
              <c:strCache>
                <c:ptCount val="4"/>
                <c:pt idx="0">
                  <c:v>PT 1</c:v>
                </c:pt>
                <c:pt idx="1">
                  <c:v>PT 2</c:v>
                </c:pt>
                <c:pt idx="2">
                  <c:v>PT 4</c:v>
                </c:pt>
                <c:pt idx="3">
                  <c:v>PT 8</c:v>
                </c:pt>
              </c:strCache>
            </c:strRef>
          </c:cat>
          <c:val>
            <c:numRef>
              <c:f>Darwin!$I$122:$L$122</c:f>
              <c:numCache>
                <c:formatCode>General</c:formatCode>
                <c:ptCount val="4"/>
                <c:pt idx="0">
                  <c:v>0.69433973554950001</c:v>
                </c:pt>
                <c:pt idx="1">
                  <c:v>0.98476265391450002</c:v>
                </c:pt>
                <c:pt idx="2">
                  <c:v>0.74565699999199997</c:v>
                </c:pt>
                <c:pt idx="3">
                  <c:v>0.79936563118799997</c:v>
                </c:pt>
              </c:numCache>
            </c:numRef>
          </c:val>
          <c:smooth val="0"/>
          <c:extLst>
            <c:ext xmlns:c16="http://schemas.microsoft.com/office/drawing/2014/chart" uri="{C3380CC4-5D6E-409C-BE32-E72D297353CC}">
              <c16:uniqueId val="{00000002-FB74-40EB-BCDD-D943523C1756}"/>
            </c:ext>
          </c:extLst>
        </c:ser>
        <c:ser>
          <c:idx val="3"/>
          <c:order val="3"/>
          <c:spPr>
            <a:ln w="31750">
              <a:solidFill>
                <a:schemeClr val="tx1"/>
              </a:solidFill>
              <a:prstDash val="sysDot"/>
            </a:ln>
          </c:spPr>
          <c:marker>
            <c:symbol val="square"/>
            <c:size val="5"/>
            <c:spPr>
              <a:solidFill>
                <a:schemeClr val="tx1"/>
              </a:solidFill>
              <a:ln>
                <a:solidFill>
                  <a:schemeClr val="tx1"/>
                </a:solidFill>
              </a:ln>
            </c:spPr>
          </c:marker>
          <c:cat>
            <c:strRef>
              <c:f>Darwin!$I$119:$L$119</c:f>
              <c:strCache>
                <c:ptCount val="4"/>
                <c:pt idx="0">
                  <c:v>PT 1</c:v>
                </c:pt>
                <c:pt idx="1">
                  <c:v>PT 2</c:v>
                </c:pt>
                <c:pt idx="2">
                  <c:v>PT 4</c:v>
                </c:pt>
                <c:pt idx="3">
                  <c:v>PT 8</c:v>
                </c:pt>
              </c:strCache>
            </c:strRef>
          </c:cat>
          <c:val>
            <c:numRef>
              <c:f>Darwin!$I$123:$L$123</c:f>
              <c:numCache>
                <c:formatCode>General</c:formatCode>
                <c:ptCount val="4"/>
                <c:pt idx="0">
                  <c:v>0.9403228261655</c:v>
                </c:pt>
                <c:pt idx="1">
                  <c:v>0.82000322922950009</c:v>
                </c:pt>
                <c:pt idx="2">
                  <c:v>0.8810966005980001</c:v>
                </c:pt>
                <c:pt idx="3">
                  <c:v>1.0037705874375</c:v>
                </c:pt>
              </c:numCache>
            </c:numRef>
          </c:val>
          <c:smooth val="0"/>
          <c:extLst>
            <c:ext xmlns:c16="http://schemas.microsoft.com/office/drawing/2014/chart" uri="{C3380CC4-5D6E-409C-BE32-E72D297353CC}">
              <c16:uniqueId val="{00000003-FB74-40EB-BCDD-D943523C1756}"/>
            </c:ext>
          </c:extLst>
        </c:ser>
        <c:ser>
          <c:idx val="4"/>
          <c:order val="4"/>
          <c:cat>
            <c:strRef>
              <c:f>Darwin!$I$119:$L$119</c:f>
              <c:strCache>
                <c:ptCount val="4"/>
                <c:pt idx="0">
                  <c:v>PT 1</c:v>
                </c:pt>
                <c:pt idx="1">
                  <c:v>PT 2</c:v>
                </c:pt>
                <c:pt idx="2">
                  <c:v>PT 4</c:v>
                </c:pt>
                <c:pt idx="3">
                  <c:v>PT 8</c:v>
                </c:pt>
              </c:strCache>
            </c:strRef>
          </c:cat>
          <c:val>
            <c:numRef>
              <c:f>Darwin!$I$124:$L$124</c:f>
              <c:numCache>
                <c:formatCode>General</c:formatCode>
                <c:ptCount val="4"/>
                <c:pt idx="0">
                  <c:v>0.87085897506050003</c:v>
                </c:pt>
                <c:pt idx="1">
                  <c:v>0.65105755068349991</c:v>
                </c:pt>
                <c:pt idx="2">
                  <c:v>0.81146292897049999</c:v>
                </c:pt>
                <c:pt idx="3">
                  <c:v>0.67227279686649999</c:v>
                </c:pt>
              </c:numCache>
            </c:numRef>
          </c:val>
          <c:smooth val="0"/>
          <c:extLst>
            <c:ext xmlns:c16="http://schemas.microsoft.com/office/drawing/2014/chart" uri="{C3380CC4-5D6E-409C-BE32-E72D297353CC}">
              <c16:uniqueId val="{00000004-FB74-40EB-BCDD-D943523C1756}"/>
            </c:ext>
          </c:extLst>
        </c:ser>
        <c:ser>
          <c:idx val="5"/>
          <c:order val="5"/>
          <c:cat>
            <c:strRef>
              <c:f>Darwin!$I$119:$L$119</c:f>
              <c:strCache>
                <c:ptCount val="4"/>
                <c:pt idx="0">
                  <c:v>PT 1</c:v>
                </c:pt>
                <c:pt idx="1">
                  <c:v>PT 2</c:v>
                </c:pt>
                <c:pt idx="2">
                  <c:v>PT 4</c:v>
                </c:pt>
                <c:pt idx="3">
                  <c:v>PT 8</c:v>
                </c:pt>
              </c:strCache>
            </c:strRef>
          </c:cat>
          <c:val>
            <c:numRef>
              <c:f>Darwin!$I$125:$L$125</c:f>
              <c:numCache>
                <c:formatCode>General</c:formatCode>
                <c:ptCount val="4"/>
                <c:pt idx="0">
                  <c:v>0.70635194730100004</c:v>
                </c:pt>
                <c:pt idx="1">
                  <c:v>0.88300092214199999</c:v>
                </c:pt>
                <c:pt idx="2">
                  <c:v>0.84269252630449998</c:v>
                </c:pt>
                <c:pt idx="3">
                  <c:v>0.89378672478749999</c:v>
                </c:pt>
              </c:numCache>
            </c:numRef>
          </c:val>
          <c:smooth val="0"/>
          <c:extLst>
            <c:ext xmlns:c16="http://schemas.microsoft.com/office/drawing/2014/chart" uri="{C3380CC4-5D6E-409C-BE32-E72D297353CC}">
              <c16:uniqueId val="{00000005-FB74-40EB-BCDD-D943523C1756}"/>
            </c:ext>
          </c:extLst>
        </c:ser>
        <c:ser>
          <c:idx val="6"/>
          <c:order val="6"/>
          <c:cat>
            <c:strRef>
              <c:f>Darwin!$I$119:$L$119</c:f>
              <c:strCache>
                <c:ptCount val="4"/>
                <c:pt idx="0">
                  <c:v>PT 1</c:v>
                </c:pt>
                <c:pt idx="1">
                  <c:v>PT 2</c:v>
                </c:pt>
                <c:pt idx="2">
                  <c:v>PT 4</c:v>
                </c:pt>
                <c:pt idx="3">
                  <c:v>PT 8</c:v>
                </c:pt>
              </c:strCache>
            </c:strRef>
          </c:cat>
          <c:val>
            <c:numRef>
              <c:f>Darwin!$I$126:$L$126</c:f>
              <c:numCache>
                <c:formatCode>General</c:formatCode>
                <c:ptCount val="4"/>
                <c:pt idx="0">
                  <c:v>0.70104175650350009</c:v>
                </c:pt>
                <c:pt idx="1">
                  <c:v>0.94582967441150001</c:v>
                </c:pt>
                <c:pt idx="2">
                  <c:v>1.0789482830449999</c:v>
                </c:pt>
                <c:pt idx="3">
                  <c:v>1.0619723905255001</c:v>
                </c:pt>
              </c:numCache>
            </c:numRef>
          </c:val>
          <c:smooth val="0"/>
          <c:extLst>
            <c:ext xmlns:c16="http://schemas.microsoft.com/office/drawing/2014/chart" uri="{C3380CC4-5D6E-409C-BE32-E72D297353CC}">
              <c16:uniqueId val="{00000006-FB74-40EB-BCDD-D943523C1756}"/>
            </c:ext>
          </c:extLst>
        </c:ser>
        <c:ser>
          <c:idx val="7"/>
          <c:order val="7"/>
          <c:cat>
            <c:strRef>
              <c:f>Darwin!$I$119:$L$119</c:f>
              <c:strCache>
                <c:ptCount val="4"/>
                <c:pt idx="0">
                  <c:v>PT 1</c:v>
                </c:pt>
                <c:pt idx="1">
                  <c:v>PT 2</c:v>
                </c:pt>
                <c:pt idx="2">
                  <c:v>PT 4</c:v>
                </c:pt>
                <c:pt idx="3">
                  <c:v>PT 8</c:v>
                </c:pt>
              </c:strCache>
            </c:strRef>
          </c:cat>
          <c:val>
            <c:numRef>
              <c:f>Darwin!$I$127:$L$127</c:f>
              <c:numCache>
                <c:formatCode>General</c:formatCode>
                <c:ptCount val="4"/>
                <c:pt idx="0">
                  <c:v>0.70160357202949997</c:v>
                </c:pt>
                <c:pt idx="1">
                  <c:v>0.68464945701999991</c:v>
                </c:pt>
                <c:pt idx="2">
                  <c:v>0.86389831360399993</c:v>
                </c:pt>
                <c:pt idx="3">
                  <c:v>0.75607416316049991</c:v>
                </c:pt>
              </c:numCache>
            </c:numRef>
          </c:val>
          <c:smooth val="0"/>
          <c:extLst>
            <c:ext xmlns:c16="http://schemas.microsoft.com/office/drawing/2014/chart" uri="{C3380CC4-5D6E-409C-BE32-E72D297353CC}">
              <c16:uniqueId val="{00000001-655D-44BC-A873-4BE3E10FB993}"/>
            </c:ext>
          </c:extLst>
        </c:ser>
        <c:ser>
          <c:idx val="8"/>
          <c:order val="8"/>
          <c:cat>
            <c:strRef>
              <c:f>Darwin!$I$119:$L$119</c:f>
              <c:strCache>
                <c:ptCount val="4"/>
                <c:pt idx="0">
                  <c:v>PT 1</c:v>
                </c:pt>
                <c:pt idx="1">
                  <c:v>PT 2</c:v>
                </c:pt>
                <c:pt idx="2">
                  <c:v>PT 4</c:v>
                </c:pt>
                <c:pt idx="3">
                  <c:v>PT 8</c:v>
                </c:pt>
              </c:strCache>
            </c:strRef>
          </c:cat>
          <c:val>
            <c:numRef>
              <c:f>Darwin!$I$128:$L$128</c:f>
              <c:numCache>
                <c:formatCode>General</c:formatCode>
                <c:ptCount val="4"/>
                <c:pt idx="0">
                  <c:v>0.95743730280100003</c:v>
                </c:pt>
                <c:pt idx="1">
                  <c:v>0.92341270609150006</c:v>
                </c:pt>
                <c:pt idx="2">
                  <c:v>0.91203957077249997</c:v>
                </c:pt>
                <c:pt idx="3">
                  <c:v>0.85954699275299995</c:v>
                </c:pt>
              </c:numCache>
            </c:numRef>
          </c:val>
          <c:smooth val="0"/>
          <c:extLst>
            <c:ext xmlns:c16="http://schemas.microsoft.com/office/drawing/2014/chart" uri="{C3380CC4-5D6E-409C-BE32-E72D297353CC}">
              <c16:uniqueId val="{00000001-C754-4CC0-A8D8-777DE4C22C5E}"/>
            </c:ext>
          </c:extLst>
        </c:ser>
        <c:ser>
          <c:idx val="9"/>
          <c:order val="9"/>
          <c:cat>
            <c:strRef>
              <c:f>Darwin!$I$119:$L$119</c:f>
              <c:strCache>
                <c:ptCount val="4"/>
                <c:pt idx="0">
                  <c:v>PT 1</c:v>
                </c:pt>
                <c:pt idx="1">
                  <c:v>PT 2</c:v>
                </c:pt>
                <c:pt idx="2">
                  <c:v>PT 4</c:v>
                </c:pt>
                <c:pt idx="3">
                  <c:v>PT 8</c:v>
                </c:pt>
              </c:strCache>
            </c:strRef>
          </c:cat>
          <c:val>
            <c:numRef>
              <c:f>Darwin!$I$129:$L$129</c:f>
              <c:numCache>
                <c:formatCode>General</c:formatCode>
                <c:ptCount val="4"/>
                <c:pt idx="0">
                  <c:v>0.65520605476100002</c:v>
                </c:pt>
                <c:pt idx="1">
                  <c:v>1.51967520286</c:v>
                </c:pt>
                <c:pt idx="2">
                  <c:v>0.99316032465000004</c:v>
                </c:pt>
                <c:pt idx="3">
                  <c:v>0.87458908714049999</c:v>
                </c:pt>
              </c:numCache>
            </c:numRef>
          </c:val>
          <c:smooth val="0"/>
          <c:extLst>
            <c:ext xmlns:c16="http://schemas.microsoft.com/office/drawing/2014/chart" uri="{C3380CC4-5D6E-409C-BE32-E72D297353CC}">
              <c16:uniqueId val="{00000002-C754-4CC0-A8D8-777DE4C22C5E}"/>
            </c:ext>
          </c:extLst>
        </c:ser>
        <c:dLbls>
          <c:showLegendKey val="0"/>
          <c:showVal val="0"/>
          <c:showCatName val="0"/>
          <c:showSerName val="0"/>
          <c:showPercent val="0"/>
          <c:showBubbleSize val="0"/>
        </c:dLbls>
        <c:marker val="1"/>
        <c:smooth val="0"/>
        <c:axId val="271568896"/>
        <c:axId val="271630336"/>
      </c:lineChart>
      <c:catAx>
        <c:axId val="271568896"/>
        <c:scaling>
          <c:orientation val="minMax"/>
        </c:scaling>
        <c:delete val="0"/>
        <c:axPos val="b"/>
        <c:title>
          <c:tx>
            <c:rich>
              <a:bodyPr/>
              <a:lstStyle/>
              <a:p>
                <a:pPr>
                  <a:defRPr sz="1100"/>
                </a:pPr>
                <a:r>
                  <a:rPr lang="en-US"/>
                  <a:t>Number of PTs</a:t>
                </a:r>
              </a:p>
            </c:rich>
          </c:tx>
          <c:overlay val="0"/>
        </c:title>
        <c:numFmt formatCode="General" sourceLinked="1"/>
        <c:majorTickMark val="out"/>
        <c:minorTickMark val="none"/>
        <c:tickLblPos val="nextTo"/>
        <c:txPr>
          <a:bodyPr/>
          <a:lstStyle/>
          <a:p>
            <a:pPr>
              <a:defRPr sz="1100"/>
            </a:pPr>
            <a:endParaRPr lang="en-US"/>
          </a:p>
        </c:txPr>
        <c:crossAx val="271630336"/>
        <c:crosses val="autoZero"/>
        <c:auto val="1"/>
        <c:lblAlgn val="ctr"/>
        <c:lblOffset val="100"/>
        <c:tickLblSkip val="1"/>
        <c:noMultiLvlLbl val="0"/>
      </c:catAx>
      <c:valAx>
        <c:axId val="271630336"/>
        <c:scaling>
          <c:orientation val="minMax"/>
          <c:max val="1.8"/>
        </c:scaling>
        <c:delete val="0"/>
        <c:axPos val="l"/>
        <c:title>
          <c:tx>
            <c:rich>
              <a:bodyPr rot="-5400000" vert="horz"/>
              <a:lstStyle/>
              <a:p>
                <a:pPr>
                  <a:defRPr/>
                </a:pPr>
                <a:r>
                  <a:rPr lang="en-US"/>
                  <a:t>Median RT</a:t>
                </a:r>
              </a:p>
            </c:rich>
          </c:tx>
          <c:overlay val="0"/>
        </c:title>
        <c:numFmt formatCode="General" sourceLinked="1"/>
        <c:majorTickMark val="out"/>
        <c:minorTickMark val="none"/>
        <c:tickLblPos val="nextTo"/>
        <c:txPr>
          <a:bodyPr/>
          <a:lstStyle/>
          <a:p>
            <a:pPr>
              <a:defRPr sz="1100"/>
            </a:pPr>
            <a:endParaRPr lang="en-US"/>
          </a:p>
        </c:txPr>
        <c:crossAx val="271568896"/>
        <c:crosses val="autoZero"/>
        <c:crossBetween val="between"/>
      </c:valAx>
    </c:plotArea>
    <c:legend>
      <c:legendPos val="r"/>
      <c:layout>
        <c:manualLayout>
          <c:xMode val="edge"/>
          <c:yMode val="edge"/>
          <c:x val="0.15671828521434822"/>
          <c:y val="0.63347194881889768"/>
          <c:w val="0.84328171478565184"/>
          <c:h val="0.21027805118110235"/>
        </c:manualLayout>
      </c:layout>
      <c:overlay val="1"/>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lrMapOvr bg1="lt1" tx1="dk1" bg2="lt2" tx2="dk2" accent1="accent1" accent2="accent2" accent3="accent3" accent4="accent4" accent5="accent5" accent6="accent6" hlink="hlink" folHlink="folHlink"/>
  <c:chart>
    <c:title>
      <c:tx>
        <c:rich>
          <a:bodyPr/>
          <a:lstStyle/>
          <a:p>
            <a:pPr>
              <a:defRPr/>
            </a:pPr>
            <a:r>
              <a:rPr lang="en-US"/>
              <a:t>Odin Tiny</a:t>
            </a:r>
            <a:r>
              <a:rPr lang="en-US" baseline="0"/>
              <a:t> Birds</a:t>
            </a:r>
            <a:endParaRPr lang="en-US"/>
          </a:p>
        </c:rich>
      </c:tx>
      <c:overlay val="1"/>
    </c:title>
    <c:autoTitleDeleted val="0"/>
    <c:plotArea>
      <c:layout/>
      <c:lineChart>
        <c:grouping val="standard"/>
        <c:varyColors val="0"/>
        <c:ser>
          <c:idx val="0"/>
          <c:order val="0"/>
          <c:spPr>
            <a:ln>
              <a:prstDash val="lgDash"/>
            </a:ln>
          </c:spPr>
          <c:cat>
            <c:strRef>
              <c:f>Odin!$G$72:$J$72</c:f>
              <c:strCache>
                <c:ptCount val="4"/>
                <c:pt idx="0">
                  <c:v>PT 1</c:v>
                </c:pt>
                <c:pt idx="1">
                  <c:v>PT 2</c:v>
                </c:pt>
                <c:pt idx="2">
                  <c:v>PT 4</c:v>
                </c:pt>
                <c:pt idx="3">
                  <c:v>PT 8</c:v>
                </c:pt>
              </c:strCache>
            </c:strRef>
          </c:cat>
          <c:val>
            <c:numRef>
              <c:f>Odin!$G$76:$J$76</c:f>
              <c:numCache>
                <c:formatCode>General</c:formatCode>
                <c:ptCount val="4"/>
                <c:pt idx="0">
                  <c:v>2.3012176150300001</c:v>
                </c:pt>
                <c:pt idx="1">
                  <c:v>2.26821429074</c:v>
                </c:pt>
                <c:pt idx="2">
                  <c:v>1.9370589467150001</c:v>
                </c:pt>
                <c:pt idx="3">
                  <c:v>1.27168992261</c:v>
                </c:pt>
              </c:numCache>
            </c:numRef>
          </c:val>
          <c:smooth val="0"/>
          <c:extLst>
            <c:ext xmlns:c16="http://schemas.microsoft.com/office/drawing/2014/chart" uri="{C3380CC4-5D6E-409C-BE32-E72D297353CC}">
              <c16:uniqueId val="{00000000-7C3B-4A1F-A9DE-5C229F5EDE71}"/>
            </c:ext>
          </c:extLst>
        </c:ser>
        <c:ser>
          <c:idx val="1"/>
          <c:order val="1"/>
          <c:spPr>
            <a:ln w="31750">
              <a:solidFill>
                <a:schemeClr val="bg1">
                  <a:lumMod val="85000"/>
                </a:schemeClr>
              </a:solidFill>
            </a:ln>
          </c:spPr>
          <c:marker>
            <c:symbol val="circle"/>
            <c:size val="6"/>
            <c:spPr>
              <a:solidFill>
                <a:schemeClr val="bg1">
                  <a:lumMod val="85000"/>
                </a:schemeClr>
              </a:solidFill>
              <a:ln>
                <a:solidFill>
                  <a:schemeClr val="tx1"/>
                </a:solidFill>
              </a:ln>
            </c:spPr>
          </c:marker>
          <c:cat>
            <c:strRef>
              <c:f>Odin!$G$72:$J$72</c:f>
              <c:strCache>
                <c:ptCount val="4"/>
                <c:pt idx="0">
                  <c:v>PT 1</c:v>
                </c:pt>
                <c:pt idx="1">
                  <c:v>PT 2</c:v>
                </c:pt>
                <c:pt idx="2">
                  <c:v>PT 4</c:v>
                </c:pt>
                <c:pt idx="3">
                  <c:v>PT 8</c:v>
                </c:pt>
              </c:strCache>
            </c:strRef>
          </c:cat>
          <c:val>
            <c:numRef>
              <c:f>Odin!$G$78:$J$78</c:f>
              <c:numCache>
                <c:formatCode>General</c:formatCode>
                <c:ptCount val="4"/>
                <c:pt idx="0">
                  <c:v>3.6460471507149999</c:v>
                </c:pt>
                <c:pt idx="1">
                  <c:v>1.9465135452650002</c:v>
                </c:pt>
                <c:pt idx="2">
                  <c:v>1.8669160762499999</c:v>
                </c:pt>
                <c:pt idx="3">
                  <c:v>1.5657609345800001</c:v>
                </c:pt>
              </c:numCache>
            </c:numRef>
          </c:val>
          <c:smooth val="0"/>
          <c:extLst>
            <c:ext xmlns:c16="http://schemas.microsoft.com/office/drawing/2014/chart" uri="{C3380CC4-5D6E-409C-BE32-E72D297353CC}">
              <c16:uniqueId val="{00000001-7C3B-4A1F-A9DE-5C229F5EDE71}"/>
            </c:ext>
          </c:extLst>
        </c:ser>
        <c:ser>
          <c:idx val="2"/>
          <c:order val="2"/>
          <c:spPr>
            <a:ln>
              <a:solidFill>
                <a:schemeClr val="bg1">
                  <a:lumMod val="50000"/>
                </a:schemeClr>
              </a:solidFill>
              <a:prstDash val="sysDash"/>
            </a:ln>
          </c:spPr>
          <c:marker>
            <c:symbol val="triangle"/>
            <c:size val="6"/>
            <c:spPr>
              <a:solidFill>
                <a:schemeClr val="bg1">
                  <a:lumMod val="75000"/>
                </a:schemeClr>
              </a:solidFill>
            </c:spPr>
          </c:marker>
          <c:cat>
            <c:strRef>
              <c:f>Odin!$G$72:$J$72</c:f>
              <c:strCache>
                <c:ptCount val="4"/>
                <c:pt idx="0">
                  <c:v>PT 1</c:v>
                </c:pt>
                <c:pt idx="1">
                  <c:v>PT 2</c:v>
                </c:pt>
                <c:pt idx="2">
                  <c:v>PT 4</c:v>
                </c:pt>
                <c:pt idx="3">
                  <c:v>PT 8</c:v>
                </c:pt>
              </c:strCache>
            </c:strRef>
          </c:cat>
          <c:val>
            <c:numRef>
              <c:f>Odin!$G$79:$J$79</c:f>
              <c:numCache>
                <c:formatCode>General</c:formatCode>
                <c:ptCount val="4"/>
                <c:pt idx="0">
                  <c:v>2.554121967435</c:v>
                </c:pt>
                <c:pt idx="1">
                  <c:v>2.2834672551550002</c:v>
                </c:pt>
                <c:pt idx="2">
                  <c:v>1.3780992517150001</c:v>
                </c:pt>
                <c:pt idx="3">
                  <c:v>1.37429211498</c:v>
                </c:pt>
              </c:numCache>
            </c:numRef>
          </c:val>
          <c:smooth val="0"/>
          <c:extLst>
            <c:ext xmlns:c16="http://schemas.microsoft.com/office/drawing/2014/chart" uri="{C3380CC4-5D6E-409C-BE32-E72D297353CC}">
              <c16:uniqueId val="{00000002-7C3B-4A1F-A9DE-5C229F5EDE71}"/>
            </c:ext>
          </c:extLst>
        </c:ser>
        <c:ser>
          <c:idx val="3"/>
          <c:order val="3"/>
          <c:spPr>
            <a:ln w="31750">
              <a:solidFill>
                <a:schemeClr val="tx1"/>
              </a:solidFill>
              <a:prstDash val="sysDot"/>
            </a:ln>
          </c:spPr>
          <c:marker>
            <c:symbol val="square"/>
            <c:size val="5"/>
            <c:spPr>
              <a:solidFill>
                <a:schemeClr val="tx1"/>
              </a:solidFill>
              <a:ln>
                <a:solidFill>
                  <a:schemeClr val="tx1"/>
                </a:solidFill>
              </a:ln>
            </c:spPr>
          </c:marker>
          <c:cat>
            <c:strRef>
              <c:f>Odin!$G$72:$J$72</c:f>
              <c:strCache>
                <c:ptCount val="4"/>
                <c:pt idx="0">
                  <c:v>PT 1</c:v>
                </c:pt>
                <c:pt idx="1">
                  <c:v>PT 2</c:v>
                </c:pt>
                <c:pt idx="2">
                  <c:v>PT 4</c:v>
                </c:pt>
                <c:pt idx="3">
                  <c:v>PT 8</c:v>
                </c:pt>
              </c:strCache>
            </c:strRef>
          </c:cat>
          <c:val>
            <c:numRef>
              <c:f>Odin!$G$80:$J$80</c:f>
              <c:numCache>
                <c:formatCode>General</c:formatCode>
                <c:ptCount val="4"/>
                <c:pt idx="0">
                  <c:v>2.1547036530899999</c:v>
                </c:pt>
                <c:pt idx="1">
                  <c:v>1.959407438175</c:v>
                </c:pt>
                <c:pt idx="2">
                  <c:v>1.4746726541199999</c:v>
                </c:pt>
                <c:pt idx="3">
                  <c:v>1.19334942969</c:v>
                </c:pt>
              </c:numCache>
            </c:numRef>
          </c:val>
          <c:smooth val="0"/>
          <c:extLst>
            <c:ext xmlns:c16="http://schemas.microsoft.com/office/drawing/2014/chart" uri="{C3380CC4-5D6E-409C-BE32-E72D297353CC}">
              <c16:uniqueId val="{00000003-7C3B-4A1F-A9DE-5C229F5EDE71}"/>
            </c:ext>
          </c:extLst>
        </c:ser>
        <c:ser>
          <c:idx val="4"/>
          <c:order val="4"/>
          <c:cat>
            <c:strRef>
              <c:f>Odin!$G$72:$J$72</c:f>
              <c:strCache>
                <c:ptCount val="4"/>
                <c:pt idx="0">
                  <c:v>PT 1</c:v>
                </c:pt>
                <c:pt idx="1">
                  <c:v>PT 2</c:v>
                </c:pt>
                <c:pt idx="2">
                  <c:v>PT 4</c:v>
                </c:pt>
                <c:pt idx="3">
                  <c:v>PT 8</c:v>
                </c:pt>
              </c:strCache>
            </c:strRef>
          </c:cat>
          <c:val>
            <c:numRef>
              <c:f>Odin!$G$81:$J$81</c:f>
              <c:numCache>
                <c:formatCode>General</c:formatCode>
                <c:ptCount val="4"/>
                <c:pt idx="0">
                  <c:v>1.8866883005249999</c:v>
                </c:pt>
                <c:pt idx="1">
                  <c:v>2.4899532683499999</c:v>
                </c:pt>
                <c:pt idx="2">
                  <c:v>1.6558178301650002</c:v>
                </c:pt>
                <c:pt idx="3">
                  <c:v>1.0296137930135001</c:v>
                </c:pt>
              </c:numCache>
            </c:numRef>
          </c:val>
          <c:smooth val="0"/>
          <c:extLst>
            <c:ext xmlns:c16="http://schemas.microsoft.com/office/drawing/2014/chart" uri="{C3380CC4-5D6E-409C-BE32-E72D297353CC}">
              <c16:uniqueId val="{00000004-7C3B-4A1F-A9DE-5C229F5EDE71}"/>
            </c:ext>
          </c:extLst>
        </c:ser>
        <c:ser>
          <c:idx val="5"/>
          <c:order val="5"/>
          <c:cat>
            <c:strRef>
              <c:f>Odin!$G$72:$J$72</c:f>
              <c:strCache>
                <c:ptCount val="4"/>
                <c:pt idx="0">
                  <c:v>PT 1</c:v>
                </c:pt>
                <c:pt idx="1">
                  <c:v>PT 2</c:v>
                </c:pt>
                <c:pt idx="2">
                  <c:v>PT 4</c:v>
                </c:pt>
                <c:pt idx="3">
                  <c:v>PT 8</c:v>
                </c:pt>
              </c:strCache>
            </c:strRef>
          </c:cat>
          <c:val>
            <c:numRef>
              <c:f>Odin!$G$82:$J$82</c:f>
              <c:numCache>
                <c:formatCode>General</c:formatCode>
                <c:ptCount val="4"/>
                <c:pt idx="0">
                  <c:v>1.820761133625</c:v>
                </c:pt>
                <c:pt idx="1">
                  <c:v>1.837250294555</c:v>
                </c:pt>
                <c:pt idx="2">
                  <c:v>1.34504865424</c:v>
                </c:pt>
                <c:pt idx="3">
                  <c:v>1.1624377798549999</c:v>
                </c:pt>
              </c:numCache>
            </c:numRef>
          </c:val>
          <c:smooth val="0"/>
          <c:extLst>
            <c:ext xmlns:c16="http://schemas.microsoft.com/office/drawing/2014/chart" uri="{C3380CC4-5D6E-409C-BE32-E72D297353CC}">
              <c16:uniqueId val="{00000005-7C3B-4A1F-A9DE-5C229F5EDE71}"/>
            </c:ext>
          </c:extLst>
        </c:ser>
        <c:ser>
          <c:idx val="6"/>
          <c:order val="6"/>
          <c:cat>
            <c:strRef>
              <c:f>Odin!$G$72:$J$72</c:f>
              <c:strCache>
                <c:ptCount val="4"/>
                <c:pt idx="0">
                  <c:v>PT 1</c:v>
                </c:pt>
                <c:pt idx="1">
                  <c:v>PT 2</c:v>
                </c:pt>
                <c:pt idx="2">
                  <c:v>PT 4</c:v>
                </c:pt>
                <c:pt idx="3">
                  <c:v>PT 8</c:v>
                </c:pt>
              </c:strCache>
            </c:strRef>
          </c:cat>
          <c:val>
            <c:numRef>
              <c:f>Odin!$G$83:$J$83</c:f>
              <c:numCache>
                <c:formatCode>General</c:formatCode>
                <c:ptCount val="4"/>
                <c:pt idx="0">
                  <c:v>1.7411899719149999</c:v>
                </c:pt>
                <c:pt idx="1">
                  <c:v>1.6954585570199998</c:v>
                </c:pt>
                <c:pt idx="2">
                  <c:v>1.727232071775</c:v>
                </c:pt>
                <c:pt idx="3">
                  <c:v>1.3495157014400001</c:v>
                </c:pt>
              </c:numCache>
            </c:numRef>
          </c:val>
          <c:smooth val="0"/>
          <c:extLst>
            <c:ext xmlns:c16="http://schemas.microsoft.com/office/drawing/2014/chart" uri="{C3380CC4-5D6E-409C-BE32-E72D297353CC}">
              <c16:uniqueId val="{00000006-7C3B-4A1F-A9DE-5C229F5EDE71}"/>
            </c:ext>
          </c:extLst>
        </c:ser>
        <c:ser>
          <c:idx val="7"/>
          <c:order val="7"/>
          <c:cat>
            <c:strRef>
              <c:f>Odin!$G$72:$J$72</c:f>
              <c:strCache>
                <c:ptCount val="4"/>
                <c:pt idx="0">
                  <c:v>PT 1</c:v>
                </c:pt>
                <c:pt idx="1">
                  <c:v>PT 2</c:v>
                </c:pt>
                <c:pt idx="2">
                  <c:v>PT 4</c:v>
                </c:pt>
                <c:pt idx="3">
                  <c:v>PT 8</c:v>
                </c:pt>
              </c:strCache>
            </c:strRef>
          </c:cat>
          <c:val>
            <c:numRef>
              <c:f>Odin!$G$84:$J$84</c:f>
              <c:numCache>
                <c:formatCode>General</c:formatCode>
                <c:ptCount val="4"/>
                <c:pt idx="0">
                  <c:v>1.6672453494649999</c:v>
                </c:pt>
                <c:pt idx="1">
                  <c:v>2.0608037121400002</c:v>
                </c:pt>
                <c:pt idx="2">
                  <c:v>1.346140833745</c:v>
                </c:pt>
                <c:pt idx="3">
                  <c:v>1.3781008879000001</c:v>
                </c:pt>
              </c:numCache>
            </c:numRef>
          </c:val>
          <c:smooth val="0"/>
          <c:extLst>
            <c:ext xmlns:c16="http://schemas.microsoft.com/office/drawing/2014/chart" uri="{C3380CC4-5D6E-409C-BE32-E72D297353CC}">
              <c16:uniqueId val="{00000007-7C3B-4A1F-A9DE-5C229F5EDE71}"/>
            </c:ext>
          </c:extLst>
        </c:ser>
        <c:ser>
          <c:idx val="8"/>
          <c:order val="8"/>
          <c:cat>
            <c:strRef>
              <c:f>Odin!$G$72:$J$72</c:f>
              <c:strCache>
                <c:ptCount val="4"/>
                <c:pt idx="0">
                  <c:v>PT 1</c:v>
                </c:pt>
                <c:pt idx="1">
                  <c:v>PT 2</c:v>
                </c:pt>
                <c:pt idx="2">
                  <c:v>PT 4</c:v>
                </c:pt>
                <c:pt idx="3">
                  <c:v>PT 8</c:v>
                </c:pt>
              </c:strCache>
            </c:strRef>
          </c:cat>
          <c:val>
            <c:numRef>
              <c:f>Odin!$G$85:$J$85</c:f>
              <c:numCache>
                <c:formatCode>General</c:formatCode>
                <c:ptCount val="4"/>
                <c:pt idx="0">
                  <c:v>1.8676721361699999</c:v>
                </c:pt>
                <c:pt idx="1">
                  <c:v>2.1655661232350001</c:v>
                </c:pt>
                <c:pt idx="2">
                  <c:v>1.6012803523899999</c:v>
                </c:pt>
                <c:pt idx="3">
                  <c:v>1.28106796928</c:v>
                </c:pt>
              </c:numCache>
            </c:numRef>
          </c:val>
          <c:smooth val="0"/>
          <c:extLst>
            <c:ext xmlns:c16="http://schemas.microsoft.com/office/drawing/2014/chart" uri="{C3380CC4-5D6E-409C-BE32-E72D297353CC}">
              <c16:uniqueId val="{00000008-7C3B-4A1F-A9DE-5C229F5EDE71}"/>
            </c:ext>
          </c:extLst>
        </c:ser>
        <c:ser>
          <c:idx val="9"/>
          <c:order val="9"/>
          <c:cat>
            <c:strRef>
              <c:f>Odin!$G$72:$J$72</c:f>
              <c:strCache>
                <c:ptCount val="4"/>
                <c:pt idx="0">
                  <c:v>PT 1</c:v>
                </c:pt>
                <c:pt idx="1">
                  <c:v>PT 2</c:v>
                </c:pt>
                <c:pt idx="2">
                  <c:v>PT 4</c:v>
                </c:pt>
                <c:pt idx="3">
                  <c:v>PT 8</c:v>
                </c:pt>
              </c:strCache>
            </c:strRef>
          </c:cat>
          <c:val>
            <c:numRef>
              <c:f>Odin!$G$86:$J$86</c:f>
              <c:numCache>
                <c:formatCode>General</c:formatCode>
                <c:ptCount val="4"/>
                <c:pt idx="0">
                  <c:v>2.4243458332749999</c:v>
                </c:pt>
                <c:pt idx="1">
                  <c:v>1.81410143037</c:v>
                </c:pt>
                <c:pt idx="2">
                  <c:v>1.6580411602899998</c:v>
                </c:pt>
                <c:pt idx="3">
                  <c:v>2.0002567127950002</c:v>
                </c:pt>
              </c:numCache>
            </c:numRef>
          </c:val>
          <c:smooth val="0"/>
          <c:extLst>
            <c:ext xmlns:c16="http://schemas.microsoft.com/office/drawing/2014/chart" uri="{C3380CC4-5D6E-409C-BE32-E72D297353CC}">
              <c16:uniqueId val="{00000009-7C3B-4A1F-A9DE-5C229F5EDE71}"/>
            </c:ext>
          </c:extLst>
        </c:ser>
        <c:dLbls>
          <c:showLegendKey val="0"/>
          <c:showVal val="0"/>
          <c:showCatName val="0"/>
          <c:showSerName val="0"/>
          <c:showPercent val="0"/>
          <c:showBubbleSize val="0"/>
        </c:dLbls>
        <c:marker val="1"/>
        <c:smooth val="0"/>
        <c:axId val="271568896"/>
        <c:axId val="271630336"/>
      </c:lineChart>
      <c:catAx>
        <c:axId val="271568896"/>
        <c:scaling>
          <c:orientation val="minMax"/>
        </c:scaling>
        <c:delete val="0"/>
        <c:axPos val="b"/>
        <c:title>
          <c:tx>
            <c:rich>
              <a:bodyPr/>
              <a:lstStyle/>
              <a:p>
                <a:pPr>
                  <a:defRPr sz="1100"/>
                </a:pPr>
                <a:r>
                  <a:rPr lang="en-US"/>
                  <a:t>Title</a:t>
                </a:r>
              </a:p>
            </c:rich>
          </c:tx>
          <c:overlay val="0"/>
        </c:title>
        <c:numFmt formatCode="General" sourceLinked="1"/>
        <c:majorTickMark val="out"/>
        <c:minorTickMark val="none"/>
        <c:tickLblPos val="nextTo"/>
        <c:txPr>
          <a:bodyPr/>
          <a:lstStyle/>
          <a:p>
            <a:pPr>
              <a:defRPr sz="1100"/>
            </a:pPr>
            <a:endParaRPr lang="en-US"/>
          </a:p>
        </c:txPr>
        <c:crossAx val="271630336"/>
        <c:crosses val="autoZero"/>
        <c:auto val="1"/>
        <c:lblAlgn val="ctr"/>
        <c:lblOffset val="100"/>
        <c:tickLblSkip val="1"/>
        <c:noMultiLvlLbl val="0"/>
      </c:catAx>
      <c:valAx>
        <c:axId val="271630336"/>
        <c:scaling>
          <c:orientation val="minMax"/>
        </c:scaling>
        <c:delete val="0"/>
        <c:axPos val="l"/>
        <c:title>
          <c:tx>
            <c:rich>
              <a:bodyPr rot="-5400000" vert="horz"/>
              <a:lstStyle/>
              <a:p>
                <a:pPr>
                  <a:defRPr/>
                </a:pPr>
                <a:r>
                  <a:rPr lang="en-US"/>
                  <a:t>Median</a:t>
                </a:r>
                <a:r>
                  <a:rPr lang="en-US" baseline="0"/>
                  <a:t> RT (s)</a:t>
                </a:r>
                <a:endParaRPr lang="en-US"/>
              </a:p>
            </c:rich>
          </c:tx>
          <c:overlay val="0"/>
        </c:title>
        <c:numFmt formatCode="General" sourceLinked="1"/>
        <c:majorTickMark val="out"/>
        <c:minorTickMark val="none"/>
        <c:tickLblPos val="nextTo"/>
        <c:txPr>
          <a:bodyPr/>
          <a:lstStyle/>
          <a:p>
            <a:pPr>
              <a:defRPr sz="1100"/>
            </a:pPr>
            <a:endParaRPr lang="en-US"/>
          </a:p>
        </c:txPr>
        <c:crossAx val="271568896"/>
        <c:crosses val="autoZero"/>
        <c:crossBetween val="between"/>
      </c:valAx>
    </c:plotArea>
    <c:legend>
      <c:legendPos val="r"/>
      <c:layout>
        <c:manualLayout>
          <c:xMode val="edge"/>
          <c:yMode val="edge"/>
          <c:x val="0.15394050743657042"/>
          <c:y val="0.60685148731408556"/>
          <c:w val="0.79409776902887141"/>
          <c:h val="0.22162893700787401"/>
        </c:manualLayout>
      </c:layout>
      <c:overlay val="1"/>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lrMapOvr bg1="lt1" tx1="dk1" bg2="lt2" tx2="dk2" accent1="accent1" accent2="accent2" accent3="accent3" accent4="accent4" accent5="accent5" accent6="accent6" hlink="hlink" folHlink="folHlink"/>
  <c:chart>
    <c:title>
      <c:tx>
        <c:rich>
          <a:bodyPr/>
          <a:lstStyle/>
          <a:p>
            <a:pPr>
              <a:defRPr/>
            </a:pPr>
            <a:r>
              <a:rPr lang="en-US"/>
              <a:t>Odin PT 1</a:t>
            </a:r>
            <a:r>
              <a:rPr lang="en-US" baseline="0"/>
              <a:t> BL or BR</a:t>
            </a:r>
            <a:endParaRPr lang="en-US"/>
          </a:p>
        </c:rich>
      </c:tx>
      <c:layout>
        <c:manualLayout>
          <c:xMode val="edge"/>
          <c:yMode val="edge"/>
          <c:x val="0.16690266841644794"/>
          <c:y val="4.1666666666666664E-2"/>
        </c:manualLayout>
      </c:layout>
      <c:overlay val="1"/>
    </c:title>
    <c:autoTitleDeleted val="0"/>
    <c:plotArea>
      <c:layout/>
      <c:lineChart>
        <c:grouping val="standard"/>
        <c:varyColors val="0"/>
        <c:ser>
          <c:idx val="0"/>
          <c:order val="0"/>
          <c:spPr>
            <a:ln>
              <a:prstDash val="lgDash"/>
            </a:ln>
          </c:spPr>
          <c:cat>
            <c:strRef>
              <c:f>Odin!$G$102:$J$102</c:f>
              <c:strCache>
                <c:ptCount val="4"/>
                <c:pt idx="0">
                  <c:v>PT 1</c:v>
                </c:pt>
                <c:pt idx="1">
                  <c:v>PT 2</c:v>
                </c:pt>
                <c:pt idx="2">
                  <c:v>PT 4</c:v>
                </c:pt>
                <c:pt idx="3">
                  <c:v>PT 8</c:v>
                </c:pt>
              </c:strCache>
            </c:strRef>
          </c:cat>
          <c:val>
            <c:numRef>
              <c:f>Odin!$G$103:$J$103</c:f>
              <c:numCache>
                <c:formatCode>General</c:formatCode>
                <c:ptCount val="4"/>
                <c:pt idx="0">
                  <c:v>1.6100171669950001</c:v>
                </c:pt>
                <c:pt idx="1">
                  <c:v>3.3301271729300002</c:v>
                </c:pt>
                <c:pt idx="2">
                  <c:v>2.0810774722800001</c:v>
                </c:pt>
                <c:pt idx="3">
                  <c:v>1.7058808131000001</c:v>
                </c:pt>
              </c:numCache>
            </c:numRef>
          </c:val>
          <c:smooth val="0"/>
          <c:extLst>
            <c:ext xmlns:c16="http://schemas.microsoft.com/office/drawing/2014/chart" uri="{C3380CC4-5D6E-409C-BE32-E72D297353CC}">
              <c16:uniqueId val="{00000000-5C5E-4F60-8B44-98E7F2A952DA}"/>
            </c:ext>
          </c:extLst>
        </c:ser>
        <c:ser>
          <c:idx val="1"/>
          <c:order val="1"/>
          <c:spPr>
            <a:ln w="31750">
              <a:solidFill>
                <a:schemeClr val="bg1">
                  <a:lumMod val="85000"/>
                </a:schemeClr>
              </a:solidFill>
            </a:ln>
          </c:spPr>
          <c:marker>
            <c:symbol val="circle"/>
            <c:size val="6"/>
            <c:spPr>
              <a:solidFill>
                <a:schemeClr val="bg1">
                  <a:lumMod val="85000"/>
                </a:schemeClr>
              </a:solidFill>
              <a:ln>
                <a:solidFill>
                  <a:schemeClr val="tx1"/>
                </a:solidFill>
              </a:ln>
            </c:spPr>
          </c:marker>
          <c:cat>
            <c:strRef>
              <c:f>Odin!$G$102:$J$102</c:f>
              <c:strCache>
                <c:ptCount val="4"/>
                <c:pt idx="0">
                  <c:v>PT 1</c:v>
                </c:pt>
                <c:pt idx="1">
                  <c:v>PT 2</c:v>
                </c:pt>
                <c:pt idx="2">
                  <c:v>PT 4</c:v>
                </c:pt>
                <c:pt idx="3">
                  <c:v>PT 8</c:v>
                </c:pt>
              </c:strCache>
            </c:strRef>
          </c:cat>
          <c:val>
            <c:numRef>
              <c:f>Odin!$G$104:$J$104</c:f>
              <c:numCache>
                <c:formatCode>General</c:formatCode>
                <c:ptCount val="4"/>
                <c:pt idx="0">
                  <c:v>1.2797531685500001</c:v>
                </c:pt>
                <c:pt idx="1">
                  <c:v>2.2053170128200001</c:v>
                </c:pt>
                <c:pt idx="2">
                  <c:v>1.50127674479</c:v>
                </c:pt>
                <c:pt idx="3">
                  <c:v>1.3581929002200002</c:v>
                </c:pt>
              </c:numCache>
            </c:numRef>
          </c:val>
          <c:smooth val="0"/>
          <c:extLst>
            <c:ext xmlns:c16="http://schemas.microsoft.com/office/drawing/2014/chart" uri="{C3380CC4-5D6E-409C-BE32-E72D297353CC}">
              <c16:uniqueId val="{00000001-5C5E-4F60-8B44-98E7F2A952DA}"/>
            </c:ext>
          </c:extLst>
        </c:ser>
        <c:ser>
          <c:idx val="2"/>
          <c:order val="2"/>
          <c:spPr>
            <a:ln>
              <a:solidFill>
                <a:schemeClr val="bg1">
                  <a:lumMod val="50000"/>
                </a:schemeClr>
              </a:solidFill>
              <a:prstDash val="sysDash"/>
            </a:ln>
          </c:spPr>
          <c:marker>
            <c:symbol val="triangle"/>
            <c:size val="6"/>
            <c:spPr>
              <a:solidFill>
                <a:schemeClr val="bg1">
                  <a:lumMod val="75000"/>
                </a:schemeClr>
              </a:solidFill>
            </c:spPr>
          </c:marker>
          <c:cat>
            <c:strRef>
              <c:f>Odin!$G$102:$J$102</c:f>
              <c:strCache>
                <c:ptCount val="4"/>
                <c:pt idx="0">
                  <c:v>PT 1</c:v>
                </c:pt>
                <c:pt idx="1">
                  <c:v>PT 2</c:v>
                </c:pt>
                <c:pt idx="2">
                  <c:v>PT 4</c:v>
                </c:pt>
                <c:pt idx="3">
                  <c:v>PT 8</c:v>
                </c:pt>
              </c:strCache>
            </c:strRef>
          </c:cat>
          <c:val>
            <c:numRef>
              <c:f>Odin!$G$105:$J$105</c:f>
              <c:numCache>
                <c:formatCode>General</c:formatCode>
                <c:ptCount val="4"/>
                <c:pt idx="0">
                  <c:v>1.768492121305</c:v>
                </c:pt>
                <c:pt idx="1">
                  <c:v>2.7119429310000003</c:v>
                </c:pt>
                <c:pt idx="2">
                  <c:v>1.7181550730299999</c:v>
                </c:pt>
                <c:pt idx="3">
                  <c:v>1.5588470669450001</c:v>
                </c:pt>
              </c:numCache>
            </c:numRef>
          </c:val>
          <c:smooth val="0"/>
          <c:extLst>
            <c:ext xmlns:c16="http://schemas.microsoft.com/office/drawing/2014/chart" uri="{C3380CC4-5D6E-409C-BE32-E72D297353CC}">
              <c16:uniqueId val="{00000002-5C5E-4F60-8B44-98E7F2A952DA}"/>
            </c:ext>
          </c:extLst>
        </c:ser>
        <c:ser>
          <c:idx val="3"/>
          <c:order val="3"/>
          <c:spPr>
            <a:ln w="31750">
              <a:solidFill>
                <a:schemeClr val="tx1"/>
              </a:solidFill>
              <a:prstDash val="sysDot"/>
            </a:ln>
          </c:spPr>
          <c:marker>
            <c:symbol val="square"/>
            <c:size val="5"/>
            <c:spPr>
              <a:solidFill>
                <a:schemeClr val="tx1"/>
              </a:solidFill>
              <a:ln>
                <a:solidFill>
                  <a:schemeClr val="tx1"/>
                </a:solidFill>
              </a:ln>
            </c:spPr>
          </c:marker>
          <c:cat>
            <c:strRef>
              <c:f>Odin!$G$102:$J$102</c:f>
              <c:strCache>
                <c:ptCount val="4"/>
                <c:pt idx="0">
                  <c:v>PT 1</c:v>
                </c:pt>
                <c:pt idx="1">
                  <c:v>PT 2</c:v>
                </c:pt>
                <c:pt idx="2">
                  <c:v>PT 4</c:v>
                </c:pt>
                <c:pt idx="3">
                  <c:v>PT 8</c:v>
                </c:pt>
              </c:strCache>
            </c:strRef>
          </c:cat>
          <c:val>
            <c:numRef>
              <c:f>Odin!$G$106:$J$106</c:f>
              <c:numCache>
                <c:formatCode>General</c:formatCode>
                <c:ptCount val="4"/>
                <c:pt idx="0">
                  <c:v>1.240613456825</c:v>
                </c:pt>
                <c:pt idx="1">
                  <c:v>2.7562402441199998</c:v>
                </c:pt>
                <c:pt idx="2">
                  <c:v>1.802303399755</c:v>
                </c:pt>
                <c:pt idx="3">
                  <c:v>1.5221930340199998</c:v>
                </c:pt>
              </c:numCache>
            </c:numRef>
          </c:val>
          <c:smooth val="0"/>
          <c:extLst>
            <c:ext xmlns:c16="http://schemas.microsoft.com/office/drawing/2014/chart" uri="{C3380CC4-5D6E-409C-BE32-E72D297353CC}">
              <c16:uniqueId val="{00000003-5C5E-4F60-8B44-98E7F2A952DA}"/>
            </c:ext>
          </c:extLst>
        </c:ser>
        <c:ser>
          <c:idx val="4"/>
          <c:order val="4"/>
          <c:cat>
            <c:strRef>
              <c:f>Odin!$G$102:$J$102</c:f>
              <c:strCache>
                <c:ptCount val="4"/>
                <c:pt idx="0">
                  <c:v>PT 1</c:v>
                </c:pt>
                <c:pt idx="1">
                  <c:v>PT 2</c:v>
                </c:pt>
                <c:pt idx="2">
                  <c:v>PT 4</c:v>
                </c:pt>
                <c:pt idx="3">
                  <c:v>PT 8</c:v>
                </c:pt>
              </c:strCache>
            </c:strRef>
          </c:cat>
          <c:val>
            <c:numRef>
              <c:f>Odin!$G$107:$J$107</c:f>
              <c:numCache>
                <c:formatCode>General</c:formatCode>
                <c:ptCount val="4"/>
                <c:pt idx="0">
                  <c:v>0.99025665775300009</c:v>
                </c:pt>
                <c:pt idx="1">
                  <c:v>1.9412757568450001</c:v>
                </c:pt>
                <c:pt idx="2">
                  <c:v>1.31991633919</c:v>
                </c:pt>
                <c:pt idx="3">
                  <c:v>1.3698378522049999</c:v>
                </c:pt>
              </c:numCache>
            </c:numRef>
          </c:val>
          <c:smooth val="0"/>
          <c:extLst>
            <c:ext xmlns:c16="http://schemas.microsoft.com/office/drawing/2014/chart" uri="{C3380CC4-5D6E-409C-BE32-E72D297353CC}">
              <c16:uniqueId val="{00000004-5C5E-4F60-8B44-98E7F2A952DA}"/>
            </c:ext>
          </c:extLst>
        </c:ser>
        <c:ser>
          <c:idx val="5"/>
          <c:order val="5"/>
          <c:cat>
            <c:strRef>
              <c:f>Odin!$G$102:$J$102</c:f>
              <c:strCache>
                <c:ptCount val="4"/>
                <c:pt idx="0">
                  <c:v>PT 1</c:v>
                </c:pt>
                <c:pt idx="1">
                  <c:v>PT 2</c:v>
                </c:pt>
                <c:pt idx="2">
                  <c:v>PT 4</c:v>
                </c:pt>
                <c:pt idx="3">
                  <c:v>PT 8</c:v>
                </c:pt>
              </c:strCache>
            </c:strRef>
          </c:cat>
          <c:val>
            <c:numRef>
              <c:f>Odin!$G$108:$J$108</c:f>
              <c:numCache>
                <c:formatCode>General</c:formatCode>
                <c:ptCount val="4"/>
                <c:pt idx="0">
                  <c:v>1.0833339199350001</c:v>
                </c:pt>
                <c:pt idx="1">
                  <c:v>2.0231662023600001</c:v>
                </c:pt>
                <c:pt idx="2">
                  <c:v>1.5776101765499999</c:v>
                </c:pt>
                <c:pt idx="3">
                  <c:v>1.17113310761</c:v>
                </c:pt>
              </c:numCache>
            </c:numRef>
          </c:val>
          <c:smooth val="0"/>
          <c:extLst>
            <c:ext xmlns:c16="http://schemas.microsoft.com/office/drawing/2014/chart" uri="{C3380CC4-5D6E-409C-BE32-E72D297353CC}">
              <c16:uniqueId val="{00000005-5C5E-4F60-8B44-98E7F2A952DA}"/>
            </c:ext>
          </c:extLst>
        </c:ser>
        <c:ser>
          <c:idx val="6"/>
          <c:order val="6"/>
          <c:cat>
            <c:strRef>
              <c:f>Odin!$G$102:$J$102</c:f>
              <c:strCache>
                <c:ptCount val="4"/>
                <c:pt idx="0">
                  <c:v>PT 1</c:v>
                </c:pt>
                <c:pt idx="1">
                  <c:v>PT 2</c:v>
                </c:pt>
                <c:pt idx="2">
                  <c:v>PT 4</c:v>
                </c:pt>
                <c:pt idx="3">
                  <c:v>PT 8</c:v>
                </c:pt>
              </c:strCache>
            </c:strRef>
          </c:cat>
          <c:val>
            <c:numRef>
              <c:f>Odin!$G$109:$J$109</c:f>
              <c:numCache>
                <c:formatCode>General</c:formatCode>
                <c:ptCount val="4"/>
                <c:pt idx="0">
                  <c:v>0.75321009173050002</c:v>
                </c:pt>
                <c:pt idx="1">
                  <c:v>1.3910082235200001</c:v>
                </c:pt>
                <c:pt idx="2">
                  <c:v>1.02518513077</c:v>
                </c:pt>
                <c:pt idx="3">
                  <c:v>0.99312644854949994</c:v>
                </c:pt>
              </c:numCache>
            </c:numRef>
          </c:val>
          <c:smooth val="0"/>
          <c:extLst>
            <c:ext xmlns:c16="http://schemas.microsoft.com/office/drawing/2014/chart" uri="{C3380CC4-5D6E-409C-BE32-E72D297353CC}">
              <c16:uniqueId val="{00000006-5C5E-4F60-8B44-98E7F2A952DA}"/>
            </c:ext>
          </c:extLst>
        </c:ser>
        <c:ser>
          <c:idx val="7"/>
          <c:order val="7"/>
          <c:cat>
            <c:strRef>
              <c:f>Odin!$G$102:$J$102</c:f>
              <c:strCache>
                <c:ptCount val="4"/>
                <c:pt idx="0">
                  <c:v>PT 1</c:v>
                </c:pt>
                <c:pt idx="1">
                  <c:v>PT 2</c:v>
                </c:pt>
                <c:pt idx="2">
                  <c:v>PT 4</c:v>
                </c:pt>
                <c:pt idx="3">
                  <c:v>PT 8</c:v>
                </c:pt>
              </c:strCache>
            </c:strRef>
          </c:cat>
          <c:val>
            <c:numRef>
              <c:f>Odin!$G$110:$J$110</c:f>
              <c:numCache>
                <c:formatCode>General</c:formatCode>
                <c:ptCount val="4"/>
                <c:pt idx="0">
                  <c:v>1.02963236059</c:v>
                </c:pt>
                <c:pt idx="1">
                  <c:v>1.5089113976899999</c:v>
                </c:pt>
                <c:pt idx="2">
                  <c:v>1.204700816715</c:v>
                </c:pt>
                <c:pt idx="3">
                  <c:v>0.80278404461599995</c:v>
                </c:pt>
              </c:numCache>
            </c:numRef>
          </c:val>
          <c:smooth val="0"/>
          <c:extLst>
            <c:ext xmlns:c16="http://schemas.microsoft.com/office/drawing/2014/chart" uri="{C3380CC4-5D6E-409C-BE32-E72D297353CC}">
              <c16:uniqueId val="{00000001-0646-4305-B787-5422B9EFAD5D}"/>
            </c:ext>
          </c:extLst>
        </c:ser>
        <c:dLbls>
          <c:showLegendKey val="0"/>
          <c:showVal val="0"/>
          <c:showCatName val="0"/>
          <c:showSerName val="0"/>
          <c:showPercent val="0"/>
          <c:showBubbleSize val="0"/>
        </c:dLbls>
        <c:marker val="1"/>
        <c:smooth val="0"/>
        <c:axId val="271568896"/>
        <c:axId val="271630336"/>
      </c:lineChart>
      <c:catAx>
        <c:axId val="271568896"/>
        <c:scaling>
          <c:orientation val="minMax"/>
        </c:scaling>
        <c:delete val="0"/>
        <c:axPos val="b"/>
        <c:title>
          <c:tx>
            <c:rich>
              <a:bodyPr/>
              <a:lstStyle/>
              <a:p>
                <a:pPr>
                  <a:defRPr sz="1100"/>
                </a:pPr>
                <a:r>
                  <a:rPr lang="en-US"/>
                  <a:t>Number of PTs</a:t>
                </a:r>
              </a:p>
            </c:rich>
          </c:tx>
          <c:overlay val="0"/>
        </c:title>
        <c:numFmt formatCode="General" sourceLinked="1"/>
        <c:majorTickMark val="out"/>
        <c:minorTickMark val="none"/>
        <c:tickLblPos val="nextTo"/>
        <c:txPr>
          <a:bodyPr/>
          <a:lstStyle/>
          <a:p>
            <a:pPr>
              <a:defRPr sz="1100"/>
            </a:pPr>
            <a:endParaRPr lang="en-US"/>
          </a:p>
        </c:txPr>
        <c:crossAx val="271630336"/>
        <c:crosses val="autoZero"/>
        <c:auto val="1"/>
        <c:lblAlgn val="ctr"/>
        <c:lblOffset val="100"/>
        <c:tickLblSkip val="1"/>
        <c:noMultiLvlLbl val="0"/>
      </c:catAx>
      <c:valAx>
        <c:axId val="271630336"/>
        <c:scaling>
          <c:orientation val="minMax"/>
          <c:max val="4"/>
        </c:scaling>
        <c:delete val="0"/>
        <c:axPos val="l"/>
        <c:title>
          <c:tx>
            <c:rich>
              <a:bodyPr rot="-5400000" vert="horz"/>
              <a:lstStyle/>
              <a:p>
                <a:pPr>
                  <a:defRPr/>
                </a:pPr>
                <a:r>
                  <a:rPr lang="en-US"/>
                  <a:t>Median RT</a:t>
                </a:r>
              </a:p>
            </c:rich>
          </c:tx>
          <c:overlay val="0"/>
        </c:title>
        <c:numFmt formatCode="General" sourceLinked="1"/>
        <c:majorTickMark val="out"/>
        <c:minorTickMark val="none"/>
        <c:tickLblPos val="nextTo"/>
        <c:txPr>
          <a:bodyPr/>
          <a:lstStyle/>
          <a:p>
            <a:pPr>
              <a:defRPr sz="1100"/>
            </a:pPr>
            <a:endParaRPr lang="en-US"/>
          </a:p>
        </c:txPr>
        <c:crossAx val="271568896"/>
        <c:crosses val="autoZero"/>
        <c:crossBetween val="between"/>
      </c:valAx>
    </c:plotArea>
    <c:legend>
      <c:legendPos val="r"/>
      <c:layout>
        <c:manualLayout>
          <c:xMode val="edge"/>
          <c:yMode val="edge"/>
          <c:x val="0.61782939632545919"/>
          <c:y val="1.5416302128900562E-2"/>
          <c:w val="0.3821706036745407"/>
          <c:h val="0.41202537182852139"/>
        </c:manualLayout>
      </c:layout>
      <c:overlay val="1"/>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lrMapOvr bg1="lt1" tx1="dk1" bg2="lt2" tx2="dk2" accent1="accent1" accent2="accent2" accent3="accent3" accent4="accent4" accent5="accent5" accent6="accent6" hlink="hlink" folHlink="folHlink"/>
  <c:chart>
    <c:title>
      <c:tx>
        <c:rich>
          <a:bodyPr/>
          <a:lstStyle/>
          <a:p>
            <a:pPr>
              <a:defRPr/>
            </a:pPr>
            <a:r>
              <a:rPr lang="en-US"/>
              <a:t>Wario inverted U</a:t>
            </a:r>
          </a:p>
        </c:rich>
      </c:tx>
      <c:overlay val="1"/>
    </c:title>
    <c:autoTitleDeleted val="0"/>
    <c:plotArea>
      <c:layout/>
      <c:lineChart>
        <c:grouping val="standard"/>
        <c:varyColors val="0"/>
        <c:ser>
          <c:idx val="0"/>
          <c:order val="0"/>
          <c:spPr>
            <a:ln>
              <a:prstDash val="lgDash"/>
            </a:ln>
          </c:spPr>
          <c:cat>
            <c:strRef>
              <c:f>Wario!$G$28:$J$28</c:f>
              <c:strCache>
                <c:ptCount val="4"/>
                <c:pt idx="0">
                  <c:v>PT 1</c:v>
                </c:pt>
                <c:pt idx="1">
                  <c:v>PT 2</c:v>
                </c:pt>
                <c:pt idx="2">
                  <c:v>PT 4</c:v>
                </c:pt>
                <c:pt idx="3">
                  <c:v>PT 8</c:v>
                </c:pt>
              </c:strCache>
            </c:strRef>
          </c:cat>
          <c:val>
            <c:numRef>
              <c:f>Wario!$G$29:$J$29</c:f>
              <c:numCache>
                <c:formatCode>General</c:formatCode>
                <c:ptCount val="4"/>
                <c:pt idx="0">
                  <c:v>2.7803872291406098</c:v>
                </c:pt>
                <c:pt idx="1">
                  <c:v>1.7589933511917399</c:v>
                </c:pt>
                <c:pt idx="2">
                  <c:v>1.63746595391421</c:v>
                </c:pt>
                <c:pt idx="3">
                  <c:v>1.3090899068629351</c:v>
                </c:pt>
              </c:numCache>
            </c:numRef>
          </c:val>
          <c:smooth val="0"/>
          <c:extLst>
            <c:ext xmlns:c16="http://schemas.microsoft.com/office/drawing/2014/chart" uri="{C3380CC4-5D6E-409C-BE32-E72D297353CC}">
              <c16:uniqueId val="{00000000-D7F5-4B69-AA13-4F88485F1B96}"/>
            </c:ext>
          </c:extLst>
        </c:ser>
        <c:ser>
          <c:idx val="1"/>
          <c:order val="1"/>
          <c:spPr>
            <a:ln w="31750">
              <a:solidFill>
                <a:schemeClr val="bg1">
                  <a:lumMod val="85000"/>
                </a:schemeClr>
              </a:solidFill>
            </a:ln>
          </c:spPr>
          <c:marker>
            <c:symbol val="circle"/>
            <c:size val="6"/>
            <c:spPr>
              <a:solidFill>
                <a:schemeClr val="bg1">
                  <a:lumMod val="85000"/>
                </a:schemeClr>
              </a:solidFill>
              <a:ln>
                <a:solidFill>
                  <a:schemeClr val="tx1"/>
                </a:solidFill>
              </a:ln>
            </c:spPr>
          </c:marker>
          <c:cat>
            <c:strRef>
              <c:f>Wario!$G$28:$J$28</c:f>
              <c:strCache>
                <c:ptCount val="4"/>
                <c:pt idx="0">
                  <c:v>PT 1</c:v>
                </c:pt>
                <c:pt idx="1">
                  <c:v>PT 2</c:v>
                </c:pt>
                <c:pt idx="2">
                  <c:v>PT 4</c:v>
                </c:pt>
                <c:pt idx="3">
                  <c:v>PT 8</c:v>
                </c:pt>
              </c:strCache>
            </c:strRef>
          </c:cat>
          <c:val>
            <c:numRef>
              <c:f>Wario!$G$30:$J$30</c:f>
              <c:numCache>
                <c:formatCode>General</c:formatCode>
                <c:ptCount val="4"/>
                <c:pt idx="0">
                  <c:v>1.4267697325685651</c:v>
                </c:pt>
                <c:pt idx="1">
                  <c:v>1.348853693409175</c:v>
                </c:pt>
                <c:pt idx="2">
                  <c:v>1.0177828239902651</c:v>
                </c:pt>
                <c:pt idx="3">
                  <c:v>1.0100753941296685</c:v>
                </c:pt>
              </c:numCache>
            </c:numRef>
          </c:val>
          <c:smooth val="0"/>
          <c:extLst>
            <c:ext xmlns:c16="http://schemas.microsoft.com/office/drawing/2014/chart" uri="{C3380CC4-5D6E-409C-BE32-E72D297353CC}">
              <c16:uniqueId val="{00000001-D7F5-4B69-AA13-4F88485F1B96}"/>
            </c:ext>
          </c:extLst>
        </c:ser>
        <c:ser>
          <c:idx val="2"/>
          <c:order val="2"/>
          <c:spPr>
            <a:ln>
              <a:solidFill>
                <a:schemeClr val="bg1">
                  <a:lumMod val="50000"/>
                </a:schemeClr>
              </a:solidFill>
              <a:prstDash val="sysDash"/>
            </a:ln>
          </c:spPr>
          <c:marker>
            <c:symbol val="triangle"/>
            <c:size val="6"/>
            <c:spPr>
              <a:solidFill>
                <a:schemeClr val="bg1">
                  <a:lumMod val="75000"/>
                </a:schemeClr>
              </a:solidFill>
            </c:spPr>
          </c:marker>
          <c:cat>
            <c:strRef>
              <c:f>Wario!$G$28:$J$28</c:f>
              <c:strCache>
                <c:ptCount val="4"/>
                <c:pt idx="0">
                  <c:v>PT 1</c:v>
                </c:pt>
                <c:pt idx="1">
                  <c:v>PT 2</c:v>
                </c:pt>
                <c:pt idx="2">
                  <c:v>PT 4</c:v>
                </c:pt>
                <c:pt idx="3">
                  <c:v>PT 8</c:v>
                </c:pt>
              </c:strCache>
            </c:strRef>
          </c:cat>
          <c:val>
            <c:numRef>
              <c:f>Wario!$G$31:$J$31</c:f>
              <c:numCache>
                <c:formatCode>General</c:formatCode>
                <c:ptCount val="4"/>
                <c:pt idx="0">
                  <c:v>2.8578930100629751</c:v>
                </c:pt>
                <c:pt idx="1">
                  <c:v>1.7490055543312302</c:v>
                </c:pt>
                <c:pt idx="2">
                  <c:v>0.96793274816445707</c:v>
                </c:pt>
                <c:pt idx="3">
                  <c:v>1.2300894843792749</c:v>
                </c:pt>
              </c:numCache>
            </c:numRef>
          </c:val>
          <c:smooth val="0"/>
          <c:extLst>
            <c:ext xmlns:c16="http://schemas.microsoft.com/office/drawing/2014/chart" uri="{C3380CC4-5D6E-409C-BE32-E72D297353CC}">
              <c16:uniqueId val="{00000002-D7F5-4B69-AA13-4F88485F1B96}"/>
            </c:ext>
          </c:extLst>
        </c:ser>
        <c:ser>
          <c:idx val="3"/>
          <c:order val="3"/>
          <c:spPr>
            <a:ln w="31750">
              <a:solidFill>
                <a:schemeClr val="tx1"/>
              </a:solidFill>
              <a:prstDash val="sysDot"/>
            </a:ln>
          </c:spPr>
          <c:marker>
            <c:symbol val="square"/>
            <c:size val="5"/>
            <c:spPr>
              <a:solidFill>
                <a:schemeClr val="tx1"/>
              </a:solidFill>
              <a:ln>
                <a:solidFill>
                  <a:schemeClr val="tx1"/>
                </a:solidFill>
              </a:ln>
            </c:spPr>
          </c:marker>
          <c:cat>
            <c:strRef>
              <c:f>Wario!$G$28:$J$28</c:f>
              <c:strCache>
                <c:ptCount val="4"/>
                <c:pt idx="0">
                  <c:v>PT 1</c:v>
                </c:pt>
                <c:pt idx="1">
                  <c:v>PT 2</c:v>
                </c:pt>
                <c:pt idx="2">
                  <c:v>PT 4</c:v>
                </c:pt>
                <c:pt idx="3">
                  <c:v>PT 8</c:v>
                </c:pt>
              </c:strCache>
            </c:strRef>
          </c:cat>
          <c:val>
            <c:numRef>
              <c:f>Wario!$G$32:$J$32</c:f>
              <c:numCache>
                <c:formatCode>General</c:formatCode>
                <c:ptCount val="4"/>
                <c:pt idx="0">
                  <c:v>2.640104040103775</c:v>
                </c:pt>
                <c:pt idx="1">
                  <c:v>2.0580632901251148</c:v>
                </c:pt>
                <c:pt idx="2">
                  <c:v>1.4577875471018151</c:v>
                </c:pt>
                <c:pt idx="3">
                  <c:v>1.4308288579031752</c:v>
                </c:pt>
              </c:numCache>
            </c:numRef>
          </c:val>
          <c:smooth val="0"/>
          <c:extLst>
            <c:ext xmlns:c16="http://schemas.microsoft.com/office/drawing/2014/chart" uri="{C3380CC4-5D6E-409C-BE32-E72D297353CC}">
              <c16:uniqueId val="{00000003-D7F5-4B69-AA13-4F88485F1B96}"/>
            </c:ext>
          </c:extLst>
        </c:ser>
        <c:ser>
          <c:idx val="4"/>
          <c:order val="4"/>
          <c:cat>
            <c:strRef>
              <c:f>Wario!$G$28:$J$28</c:f>
              <c:strCache>
                <c:ptCount val="4"/>
                <c:pt idx="0">
                  <c:v>PT 1</c:v>
                </c:pt>
                <c:pt idx="1">
                  <c:v>PT 2</c:v>
                </c:pt>
                <c:pt idx="2">
                  <c:v>PT 4</c:v>
                </c:pt>
                <c:pt idx="3">
                  <c:v>PT 8</c:v>
                </c:pt>
              </c:strCache>
            </c:strRef>
          </c:cat>
          <c:val>
            <c:numRef>
              <c:f>Wario!$G$33:$J$33</c:f>
              <c:numCache>
                <c:formatCode>General</c:formatCode>
                <c:ptCount val="4"/>
                <c:pt idx="0">
                  <c:v>2.2582183272970697</c:v>
                </c:pt>
                <c:pt idx="1">
                  <c:v>1.5858791034552251</c:v>
                </c:pt>
                <c:pt idx="2">
                  <c:v>1.497993587960075</c:v>
                </c:pt>
                <c:pt idx="3">
                  <c:v>1.4199408322820051</c:v>
                </c:pt>
              </c:numCache>
            </c:numRef>
          </c:val>
          <c:smooth val="0"/>
          <c:extLst>
            <c:ext xmlns:c16="http://schemas.microsoft.com/office/drawing/2014/chart" uri="{C3380CC4-5D6E-409C-BE32-E72D297353CC}">
              <c16:uniqueId val="{00000004-D7F5-4B69-AA13-4F88485F1B96}"/>
            </c:ext>
          </c:extLst>
        </c:ser>
        <c:ser>
          <c:idx val="5"/>
          <c:order val="5"/>
          <c:cat>
            <c:strRef>
              <c:f>Wario!$G$28:$J$28</c:f>
              <c:strCache>
                <c:ptCount val="4"/>
                <c:pt idx="0">
                  <c:v>PT 1</c:v>
                </c:pt>
                <c:pt idx="1">
                  <c:v>PT 2</c:v>
                </c:pt>
                <c:pt idx="2">
                  <c:v>PT 4</c:v>
                </c:pt>
                <c:pt idx="3">
                  <c:v>PT 8</c:v>
                </c:pt>
              </c:strCache>
            </c:strRef>
          </c:cat>
          <c:val>
            <c:numRef>
              <c:f>Wario!$G$34:$J$34</c:f>
              <c:numCache>
                <c:formatCode>General</c:formatCode>
                <c:ptCount val="4"/>
                <c:pt idx="0">
                  <c:v>1.1586490743793501</c:v>
                </c:pt>
                <c:pt idx="1">
                  <c:v>1.2963479361060251</c:v>
                </c:pt>
                <c:pt idx="2">
                  <c:v>1.1704450424149351</c:v>
                </c:pt>
                <c:pt idx="3">
                  <c:v>1.0296040543325899</c:v>
                </c:pt>
              </c:numCache>
            </c:numRef>
          </c:val>
          <c:smooth val="0"/>
          <c:extLst>
            <c:ext xmlns:c16="http://schemas.microsoft.com/office/drawing/2014/chart" uri="{C3380CC4-5D6E-409C-BE32-E72D297353CC}">
              <c16:uniqueId val="{00000005-D7F5-4B69-AA13-4F88485F1B96}"/>
            </c:ext>
          </c:extLst>
        </c:ser>
        <c:ser>
          <c:idx val="6"/>
          <c:order val="6"/>
          <c:cat>
            <c:strRef>
              <c:f>Wario!$G$28:$J$28</c:f>
              <c:strCache>
                <c:ptCount val="4"/>
                <c:pt idx="0">
                  <c:v>PT 1</c:v>
                </c:pt>
                <c:pt idx="1">
                  <c:v>PT 2</c:v>
                </c:pt>
                <c:pt idx="2">
                  <c:v>PT 4</c:v>
                </c:pt>
                <c:pt idx="3">
                  <c:v>PT 8</c:v>
                </c:pt>
              </c:strCache>
            </c:strRef>
          </c:cat>
          <c:val>
            <c:numRef>
              <c:f>Wario!$G$35:$J$35</c:f>
              <c:numCache>
                <c:formatCode>General</c:formatCode>
                <c:ptCount val="4"/>
                <c:pt idx="0">
                  <c:v>1.4663644164538652</c:v>
                </c:pt>
                <c:pt idx="1">
                  <c:v>1.0195190239173799</c:v>
                </c:pt>
                <c:pt idx="2">
                  <c:v>1.1902075637481149</c:v>
                </c:pt>
                <c:pt idx="3">
                  <c:v>1.3501954600651449</c:v>
                </c:pt>
              </c:numCache>
            </c:numRef>
          </c:val>
          <c:smooth val="0"/>
          <c:extLst>
            <c:ext xmlns:c16="http://schemas.microsoft.com/office/drawing/2014/chart" uri="{C3380CC4-5D6E-409C-BE32-E72D297353CC}">
              <c16:uniqueId val="{00000006-D7F5-4B69-AA13-4F88485F1B96}"/>
            </c:ext>
          </c:extLst>
        </c:ser>
        <c:ser>
          <c:idx val="7"/>
          <c:order val="7"/>
          <c:cat>
            <c:strRef>
              <c:f>Wario!$G$28:$J$28</c:f>
              <c:strCache>
                <c:ptCount val="4"/>
                <c:pt idx="0">
                  <c:v>PT 1</c:v>
                </c:pt>
                <c:pt idx="1">
                  <c:v>PT 2</c:v>
                </c:pt>
                <c:pt idx="2">
                  <c:v>PT 4</c:v>
                </c:pt>
                <c:pt idx="3">
                  <c:v>PT 8</c:v>
                </c:pt>
              </c:strCache>
            </c:strRef>
          </c:cat>
          <c:val>
            <c:numRef>
              <c:f>Wario!$G$36:$J$36</c:f>
              <c:numCache>
                <c:formatCode>General</c:formatCode>
                <c:ptCount val="4"/>
                <c:pt idx="0">
                  <c:v>1.3955682477680948</c:v>
                </c:pt>
                <c:pt idx="1">
                  <c:v>1.4402128607616702</c:v>
                </c:pt>
                <c:pt idx="2">
                  <c:v>0.87932692083995745</c:v>
                </c:pt>
                <c:pt idx="3">
                  <c:v>0.96593121951445893</c:v>
                </c:pt>
              </c:numCache>
            </c:numRef>
          </c:val>
          <c:smooth val="0"/>
          <c:extLst>
            <c:ext xmlns:c16="http://schemas.microsoft.com/office/drawing/2014/chart" uri="{C3380CC4-5D6E-409C-BE32-E72D297353CC}">
              <c16:uniqueId val="{00000007-D7F5-4B69-AA13-4F88485F1B96}"/>
            </c:ext>
          </c:extLst>
        </c:ser>
        <c:ser>
          <c:idx val="8"/>
          <c:order val="8"/>
          <c:cat>
            <c:strRef>
              <c:f>Wario!$G$28:$J$28</c:f>
              <c:strCache>
                <c:ptCount val="4"/>
                <c:pt idx="0">
                  <c:v>PT 1</c:v>
                </c:pt>
                <c:pt idx="1">
                  <c:v>PT 2</c:v>
                </c:pt>
                <c:pt idx="2">
                  <c:v>PT 4</c:v>
                </c:pt>
                <c:pt idx="3">
                  <c:v>PT 8</c:v>
                </c:pt>
              </c:strCache>
            </c:strRef>
          </c:cat>
          <c:val>
            <c:numRef>
              <c:f>Wario!$G$37:$J$37</c:f>
              <c:numCache>
                <c:formatCode>General</c:formatCode>
                <c:ptCount val="4"/>
                <c:pt idx="0">
                  <c:v>1.6381001110421449</c:v>
                </c:pt>
                <c:pt idx="1">
                  <c:v>1.79912241615238</c:v>
                </c:pt>
                <c:pt idx="2">
                  <c:v>1.21935888836742</c:v>
                </c:pt>
                <c:pt idx="3">
                  <c:v>1.1172654396505051</c:v>
                </c:pt>
              </c:numCache>
            </c:numRef>
          </c:val>
          <c:smooth val="0"/>
          <c:extLst>
            <c:ext xmlns:c16="http://schemas.microsoft.com/office/drawing/2014/chart" uri="{C3380CC4-5D6E-409C-BE32-E72D297353CC}">
              <c16:uniqueId val="{00000008-D7F5-4B69-AA13-4F88485F1B96}"/>
            </c:ext>
          </c:extLst>
        </c:ser>
        <c:ser>
          <c:idx val="9"/>
          <c:order val="9"/>
          <c:cat>
            <c:strRef>
              <c:f>Wario!$G$28:$J$28</c:f>
              <c:strCache>
                <c:ptCount val="4"/>
                <c:pt idx="0">
                  <c:v>PT 1</c:v>
                </c:pt>
                <c:pt idx="1">
                  <c:v>PT 2</c:v>
                </c:pt>
                <c:pt idx="2">
                  <c:v>PT 4</c:v>
                </c:pt>
                <c:pt idx="3">
                  <c:v>PT 8</c:v>
                </c:pt>
              </c:strCache>
            </c:strRef>
          </c:cat>
          <c:val>
            <c:numRef>
              <c:f>Wario!$G$38:$J$38</c:f>
              <c:numCache>
                <c:formatCode>General</c:formatCode>
                <c:ptCount val="4"/>
                <c:pt idx="0">
                  <c:v>2.2175598246271804</c:v>
                </c:pt>
                <c:pt idx="1">
                  <c:v>2.2713687996538252</c:v>
                </c:pt>
                <c:pt idx="2">
                  <c:v>1.5800716892392699</c:v>
                </c:pt>
                <c:pt idx="3">
                  <c:v>0.93159378613813704</c:v>
                </c:pt>
              </c:numCache>
            </c:numRef>
          </c:val>
          <c:smooth val="0"/>
          <c:extLst>
            <c:ext xmlns:c16="http://schemas.microsoft.com/office/drawing/2014/chart" uri="{C3380CC4-5D6E-409C-BE32-E72D297353CC}">
              <c16:uniqueId val="{00000009-D7F5-4B69-AA13-4F88485F1B96}"/>
            </c:ext>
          </c:extLst>
        </c:ser>
        <c:dLbls>
          <c:showLegendKey val="0"/>
          <c:showVal val="0"/>
          <c:showCatName val="0"/>
          <c:showSerName val="0"/>
          <c:showPercent val="0"/>
          <c:showBubbleSize val="0"/>
        </c:dLbls>
        <c:marker val="1"/>
        <c:smooth val="0"/>
        <c:axId val="271568896"/>
        <c:axId val="271630336"/>
      </c:lineChart>
      <c:catAx>
        <c:axId val="271568896"/>
        <c:scaling>
          <c:orientation val="minMax"/>
        </c:scaling>
        <c:delete val="0"/>
        <c:axPos val="b"/>
        <c:title>
          <c:tx>
            <c:rich>
              <a:bodyPr/>
              <a:lstStyle/>
              <a:p>
                <a:pPr>
                  <a:defRPr sz="1100"/>
                </a:pPr>
                <a:r>
                  <a:rPr lang="en-US"/>
                  <a:t>Number of PTs</a:t>
                </a:r>
              </a:p>
            </c:rich>
          </c:tx>
          <c:overlay val="0"/>
        </c:title>
        <c:numFmt formatCode="General" sourceLinked="1"/>
        <c:majorTickMark val="out"/>
        <c:minorTickMark val="none"/>
        <c:tickLblPos val="nextTo"/>
        <c:txPr>
          <a:bodyPr/>
          <a:lstStyle/>
          <a:p>
            <a:pPr>
              <a:defRPr sz="1100"/>
            </a:pPr>
            <a:endParaRPr lang="en-US"/>
          </a:p>
        </c:txPr>
        <c:crossAx val="271630336"/>
        <c:crosses val="autoZero"/>
        <c:auto val="1"/>
        <c:lblAlgn val="ctr"/>
        <c:lblOffset val="100"/>
        <c:tickLblSkip val="1"/>
        <c:noMultiLvlLbl val="0"/>
      </c:catAx>
      <c:valAx>
        <c:axId val="271630336"/>
        <c:scaling>
          <c:orientation val="minMax"/>
        </c:scaling>
        <c:delete val="0"/>
        <c:axPos val="l"/>
        <c:title>
          <c:tx>
            <c:rich>
              <a:bodyPr rot="-5400000" vert="horz"/>
              <a:lstStyle/>
              <a:p>
                <a:pPr>
                  <a:defRPr/>
                </a:pPr>
                <a:r>
                  <a:rPr lang="en-US"/>
                  <a:t>Reaction</a:t>
                </a:r>
                <a:r>
                  <a:rPr lang="en-US" baseline="0"/>
                  <a:t> Time (s)</a:t>
                </a:r>
                <a:endParaRPr lang="en-US"/>
              </a:p>
            </c:rich>
          </c:tx>
          <c:overlay val="0"/>
        </c:title>
        <c:numFmt formatCode="General" sourceLinked="1"/>
        <c:majorTickMark val="out"/>
        <c:minorTickMark val="none"/>
        <c:tickLblPos val="nextTo"/>
        <c:txPr>
          <a:bodyPr/>
          <a:lstStyle/>
          <a:p>
            <a:pPr>
              <a:defRPr sz="1100"/>
            </a:pPr>
            <a:endParaRPr lang="en-US"/>
          </a:p>
        </c:txPr>
        <c:crossAx val="271568896"/>
        <c:crosses val="autoZero"/>
        <c:crossBetween val="between"/>
      </c:valAx>
    </c:plotArea>
    <c:legend>
      <c:legendPos val="r"/>
      <c:layout>
        <c:manualLayout>
          <c:xMode val="edge"/>
          <c:yMode val="edge"/>
          <c:x val="0.60116272965879269"/>
          <c:y val="2.6990376202974668E-2"/>
          <c:w val="0.36909776902887137"/>
          <c:h val="0.39314851268591428"/>
        </c:manualLayout>
      </c:layout>
      <c:overlay val="1"/>
    </c:legend>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chart" Target="../charts/chart15.xml"/><Relationship Id="rId3" Type="http://schemas.openxmlformats.org/officeDocument/2006/relationships/chart" Target="../charts/chart5.xml"/><Relationship Id="rId7" Type="http://schemas.openxmlformats.org/officeDocument/2006/relationships/chart" Target="../charts/chart9.xml"/><Relationship Id="rId12" Type="http://schemas.openxmlformats.org/officeDocument/2006/relationships/chart" Target="../charts/chart14.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3.xml"/><Relationship Id="rId5" Type="http://schemas.openxmlformats.org/officeDocument/2006/relationships/chart" Target="../charts/chart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4" Type="http://schemas.openxmlformats.org/officeDocument/2006/relationships/chart" Target="../charts/chart19.xml"/></Relationships>
</file>

<file path=xl/drawings/_rels/drawing5.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chart" Target="../charts/chart20.xml"/></Relationships>
</file>

<file path=xl/drawings/_rels/drawing6.xml.rels><?xml version="1.0" encoding="UTF-8" standalone="yes"?>
<Relationships xmlns="http://schemas.openxmlformats.org/package/2006/relationships"><Relationship Id="rId8" Type="http://schemas.openxmlformats.org/officeDocument/2006/relationships/chart" Target="../charts/chart28.xml"/><Relationship Id="rId3" Type="http://schemas.openxmlformats.org/officeDocument/2006/relationships/chart" Target="../charts/chart23.xml"/><Relationship Id="rId7" Type="http://schemas.openxmlformats.org/officeDocument/2006/relationships/chart" Target="../charts/chart27.xml"/><Relationship Id="rId2" Type="http://schemas.openxmlformats.org/officeDocument/2006/relationships/chart" Target="../charts/chart22.xml"/><Relationship Id="rId1" Type="http://schemas.openxmlformats.org/officeDocument/2006/relationships/chart" Target="../charts/chart21.xml"/><Relationship Id="rId6" Type="http://schemas.openxmlformats.org/officeDocument/2006/relationships/chart" Target="../charts/chart26.xml"/><Relationship Id="rId11" Type="http://schemas.openxmlformats.org/officeDocument/2006/relationships/chart" Target="../charts/chart31.xml"/><Relationship Id="rId5" Type="http://schemas.openxmlformats.org/officeDocument/2006/relationships/chart" Target="../charts/chart25.xml"/><Relationship Id="rId10" Type="http://schemas.openxmlformats.org/officeDocument/2006/relationships/chart" Target="../charts/chart30.xml"/><Relationship Id="rId4" Type="http://schemas.openxmlformats.org/officeDocument/2006/relationships/chart" Target="../charts/chart24.xml"/><Relationship Id="rId9" Type="http://schemas.openxmlformats.org/officeDocument/2006/relationships/chart" Target="../charts/chart29.xml"/></Relationships>
</file>

<file path=xl/drawings/drawing1.xml><?xml version="1.0" encoding="utf-8"?>
<xdr:wsDr xmlns:xdr="http://schemas.openxmlformats.org/drawingml/2006/spreadsheetDrawing" xmlns:a="http://schemas.openxmlformats.org/drawingml/2006/main">
  <xdr:twoCellAnchor>
    <xdr:from>
      <xdr:col>0</xdr:col>
      <xdr:colOff>142875</xdr:colOff>
      <xdr:row>38</xdr:row>
      <xdr:rowOff>23812</xdr:rowOff>
    </xdr:from>
    <xdr:to>
      <xdr:col>6</xdr:col>
      <xdr:colOff>142875</xdr:colOff>
      <xdr:row>57</xdr:row>
      <xdr:rowOff>61912</xdr:rowOff>
    </xdr:to>
    <xdr:graphicFrame macro="">
      <xdr:nvGraphicFramePr>
        <xdr:cNvPr id="2" name="Chart 1">
          <a:extLst>
            <a:ext uri="{FF2B5EF4-FFF2-40B4-BE49-F238E27FC236}">
              <a16:creationId xmlns:a16="http://schemas.microsoft.com/office/drawing/2014/main" id="{D16A1228-076F-4F74-84EC-64DBD65718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209550</xdr:colOff>
      <xdr:row>38</xdr:row>
      <xdr:rowOff>33337</xdr:rowOff>
    </xdr:from>
    <xdr:to>
      <xdr:col>12</xdr:col>
      <xdr:colOff>209550</xdr:colOff>
      <xdr:row>57</xdr:row>
      <xdr:rowOff>71437</xdr:rowOff>
    </xdr:to>
    <xdr:graphicFrame macro="">
      <xdr:nvGraphicFramePr>
        <xdr:cNvPr id="3" name="Chart 2">
          <a:extLst>
            <a:ext uri="{FF2B5EF4-FFF2-40B4-BE49-F238E27FC236}">
              <a16:creationId xmlns:a16="http://schemas.microsoft.com/office/drawing/2014/main" id="{A504DBAA-9CAB-4CE6-A149-21E544699C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19</xdr:row>
      <xdr:rowOff>38100</xdr:rowOff>
    </xdr:to>
    <xdr:graphicFrame macro="">
      <xdr:nvGraphicFramePr>
        <xdr:cNvPr id="2" name="Chart 1">
          <a:extLst>
            <a:ext uri="{FF2B5EF4-FFF2-40B4-BE49-F238E27FC236}">
              <a16:creationId xmlns:a16="http://schemas.microsoft.com/office/drawing/2014/main" id="{120A0F14-6C2C-4ABD-8C78-0A78C17FA9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304800</xdr:colOff>
      <xdr:row>0</xdr:row>
      <xdr:rowOff>0</xdr:rowOff>
    </xdr:from>
    <xdr:to>
      <xdr:col>15</xdr:col>
      <xdr:colOff>0</xdr:colOff>
      <xdr:row>19</xdr:row>
      <xdr:rowOff>38100</xdr:rowOff>
    </xdr:to>
    <xdr:graphicFrame macro="">
      <xdr:nvGraphicFramePr>
        <xdr:cNvPr id="3" name="Chart 2">
          <a:extLst>
            <a:ext uri="{FF2B5EF4-FFF2-40B4-BE49-F238E27FC236}">
              <a16:creationId xmlns:a16="http://schemas.microsoft.com/office/drawing/2014/main" id="{AA1EFD12-C3E8-488E-B181-32F30D6307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57150</xdr:rowOff>
    </xdr:from>
    <xdr:to>
      <xdr:col>7</xdr:col>
      <xdr:colOff>304800</xdr:colOff>
      <xdr:row>38</xdr:row>
      <xdr:rowOff>95250</xdr:rowOff>
    </xdr:to>
    <xdr:graphicFrame macro="">
      <xdr:nvGraphicFramePr>
        <xdr:cNvPr id="4" name="Chart 3">
          <a:extLst>
            <a:ext uri="{FF2B5EF4-FFF2-40B4-BE49-F238E27FC236}">
              <a16:creationId xmlns:a16="http://schemas.microsoft.com/office/drawing/2014/main" id="{3859FBA3-B1A5-4641-A42A-8ADE9D349A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323850</xdr:colOff>
      <xdr:row>19</xdr:row>
      <xdr:rowOff>57150</xdr:rowOff>
    </xdr:from>
    <xdr:to>
      <xdr:col>15</xdr:col>
      <xdr:colOff>19050</xdr:colOff>
      <xdr:row>38</xdr:row>
      <xdr:rowOff>95250</xdr:rowOff>
    </xdr:to>
    <xdr:graphicFrame macro="">
      <xdr:nvGraphicFramePr>
        <xdr:cNvPr id="5" name="Chart 4">
          <a:extLst>
            <a:ext uri="{FF2B5EF4-FFF2-40B4-BE49-F238E27FC236}">
              <a16:creationId xmlns:a16="http://schemas.microsoft.com/office/drawing/2014/main" id="{0DB3E217-3C67-40F6-BCA4-9EDA043E55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39</xdr:row>
      <xdr:rowOff>0</xdr:rowOff>
    </xdr:from>
    <xdr:to>
      <xdr:col>7</xdr:col>
      <xdr:colOff>304800</xdr:colOff>
      <xdr:row>58</xdr:row>
      <xdr:rowOff>38100</xdr:rowOff>
    </xdr:to>
    <xdr:graphicFrame macro="">
      <xdr:nvGraphicFramePr>
        <xdr:cNvPr id="6" name="Chart 5">
          <a:extLst>
            <a:ext uri="{FF2B5EF4-FFF2-40B4-BE49-F238E27FC236}">
              <a16:creationId xmlns:a16="http://schemas.microsoft.com/office/drawing/2014/main" id="{579D2FDF-26E7-4942-92AF-CD0FF5F04C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333375</xdr:colOff>
      <xdr:row>39</xdr:row>
      <xdr:rowOff>0</xdr:rowOff>
    </xdr:from>
    <xdr:to>
      <xdr:col>15</xdr:col>
      <xdr:colOff>28575</xdr:colOff>
      <xdr:row>58</xdr:row>
      <xdr:rowOff>38100</xdr:rowOff>
    </xdr:to>
    <xdr:graphicFrame macro="">
      <xdr:nvGraphicFramePr>
        <xdr:cNvPr id="7" name="Chart 6">
          <a:extLst>
            <a:ext uri="{FF2B5EF4-FFF2-40B4-BE49-F238E27FC236}">
              <a16:creationId xmlns:a16="http://schemas.microsoft.com/office/drawing/2014/main" id="{4F31DD16-B93B-42BD-A6EC-334F4D059D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59</xdr:row>
      <xdr:rowOff>0</xdr:rowOff>
    </xdr:from>
    <xdr:to>
      <xdr:col>7</xdr:col>
      <xdr:colOff>304800</xdr:colOff>
      <xdr:row>78</xdr:row>
      <xdr:rowOff>38100</xdr:rowOff>
    </xdr:to>
    <xdr:graphicFrame macro="">
      <xdr:nvGraphicFramePr>
        <xdr:cNvPr id="8" name="Chart 7">
          <a:extLst>
            <a:ext uri="{FF2B5EF4-FFF2-40B4-BE49-F238E27FC236}">
              <a16:creationId xmlns:a16="http://schemas.microsoft.com/office/drawing/2014/main" id="{BBB95305-352F-4E98-91AC-F1BAD89064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342900</xdr:colOff>
      <xdr:row>59</xdr:row>
      <xdr:rowOff>0</xdr:rowOff>
    </xdr:from>
    <xdr:to>
      <xdr:col>15</xdr:col>
      <xdr:colOff>38100</xdr:colOff>
      <xdr:row>78</xdr:row>
      <xdr:rowOff>38100</xdr:rowOff>
    </xdr:to>
    <xdr:graphicFrame macro="">
      <xdr:nvGraphicFramePr>
        <xdr:cNvPr id="9" name="Chart 8">
          <a:extLst>
            <a:ext uri="{FF2B5EF4-FFF2-40B4-BE49-F238E27FC236}">
              <a16:creationId xmlns:a16="http://schemas.microsoft.com/office/drawing/2014/main" id="{718444F0-678E-467D-8E83-15759C6A0D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79</xdr:row>
      <xdr:rowOff>0</xdr:rowOff>
    </xdr:from>
    <xdr:to>
      <xdr:col>7</xdr:col>
      <xdr:colOff>304800</xdr:colOff>
      <xdr:row>98</xdr:row>
      <xdr:rowOff>38100</xdr:rowOff>
    </xdr:to>
    <xdr:graphicFrame macro="">
      <xdr:nvGraphicFramePr>
        <xdr:cNvPr id="10" name="Chart 9">
          <a:extLst>
            <a:ext uri="{FF2B5EF4-FFF2-40B4-BE49-F238E27FC236}">
              <a16:creationId xmlns:a16="http://schemas.microsoft.com/office/drawing/2014/main" id="{93DA32A1-9C35-45BE-80AE-F264978973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361950</xdr:colOff>
      <xdr:row>79</xdr:row>
      <xdr:rowOff>9525</xdr:rowOff>
    </xdr:from>
    <xdr:to>
      <xdr:col>15</xdr:col>
      <xdr:colOff>57150</xdr:colOff>
      <xdr:row>98</xdr:row>
      <xdr:rowOff>47625</xdr:rowOff>
    </xdr:to>
    <xdr:graphicFrame macro="">
      <xdr:nvGraphicFramePr>
        <xdr:cNvPr id="11" name="Chart 10">
          <a:extLst>
            <a:ext uri="{FF2B5EF4-FFF2-40B4-BE49-F238E27FC236}">
              <a16:creationId xmlns:a16="http://schemas.microsoft.com/office/drawing/2014/main" id="{CDD40DB5-EDBB-4F5E-9D87-FAF6568BE9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99</xdr:row>
      <xdr:rowOff>0</xdr:rowOff>
    </xdr:from>
    <xdr:to>
      <xdr:col>7</xdr:col>
      <xdr:colOff>304800</xdr:colOff>
      <xdr:row>118</xdr:row>
      <xdr:rowOff>38100</xdr:rowOff>
    </xdr:to>
    <xdr:graphicFrame macro="">
      <xdr:nvGraphicFramePr>
        <xdr:cNvPr id="12" name="Chart 11">
          <a:extLst>
            <a:ext uri="{FF2B5EF4-FFF2-40B4-BE49-F238E27FC236}">
              <a16:creationId xmlns:a16="http://schemas.microsoft.com/office/drawing/2014/main" id="{88FCA54E-21C8-4B1F-9E3F-BC81E8A110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0</xdr:colOff>
      <xdr:row>99</xdr:row>
      <xdr:rowOff>0</xdr:rowOff>
    </xdr:from>
    <xdr:to>
      <xdr:col>15</xdr:col>
      <xdr:colOff>304800</xdr:colOff>
      <xdr:row>118</xdr:row>
      <xdr:rowOff>38100</xdr:rowOff>
    </xdr:to>
    <xdr:graphicFrame macro="">
      <xdr:nvGraphicFramePr>
        <xdr:cNvPr id="13" name="Chart 12">
          <a:extLst>
            <a:ext uri="{FF2B5EF4-FFF2-40B4-BE49-F238E27FC236}">
              <a16:creationId xmlns:a16="http://schemas.microsoft.com/office/drawing/2014/main" id="{A9353C2B-6992-4AEE-AF5E-931854C660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133350</xdr:colOff>
      <xdr:row>59</xdr:row>
      <xdr:rowOff>9525</xdr:rowOff>
    </xdr:from>
    <xdr:to>
      <xdr:col>22</xdr:col>
      <xdr:colOff>438150</xdr:colOff>
      <xdr:row>78</xdr:row>
      <xdr:rowOff>47625</xdr:rowOff>
    </xdr:to>
    <xdr:graphicFrame macro="">
      <xdr:nvGraphicFramePr>
        <xdr:cNvPr id="14" name="Chart 13">
          <a:extLst>
            <a:ext uri="{FF2B5EF4-FFF2-40B4-BE49-F238E27FC236}">
              <a16:creationId xmlns:a16="http://schemas.microsoft.com/office/drawing/2014/main" id="{223FBA40-F2EC-4891-8508-6B46D6A89B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409575</xdr:colOff>
      <xdr:row>35</xdr:row>
      <xdr:rowOff>14287</xdr:rowOff>
    </xdr:from>
    <xdr:to>
      <xdr:col>20</xdr:col>
      <xdr:colOff>104775</xdr:colOff>
      <xdr:row>59</xdr:row>
      <xdr:rowOff>14287</xdr:rowOff>
    </xdr:to>
    <xdr:graphicFrame macro="">
      <xdr:nvGraphicFramePr>
        <xdr:cNvPr id="4" name="Chart 3">
          <a:extLst>
            <a:ext uri="{FF2B5EF4-FFF2-40B4-BE49-F238E27FC236}">
              <a16:creationId xmlns:a16="http://schemas.microsoft.com/office/drawing/2014/main" id="{588C61F1-2231-4D9C-999B-498653D47F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19050</xdr:colOff>
      <xdr:row>59</xdr:row>
      <xdr:rowOff>14287</xdr:rowOff>
    </xdr:from>
    <xdr:to>
      <xdr:col>25</xdr:col>
      <xdr:colOff>323850</xdr:colOff>
      <xdr:row>73</xdr:row>
      <xdr:rowOff>90487</xdr:rowOff>
    </xdr:to>
    <xdr:graphicFrame macro="">
      <xdr:nvGraphicFramePr>
        <xdr:cNvPr id="5" name="Chart 4">
          <a:extLst>
            <a:ext uri="{FF2B5EF4-FFF2-40B4-BE49-F238E27FC236}">
              <a16:creationId xmlns:a16="http://schemas.microsoft.com/office/drawing/2014/main" id="{BCF63280-8DEA-461E-A61A-1A8F5B86DB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53</xdr:col>
      <xdr:colOff>123825</xdr:colOff>
      <xdr:row>8</xdr:row>
      <xdr:rowOff>76200</xdr:rowOff>
    </xdr:from>
    <xdr:to>
      <xdr:col>60</xdr:col>
      <xdr:colOff>428625</xdr:colOff>
      <xdr:row>32</xdr:row>
      <xdr:rowOff>76200</xdr:rowOff>
    </xdr:to>
    <xdr:graphicFrame macro="">
      <xdr:nvGraphicFramePr>
        <xdr:cNvPr id="6" name="Chart 5">
          <a:extLst>
            <a:ext uri="{FF2B5EF4-FFF2-40B4-BE49-F238E27FC236}">
              <a16:creationId xmlns:a16="http://schemas.microsoft.com/office/drawing/2014/main" id="{B92EDB5E-D4E8-4B7D-A284-E43035A148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44</xdr:col>
      <xdr:colOff>590550</xdr:colOff>
      <xdr:row>9</xdr:row>
      <xdr:rowOff>4762</xdr:rowOff>
    </xdr:from>
    <xdr:to>
      <xdr:col>52</xdr:col>
      <xdr:colOff>285750</xdr:colOff>
      <xdr:row>33</xdr:row>
      <xdr:rowOff>4762</xdr:rowOff>
    </xdr:to>
    <xdr:graphicFrame macro="">
      <xdr:nvGraphicFramePr>
        <xdr:cNvPr id="7" name="Chart 6">
          <a:extLst>
            <a:ext uri="{FF2B5EF4-FFF2-40B4-BE49-F238E27FC236}">
              <a16:creationId xmlns:a16="http://schemas.microsoft.com/office/drawing/2014/main" id="{0B6C270F-B80F-4C4D-8FFC-94A31F68AC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0.17292</cdr:x>
      <cdr:y>0.74896</cdr:y>
    </cdr:from>
    <cdr:to>
      <cdr:x>1</cdr:x>
      <cdr:y>0.81146</cdr:y>
    </cdr:to>
    <cdr:sp macro="" textlink="">
      <cdr:nvSpPr>
        <cdr:cNvPr id="2" name="TextBox 1">
          <a:extLst xmlns:a="http://schemas.openxmlformats.org/drawingml/2006/main">
            <a:ext uri="{FF2B5EF4-FFF2-40B4-BE49-F238E27FC236}">
              <a16:creationId xmlns:a16="http://schemas.microsoft.com/office/drawing/2014/main" id="{3A38C49F-DF66-4F0F-9006-3803E9966B5D}"/>
            </a:ext>
          </a:extLst>
        </cdr:cNvPr>
        <cdr:cNvSpPr txBox="1"/>
      </cdr:nvSpPr>
      <cdr:spPr>
        <a:xfrm xmlns:a="http://schemas.openxmlformats.org/drawingml/2006/main">
          <a:off x="790575" y="3424238"/>
          <a:ext cx="3781425" cy="2857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a:solidFill>
                <a:schemeClr val="tx1"/>
              </a:solidFill>
              <a:latin typeface="Times New Roman" panose="02020603050405020304" pitchFamily="18" charset="0"/>
              <a:cs typeface="Times New Roman" panose="02020603050405020304" pitchFamily="18" charset="0"/>
            </a:rPr>
            <a:t>Fixed	</a:t>
          </a:r>
          <a:r>
            <a:rPr lang="en-US" sz="1200" baseline="0">
              <a:solidFill>
                <a:schemeClr val="tx1"/>
              </a:solidFill>
              <a:latin typeface="Times New Roman" panose="02020603050405020304" pitchFamily="18" charset="0"/>
              <a:cs typeface="Times New Roman" panose="02020603050405020304" pitchFamily="18" charset="0"/>
            </a:rPr>
            <a:t>          Random	                        Subtle</a:t>
          </a:r>
          <a:endParaRPr lang="en-US" sz="1200">
            <a:solidFill>
              <a:schemeClr val="tx1"/>
            </a:solidFill>
            <a:latin typeface="Times New Roman" panose="02020603050405020304" pitchFamily="18" charset="0"/>
            <a:cs typeface="Times New Roman" panose="02020603050405020304" pitchFamily="18" charset="0"/>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33</xdr:col>
      <xdr:colOff>266700</xdr:colOff>
      <xdr:row>94</xdr:row>
      <xdr:rowOff>42862</xdr:rowOff>
    </xdr:from>
    <xdr:to>
      <xdr:col>39</xdr:col>
      <xdr:colOff>428625</xdr:colOff>
      <xdr:row>118</xdr:row>
      <xdr:rowOff>42862</xdr:rowOff>
    </xdr:to>
    <xdr:graphicFrame macro="">
      <xdr:nvGraphicFramePr>
        <xdr:cNvPr id="3" name="Chart 2">
          <a:extLst>
            <a:ext uri="{FF2B5EF4-FFF2-40B4-BE49-F238E27FC236}">
              <a16:creationId xmlns:a16="http://schemas.microsoft.com/office/drawing/2014/main" id="{0BB9296D-C2F5-4296-992A-00D46D15FC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39</xdr:col>
      <xdr:colOff>552450</xdr:colOff>
      <xdr:row>98</xdr:row>
      <xdr:rowOff>47625</xdr:rowOff>
    </xdr:from>
    <xdr:to>
      <xdr:col>49</xdr:col>
      <xdr:colOff>485775</xdr:colOff>
      <xdr:row>115</xdr:row>
      <xdr:rowOff>19050</xdr:rowOff>
    </xdr:to>
    <xdr:pic>
      <xdr:nvPicPr>
        <xdr:cNvPr id="5" name="Picture 4">
          <a:extLst>
            <a:ext uri="{FF2B5EF4-FFF2-40B4-BE49-F238E27FC236}">
              <a16:creationId xmlns:a16="http://schemas.microsoft.com/office/drawing/2014/main" id="{6F68DB3A-D88D-42C8-AC9F-2175A2E4E2B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4622125" y="18716625"/>
          <a:ext cx="6029325" cy="32099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527050</xdr:colOff>
      <xdr:row>9</xdr:row>
      <xdr:rowOff>142875</xdr:rowOff>
    </xdr:from>
    <xdr:to>
      <xdr:col>15</xdr:col>
      <xdr:colOff>222250</xdr:colOff>
      <xdr:row>24</xdr:row>
      <xdr:rowOff>123825</xdr:rowOff>
    </xdr:to>
    <xdr:graphicFrame macro="">
      <xdr:nvGraphicFramePr>
        <xdr:cNvPr id="2" name="Chart 1">
          <a:extLst>
            <a:ext uri="{FF2B5EF4-FFF2-40B4-BE49-F238E27FC236}">
              <a16:creationId xmlns:a16="http://schemas.microsoft.com/office/drawing/2014/main" id="{25A15AAA-68C3-48EF-B874-636EF1B9A0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200025</xdr:colOff>
      <xdr:row>9</xdr:row>
      <xdr:rowOff>157162</xdr:rowOff>
    </xdr:from>
    <xdr:to>
      <xdr:col>30</xdr:col>
      <xdr:colOff>504825</xdr:colOff>
      <xdr:row>24</xdr:row>
      <xdr:rowOff>134302</xdr:rowOff>
    </xdr:to>
    <xdr:graphicFrame macro="">
      <xdr:nvGraphicFramePr>
        <xdr:cNvPr id="3" name="Chart 2">
          <a:extLst>
            <a:ext uri="{FF2B5EF4-FFF2-40B4-BE49-F238E27FC236}">
              <a16:creationId xmlns:a16="http://schemas.microsoft.com/office/drawing/2014/main" id="{60934119-DA03-44A6-A2C2-085D8CB402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409575</xdr:colOff>
      <xdr:row>26</xdr:row>
      <xdr:rowOff>119062</xdr:rowOff>
    </xdr:from>
    <xdr:to>
      <xdr:col>14</xdr:col>
      <xdr:colOff>104775</xdr:colOff>
      <xdr:row>45</xdr:row>
      <xdr:rowOff>157162</xdr:rowOff>
    </xdr:to>
    <xdr:graphicFrame macro="">
      <xdr:nvGraphicFramePr>
        <xdr:cNvPr id="4" name="Chart 3">
          <a:extLst>
            <a:ext uri="{FF2B5EF4-FFF2-40B4-BE49-F238E27FC236}">
              <a16:creationId xmlns:a16="http://schemas.microsoft.com/office/drawing/2014/main" id="{72DE3D5F-A511-465E-89A3-BCB5331CF2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95250</xdr:colOff>
      <xdr:row>54</xdr:row>
      <xdr:rowOff>52387</xdr:rowOff>
    </xdr:from>
    <xdr:to>
      <xdr:col>32</xdr:col>
      <xdr:colOff>95250</xdr:colOff>
      <xdr:row>73</xdr:row>
      <xdr:rowOff>90487</xdr:rowOff>
    </xdr:to>
    <xdr:graphicFrame macro="">
      <xdr:nvGraphicFramePr>
        <xdr:cNvPr id="9" name="Chart 8">
          <a:extLst>
            <a:ext uri="{FF2B5EF4-FFF2-40B4-BE49-F238E27FC236}">
              <a16:creationId xmlns:a16="http://schemas.microsoft.com/office/drawing/2014/main" id="{2067D47F-1C71-418D-AE6A-77355F6C06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121228</xdr:colOff>
      <xdr:row>54</xdr:row>
      <xdr:rowOff>74468</xdr:rowOff>
    </xdr:from>
    <xdr:to>
      <xdr:col>19</xdr:col>
      <xdr:colOff>142010</xdr:colOff>
      <xdr:row>73</xdr:row>
      <xdr:rowOff>112568</xdr:rowOff>
    </xdr:to>
    <xdr:graphicFrame macro="">
      <xdr:nvGraphicFramePr>
        <xdr:cNvPr id="7" name="Chart 6">
          <a:extLst>
            <a:ext uri="{FF2B5EF4-FFF2-40B4-BE49-F238E27FC236}">
              <a16:creationId xmlns:a16="http://schemas.microsoft.com/office/drawing/2014/main" id="{0BD4911C-5E12-479A-9233-2D12FEE2DD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303068</xdr:colOff>
      <xdr:row>54</xdr:row>
      <xdr:rowOff>48491</xdr:rowOff>
    </xdr:from>
    <xdr:to>
      <xdr:col>25</xdr:col>
      <xdr:colOff>323850</xdr:colOff>
      <xdr:row>73</xdr:row>
      <xdr:rowOff>86591</xdr:rowOff>
    </xdr:to>
    <xdr:graphicFrame macro="">
      <xdr:nvGraphicFramePr>
        <xdr:cNvPr id="8" name="Chart 7">
          <a:extLst>
            <a:ext uri="{FF2B5EF4-FFF2-40B4-BE49-F238E27FC236}">
              <a16:creationId xmlns:a16="http://schemas.microsoft.com/office/drawing/2014/main" id="{130968F2-8F0E-47DA-AEA7-587F932962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30306</xdr:colOff>
      <xdr:row>78</xdr:row>
      <xdr:rowOff>26842</xdr:rowOff>
    </xdr:from>
    <xdr:to>
      <xdr:col>19</xdr:col>
      <xdr:colOff>51088</xdr:colOff>
      <xdr:row>97</xdr:row>
      <xdr:rowOff>64942</xdr:rowOff>
    </xdr:to>
    <xdr:graphicFrame macro="">
      <xdr:nvGraphicFramePr>
        <xdr:cNvPr id="10" name="Chart 9">
          <a:extLst>
            <a:ext uri="{FF2B5EF4-FFF2-40B4-BE49-F238E27FC236}">
              <a16:creationId xmlns:a16="http://schemas.microsoft.com/office/drawing/2014/main" id="{20A1E15A-8317-49EE-979E-7D1E8C939A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238125</xdr:colOff>
      <xdr:row>98</xdr:row>
      <xdr:rowOff>113433</xdr:rowOff>
    </xdr:from>
    <xdr:to>
      <xdr:col>19</xdr:col>
      <xdr:colOff>258907</xdr:colOff>
      <xdr:row>117</xdr:row>
      <xdr:rowOff>151533</xdr:rowOff>
    </xdr:to>
    <xdr:graphicFrame macro="">
      <xdr:nvGraphicFramePr>
        <xdr:cNvPr id="11" name="Chart 10">
          <a:extLst>
            <a:ext uri="{FF2B5EF4-FFF2-40B4-BE49-F238E27FC236}">
              <a16:creationId xmlns:a16="http://schemas.microsoft.com/office/drawing/2014/main" id="{1491573E-F392-4EE0-94D6-7D522EBE6F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138</xdr:row>
      <xdr:rowOff>36944</xdr:rowOff>
    </xdr:from>
    <xdr:to>
      <xdr:col>6</xdr:col>
      <xdr:colOff>485680</xdr:colOff>
      <xdr:row>162</xdr:row>
      <xdr:rowOff>36944</xdr:rowOff>
    </xdr:to>
    <xdr:graphicFrame macro="">
      <xdr:nvGraphicFramePr>
        <xdr:cNvPr id="5" name="Chart 4">
          <a:extLst>
            <a:ext uri="{FF2B5EF4-FFF2-40B4-BE49-F238E27FC236}">
              <a16:creationId xmlns:a16="http://schemas.microsoft.com/office/drawing/2014/main" id="{29020680-A48E-4B08-8D9A-55801EE34F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164</xdr:row>
      <xdr:rowOff>140373</xdr:rowOff>
    </xdr:from>
    <xdr:to>
      <xdr:col>7</xdr:col>
      <xdr:colOff>336742</xdr:colOff>
      <xdr:row>188</xdr:row>
      <xdr:rowOff>140373</xdr:rowOff>
    </xdr:to>
    <xdr:graphicFrame macro="">
      <xdr:nvGraphicFramePr>
        <xdr:cNvPr id="6" name="Chart 5">
          <a:extLst>
            <a:ext uri="{FF2B5EF4-FFF2-40B4-BE49-F238E27FC236}">
              <a16:creationId xmlns:a16="http://schemas.microsoft.com/office/drawing/2014/main" id="{2A5A70BD-18C9-40AE-94C6-D747945A31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550335</xdr:colOff>
      <xdr:row>164</xdr:row>
      <xdr:rowOff>147107</xdr:rowOff>
    </xdr:from>
    <xdr:to>
      <xdr:col>15</xdr:col>
      <xdr:colOff>211668</xdr:colOff>
      <xdr:row>188</xdr:row>
      <xdr:rowOff>147107</xdr:rowOff>
    </xdr:to>
    <xdr:graphicFrame macro="">
      <xdr:nvGraphicFramePr>
        <xdr:cNvPr id="13" name="Chart 12">
          <a:extLst>
            <a:ext uri="{FF2B5EF4-FFF2-40B4-BE49-F238E27FC236}">
              <a16:creationId xmlns:a16="http://schemas.microsoft.com/office/drawing/2014/main" id="{151D3D5A-72AD-404B-B210-3BC25DFB65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0.18324</cdr:x>
      <cdr:y>0.64053</cdr:y>
    </cdr:from>
    <cdr:to>
      <cdr:x>0.96319</cdr:x>
      <cdr:y>0.72955</cdr:y>
    </cdr:to>
    <cdr:sp macro="" textlink="">
      <cdr:nvSpPr>
        <cdr:cNvPr id="2" name="TextBox 1">
          <a:extLst xmlns:a="http://schemas.openxmlformats.org/drawingml/2006/main">
            <a:ext uri="{FF2B5EF4-FFF2-40B4-BE49-F238E27FC236}">
              <a16:creationId xmlns:a16="http://schemas.microsoft.com/office/drawing/2014/main" id="{5E47E36E-89C7-457D-B5D9-D7C5CB8A8F5A}"/>
            </a:ext>
          </a:extLst>
        </cdr:cNvPr>
        <cdr:cNvSpPr txBox="1"/>
      </cdr:nvSpPr>
      <cdr:spPr>
        <a:xfrm xmlns:a="http://schemas.openxmlformats.org/drawingml/2006/main">
          <a:off x="763863" y="2928483"/>
          <a:ext cx="3251362" cy="40699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Subtle PTs		Obvious PTs</a:t>
          </a:r>
        </a:p>
      </cdr:txBody>
    </cdr:sp>
  </cdr:relSizeAnchor>
</c:userShapes>
</file>

<file path=xl/drawings/drawing8.xml><?xml version="1.0" encoding="utf-8"?>
<c:userShapes xmlns:c="http://schemas.openxmlformats.org/drawingml/2006/chart">
  <cdr:relSizeAnchor xmlns:cdr="http://schemas.openxmlformats.org/drawingml/2006/chartDrawing">
    <cdr:from>
      <cdr:x>0.20549</cdr:x>
      <cdr:y>0.72708</cdr:y>
    </cdr:from>
    <cdr:to>
      <cdr:x>0.40246</cdr:x>
      <cdr:y>0.8161</cdr:y>
    </cdr:to>
    <cdr:sp macro="" textlink="">
      <cdr:nvSpPr>
        <cdr:cNvPr id="2" name="TextBox 1">
          <a:extLst xmlns:a="http://schemas.openxmlformats.org/drawingml/2006/main">
            <a:ext uri="{FF2B5EF4-FFF2-40B4-BE49-F238E27FC236}">
              <a16:creationId xmlns:a16="http://schemas.microsoft.com/office/drawing/2014/main" id="{F869E8D5-A079-4DA9-947D-ABAD331CA4E3}"/>
            </a:ext>
          </a:extLst>
        </cdr:cNvPr>
        <cdr:cNvSpPr txBox="1"/>
      </cdr:nvSpPr>
      <cdr:spPr>
        <a:xfrm xmlns:a="http://schemas.openxmlformats.org/drawingml/2006/main">
          <a:off x="939512" y="3324226"/>
          <a:ext cx="900546" cy="40697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Only training</a:t>
          </a:r>
        </a:p>
      </cdr:txBody>
    </cdr:sp>
  </cdr:relSizeAnchor>
  <cdr:relSizeAnchor xmlns:cdr="http://schemas.openxmlformats.org/drawingml/2006/chartDrawing">
    <cdr:from>
      <cdr:x>0.20549</cdr:x>
      <cdr:y>0.72708</cdr:y>
    </cdr:from>
    <cdr:to>
      <cdr:x>0.46496</cdr:x>
      <cdr:y>0.8161</cdr:y>
    </cdr:to>
    <cdr:sp macro="" textlink="">
      <cdr:nvSpPr>
        <cdr:cNvPr id="3" name="TextBox 1">
          <a:extLst xmlns:a="http://schemas.openxmlformats.org/drawingml/2006/main">
            <a:ext uri="{FF2B5EF4-FFF2-40B4-BE49-F238E27FC236}">
              <a16:creationId xmlns:a16="http://schemas.microsoft.com/office/drawing/2014/main" id="{F869E8D5-A079-4DA9-947D-ABAD331CA4E3}"/>
            </a:ext>
          </a:extLst>
        </cdr:cNvPr>
        <cdr:cNvSpPr txBox="1"/>
      </cdr:nvSpPr>
      <cdr:spPr>
        <a:xfrm xmlns:a="http://schemas.openxmlformats.org/drawingml/2006/main">
          <a:off x="939500" y="3324210"/>
          <a:ext cx="1186308" cy="40699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Only training</a:t>
          </a:r>
        </a:p>
      </cdr:txBody>
    </cdr:sp>
  </cdr:relSizeAnchor>
  <cdr:relSizeAnchor xmlns:cdr="http://schemas.openxmlformats.org/drawingml/2006/chartDrawing">
    <cdr:from>
      <cdr:x>0.64937</cdr:x>
      <cdr:y>0.71376</cdr:y>
    </cdr:from>
    <cdr:to>
      <cdr:x>0.93087</cdr:x>
      <cdr:y>0.80278</cdr:y>
    </cdr:to>
    <cdr:sp macro="" textlink="">
      <cdr:nvSpPr>
        <cdr:cNvPr id="4" name="TextBox 1">
          <a:extLst xmlns:a="http://schemas.openxmlformats.org/drawingml/2006/main">
            <a:ext uri="{FF2B5EF4-FFF2-40B4-BE49-F238E27FC236}">
              <a16:creationId xmlns:a16="http://schemas.microsoft.com/office/drawing/2014/main" id="{5E0C2FDD-BB06-4FE8-AA55-C307D502E2E9}"/>
            </a:ext>
          </a:extLst>
        </cdr:cNvPr>
        <cdr:cNvSpPr txBox="1"/>
      </cdr:nvSpPr>
      <cdr:spPr>
        <a:xfrm xmlns:a="http://schemas.openxmlformats.org/drawingml/2006/main">
          <a:off x="2968914" y="3263322"/>
          <a:ext cx="1287030" cy="40699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After</a:t>
          </a:r>
          <a:r>
            <a:rPr lang="en-US" sz="1100" baseline="0"/>
            <a:t> subtle PTs</a:t>
          </a:r>
          <a:endParaRPr lang="en-US" sz="1100"/>
        </a:p>
      </cdr:txBody>
    </cdr:sp>
  </cdr:relSizeAnchor>
</c:userShape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9.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0.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2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35FDF-3EE7-4276-9889-31C0C633E31E}">
  <dimension ref="A1:BG130"/>
  <sheetViews>
    <sheetView topLeftCell="AF54" zoomScale="80" zoomScaleNormal="80" workbookViewId="0">
      <selection activeCell="BG74" sqref="BG74"/>
    </sheetView>
  </sheetViews>
  <sheetFormatPr defaultRowHeight="14.4" x14ac:dyDescent="0.3"/>
  <cols>
    <col min="4" max="4" width="9.6640625" bestFit="1" customWidth="1"/>
    <col min="8" max="8" width="11.88671875" customWidth="1"/>
  </cols>
  <sheetData>
    <row r="1" spans="1:12" x14ac:dyDescent="0.3">
      <c r="A1" t="s">
        <v>0</v>
      </c>
      <c r="B1" t="s">
        <v>12</v>
      </c>
      <c r="C1" t="s">
        <v>19</v>
      </c>
      <c r="D1" t="s">
        <v>3</v>
      </c>
      <c r="E1" t="s">
        <v>4</v>
      </c>
      <c r="F1" t="s">
        <v>32</v>
      </c>
      <c r="G1" t="s">
        <v>5</v>
      </c>
      <c r="I1" t="s">
        <v>1</v>
      </c>
    </row>
    <row r="2" spans="1:12" x14ac:dyDescent="0.3">
      <c r="A2" t="s">
        <v>2</v>
      </c>
      <c r="B2">
        <v>11</v>
      </c>
      <c r="C2">
        <v>5</v>
      </c>
      <c r="D2" s="1">
        <v>43998</v>
      </c>
      <c r="E2">
        <v>1</v>
      </c>
      <c r="F2">
        <v>1</v>
      </c>
      <c r="G2" t="s">
        <v>7</v>
      </c>
      <c r="I2" s="2">
        <v>0.08</v>
      </c>
    </row>
    <row r="3" spans="1:12" x14ac:dyDescent="0.3">
      <c r="C3">
        <v>5</v>
      </c>
      <c r="D3" s="1">
        <v>43999</v>
      </c>
      <c r="E3">
        <v>2</v>
      </c>
      <c r="F3">
        <v>2</v>
      </c>
      <c r="G3" t="s">
        <v>7</v>
      </c>
      <c r="I3" s="2">
        <v>0.03</v>
      </c>
      <c r="L3">
        <f>2020-2009</f>
        <v>11</v>
      </c>
    </row>
    <row r="4" spans="1:12" x14ac:dyDescent="0.3">
      <c r="C4">
        <v>5</v>
      </c>
      <c r="D4" s="1">
        <v>44000</v>
      </c>
      <c r="E4">
        <v>3</v>
      </c>
      <c r="F4">
        <v>3</v>
      </c>
      <c r="G4" t="s">
        <v>7</v>
      </c>
      <c r="I4" s="2">
        <v>0.09</v>
      </c>
    </row>
    <row r="5" spans="1:12" x14ac:dyDescent="0.3">
      <c r="C5">
        <v>5</v>
      </c>
      <c r="D5" s="1">
        <v>44001</v>
      </c>
      <c r="E5">
        <v>4</v>
      </c>
      <c r="F5">
        <v>4</v>
      </c>
      <c r="G5" t="s">
        <v>7</v>
      </c>
      <c r="I5" s="2">
        <v>0.04</v>
      </c>
    </row>
    <row r="6" spans="1:12" x14ac:dyDescent="0.3">
      <c r="C6">
        <v>5</v>
      </c>
      <c r="D6" s="1">
        <v>44735</v>
      </c>
      <c r="E6">
        <v>5</v>
      </c>
      <c r="F6">
        <v>1</v>
      </c>
      <c r="G6" t="s">
        <v>6</v>
      </c>
      <c r="I6" s="2">
        <v>0.6</v>
      </c>
    </row>
    <row r="7" spans="1:12" x14ac:dyDescent="0.3">
      <c r="C7">
        <v>5</v>
      </c>
      <c r="D7" s="1">
        <v>44006</v>
      </c>
      <c r="E7">
        <v>6</v>
      </c>
      <c r="F7">
        <v>2</v>
      </c>
      <c r="G7" t="s">
        <v>6</v>
      </c>
      <c r="I7" s="2">
        <v>0.91</v>
      </c>
    </row>
    <row r="8" spans="1:12" x14ac:dyDescent="0.3">
      <c r="C8">
        <v>1</v>
      </c>
      <c r="D8" s="1">
        <v>44007</v>
      </c>
      <c r="E8">
        <v>7</v>
      </c>
      <c r="F8">
        <v>3</v>
      </c>
      <c r="G8" t="s">
        <v>6</v>
      </c>
      <c r="I8" s="2">
        <v>1</v>
      </c>
    </row>
    <row r="9" spans="1:12" x14ac:dyDescent="0.3">
      <c r="D9" s="1">
        <v>44008</v>
      </c>
      <c r="E9">
        <v>8</v>
      </c>
      <c r="F9">
        <v>1</v>
      </c>
      <c r="G9" t="s">
        <v>7</v>
      </c>
      <c r="I9" s="2">
        <v>0.98</v>
      </c>
    </row>
    <row r="10" spans="1:12" x14ac:dyDescent="0.3">
      <c r="D10" s="1">
        <v>44009</v>
      </c>
      <c r="E10">
        <v>9</v>
      </c>
      <c r="F10">
        <v>2</v>
      </c>
      <c r="G10" t="s">
        <v>7</v>
      </c>
      <c r="I10" s="2">
        <v>0.79</v>
      </c>
    </row>
    <row r="11" spans="1:12" x14ac:dyDescent="0.3">
      <c r="D11" s="1">
        <v>44011</v>
      </c>
      <c r="E11">
        <v>10</v>
      </c>
      <c r="F11">
        <v>3</v>
      </c>
      <c r="G11" t="s">
        <v>7</v>
      </c>
      <c r="I11" s="2">
        <v>0.9</v>
      </c>
    </row>
    <row r="12" spans="1:12" x14ac:dyDescent="0.3">
      <c r="D12" s="1">
        <v>44012</v>
      </c>
      <c r="E12">
        <v>11</v>
      </c>
      <c r="F12">
        <v>4</v>
      </c>
      <c r="G12" t="s">
        <v>7</v>
      </c>
      <c r="I12" s="2">
        <v>0.98</v>
      </c>
    </row>
    <row r="13" spans="1:12" x14ac:dyDescent="0.3">
      <c r="D13" s="1">
        <v>44013</v>
      </c>
      <c r="E13">
        <v>12</v>
      </c>
      <c r="F13">
        <v>1</v>
      </c>
      <c r="G13" t="s">
        <v>10</v>
      </c>
      <c r="I13" s="2">
        <v>1</v>
      </c>
    </row>
    <row r="14" spans="1:12" x14ac:dyDescent="0.3">
      <c r="D14" s="1">
        <v>44014</v>
      </c>
      <c r="E14">
        <v>13</v>
      </c>
      <c r="F14">
        <v>2</v>
      </c>
      <c r="G14" t="s">
        <v>10</v>
      </c>
      <c r="I14" s="2">
        <v>0.55000000000000004</v>
      </c>
    </row>
    <row r="15" spans="1:12" x14ac:dyDescent="0.3">
      <c r="D15" s="1">
        <v>44015</v>
      </c>
      <c r="E15">
        <v>14</v>
      </c>
      <c r="F15">
        <v>3</v>
      </c>
      <c r="G15" t="s">
        <v>10</v>
      </c>
      <c r="I15" s="2">
        <v>0.93</v>
      </c>
    </row>
    <row r="16" spans="1:12" x14ac:dyDescent="0.3">
      <c r="D16" s="1">
        <v>44018</v>
      </c>
      <c r="E16">
        <v>15</v>
      </c>
      <c r="F16">
        <v>4</v>
      </c>
      <c r="G16" t="s">
        <v>10</v>
      </c>
      <c r="I16" s="2">
        <v>0.91</v>
      </c>
    </row>
    <row r="17" spans="4:24" x14ac:dyDescent="0.3">
      <c r="D17" s="3">
        <v>44019</v>
      </c>
      <c r="E17">
        <v>16</v>
      </c>
      <c r="F17">
        <v>1</v>
      </c>
      <c r="G17" t="s">
        <v>11</v>
      </c>
      <c r="I17" s="2">
        <v>0.59</v>
      </c>
    </row>
    <row r="18" spans="4:24" x14ac:dyDescent="0.3">
      <c r="D18" s="3">
        <v>44020</v>
      </c>
      <c r="E18">
        <v>17</v>
      </c>
      <c r="F18">
        <v>2</v>
      </c>
      <c r="G18" t="s">
        <v>11</v>
      </c>
      <c r="I18" s="2">
        <v>0.48</v>
      </c>
    </row>
    <row r="19" spans="4:24" x14ac:dyDescent="0.3">
      <c r="D19" s="3">
        <v>44021</v>
      </c>
      <c r="E19">
        <v>18</v>
      </c>
      <c r="F19">
        <v>3</v>
      </c>
      <c r="G19" t="s">
        <v>11</v>
      </c>
      <c r="I19" s="2">
        <v>0.51</v>
      </c>
    </row>
    <row r="20" spans="4:24" x14ac:dyDescent="0.3">
      <c r="D20" s="3">
        <v>44025</v>
      </c>
      <c r="E20">
        <v>19</v>
      </c>
      <c r="F20">
        <v>4</v>
      </c>
      <c r="G20" t="s">
        <v>11</v>
      </c>
      <c r="I20" s="2">
        <v>0.38</v>
      </c>
    </row>
    <row r="21" spans="4:24" x14ac:dyDescent="0.3">
      <c r="D21" s="3">
        <v>44026</v>
      </c>
      <c r="E21">
        <v>20</v>
      </c>
      <c r="F21">
        <v>5</v>
      </c>
      <c r="G21" t="s">
        <v>11</v>
      </c>
      <c r="I21" s="2">
        <v>0.34</v>
      </c>
    </row>
    <row r="22" spans="4:24" x14ac:dyDescent="0.3">
      <c r="D22" s="3">
        <v>44027</v>
      </c>
      <c r="E22">
        <v>21</v>
      </c>
      <c r="F22">
        <v>6</v>
      </c>
      <c r="G22" t="s">
        <v>11</v>
      </c>
      <c r="I22" s="2">
        <v>0.26</v>
      </c>
    </row>
    <row r="23" spans="4:24" x14ac:dyDescent="0.3">
      <c r="D23" s="3">
        <v>44028</v>
      </c>
      <c r="E23">
        <v>22</v>
      </c>
      <c r="F23">
        <v>7</v>
      </c>
      <c r="G23" t="s">
        <v>11</v>
      </c>
      <c r="I23" s="2">
        <v>0.24</v>
      </c>
    </row>
    <row r="24" spans="4:24" x14ac:dyDescent="0.3">
      <c r="D24" s="3">
        <v>44033</v>
      </c>
      <c r="E24">
        <v>23</v>
      </c>
      <c r="F24">
        <v>8</v>
      </c>
      <c r="G24" t="s">
        <v>11</v>
      </c>
      <c r="I24" s="2">
        <v>0.76</v>
      </c>
      <c r="J24" t="s">
        <v>71</v>
      </c>
    </row>
    <row r="25" spans="4:24" x14ac:dyDescent="0.3">
      <c r="D25" s="3">
        <v>44034</v>
      </c>
      <c r="E25">
        <v>24</v>
      </c>
      <c r="F25">
        <v>9</v>
      </c>
      <c r="G25" t="s">
        <v>11</v>
      </c>
      <c r="H25">
        <v>7</v>
      </c>
      <c r="I25">
        <f t="shared" ref="I25:I30" si="0">H25/80</f>
        <v>8.7499999999999994E-2</v>
      </c>
      <c r="J25" t="s">
        <v>71</v>
      </c>
    </row>
    <row r="26" spans="4:24" x14ac:dyDescent="0.3">
      <c r="D26" s="3">
        <v>44035</v>
      </c>
      <c r="E26">
        <v>25</v>
      </c>
      <c r="F26">
        <v>10</v>
      </c>
      <c r="G26" t="s">
        <v>11</v>
      </c>
      <c r="H26">
        <v>57</v>
      </c>
      <c r="I26">
        <f t="shared" si="0"/>
        <v>0.71250000000000002</v>
      </c>
    </row>
    <row r="27" spans="4:24" x14ac:dyDescent="0.3">
      <c r="D27" s="3">
        <v>44036</v>
      </c>
      <c r="E27">
        <v>26</v>
      </c>
      <c r="F27">
        <v>11</v>
      </c>
      <c r="G27" t="s">
        <v>11</v>
      </c>
      <c r="H27">
        <v>15</v>
      </c>
      <c r="I27">
        <f t="shared" si="0"/>
        <v>0.1875</v>
      </c>
    </row>
    <row r="28" spans="4:24" x14ac:dyDescent="0.3">
      <c r="D28" s="3">
        <v>44039</v>
      </c>
      <c r="E28">
        <v>27</v>
      </c>
      <c r="F28">
        <v>12</v>
      </c>
      <c r="G28" t="s">
        <v>11</v>
      </c>
      <c r="H28">
        <v>46</v>
      </c>
      <c r="I28">
        <f t="shared" si="0"/>
        <v>0.57499999999999996</v>
      </c>
    </row>
    <row r="29" spans="4:24" x14ac:dyDescent="0.3">
      <c r="D29" s="3">
        <v>44040</v>
      </c>
      <c r="E29">
        <v>28</v>
      </c>
      <c r="F29">
        <v>13</v>
      </c>
      <c r="G29" t="s">
        <v>11</v>
      </c>
      <c r="H29">
        <v>73</v>
      </c>
      <c r="I29">
        <f t="shared" si="0"/>
        <v>0.91249999999999998</v>
      </c>
    </row>
    <row r="30" spans="4:24" x14ac:dyDescent="0.3">
      <c r="D30" s="3">
        <v>44041</v>
      </c>
      <c r="E30">
        <v>29</v>
      </c>
      <c r="F30">
        <v>14</v>
      </c>
      <c r="G30" t="s">
        <v>11</v>
      </c>
      <c r="H30">
        <v>75</v>
      </c>
      <c r="I30">
        <f t="shared" si="0"/>
        <v>0.9375</v>
      </c>
    </row>
    <row r="32" spans="4:24" x14ac:dyDescent="0.3">
      <c r="H32" t="s">
        <v>53</v>
      </c>
      <c r="I32" t="s">
        <v>57</v>
      </c>
      <c r="J32" t="s">
        <v>58</v>
      </c>
      <c r="K32" t="s">
        <v>54</v>
      </c>
      <c r="L32" t="s">
        <v>56</v>
      </c>
      <c r="M32" t="s">
        <v>59</v>
      </c>
      <c r="N32" t="s">
        <v>60</v>
      </c>
      <c r="O32" t="s">
        <v>54</v>
      </c>
      <c r="P32" t="s">
        <v>56</v>
      </c>
      <c r="Q32" t="s">
        <v>61</v>
      </c>
      <c r="R32" t="s">
        <v>62</v>
      </c>
      <c r="S32" t="s">
        <v>54</v>
      </c>
      <c r="T32" t="s">
        <v>56</v>
      </c>
      <c r="U32" t="s">
        <v>63</v>
      </c>
      <c r="V32" t="s">
        <v>64</v>
      </c>
      <c r="W32" t="s">
        <v>54</v>
      </c>
      <c r="X32" t="s">
        <v>56</v>
      </c>
    </row>
    <row r="33" spans="4:25" x14ac:dyDescent="0.3">
      <c r="D33" s="3">
        <v>44042</v>
      </c>
      <c r="E33">
        <v>30</v>
      </c>
      <c r="F33">
        <v>1</v>
      </c>
      <c r="G33" t="s">
        <v>21</v>
      </c>
      <c r="H33">
        <v>1</v>
      </c>
      <c r="I33">
        <v>3.4485751229244999</v>
      </c>
      <c r="J33">
        <v>1.6082605845032985</v>
      </c>
      <c r="K33">
        <v>0</v>
      </c>
      <c r="L33">
        <v>8</v>
      </c>
      <c r="M33">
        <v>2.4702893529550507</v>
      </c>
      <c r="N33">
        <v>1.4946538415177231</v>
      </c>
      <c r="O33">
        <v>1</v>
      </c>
      <c r="P33">
        <v>3</v>
      </c>
      <c r="Q33">
        <v>2.2901810980197501</v>
      </c>
      <c r="R33">
        <v>1.5483178225358896</v>
      </c>
      <c r="S33">
        <v>0</v>
      </c>
      <c r="T33">
        <v>2</v>
      </c>
      <c r="U33">
        <v>1.6308540639381004</v>
      </c>
      <c r="V33">
        <v>0.8968894509741363</v>
      </c>
      <c r="W33">
        <v>0</v>
      </c>
      <c r="X33">
        <v>0</v>
      </c>
    </row>
    <row r="34" spans="4:25" x14ac:dyDescent="0.3">
      <c r="D34" s="3">
        <v>44043</v>
      </c>
      <c r="E34">
        <v>31</v>
      </c>
      <c r="F34">
        <v>2</v>
      </c>
      <c r="G34" t="s">
        <v>22</v>
      </c>
      <c r="H34">
        <v>1</v>
      </c>
      <c r="I34">
        <v>3.149642515869</v>
      </c>
      <c r="J34">
        <v>1.449078316101142</v>
      </c>
      <c r="K34">
        <v>0</v>
      </c>
      <c r="L34">
        <v>3</v>
      </c>
      <c r="M34">
        <v>2.8096475181317002</v>
      </c>
      <c r="N34">
        <v>1.5771266963068127</v>
      </c>
      <c r="O34">
        <v>0</v>
      </c>
      <c r="P34">
        <v>5</v>
      </c>
      <c r="Q34">
        <v>2.364908414896</v>
      </c>
      <c r="R34">
        <v>1.6071898698973719</v>
      </c>
      <c r="S34">
        <v>2</v>
      </c>
      <c r="T34">
        <v>3</v>
      </c>
      <c r="U34">
        <v>1.6186747019794498</v>
      </c>
      <c r="V34">
        <v>1.2668428670665393</v>
      </c>
      <c r="W34">
        <v>0</v>
      </c>
      <c r="X34">
        <v>2</v>
      </c>
    </row>
    <row r="35" spans="4:25" x14ac:dyDescent="0.3">
      <c r="D35" s="3">
        <v>44047</v>
      </c>
      <c r="E35">
        <v>32</v>
      </c>
      <c r="F35">
        <v>3</v>
      </c>
      <c r="G35" t="s">
        <v>23</v>
      </c>
      <c r="H35">
        <v>6</v>
      </c>
      <c r="I35">
        <v>3.1366364886630995</v>
      </c>
      <c r="J35">
        <v>1.807653426499557</v>
      </c>
      <c r="K35">
        <v>0</v>
      </c>
      <c r="L35">
        <v>9</v>
      </c>
      <c r="M35">
        <v>2.8952103822426505</v>
      </c>
      <c r="N35">
        <v>1.637160025637451</v>
      </c>
      <c r="O35">
        <v>2</v>
      </c>
      <c r="P35">
        <v>6</v>
      </c>
      <c r="Q35">
        <v>2.7618703029259501</v>
      </c>
      <c r="R35">
        <v>1.5463479530311577</v>
      </c>
      <c r="S35">
        <v>0</v>
      </c>
      <c r="T35">
        <v>4</v>
      </c>
      <c r="U35">
        <v>1.4516316623530501</v>
      </c>
      <c r="V35">
        <v>1.0191712644843365</v>
      </c>
      <c r="W35">
        <v>2</v>
      </c>
      <c r="X35">
        <v>1</v>
      </c>
    </row>
    <row r="36" spans="4:25" x14ac:dyDescent="0.3">
      <c r="D36" s="3">
        <v>44048</v>
      </c>
      <c r="E36">
        <v>33</v>
      </c>
      <c r="F36">
        <v>4</v>
      </c>
      <c r="G36" t="s">
        <v>24</v>
      </c>
      <c r="H36">
        <v>10</v>
      </c>
      <c r="I36">
        <v>2.9908399759250002</v>
      </c>
      <c r="J36">
        <v>1.7453294505816241</v>
      </c>
      <c r="K36">
        <v>0</v>
      </c>
      <c r="L36">
        <v>6</v>
      </c>
      <c r="M36">
        <v>2.2170086072881499</v>
      </c>
      <c r="N36">
        <v>1.3396388183039278</v>
      </c>
      <c r="O36">
        <v>0</v>
      </c>
      <c r="P36">
        <v>4</v>
      </c>
      <c r="Q36">
        <v>1.4295742816189496</v>
      </c>
      <c r="R36">
        <v>0.81864902523473526</v>
      </c>
      <c r="S36">
        <v>1</v>
      </c>
      <c r="T36">
        <v>0</v>
      </c>
      <c r="U36">
        <v>1.8424334061607996</v>
      </c>
      <c r="V36">
        <v>1.442656574653342</v>
      </c>
      <c r="W36">
        <v>0</v>
      </c>
      <c r="X36">
        <v>3</v>
      </c>
    </row>
    <row r="37" spans="4:25" x14ac:dyDescent="0.3">
      <c r="D37" s="3">
        <v>44049</v>
      </c>
      <c r="E37">
        <v>34</v>
      </c>
      <c r="F37">
        <v>5</v>
      </c>
      <c r="G37" t="s">
        <v>25</v>
      </c>
      <c r="H37">
        <v>0</v>
      </c>
      <c r="I37">
        <v>2.4599106758656006</v>
      </c>
      <c r="J37">
        <v>1.5033581222816965</v>
      </c>
      <c r="K37">
        <v>0</v>
      </c>
      <c r="L37">
        <v>3</v>
      </c>
      <c r="M37">
        <v>2.1428331935765002</v>
      </c>
      <c r="N37">
        <v>1.6901568891046566</v>
      </c>
      <c r="O37">
        <v>0</v>
      </c>
      <c r="P37">
        <v>4</v>
      </c>
      <c r="Q37">
        <v>2.1409039674247499</v>
      </c>
      <c r="R37">
        <v>1.6422697318767308</v>
      </c>
      <c r="S37">
        <v>0</v>
      </c>
      <c r="T37">
        <v>2</v>
      </c>
      <c r="U37">
        <v>1.2942966830024001</v>
      </c>
      <c r="V37">
        <v>1.0000218347708814</v>
      </c>
      <c r="W37">
        <v>1</v>
      </c>
      <c r="X37">
        <v>1</v>
      </c>
    </row>
    <row r="38" spans="4:25" x14ac:dyDescent="0.3">
      <c r="D38" s="3">
        <v>44050</v>
      </c>
      <c r="E38">
        <v>35</v>
      </c>
      <c r="F38">
        <v>6</v>
      </c>
      <c r="G38" t="s">
        <v>26</v>
      </c>
      <c r="H38">
        <v>2</v>
      </c>
      <c r="I38">
        <v>2.4512997600478501</v>
      </c>
      <c r="J38">
        <v>1.7042331477927055</v>
      </c>
      <c r="K38">
        <v>0</v>
      </c>
      <c r="L38">
        <v>5</v>
      </c>
      <c r="M38">
        <v>2.52515026674405</v>
      </c>
      <c r="N38">
        <v>1.543004427868061</v>
      </c>
      <c r="O38">
        <v>1</v>
      </c>
      <c r="P38">
        <v>4</v>
      </c>
      <c r="Q38">
        <v>2.3088131412927497</v>
      </c>
      <c r="R38">
        <v>1.710664981876187</v>
      </c>
      <c r="S38">
        <v>2</v>
      </c>
      <c r="T38">
        <v>4</v>
      </c>
      <c r="U38">
        <v>1.5542353180377502</v>
      </c>
      <c r="V38">
        <v>1.0808506261573099</v>
      </c>
      <c r="W38">
        <v>1</v>
      </c>
      <c r="X38">
        <v>1</v>
      </c>
    </row>
    <row r="39" spans="4:25" x14ac:dyDescent="0.3">
      <c r="D39" s="3">
        <v>44054</v>
      </c>
      <c r="E39">
        <v>36</v>
      </c>
      <c r="F39">
        <v>7</v>
      </c>
      <c r="G39" t="s">
        <v>27</v>
      </c>
      <c r="H39">
        <v>1</v>
      </c>
      <c r="I39">
        <v>2.6491105980346505</v>
      </c>
      <c r="J39">
        <v>1.6858428620026293</v>
      </c>
      <c r="K39">
        <v>0</v>
      </c>
      <c r="L39">
        <v>5</v>
      </c>
      <c r="M39">
        <v>2.2040346231477503</v>
      </c>
      <c r="N39">
        <v>1.4524655884475959</v>
      </c>
      <c r="O39">
        <v>1</v>
      </c>
      <c r="P39">
        <v>2</v>
      </c>
      <c r="Q39">
        <v>1.6782345309340496</v>
      </c>
      <c r="R39">
        <v>1.1073036006301968</v>
      </c>
      <c r="S39">
        <v>3</v>
      </c>
      <c r="T39">
        <v>1</v>
      </c>
      <c r="U39">
        <v>1.8951646907085002</v>
      </c>
      <c r="V39">
        <v>1.3123480413123725</v>
      </c>
      <c r="W39">
        <v>0</v>
      </c>
      <c r="X39">
        <v>0</v>
      </c>
    </row>
    <row r="40" spans="4:25" x14ac:dyDescent="0.3">
      <c r="D40" s="3">
        <v>44055</v>
      </c>
      <c r="E40">
        <v>37</v>
      </c>
      <c r="F40">
        <v>8</v>
      </c>
      <c r="G40" t="s">
        <v>28</v>
      </c>
      <c r="H40">
        <v>2</v>
      </c>
      <c r="I40">
        <v>3.2545011896225495</v>
      </c>
      <c r="J40">
        <v>1.776460797997848</v>
      </c>
      <c r="K40">
        <v>0</v>
      </c>
      <c r="L40">
        <v>8</v>
      </c>
      <c r="M40">
        <v>2.9611061958975502</v>
      </c>
      <c r="N40">
        <v>1.6564067076714186</v>
      </c>
      <c r="O40">
        <v>1</v>
      </c>
      <c r="P40">
        <v>6</v>
      </c>
      <c r="Q40">
        <v>2.0254276309426995</v>
      </c>
      <c r="R40">
        <v>1.174807156943783</v>
      </c>
      <c r="S40">
        <v>1</v>
      </c>
      <c r="T40">
        <v>1</v>
      </c>
      <c r="U40">
        <v>1.5156236856433001</v>
      </c>
      <c r="V40">
        <v>1.1089610430526686</v>
      </c>
      <c r="W40">
        <v>0</v>
      </c>
      <c r="X40">
        <v>1</v>
      </c>
    </row>
    <row r="41" spans="4:25" x14ac:dyDescent="0.3">
      <c r="D41" s="3">
        <v>44056</v>
      </c>
      <c r="E41">
        <v>38</v>
      </c>
      <c r="F41">
        <v>9</v>
      </c>
      <c r="G41" t="s">
        <v>29</v>
      </c>
      <c r="H41">
        <v>1</v>
      </c>
      <c r="I41">
        <v>2.5445647755310006</v>
      </c>
      <c r="J41">
        <v>1.5593524827222289</v>
      </c>
      <c r="K41">
        <v>0</v>
      </c>
      <c r="L41">
        <v>4</v>
      </c>
      <c r="M41">
        <v>2.6229115155937501</v>
      </c>
      <c r="N41">
        <v>1.4633613636044787</v>
      </c>
      <c r="O41">
        <v>1</v>
      </c>
      <c r="P41">
        <v>2</v>
      </c>
      <c r="Q41">
        <v>2.3278815374289499</v>
      </c>
      <c r="R41">
        <v>1.5186655425492521</v>
      </c>
      <c r="S41">
        <v>1</v>
      </c>
      <c r="T41">
        <v>3</v>
      </c>
      <c r="U41">
        <v>1.9997225898283006</v>
      </c>
      <c r="V41">
        <v>1.8096214957250931</v>
      </c>
      <c r="W41">
        <v>0</v>
      </c>
      <c r="X41">
        <v>3</v>
      </c>
    </row>
    <row r="42" spans="4:25" x14ac:dyDescent="0.3">
      <c r="D42" s="3">
        <v>44057</v>
      </c>
      <c r="E42">
        <v>39</v>
      </c>
      <c r="F42">
        <v>10</v>
      </c>
      <c r="G42" t="s">
        <v>30</v>
      </c>
      <c r="H42">
        <v>2</v>
      </c>
      <c r="I42">
        <v>3.3784649765061503</v>
      </c>
      <c r="J42">
        <v>1.7266636682118046</v>
      </c>
      <c r="K42">
        <v>0</v>
      </c>
      <c r="L42">
        <v>8</v>
      </c>
      <c r="M42">
        <v>2.6301905685358493</v>
      </c>
      <c r="N42">
        <v>1.5755615551327995</v>
      </c>
      <c r="O42">
        <v>1</v>
      </c>
      <c r="P42">
        <v>4</v>
      </c>
      <c r="Q42">
        <v>1.8606920054072993</v>
      </c>
      <c r="R42">
        <v>1.3029690027250689</v>
      </c>
      <c r="S42">
        <v>2</v>
      </c>
      <c r="T42">
        <v>2</v>
      </c>
      <c r="U42">
        <v>2.1156675706151495</v>
      </c>
      <c r="V42">
        <v>1.5634177250680716</v>
      </c>
      <c r="W42">
        <v>1</v>
      </c>
      <c r="X42">
        <v>3</v>
      </c>
      <c r="Y42">
        <v>313</v>
      </c>
    </row>
    <row r="43" spans="4:25" x14ac:dyDescent="0.3">
      <c r="H43" t="s">
        <v>100</v>
      </c>
      <c r="I43">
        <f>AVERAGE(I33:I42)</f>
        <v>2.9463546078989404</v>
      </c>
      <c r="J43">
        <f>AVERAGE(J33:J42)</f>
        <v>1.6566232858694534</v>
      </c>
      <c r="M43">
        <f>AVERAGE(M33:M42)</f>
        <v>2.5478382224113001</v>
      </c>
      <c r="N43">
        <f>AVERAGE(N33:N42)</f>
        <v>1.5429535913594925</v>
      </c>
      <c r="Q43">
        <f>AVERAGE(Q33:Q42)</f>
        <v>2.1188486910891147</v>
      </c>
      <c r="R43">
        <f>AVERAGE(R33:R42)</f>
        <v>1.3977184687300372</v>
      </c>
      <c r="U43">
        <f>AVERAGE(U33:U42)</f>
        <v>1.6918304372266799</v>
      </c>
      <c r="V43">
        <f>AVERAGE(V33:V42)</f>
        <v>1.2500780923264749</v>
      </c>
    </row>
    <row r="44" spans="4:25" x14ac:dyDescent="0.3">
      <c r="H44" t="s">
        <v>101</v>
      </c>
      <c r="I44">
        <f>_xlfn.STDEV.S(I33:I42)</f>
        <v>0.38656713087093991</v>
      </c>
      <c r="M44">
        <f>_xlfn.STDEV.S(M33:M42)</f>
        <v>0.29261780987403757</v>
      </c>
      <c r="Q44">
        <f>_xlfn.STDEV.S(Q33:Q42)</f>
        <v>0.38416678258260833</v>
      </c>
      <c r="U44">
        <f>_xlfn.STDEV.S(U33:U42)</f>
        <v>0.26103239883819818</v>
      </c>
    </row>
    <row r="46" spans="4:25" x14ac:dyDescent="0.3">
      <c r="D46" s="3">
        <v>44060</v>
      </c>
      <c r="G46" t="s">
        <v>87</v>
      </c>
      <c r="H46">
        <v>1</v>
      </c>
      <c r="I46">
        <v>3.4339225284063004</v>
      </c>
      <c r="J46">
        <v>1.7210846806543363</v>
      </c>
      <c r="K46">
        <v>0</v>
      </c>
      <c r="L46">
        <v>9</v>
      </c>
      <c r="M46">
        <v>2.3383820548303</v>
      </c>
      <c r="N46">
        <v>1.5723666941685328</v>
      </c>
      <c r="O46">
        <v>2</v>
      </c>
      <c r="P46">
        <v>4</v>
      </c>
      <c r="Q46">
        <v>2.3835357907762504</v>
      </c>
      <c r="R46">
        <v>1.7942631295151303</v>
      </c>
      <c r="S46">
        <v>1</v>
      </c>
      <c r="T46">
        <v>6</v>
      </c>
      <c r="U46">
        <v>1.7786168250841996</v>
      </c>
      <c r="V46">
        <v>1.4821553456394869</v>
      </c>
      <c r="W46">
        <v>1</v>
      </c>
      <c r="X46">
        <v>2</v>
      </c>
      <c r="Y46">
        <v>327</v>
      </c>
    </row>
    <row r="47" spans="4:25" x14ac:dyDescent="0.3">
      <c r="D47" s="3">
        <v>44061</v>
      </c>
      <c r="H47">
        <v>1</v>
      </c>
      <c r="I47">
        <v>3.681033357838301</v>
      </c>
      <c r="J47">
        <v>1.7068170907550702</v>
      </c>
      <c r="K47">
        <v>0</v>
      </c>
      <c r="L47">
        <v>9</v>
      </c>
      <c r="M47">
        <v>3.0587036095324502</v>
      </c>
      <c r="N47">
        <v>1.561317066456372</v>
      </c>
      <c r="O47">
        <v>2</v>
      </c>
      <c r="P47">
        <v>5</v>
      </c>
      <c r="Q47">
        <v>1.9295659502103502</v>
      </c>
      <c r="R47">
        <v>1.2848707364002665</v>
      </c>
      <c r="S47">
        <v>0</v>
      </c>
      <c r="T47">
        <v>2</v>
      </c>
      <c r="U47">
        <v>1.32658298240325</v>
      </c>
      <c r="V47">
        <v>0.6895381151171095</v>
      </c>
      <c r="W47">
        <v>0</v>
      </c>
      <c r="X47">
        <v>0</v>
      </c>
    </row>
    <row r="48" spans="4:25" x14ac:dyDescent="0.3">
      <c r="D48" s="3">
        <v>44062</v>
      </c>
      <c r="H48">
        <v>2</v>
      </c>
      <c r="I48">
        <v>3.400174417987651</v>
      </c>
      <c r="J48">
        <v>1.7322086498358706</v>
      </c>
      <c r="K48">
        <v>9</v>
      </c>
      <c r="L48">
        <v>0</v>
      </c>
      <c r="M48">
        <v>1.99991656354395</v>
      </c>
      <c r="N48">
        <v>1.141670238043442</v>
      </c>
      <c r="O48">
        <v>2</v>
      </c>
      <c r="P48">
        <v>1</v>
      </c>
      <c r="Q48">
        <v>2.72985884660145</v>
      </c>
      <c r="R48">
        <v>1.8780198642552339</v>
      </c>
      <c r="S48">
        <v>2</v>
      </c>
      <c r="T48">
        <v>7</v>
      </c>
      <c r="U48">
        <v>2.0798105401342499</v>
      </c>
      <c r="V48">
        <v>1.5596521550336271</v>
      </c>
      <c r="W48">
        <v>2</v>
      </c>
      <c r="X48">
        <v>1</v>
      </c>
    </row>
    <row r="49" spans="7:21" x14ac:dyDescent="0.3">
      <c r="I49">
        <f>AVERAGE(I46:I48)</f>
        <v>3.5050434347440844</v>
      </c>
      <c r="M49">
        <f>AVERAGE(M46:M48)</f>
        <v>2.4656674093022333</v>
      </c>
      <c r="Q49">
        <f>AVERAGE(Q46:Q48)</f>
        <v>2.3476535291960166</v>
      </c>
      <c r="U49">
        <f>AVERAGE(U46:U48)</f>
        <v>1.7283367825405664</v>
      </c>
    </row>
    <row r="51" spans="7:21" x14ac:dyDescent="0.3">
      <c r="G51" t="s">
        <v>118</v>
      </c>
      <c r="N51" t="s">
        <v>118</v>
      </c>
    </row>
    <row r="52" spans="7:21" x14ac:dyDescent="0.3">
      <c r="G52" s="3">
        <v>44042</v>
      </c>
      <c r="H52" t="s">
        <v>21</v>
      </c>
      <c r="I52">
        <v>3.9356440565900002</v>
      </c>
      <c r="J52">
        <v>2.0053669915649999</v>
      </c>
      <c r="K52">
        <v>1.8201681678199999</v>
      </c>
      <c r="L52">
        <v>1.3595569757149999</v>
      </c>
      <c r="N52" s="3">
        <v>44060</v>
      </c>
      <c r="O52" t="s">
        <v>108</v>
      </c>
      <c r="P52">
        <v>4.0522125501300001</v>
      </c>
      <c r="Q52">
        <v>1.5027859804100001</v>
      </c>
      <c r="R52">
        <v>1.5264174293849999</v>
      </c>
      <c r="S52">
        <v>1.11351423763</v>
      </c>
    </row>
    <row r="53" spans="7:21" x14ac:dyDescent="0.3">
      <c r="G53" s="3">
        <v>44043</v>
      </c>
      <c r="H53" t="s">
        <v>22</v>
      </c>
      <c r="I53">
        <v>3.1150572731299997</v>
      </c>
      <c r="J53">
        <v>2.4974524498399999</v>
      </c>
      <c r="K53">
        <v>2.0636722558149998</v>
      </c>
      <c r="L53">
        <v>1.230015556735</v>
      </c>
      <c r="N53" s="3">
        <v>44061</v>
      </c>
      <c r="O53" t="s">
        <v>108</v>
      </c>
      <c r="P53">
        <v>4.7353532002899996</v>
      </c>
      <c r="Q53">
        <v>3.0517789799499999</v>
      </c>
      <c r="R53">
        <v>1.62874990981</v>
      </c>
      <c r="S53">
        <v>1.228501646315</v>
      </c>
    </row>
    <row r="54" spans="7:21" x14ac:dyDescent="0.3">
      <c r="G54" s="3">
        <v>44047</v>
      </c>
      <c r="H54" t="s">
        <v>23</v>
      </c>
      <c r="I54">
        <v>2.6799082957099998</v>
      </c>
      <c r="J54">
        <v>2.850598647225</v>
      </c>
      <c r="K54">
        <v>2.6349103239050002</v>
      </c>
      <c r="L54">
        <v>1.1622808252499999</v>
      </c>
      <c r="N54" s="3">
        <v>44062</v>
      </c>
      <c r="O54" t="s">
        <v>108</v>
      </c>
      <c r="P54">
        <v>4.0517532428500003</v>
      </c>
      <c r="Q54">
        <v>1.64436393854</v>
      </c>
      <c r="R54">
        <v>2.2191278616650001</v>
      </c>
      <c r="S54">
        <v>1.3412373932650001</v>
      </c>
    </row>
    <row r="55" spans="7:21" x14ac:dyDescent="0.3">
      <c r="G55" s="3">
        <v>44048</v>
      </c>
      <c r="H55" t="s">
        <v>24</v>
      </c>
      <c r="I55">
        <v>2.7725732283650002</v>
      </c>
      <c r="J55">
        <v>1.7170176483700001</v>
      </c>
      <c r="K55">
        <v>1.345613733295</v>
      </c>
      <c r="L55">
        <v>1.29517571377</v>
      </c>
      <c r="P55">
        <f>AVERAGE(P52:P54)</f>
        <v>4.279772997756667</v>
      </c>
      <c r="Q55">
        <f>AVERAGE(Q52:Q54)</f>
        <v>2.0663096329666666</v>
      </c>
      <c r="R55">
        <f>AVERAGE(R52:R54)</f>
        <v>1.7914317336199999</v>
      </c>
      <c r="S55">
        <f>AVERAGE(S52:S54)</f>
        <v>1.2277510924033332</v>
      </c>
    </row>
    <row r="56" spans="7:21" x14ac:dyDescent="0.3">
      <c r="G56" s="3">
        <v>44049</v>
      </c>
      <c r="H56" t="s">
        <v>25</v>
      </c>
      <c r="I56">
        <v>2.1006952174250002</v>
      </c>
      <c r="J56">
        <v>1.34552618218</v>
      </c>
      <c r="K56">
        <v>1.300684394515</v>
      </c>
      <c r="L56">
        <v>0.87403308817000003</v>
      </c>
      <c r="P56">
        <f>_xlfn.STDEV.S(P52:P54)</f>
        <v>0.39454409569277404</v>
      </c>
      <c r="Q56">
        <f>_xlfn.STDEV.S(Q52:Q54)</f>
        <v>0.8563722642285202</v>
      </c>
      <c r="R56">
        <f>_xlfn.STDEV.S(R52:R54)</f>
        <v>0.37391304817563786</v>
      </c>
      <c r="S56">
        <f>_xlfn.STDEV.S(S52:S54)</f>
        <v>0.11386343311823757</v>
      </c>
    </row>
    <row r="57" spans="7:21" x14ac:dyDescent="0.3">
      <c r="G57" s="3">
        <v>44050</v>
      </c>
      <c r="H57" t="s">
        <v>26</v>
      </c>
      <c r="I57">
        <v>1.58814505153</v>
      </c>
      <c r="J57">
        <v>1.96965650047</v>
      </c>
      <c r="K57">
        <v>1.8885139980400001</v>
      </c>
      <c r="L57">
        <v>1.225731623735</v>
      </c>
    </row>
    <row r="58" spans="7:21" x14ac:dyDescent="0.3">
      <c r="G58" s="3">
        <v>44054</v>
      </c>
      <c r="H58" t="s">
        <v>27</v>
      </c>
      <c r="I58">
        <v>2.344316819985</v>
      </c>
      <c r="J58">
        <v>1.641587197115</v>
      </c>
      <c r="K58">
        <v>1.3191992214649999</v>
      </c>
      <c r="L58">
        <v>1.412927608935</v>
      </c>
    </row>
    <row r="59" spans="7:21" x14ac:dyDescent="0.3">
      <c r="G59" s="3">
        <v>44055</v>
      </c>
      <c r="H59" t="s">
        <v>28</v>
      </c>
      <c r="I59">
        <v>3.65376192045</v>
      </c>
      <c r="J59">
        <v>2.8077862707700003</v>
      </c>
      <c r="K59">
        <v>1.8286337191399999</v>
      </c>
      <c r="L59">
        <v>1.21777787652</v>
      </c>
    </row>
    <row r="60" spans="7:21" x14ac:dyDescent="0.3">
      <c r="G60" s="3">
        <v>44056</v>
      </c>
      <c r="H60" t="s">
        <v>29</v>
      </c>
      <c r="I60">
        <v>2.0030231131800003</v>
      </c>
      <c r="J60">
        <v>2.4848034833549999</v>
      </c>
      <c r="K60">
        <v>2.0563111199849997</v>
      </c>
      <c r="L60">
        <v>1.1902427553549999</v>
      </c>
    </row>
    <row r="61" spans="7:21" x14ac:dyDescent="0.3">
      <c r="G61" s="3">
        <v>44057</v>
      </c>
      <c r="H61" t="s">
        <v>30</v>
      </c>
      <c r="I61">
        <v>4.0053843223399994</v>
      </c>
      <c r="J61">
        <v>1.8407413501400001</v>
      </c>
      <c r="K61">
        <v>1.57138753042</v>
      </c>
      <c r="L61">
        <v>1.4881946143</v>
      </c>
    </row>
    <row r="62" spans="7:21" x14ac:dyDescent="0.3">
      <c r="H62" t="s">
        <v>117</v>
      </c>
      <c r="I62">
        <f>AVERAGE(I52:I61)</f>
        <v>2.8198509298704999</v>
      </c>
      <c r="J62">
        <f>AVERAGE(J52:J61)</f>
        <v>2.1160536721029999</v>
      </c>
      <c r="K62">
        <f>AVERAGE(K52:K61)</f>
        <v>1.7829094464400004</v>
      </c>
      <c r="L62">
        <f>AVERAGE(L52:L61)</f>
        <v>1.2455936638484997</v>
      </c>
    </row>
    <row r="63" spans="7:21" x14ac:dyDescent="0.3">
      <c r="I63">
        <f>_xlfn.STDEV.S(I52:I61)</f>
        <v>0.84211914271778154</v>
      </c>
      <c r="J63">
        <f>_xlfn.STDEV.S(J52:J61)</f>
        <v>0.51500087422577334</v>
      </c>
      <c r="K63">
        <f>_xlfn.STDEV.S(K52:K61)</f>
        <v>0.41868182076078719</v>
      </c>
      <c r="L63">
        <f>_xlfn.STDEV.S(L52:L61)</f>
        <v>0.16725721910762184</v>
      </c>
    </row>
    <row r="66" spans="7:59" x14ac:dyDescent="0.3">
      <c r="H66" t="s">
        <v>139</v>
      </c>
      <c r="AD66" t="s">
        <v>139</v>
      </c>
    </row>
    <row r="67" spans="7:59" x14ac:dyDescent="0.3">
      <c r="G67" s="3"/>
      <c r="H67" t="s">
        <v>137</v>
      </c>
      <c r="I67" t="s">
        <v>53</v>
      </c>
      <c r="J67" t="s">
        <v>57</v>
      </c>
      <c r="K67" t="s">
        <v>58</v>
      </c>
      <c r="L67" t="s">
        <v>54</v>
      </c>
      <c r="M67" t="s">
        <v>56</v>
      </c>
      <c r="N67" t="s">
        <v>59</v>
      </c>
      <c r="O67" t="s">
        <v>60</v>
      </c>
      <c r="P67" t="s">
        <v>54</v>
      </c>
      <c r="Q67" t="s">
        <v>56</v>
      </c>
      <c r="R67" t="s">
        <v>61</v>
      </c>
      <c r="S67" t="s">
        <v>62</v>
      </c>
      <c r="T67" t="s">
        <v>54</v>
      </c>
      <c r="U67" t="s">
        <v>56</v>
      </c>
      <c r="V67" t="s">
        <v>63</v>
      </c>
      <c r="W67" t="s">
        <v>64</v>
      </c>
      <c r="X67" t="s">
        <v>54</v>
      </c>
      <c r="Y67" t="s">
        <v>56</v>
      </c>
      <c r="AC67" s="3"/>
      <c r="AD67" t="s">
        <v>137</v>
      </c>
      <c r="AE67" t="s">
        <v>53</v>
      </c>
      <c r="AF67" t="s">
        <v>57</v>
      </c>
      <c r="AG67" t="s">
        <v>58</v>
      </c>
      <c r="AH67" t="s">
        <v>54</v>
      </c>
      <c r="AI67" t="s">
        <v>56</v>
      </c>
      <c r="AJ67" t="s">
        <v>59</v>
      </c>
      <c r="AK67" t="s">
        <v>60</v>
      </c>
      <c r="AL67" t="s">
        <v>54</v>
      </c>
      <c r="AM67" t="s">
        <v>56</v>
      </c>
      <c r="AN67" t="s">
        <v>61</v>
      </c>
      <c r="AO67" t="s">
        <v>62</v>
      </c>
      <c r="AP67" t="s">
        <v>54</v>
      </c>
      <c r="AQ67" t="s">
        <v>56</v>
      </c>
      <c r="AR67" t="s">
        <v>63</v>
      </c>
      <c r="AS67" t="s">
        <v>64</v>
      </c>
      <c r="AT67" t="s">
        <v>54</v>
      </c>
      <c r="AU67" t="s">
        <v>56</v>
      </c>
    </row>
    <row r="68" spans="7:59" x14ac:dyDescent="0.3">
      <c r="G68" s="3">
        <v>44099</v>
      </c>
      <c r="H68" t="s">
        <v>124</v>
      </c>
      <c r="I68">
        <v>4</v>
      </c>
      <c r="J68">
        <v>1.9758912395107</v>
      </c>
      <c r="K68">
        <v>1.2633099818096583</v>
      </c>
      <c r="L68">
        <v>0</v>
      </c>
      <c r="M68">
        <v>2</v>
      </c>
      <c r="N68">
        <v>1.2333357677578498</v>
      </c>
      <c r="O68">
        <v>0.59551221630916618</v>
      </c>
      <c r="P68">
        <v>1</v>
      </c>
      <c r="Q68">
        <v>0</v>
      </c>
      <c r="R68">
        <v>1.3114001666545003</v>
      </c>
      <c r="S68">
        <v>0.99575887276236774</v>
      </c>
      <c r="T68">
        <v>0</v>
      </c>
      <c r="U68">
        <v>1</v>
      </c>
      <c r="V68">
        <v>1.0569225212295501</v>
      </c>
      <c r="W68">
        <v>0.45880576343886365</v>
      </c>
      <c r="X68">
        <v>0</v>
      </c>
      <c r="Y68">
        <v>0</v>
      </c>
      <c r="AC68" s="3">
        <v>44099</v>
      </c>
      <c r="AD68" t="s">
        <v>124</v>
      </c>
      <c r="AE68">
        <v>4</v>
      </c>
      <c r="AF68">
        <v>1.9758912395107</v>
      </c>
      <c r="AG68">
        <v>1.2633099818096583</v>
      </c>
      <c r="AH68">
        <v>0</v>
      </c>
      <c r="AI68">
        <v>2</v>
      </c>
      <c r="AJ68">
        <v>1.2333357677578498</v>
      </c>
      <c r="AK68">
        <v>0.59551221630916618</v>
      </c>
      <c r="AL68">
        <v>1</v>
      </c>
      <c r="AM68">
        <v>0</v>
      </c>
      <c r="AN68">
        <v>1.3114001666545003</v>
      </c>
      <c r="AO68">
        <v>0.99575887276236774</v>
      </c>
      <c r="AP68">
        <v>0</v>
      </c>
      <c r="AQ68">
        <v>1</v>
      </c>
      <c r="AR68">
        <v>1.0569225212295501</v>
      </c>
      <c r="AS68">
        <v>0.45880576343886365</v>
      </c>
      <c r="AT68">
        <v>0</v>
      </c>
      <c r="AU68">
        <v>0</v>
      </c>
    </row>
    <row r="69" spans="7:59" x14ac:dyDescent="0.3">
      <c r="G69" s="3">
        <v>44102</v>
      </c>
      <c r="H69" t="s">
        <v>125</v>
      </c>
      <c r="I69">
        <v>1</v>
      </c>
      <c r="J69">
        <v>1.4967695541689998</v>
      </c>
      <c r="K69">
        <v>1.0964577947346579</v>
      </c>
      <c r="L69">
        <v>0</v>
      </c>
      <c r="M69">
        <v>0</v>
      </c>
      <c r="N69">
        <v>1.1215285476955998</v>
      </c>
      <c r="O69">
        <v>0.45889238246362091</v>
      </c>
      <c r="P69">
        <v>1</v>
      </c>
      <c r="Q69">
        <v>0</v>
      </c>
      <c r="R69">
        <v>1.0334994597374503</v>
      </c>
      <c r="S69">
        <v>0.6357387797842925</v>
      </c>
      <c r="T69">
        <v>1</v>
      </c>
      <c r="U69">
        <v>0</v>
      </c>
      <c r="V69">
        <v>1.1027505006665501</v>
      </c>
      <c r="W69">
        <v>0.52001938915312895</v>
      </c>
      <c r="X69">
        <v>0</v>
      </c>
      <c r="Y69">
        <v>0</v>
      </c>
      <c r="AC69" s="3">
        <v>44102</v>
      </c>
      <c r="AD69" t="s">
        <v>125</v>
      </c>
      <c r="AE69">
        <v>1</v>
      </c>
      <c r="AF69">
        <v>1.4967695541689998</v>
      </c>
      <c r="AG69">
        <v>1.0964577947346579</v>
      </c>
      <c r="AH69">
        <v>0</v>
      </c>
      <c r="AI69">
        <v>0</v>
      </c>
      <c r="AJ69">
        <v>1.1215285476955998</v>
      </c>
      <c r="AK69">
        <v>0.45889238246362091</v>
      </c>
      <c r="AL69">
        <v>1</v>
      </c>
      <c r="AM69">
        <v>0</v>
      </c>
      <c r="AN69">
        <v>1.0334994597374503</v>
      </c>
      <c r="AO69">
        <v>0.6357387797842925</v>
      </c>
      <c r="AP69">
        <v>1</v>
      </c>
      <c r="AQ69">
        <v>0</v>
      </c>
      <c r="AR69">
        <v>1.1027505006665501</v>
      </c>
      <c r="AS69">
        <v>0.52001938915312895</v>
      </c>
      <c r="AT69">
        <v>0</v>
      </c>
      <c r="AU69">
        <v>0</v>
      </c>
    </row>
    <row r="70" spans="7:59" x14ac:dyDescent="0.3">
      <c r="G70" s="3">
        <v>44103</v>
      </c>
      <c r="H70" t="s">
        <v>126</v>
      </c>
      <c r="I70">
        <v>0</v>
      </c>
      <c r="J70">
        <v>1.2481489620596</v>
      </c>
      <c r="K70">
        <v>0.66977580982515028</v>
      </c>
      <c r="L70">
        <v>0</v>
      </c>
      <c r="M70">
        <v>0</v>
      </c>
      <c r="N70">
        <v>0.99422341185445029</v>
      </c>
      <c r="O70">
        <v>0.61470171611680424</v>
      </c>
      <c r="P70">
        <v>0</v>
      </c>
      <c r="Q70">
        <v>0</v>
      </c>
      <c r="R70">
        <v>1.1222136431312504</v>
      </c>
      <c r="S70">
        <v>0.56774185893665463</v>
      </c>
      <c r="T70">
        <v>1</v>
      </c>
      <c r="U70">
        <v>0</v>
      </c>
      <c r="V70">
        <v>0.91261493782765002</v>
      </c>
      <c r="W70">
        <v>0.63477485050094273</v>
      </c>
      <c r="X70">
        <v>0</v>
      </c>
      <c r="Y70">
        <v>0</v>
      </c>
      <c r="AC70" s="3">
        <v>44103</v>
      </c>
      <c r="AD70" t="s">
        <v>126</v>
      </c>
      <c r="AE70">
        <v>0</v>
      </c>
      <c r="AF70">
        <v>1.2481489620596</v>
      </c>
      <c r="AG70">
        <v>0.66977580982515028</v>
      </c>
      <c r="AH70">
        <v>0</v>
      </c>
      <c r="AI70">
        <v>0</v>
      </c>
      <c r="AJ70">
        <v>0.99422341185445029</v>
      </c>
      <c r="AK70">
        <v>0.61470171611680424</v>
      </c>
      <c r="AL70">
        <v>0</v>
      </c>
      <c r="AM70">
        <v>0</v>
      </c>
      <c r="AN70">
        <v>1.1222136431312504</v>
      </c>
      <c r="AO70">
        <v>0.56774185893665463</v>
      </c>
      <c r="AP70">
        <v>1</v>
      </c>
      <c r="AQ70">
        <v>0</v>
      </c>
      <c r="AR70">
        <v>0.91261493782765002</v>
      </c>
      <c r="AS70">
        <v>0.63477485050094273</v>
      </c>
      <c r="AT70">
        <v>0</v>
      </c>
      <c r="AU70">
        <v>0</v>
      </c>
      <c r="AZ70" t="s">
        <v>209</v>
      </c>
      <c r="BB70" t="s">
        <v>210</v>
      </c>
      <c r="BD70" t="s">
        <v>211</v>
      </c>
      <c r="BF70" t="s">
        <v>212</v>
      </c>
    </row>
    <row r="71" spans="7:59" x14ac:dyDescent="0.3">
      <c r="G71" s="3"/>
      <c r="H71" t="s">
        <v>137</v>
      </c>
      <c r="AC71" s="3"/>
      <c r="AD71" t="s">
        <v>137</v>
      </c>
      <c r="AZ71" t="s">
        <v>54</v>
      </c>
      <c r="BA71" t="s">
        <v>56</v>
      </c>
      <c r="BB71" t="s">
        <v>54</v>
      </c>
      <c r="BC71" t="s">
        <v>56</v>
      </c>
      <c r="BD71" t="s">
        <v>54</v>
      </c>
      <c r="BE71" t="s">
        <v>56</v>
      </c>
      <c r="BF71" t="s">
        <v>54</v>
      </c>
      <c r="BG71" t="s">
        <v>56</v>
      </c>
    </row>
    <row r="72" spans="7:59" x14ac:dyDescent="0.3">
      <c r="G72" s="3">
        <v>44104</v>
      </c>
      <c r="H72" t="s">
        <v>127</v>
      </c>
      <c r="I72" t="s">
        <v>151</v>
      </c>
      <c r="AC72" s="3">
        <v>44104</v>
      </c>
      <c r="AD72" t="s">
        <v>127</v>
      </c>
      <c r="AE72" t="s">
        <v>151</v>
      </c>
      <c r="AY72" t="s">
        <v>359</v>
      </c>
      <c r="AZ72" t="s">
        <v>358</v>
      </c>
      <c r="BA72">
        <f>SUM(AI73:AI75)</f>
        <v>0</v>
      </c>
      <c r="BB72">
        <f>SUM(AL73:AL75)</f>
        <v>5</v>
      </c>
      <c r="BC72">
        <f>SUM(AM73:AM75)</f>
        <v>0</v>
      </c>
      <c r="BD72">
        <f>SUM(AP73:AP75)</f>
        <v>1</v>
      </c>
      <c r="BE72">
        <f>SUM(AQ73:AQ75)</f>
        <v>0</v>
      </c>
      <c r="BF72">
        <f>SUM(AT73:AT75)</f>
        <v>1</v>
      </c>
      <c r="BG72">
        <f>SUM(AU73:AU75)</f>
        <v>1</v>
      </c>
    </row>
    <row r="73" spans="7:59" x14ac:dyDescent="0.3">
      <c r="G73" s="3">
        <v>44105</v>
      </c>
      <c r="H73" t="s">
        <v>128</v>
      </c>
      <c r="I73">
        <v>0</v>
      </c>
      <c r="J73">
        <v>1.2533992999435</v>
      </c>
      <c r="K73">
        <v>0.65246780482807798</v>
      </c>
      <c r="L73">
        <v>0</v>
      </c>
      <c r="M73">
        <v>0</v>
      </c>
      <c r="N73">
        <v>0.99937550814699971</v>
      </c>
      <c r="O73">
        <v>0.39771968496512855</v>
      </c>
      <c r="P73">
        <v>0</v>
      </c>
      <c r="Q73">
        <v>0</v>
      </c>
      <c r="R73">
        <v>1.0173576134790001</v>
      </c>
      <c r="S73">
        <v>0.40895423864046571</v>
      </c>
      <c r="T73">
        <v>0</v>
      </c>
      <c r="U73">
        <v>0</v>
      </c>
      <c r="V73">
        <v>1.0556805683139996</v>
      </c>
      <c r="W73">
        <v>0.5146724791744024</v>
      </c>
      <c r="X73">
        <v>0</v>
      </c>
      <c r="Y73">
        <v>0</v>
      </c>
      <c r="AC73" s="3">
        <v>44105</v>
      </c>
      <c r="AD73" t="s">
        <v>128</v>
      </c>
      <c r="AE73">
        <v>0</v>
      </c>
      <c r="AF73">
        <v>1.2533992999435</v>
      </c>
      <c r="AG73">
        <v>0.65246780482807798</v>
      </c>
      <c r="AH73">
        <v>0</v>
      </c>
      <c r="AI73">
        <v>0</v>
      </c>
      <c r="AJ73">
        <v>0.99937550814699971</v>
      </c>
      <c r="AK73">
        <v>0.39771968496512855</v>
      </c>
      <c r="AL73">
        <v>0</v>
      </c>
      <c r="AM73">
        <v>0</v>
      </c>
      <c r="AN73">
        <v>1.0173576134790001</v>
      </c>
      <c r="AO73">
        <v>0.40895423864046571</v>
      </c>
      <c r="AP73">
        <v>0</v>
      </c>
      <c r="AQ73">
        <v>0</v>
      </c>
      <c r="AR73">
        <v>1.0556805683139996</v>
      </c>
      <c r="AS73">
        <v>0.5146724791744024</v>
      </c>
      <c r="AT73">
        <v>0</v>
      </c>
      <c r="AU73">
        <v>0</v>
      </c>
      <c r="AY73" t="s">
        <v>360</v>
      </c>
      <c r="AZ73" t="s">
        <v>358</v>
      </c>
      <c r="BA73">
        <f>SUM(AI80:AI82)</f>
        <v>1</v>
      </c>
      <c r="BB73">
        <f>SUM(AL80:AL82)</f>
        <v>1</v>
      </c>
      <c r="BC73">
        <f>SUM(AM80:AM82)</f>
        <v>2</v>
      </c>
      <c r="BD73">
        <f>SUM(AP80:AP82)</f>
        <v>0</v>
      </c>
      <c r="BE73">
        <f>SUM(AQ80:AQ82)</f>
        <v>0</v>
      </c>
      <c r="BF73">
        <f>SUM(AT80:AT82)</f>
        <v>1</v>
      </c>
      <c r="BG73">
        <f>SUM(AU80:AU82)</f>
        <v>0</v>
      </c>
    </row>
    <row r="74" spans="7:59" x14ac:dyDescent="0.3">
      <c r="G74" s="3">
        <v>44106</v>
      </c>
      <c r="H74" t="s">
        <v>129</v>
      </c>
      <c r="I74">
        <v>0</v>
      </c>
      <c r="J74">
        <v>1.4124332370609998</v>
      </c>
      <c r="K74">
        <v>0.81286238748218076</v>
      </c>
      <c r="L74">
        <v>0</v>
      </c>
      <c r="M74">
        <v>0</v>
      </c>
      <c r="N74">
        <v>1.1434257543413997</v>
      </c>
      <c r="O74">
        <v>0.6644132525132993</v>
      </c>
      <c r="P74">
        <v>2</v>
      </c>
      <c r="Q74">
        <v>0</v>
      </c>
      <c r="R74">
        <v>0.95533439098460016</v>
      </c>
      <c r="S74">
        <v>0.49030762055645832</v>
      </c>
      <c r="T74">
        <v>0</v>
      </c>
      <c r="U74">
        <v>0</v>
      </c>
      <c r="V74">
        <v>0.90188055881799989</v>
      </c>
      <c r="W74">
        <v>0.37084740628765805</v>
      </c>
      <c r="X74">
        <v>1</v>
      </c>
      <c r="Y74">
        <v>0</v>
      </c>
      <c r="AC74" s="3">
        <v>44106</v>
      </c>
      <c r="AD74" t="s">
        <v>129</v>
      </c>
      <c r="AE74">
        <v>0</v>
      </c>
      <c r="AF74">
        <v>1.4124332370609998</v>
      </c>
      <c r="AG74">
        <v>0.81286238748218076</v>
      </c>
      <c r="AH74">
        <v>0</v>
      </c>
      <c r="AI74">
        <v>0</v>
      </c>
      <c r="AJ74">
        <v>1.1434257543413997</v>
      </c>
      <c r="AK74">
        <v>0.6644132525132993</v>
      </c>
      <c r="AL74">
        <v>2</v>
      </c>
      <c r="AM74">
        <v>0</v>
      </c>
      <c r="AN74">
        <v>0.95533439098460016</v>
      </c>
      <c r="AO74">
        <v>0.49030762055645832</v>
      </c>
      <c r="AP74">
        <v>0</v>
      </c>
      <c r="AQ74">
        <v>0</v>
      </c>
      <c r="AR74">
        <v>0.90188055881799989</v>
      </c>
      <c r="AS74">
        <v>0.37084740628765805</v>
      </c>
      <c r="AT74">
        <v>1</v>
      </c>
      <c r="AU74">
        <v>0</v>
      </c>
    </row>
    <row r="75" spans="7:59" x14ac:dyDescent="0.3">
      <c r="G75" s="3">
        <v>44109</v>
      </c>
      <c r="H75" t="s">
        <v>130</v>
      </c>
      <c r="I75">
        <v>0</v>
      </c>
      <c r="J75">
        <v>1.4224686512579503</v>
      </c>
      <c r="K75">
        <v>0.85522640720469334</v>
      </c>
      <c r="L75">
        <v>0</v>
      </c>
      <c r="M75">
        <v>0</v>
      </c>
      <c r="N75">
        <v>1.1250952714908</v>
      </c>
      <c r="O75">
        <v>0.74785003065705447</v>
      </c>
      <c r="P75">
        <v>3</v>
      </c>
      <c r="Q75">
        <v>0</v>
      </c>
      <c r="R75">
        <v>1.4410813479074998</v>
      </c>
      <c r="S75">
        <v>1.1146347659000242</v>
      </c>
      <c r="T75">
        <v>1</v>
      </c>
      <c r="U75">
        <v>0</v>
      </c>
      <c r="V75">
        <v>1.1995815841583</v>
      </c>
      <c r="W75">
        <v>0.98690881427522037</v>
      </c>
      <c r="X75">
        <v>0</v>
      </c>
      <c r="Y75">
        <v>1</v>
      </c>
      <c r="AC75" s="3">
        <v>44109</v>
      </c>
      <c r="AD75" t="s">
        <v>130</v>
      </c>
      <c r="AE75">
        <v>0</v>
      </c>
      <c r="AF75">
        <v>1.4224686512579503</v>
      </c>
      <c r="AG75">
        <v>0.85522640720469334</v>
      </c>
      <c r="AH75">
        <v>0</v>
      </c>
      <c r="AI75">
        <v>0</v>
      </c>
      <c r="AJ75">
        <v>1.1250952714908</v>
      </c>
      <c r="AK75">
        <v>0.74785003065705447</v>
      </c>
      <c r="AL75">
        <v>3</v>
      </c>
      <c r="AM75">
        <v>0</v>
      </c>
      <c r="AN75">
        <v>1.4410813479074998</v>
      </c>
      <c r="AO75">
        <v>1.1146347659000242</v>
      </c>
      <c r="AP75">
        <v>1</v>
      </c>
      <c r="AQ75">
        <v>0</v>
      </c>
      <c r="AR75">
        <v>1.1995815841583</v>
      </c>
      <c r="AS75">
        <v>0.98690881427522037</v>
      </c>
      <c r="AT75">
        <v>0</v>
      </c>
      <c r="AU75">
        <v>1</v>
      </c>
    </row>
    <row r="76" spans="7:59" x14ac:dyDescent="0.3">
      <c r="G76" s="3">
        <v>44110</v>
      </c>
      <c r="H76" t="s">
        <v>131</v>
      </c>
      <c r="I76">
        <v>0</v>
      </c>
      <c r="J76">
        <v>1.0162146971941</v>
      </c>
      <c r="K76">
        <v>0.8101958248603941</v>
      </c>
      <c r="L76">
        <v>0</v>
      </c>
      <c r="M76">
        <v>0</v>
      </c>
      <c r="N76">
        <v>0.83915154480310006</v>
      </c>
      <c r="O76">
        <v>0.33473750691277687</v>
      </c>
      <c r="P76">
        <v>0</v>
      </c>
      <c r="Q76">
        <v>0</v>
      </c>
      <c r="R76">
        <v>0.85319534549240006</v>
      </c>
      <c r="S76">
        <v>0.28098558979337496</v>
      </c>
      <c r="T76">
        <v>0</v>
      </c>
      <c r="U76">
        <v>0</v>
      </c>
      <c r="V76">
        <v>0.90143410979009975</v>
      </c>
      <c r="W76">
        <v>0.31500914601867025</v>
      </c>
      <c r="X76">
        <v>0</v>
      </c>
      <c r="Y76">
        <v>0</v>
      </c>
      <c r="AC76" s="3">
        <v>44110</v>
      </c>
      <c r="AD76" t="s">
        <v>131</v>
      </c>
      <c r="AE76">
        <v>0</v>
      </c>
      <c r="AF76">
        <v>1.0162146971941</v>
      </c>
      <c r="AG76">
        <v>0.8101958248603941</v>
      </c>
      <c r="AH76">
        <v>0</v>
      </c>
      <c r="AI76">
        <v>0</v>
      </c>
      <c r="AJ76">
        <v>0.83915154480310006</v>
      </c>
      <c r="AK76">
        <v>0.33473750691277687</v>
      </c>
      <c r="AL76">
        <v>0</v>
      </c>
      <c r="AM76">
        <v>0</v>
      </c>
      <c r="AN76">
        <v>0.85319534549240006</v>
      </c>
      <c r="AO76">
        <v>0.28098558979337496</v>
      </c>
      <c r="AP76">
        <v>0</v>
      </c>
      <c r="AQ76">
        <v>0</v>
      </c>
      <c r="AR76">
        <v>0.90143410979009975</v>
      </c>
      <c r="AS76">
        <v>0.31500914601867025</v>
      </c>
      <c r="AT76">
        <v>0</v>
      </c>
      <c r="AU76">
        <v>0</v>
      </c>
    </row>
    <row r="77" spans="7:59" x14ac:dyDescent="0.3">
      <c r="G77" s="3">
        <v>44111</v>
      </c>
      <c r="H77" t="s">
        <v>132</v>
      </c>
      <c r="I77">
        <v>0</v>
      </c>
      <c r="J77">
        <v>1.9442316863543496</v>
      </c>
      <c r="K77">
        <v>1.4619162671843062</v>
      </c>
      <c r="L77">
        <v>0</v>
      </c>
      <c r="M77">
        <v>2</v>
      </c>
      <c r="N77">
        <v>1.2197282375791501</v>
      </c>
      <c r="O77">
        <v>0.79992822860460688</v>
      </c>
      <c r="P77">
        <v>0</v>
      </c>
      <c r="Q77">
        <v>0</v>
      </c>
      <c r="R77">
        <v>1.0796961519210999</v>
      </c>
      <c r="S77">
        <v>0.64103701286107073</v>
      </c>
      <c r="T77">
        <v>0</v>
      </c>
      <c r="U77">
        <v>0</v>
      </c>
      <c r="V77">
        <v>1.0896711934696497</v>
      </c>
      <c r="W77">
        <v>0.58808057762353794</v>
      </c>
      <c r="X77">
        <v>0</v>
      </c>
      <c r="Y77">
        <v>0</v>
      </c>
      <c r="AC77" s="3">
        <v>44111</v>
      </c>
      <c r="AD77" t="s">
        <v>132</v>
      </c>
      <c r="AE77">
        <v>0</v>
      </c>
      <c r="AF77">
        <v>1.9442316863543496</v>
      </c>
      <c r="AG77">
        <v>1.4619162671843062</v>
      </c>
      <c r="AH77">
        <v>0</v>
      </c>
      <c r="AI77">
        <v>2</v>
      </c>
      <c r="AJ77">
        <v>1.2197282375791501</v>
      </c>
      <c r="AK77">
        <v>0.79992822860460688</v>
      </c>
      <c r="AL77">
        <v>0</v>
      </c>
      <c r="AM77">
        <v>0</v>
      </c>
      <c r="AN77">
        <v>1.0796961519210999</v>
      </c>
      <c r="AO77">
        <v>0.64103701286107073</v>
      </c>
      <c r="AP77">
        <v>0</v>
      </c>
      <c r="AQ77">
        <v>0</v>
      </c>
      <c r="AR77">
        <v>1.0896711934696497</v>
      </c>
      <c r="AS77">
        <v>0.58808057762353794</v>
      </c>
      <c r="AT77">
        <v>0</v>
      </c>
      <c r="AU77">
        <v>0</v>
      </c>
    </row>
    <row r="78" spans="7:59" x14ac:dyDescent="0.3">
      <c r="G78" s="3">
        <v>44112</v>
      </c>
      <c r="H78" t="s">
        <v>133</v>
      </c>
      <c r="I78">
        <v>0</v>
      </c>
      <c r="J78">
        <v>0.99276385429589986</v>
      </c>
      <c r="K78">
        <v>0.52616859822810447</v>
      </c>
      <c r="L78">
        <v>0</v>
      </c>
      <c r="M78">
        <v>0</v>
      </c>
      <c r="N78">
        <v>0.9350991078830001</v>
      </c>
      <c r="O78">
        <v>0.65159893804393765</v>
      </c>
      <c r="P78">
        <v>1</v>
      </c>
      <c r="Q78">
        <v>0</v>
      </c>
      <c r="R78">
        <v>1.0783771554390496</v>
      </c>
      <c r="S78">
        <v>0.6314957175103646</v>
      </c>
      <c r="T78">
        <v>0</v>
      </c>
      <c r="U78">
        <v>0</v>
      </c>
      <c r="V78">
        <v>1.0721389956360501</v>
      </c>
      <c r="W78">
        <v>0.43554764649935412</v>
      </c>
      <c r="X78">
        <v>0</v>
      </c>
      <c r="Y78">
        <v>0</v>
      </c>
      <c r="AC78" s="3">
        <v>44112</v>
      </c>
      <c r="AD78" t="s">
        <v>133</v>
      </c>
      <c r="AE78">
        <v>0</v>
      </c>
      <c r="AF78">
        <v>0.99276385429589986</v>
      </c>
      <c r="AG78">
        <v>0.52616859822810447</v>
      </c>
      <c r="AH78">
        <v>0</v>
      </c>
      <c r="AI78">
        <v>0</v>
      </c>
      <c r="AJ78">
        <v>0.9350991078830001</v>
      </c>
      <c r="AK78">
        <v>0.65159893804393765</v>
      </c>
      <c r="AL78">
        <v>1</v>
      </c>
      <c r="AM78">
        <v>0</v>
      </c>
      <c r="AN78">
        <v>1.0783771554390496</v>
      </c>
      <c r="AO78">
        <v>0.6314957175103646</v>
      </c>
      <c r="AP78">
        <v>0</v>
      </c>
      <c r="AQ78">
        <v>0</v>
      </c>
      <c r="AR78">
        <v>1.0721389956360501</v>
      </c>
      <c r="AS78">
        <v>0.43554764649935412</v>
      </c>
      <c r="AT78">
        <v>0</v>
      </c>
      <c r="AU78">
        <v>0</v>
      </c>
    </row>
    <row r="79" spans="7:59" x14ac:dyDescent="0.3">
      <c r="G79" s="3">
        <v>44113</v>
      </c>
      <c r="H79" t="s">
        <v>124</v>
      </c>
      <c r="I79">
        <v>3</v>
      </c>
      <c r="J79">
        <v>1.3525142126340497</v>
      </c>
      <c r="K79">
        <v>0.76706043607042806</v>
      </c>
      <c r="L79">
        <v>0</v>
      </c>
      <c r="M79">
        <v>0</v>
      </c>
      <c r="N79">
        <v>0.97911374417319996</v>
      </c>
      <c r="O79">
        <v>0.70853890266383346</v>
      </c>
      <c r="P79">
        <v>0</v>
      </c>
      <c r="Q79">
        <v>0</v>
      </c>
      <c r="R79">
        <v>1.1250488346152998</v>
      </c>
      <c r="S79">
        <v>0.69846431314889834</v>
      </c>
      <c r="T79">
        <v>0</v>
      </c>
      <c r="U79">
        <v>0</v>
      </c>
      <c r="V79">
        <v>0.96092837238174966</v>
      </c>
      <c r="W79">
        <v>0.47573366300076303</v>
      </c>
      <c r="X79">
        <v>1</v>
      </c>
      <c r="Y79">
        <v>0</v>
      </c>
      <c r="AC79" s="3">
        <v>44113</v>
      </c>
      <c r="AD79" t="s">
        <v>124</v>
      </c>
      <c r="AE79">
        <v>3</v>
      </c>
      <c r="AF79">
        <v>1.3525142126340497</v>
      </c>
      <c r="AG79">
        <v>0.76706043607042806</v>
      </c>
      <c r="AH79">
        <v>0</v>
      </c>
      <c r="AI79">
        <v>0</v>
      </c>
      <c r="AJ79">
        <v>0.97911374417319996</v>
      </c>
      <c r="AK79">
        <v>0.70853890266383346</v>
      </c>
      <c r="AL79">
        <v>0</v>
      </c>
      <c r="AM79">
        <v>0</v>
      </c>
      <c r="AN79">
        <v>1.1250488346152998</v>
      </c>
      <c r="AO79">
        <v>0.69846431314889834</v>
      </c>
      <c r="AP79">
        <v>0</v>
      </c>
      <c r="AQ79">
        <v>0</v>
      </c>
      <c r="AR79">
        <v>0.96092837238174966</v>
      </c>
      <c r="AS79">
        <v>0.47573366300076303</v>
      </c>
      <c r="AT79">
        <v>1</v>
      </c>
      <c r="AU79">
        <v>0</v>
      </c>
    </row>
    <row r="80" spans="7:59" x14ac:dyDescent="0.3">
      <c r="G80" s="3">
        <v>44115</v>
      </c>
      <c r="H80" t="s">
        <v>126</v>
      </c>
      <c r="I80">
        <v>2</v>
      </c>
      <c r="J80">
        <v>1.1496902728065499</v>
      </c>
      <c r="K80">
        <v>0.95707466262651186</v>
      </c>
      <c r="L80">
        <v>0</v>
      </c>
      <c r="M80">
        <v>0</v>
      </c>
      <c r="N80">
        <v>1.6139394395339999</v>
      </c>
      <c r="O80">
        <v>1.3611464148444936</v>
      </c>
      <c r="P80">
        <v>0</v>
      </c>
      <c r="Q80">
        <v>1</v>
      </c>
      <c r="R80">
        <v>0.88126495841570007</v>
      </c>
      <c r="S80">
        <v>0.39129077094207015</v>
      </c>
      <c r="T80">
        <v>0</v>
      </c>
      <c r="U80">
        <v>0</v>
      </c>
      <c r="V80">
        <v>1.22158066017575</v>
      </c>
      <c r="W80">
        <v>0.63175121959861757</v>
      </c>
      <c r="X80">
        <v>0</v>
      </c>
      <c r="Y80">
        <v>0</v>
      </c>
      <c r="AC80" s="3">
        <v>44115</v>
      </c>
      <c r="AD80" t="s">
        <v>126</v>
      </c>
      <c r="AE80">
        <v>2</v>
      </c>
      <c r="AF80">
        <v>1.1496902728065499</v>
      </c>
      <c r="AG80">
        <v>0.95707466262651186</v>
      </c>
      <c r="AH80">
        <v>0</v>
      </c>
      <c r="AI80">
        <v>0</v>
      </c>
      <c r="AJ80">
        <v>1.6139394395339999</v>
      </c>
      <c r="AK80">
        <v>1.3611464148444936</v>
      </c>
      <c r="AL80">
        <v>0</v>
      </c>
      <c r="AM80">
        <v>1</v>
      </c>
      <c r="AN80">
        <v>0.88126495841570007</v>
      </c>
      <c r="AO80">
        <v>0.39129077094207015</v>
      </c>
      <c r="AP80">
        <v>0</v>
      </c>
      <c r="AQ80">
        <v>0</v>
      </c>
      <c r="AR80">
        <v>1.22158066017575</v>
      </c>
      <c r="AS80">
        <v>0.63175121959861757</v>
      </c>
      <c r="AT80">
        <v>0</v>
      </c>
      <c r="AU80">
        <v>0</v>
      </c>
    </row>
    <row r="81" spans="7:47" x14ac:dyDescent="0.3">
      <c r="G81" s="3">
        <v>44116</v>
      </c>
      <c r="H81" t="s">
        <v>125</v>
      </c>
      <c r="I81">
        <v>3</v>
      </c>
      <c r="J81">
        <v>1.2777120047458501</v>
      </c>
      <c r="K81">
        <v>1.0594258386917983</v>
      </c>
      <c r="L81">
        <v>0</v>
      </c>
      <c r="M81">
        <v>1</v>
      </c>
      <c r="N81">
        <v>1.1854067457151998</v>
      </c>
      <c r="O81">
        <v>0.74711609252876687</v>
      </c>
      <c r="P81">
        <v>0</v>
      </c>
      <c r="Q81">
        <v>0</v>
      </c>
      <c r="R81">
        <v>1.3673069528470498</v>
      </c>
      <c r="S81">
        <v>0.84388489167603697</v>
      </c>
      <c r="T81">
        <v>0</v>
      </c>
      <c r="U81">
        <v>0</v>
      </c>
      <c r="V81">
        <v>1.4581185480852501</v>
      </c>
      <c r="W81">
        <v>0.92947665414409619</v>
      </c>
      <c r="X81">
        <v>0</v>
      </c>
      <c r="Y81">
        <v>0</v>
      </c>
      <c r="AC81" s="3">
        <v>44116</v>
      </c>
      <c r="AD81" t="s">
        <v>125</v>
      </c>
      <c r="AE81">
        <v>3</v>
      </c>
      <c r="AF81">
        <v>1.2777120047458501</v>
      </c>
      <c r="AG81">
        <v>1.0594258386917983</v>
      </c>
      <c r="AH81">
        <v>0</v>
      </c>
      <c r="AI81">
        <v>1</v>
      </c>
      <c r="AJ81">
        <v>1.1854067457151998</v>
      </c>
      <c r="AK81">
        <v>0.74711609252876687</v>
      </c>
      <c r="AL81">
        <v>0</v>
      </c>
      <c r="AM81">
        <v>0</v>
      </c>
      <c r="AN81">
        <v>1.3673069528470498</v>
      </c>
      <c r="AO81">
        <v>0.84388489167603697</v>
      </c>
      <c r="AP81">
        <v>0</v>
      </c>
      <c r="AQ81">
        <v>0</v>
      </c>
      <c r="AR81">
        <v>1.4581185480852501</v>
      </c>
      <c r="AS81">
        <v>0.92947665414409619</v>
      </c>
      <c r="AT81">
        <v>0</v>
      </c>
      <c r="AU81">
        <v>0</v>
      </c>
    </row>
    <row r="82" spans="7:47" x14ac:dyDescent="0.3">
      <c r="G82" s="3">
        <v>44117</v>
      </c>
      <c r="H82" t="s">
        <v>127</v>
      </c>
      <c r="I82">
        <v>2</v>
      </c>
      <c r="J82">
        <v>1.5454002872002501</v>
      </c>
      <c r="K82">
        <v>0.96913319996117875</v>
      </c>
      <c r="L82">
        <v>0</v>
      </c>
      <c r="M82">
        <v>0</v>
      </c>
      <c r="N82">
        <v>1.7000388038941001</v>
      </c>
      <c r="O82">
        <v>1.1479769533870998</v>
      </c>
      <c r="P82">
        <v>1</v>
      </c>
      <c r="Q82">
        <v>1</v>
      </c>
      <c r="R82">
        <v>1.0447446906457505</v>
      </c>
      <c r="S82">
        <v>0.6790937923962399</v>
      </c>
      <c r="T82">
        <v>0</v>
      </c>
      <c r="U82">
        <v>0</v>
      </c>
      <c r="V82">
        <v>0.88304672569120002</v>
      </c>
      <c r="W82">
        <v>0.60969049592775748</v>
      </c>
      <c r="X82">
        <v>1</v>
      </c>
      <c r="Y82">
        <v>0</v>
      </c>
      <c r="AC82" s="3">
        <v>44117</v>
      </c>
      <c r="AD82" t="s">
        <v>127</v>
      </c>
      <c r="AE82">
        <v>2</v>
      </c>
      <c r="AF82">
        <v>1.5454002872002501</v>
      </c>
      <c r="AG82">
        <v>0.96913319996117875</v>
      </c>
      <c r="AH82">
        <v>0</v>
      </c>
      <c r="AI82">
        <v>0</v>
      </c>
      <c r="AJ82">
        <v>1.7000388038941001</v>
      </c>
      <c r="AK82">
        <v>1.1479769533870998</v>
      </c>
      <c r="AL82">
        <v>1</v>
      </c>
      <c r="AM82">
        <v>1</v>
      </c>
      <c r="AN82">
        <v>1.0447446906457505</v>
      </c>
      <c r="AO82">
        <v>0.6790937923962399</v>
      </c>
      <c r="AP82">
        <v>0</v>
      </c>
      <c r="AQ82">
        <v>0</v>
      </c>
      <c r="AR82">
        <v>0.88304672569120002</v>
      </c>
      <c r="AS82">
        <v>0.60969049592775748</v>
      </c>
      <c r="AT82">
        <v>1</v>
      </c>
      <c r="AU82">
        <v>0</v>
      </c>
    </row>
    <row r="83" spans="7:47" x14ac:dyDescent="0.3">
      <c r="G83" s="3"/>
      <c r="I83">
        <f>SUM(I73:I82)</f>
        <v>10</v>
      </c>
      <c r="J83">
        <f>AVERAGE(J73:J82)</f>
        <v>1.3366828203493499</v>
      </c>
      <c r="L83">
        <f>SUM(L73:L82)</f>
        <v>0</v>
      </c>
      <c r="M83">
        <f>SUM(M73:M82)</f>
        <v>3</v>
      </c>
      <c r="N83">
        <f>AVERAGE(N73:N82)</f>
        <v>1.1740374157560951</v>
      </c>
      <c r="P83">
        <f>SUM(P73:P82)</f>
        <v>7</v>
      </c>
      <c r="Q83">
        <f>SUM(Q73:Q82)</f>
        <v>2</v>
      </c>
      <c r="R83">
        <f>AVERAGE(R73:R82)</f>
        <v>1.084340744174745</v>
      </c>
      <c r="T83">
        <f>SUM(T73:T82)</f>
        <v>1</v>
      </c>
      <c r="U83">
        <f>SUM(U73:U82)</f>
        <v>0</v>
      </c>
      <c r="V83">
        <f>AVERAGE(V73:V82)</f>
        <v>1.074406131652005</v>
      </c>
      <c r="X83">
        <f>SUM(X73:X82)</f>
        <v>3</v>
      </c>
      <c r="Y83">
        <f>SUM(Y73:Y82)</f>
        <v>1</v>
      </c>
      <c r="AC83" s="3"/>
      <c r="AE83">
        <f>SUM(AE73:AE82)</f>
        <v>10</v>
      </c>
      <c r="AF83">
        <f>AVERAGE(AF73:AF82)</f>
        <v>1.3366828203493499</v>
      </c>
      <c r="AH83">
        <f>SUM(AH73:AH82)</f>
        <v>0</v>
      </c>
      <c r="AI83">
        <f>SUM(AI73:AI82)</f>
        <v>3</v>
      </c>
      <c r="AJ83">
        <f>AVERAGE(AJ73:AJ82)</f>
        <v>1.1740374157560951</v>
      </c>
      <c r="AL83">
        <f>SUM(AL73:AL82)</f>
        <v>7</v>
      </c>
      <c r="AM83">
        <f>SUM(AM73:AM82)</f>
        <v>2</v>
      </c>
      <c r="AN83">
        <f>AVERAGE(AN73:AN82)</f>
        <v>1.084340744174745</v>
      </c>
      <c r="AP83">
        <f>SUM(AP73:AP82)</f>
        <v>1</v>
      </c>
      <c r="AQ83">
        <f>SUM(AQ73:AQ82)</f>
        <v>0</v>
      </c>
      <c r="AR83">
        <f>AVERAGE(AR73:AR82)</f>
        <v>1.074406131652005</v>
      </c>
      <c r="AT83">
        <f>SUM(AT73:AT82)</f>
        <v>3</v>
      </c>
      <c r="AU83">
        <f>SUM(AU73:AU82)</f>
        <v>1</v>
      </c>
    </row>
    <row r="84" spans="7:47" x14ac:dyDescent="0.3">
      <c r="G84" s="3"/>
      <c r="I84">
        <f>SUM(I80:I82)</f>
        <v>7</v>
      </c>
      <c r="J84">
        <f>_xlfn.STDEV.S(J73:J82)</f>
        <v>0.277365895688861</v>
      </c>
      <c r="L84">
        <f>SUM(L80:L82)</f>
        <v>0</v>
      </c>
      <c r="M84">
        <f>SUM(M80:M82)</f>
        <v>1</v>
      </c>
      <c r="N84">
        <f>_xlfn.STDEV.S(N73:N82)</f>
        <v>0.28155967440424973</v>
      </c>
      <c r="P84">
        <f>SUM(P80:P82)</f>
        <v>1</v>
      </c>
      <c r="Q84">
        <f>SUM(Q80:Q82)</f>
        <v>2</v>
      </c>
      <c r="R84">
        <f>_xlfn.STDEV.S(R73:R82)</f>
        <v>0.19044194664198061</v>
      </c>
      <c r="T84">
        <f>SUM(T80:T82)</f>
        <v>0</v>
      </c>
      <c r="U84">
        <f>SUM(U80:U82)</f>
        <v>0</v>
      </c>
      <c r="V84">
        <f>_xlfn.STDEV.S(V73:V82)</f>
        <v>0.18084163752026075</v>
      </c>
      <c r="X84">
        <f>SUM(X80:X82)</f>
        <v>1</v>
      </c>
      <c r="Y84">
        <f>SUM(Y80:Y82)</f>
        <v>0</v>
      </c>
      <c r="AC84" s="3"/>
      <c r="AE84">
        <f>SUM(AE80:AE82)</f>
        <v>7</v>
      </c>
      <c r="AF84">
        <f>_xlfn.STDEV.S(AF73:AF82)</f>
        <v>0.277365895688861</v>
      </c>
      <c r="AH84">
        <f>SUM(AH80:AH82)</f>
        <v>0</v>
      </c>
      <c r="AI84">
        <f>SUM(AI80:AI82)</f>
        <v>1</v>
      </c>
      <c r="AJ84">
        <f>_xlfn.STDEV.S(AJ73:AJ82)</f>
        <v>0.28155967440424973</v>
      </c>
      <c r="AL84">
        <f>SUM(AL80:AL82)</f>
        <v>1</v>
      </c>
      <c r="AM84">
        <f>SUM(AM80:AM82)</f>
        <v>2</v>
      </c>
      <c r="AN84">
        <f>_xlfn.STDEV.S(AN73:AN82)</f>
        <v>0.19044194664198061</v>
      </c>
      <c r="AP84">
        <f>SUM(AP80:AP82)</f>
        <v>0</v>
      </c>
      <c r="AQ84">
        <f>SUM(AQ80:AQ82)</f>
        <v>0</v>
      </c>
      <c r="AR84">
        <f>_xlfn.STDEV.S(AR73:AR82)</f>
        <v>0.18084163752026075</v>
      </c>
      <c r="AT84">
        <f>SUM(AT80:AT82)</f>
        <v>1</v>
      </c>
      <c r="AU84">
        <f>SUM(AU80:AU82)</f>
        <v>0</v>
      </c>
    </row>
    <row r="86" spans="7:47" x14ac:dyDescent="0.3">
      <c r="H86" t="s">
        <v>115</v>
      </c>
    </row>
    <row r="87" spans="7:47" x14ac:dyDescent="0.3">
      <c r="G87" s="3">
        <v>44099</v>
      </c>
      <c r="H87" t="s">
        <v>124</v>
      </c>
      <c r="I87">
        <v>1.8329278411100001</v>
      </c>
      <c r="J87">
        <v>1.0180372888575</v>
      </c>
      <c r="K87">
        <v>1.0939493822499999</v>
      </c>
      <c r="L87">
        <v>1.0215813490499999</v>
      </c>
    </row>
    <row r="88" spans="7:47" x14ac:dyDescent="0.3">
      <c r="G88" s="3">
        <v>44102</v>
      </c>
      <c r="H88" t="s">
        <v>125</v>
      </c>
      <c r="I88">
        <v>0.95538960513150006</v>
      </c>
      <c r="J88">
        <v>1.0394787784070001</v>
      </c>
      <c r="K88">
        <v>0.79373840722800004</v>
      </c>
      <c r="L88">
        <v>1.0027079131775001</v>
      </c>
    </row>
    <row r="89" spans="7:47" x14ac:dyDescent="0.3">
      <c r="G89" s="3">
        <v>44103</v>
      </c>
      <c r="H89" t="s">
        <v>126</v>
      </c>
      <c r="I89">
        <v>0.95401409082849997</v>
      </c>
      <c r="J89">
        <v>0.75094304011150004</v>
      </c>
      <c r="K89">
        <v>0.93956536124450007</v>
      </c>
      <c r="L89">
        <v>0.73853195470300004</v>
      </c>
    </row>
    <row r="90" spans="7:47" x14ac:dyDescent="0.3">
      <c r="G90" s="3"/>
      <c r="H90" t="s">
        <v>137</v>
      </c>
    </row>
    <row r="91" spans="7:47" x14ac:dyDescent="0.3">
      <c r="G91" s="3">
        <v>44104</v>
      </c>
      <c r="H91" t="s">
        <v>127</v>
      </c>
      <c r="I91" t="s">
        <v>151</v>
      </c>
      <c r="N91" t="s">
        <v>237</v>
      </c>
      <c r="O91" t="s">
        <v>118</v>
      </c>
      <c r="S91" t="s">
        <v>238</v>
      </c>
    </row>
    <row r="92" spans="7:47" x14ac:dyDescent="0.3">
      <c r="G92" s="3"/>
      <c r="I92" t="s">
        <v>179</v>
      </c>
      <c r="J92" t="s">
        <v>180</v>
      </c>
      <c r="K92" t="s">
        <v>181</v>
      </c>
      <c r="L92" t="s">
        <v>182</v>
      </c>
      <c r="N92" t="s">
        <v>179</v>
      </c>
      <c r="O92" t="s">
        <v>180</v>
      </c>
      <c r="P92" t="s">
        <v>181</v>
      </c>
      <c r="Q92" t="s">
        <v>182</v>
      </c>
      <c r="S92" t="s">
        <v>179</v>
      </c>
      <c r="T92" t="s">
        <v>180</v>
      </c>
      <c r="U92" t="s">
        <v>181</v>
      </c>
      <c r="V92" t="s">
        <v>182</v>
      </c>
    </row>
    <row r="93" spans="7:47" x14ac:dyDescent="0.3">
      <c r="G93" s="3">
        <v>44105</v>
      </c>
      <c r="H93" t="s">
        <v>128</v>
      </c>
      <c r="I93">
        <v>1.0157727693430001</v>
      </c>
      <c r="J93">
        <v>0.88254850046349997</v>
      </c>
      <c r="K93">
        <v>0.96605649529350002</v>
      </c>
      <c r="L93">
        <v>0.92083148553499994</v>
      </c>
      <c r="N93">
        <f>AVERAGE(I93:I95)</f>
        <v>1.1972992173476666</v>
      </c>
      <c r="O93">
        <f t="shared" ref="O93:Q93" si="1">AVERAGE(J93:J95)</f>
        <v>0.90376790100883342</v>
      </c>
      <c r="P93">
        <f t="shared" si="1"/>
        <v>0.98625045554583346</v>
      </c>
      <c r="Q93">
        <f t="shared" si="1"/>
        <v>0.9217923063915</v>
      </c>
      <c r="S93">
        <f>AVERAGE(I100:I102)</f>
        <v>1.0507320531248334</v>
      </c>
      <c r="T93">
        <f t="shared" ref="T93:V93" si="2">AVERAGE(J100:J102)</f>
        <v>1.175639296283</v>
      </c>
      <c r="U93">
        <f t="shared" si="2"/>
        <v>0.9239296373775</v>
      </c>
      <c r="V93">
        <f t="shared" si="2"/>
        <v>1.0486334754111666</v>
      </c>
    </row>
    <row r="94" spans="7:47" x14ac:dyDescent="0.3">
      <c r="G94" s="3">
        <v>44106</v>
      </c>
      <c r="H94" t="s">
        <v>129</v>
      </c>
      <c r="I94">
        <v>1.2683645348299999</v>
      </c>
      <c r="J94">
        <v>0.93428064099649999</v>
      </c>
      <c r="K94">
        <v>0.91032913792899994</v>
      </c>
      <c r="L94">
        <v>0.86905886931349996</v>
      </c>
    </row>
    <row r="95" spans="7:47" x14ac:dyDescent="0.3">
      <c r="G95" s="3">
        <v>44109</v>
      </c>
      <c r="H95" t="s">
        <v>130</v>
      </c>
      <c r="I95">
        <v>1.30776034787</v>
      </c>
      <c r="J95">
        <v>0.89447456156649996</v>
      </c>
      <c r="K95">
        <v>1.0823657334150001</v>
      </c>
      <c r="L95">
        <v>0.97548656432600001</v>
      </c>
      <c r="O95" t="s">
        <v>100</v>
      </c>
    </row>
    <row r="96" spans="7:47" x14ac:dyDescent="0.3">
      <c r="G96" s="3">
        <v>44110</v>
      </c>
      <c r="H96" t="s">
        <v>131</v>
      </c>
      <c r="I96">
        <v>0.76947687129700004</v>
      </c>
      <c r="J96">
        <v>0.71692642867849998</v>
      </c>
      <c r="K96">
        <v>0.85926942540400009</v>
      </c>
      <c r="L96">
        <v>0.91379634999600001</v>
      </c>
      <c r="N96">
        <f>AVERAGE(J73:J75)</f>
        <v>1.3627670627541499</v>
      </c>
      <c r="O96">
        <f>AVERAGE(N73:N75)</f>
        <v>1.0892988446597331</v>
      </c>
      <c r="P96">
        <f>AVERAGE(R73:R75)</f>
        <v>1.1379244507903667</v>
      </c>
      <c r="Q96">
        <f>AVERAGE(V73:V75)</f>
        <v>1.0523809037634331</v>
      </c>
      <c r="S96">
        <f>AVERAGE(J80:J82)</f>
        <v>1.3242675215842168</v>
      </c>
      <c r="T96">
        <f>AVERAGE(N80:N82)</f>
        <v>1.4997949963810999</v>
      </c>
      <c r="U96">
        <f>AVERAGE(R80:R82)</f>
        <v>1.0977722006361668</v>
      </c>
      <c r="V96">
        <f>AVERAGE(V80:V82)</f>
        <v>1.1875819779840666</v>
      </c>
    </row>
    <row r="97" spans="6:25" x14ac:dyDescent="0.3">
      <c r="G97" s="3">
        <v>44111</v>
      </c>
      <c r="H97" t="s">
        <v>132</v>
      </c>
      <c r="I97">
        <v>1.4079863509399999</v>
      </c>
      <c r="J97">
        <v>1.0629766324099998</v>
      </c>
      <c r="K97">
        <v>0.88814475986849994</v>
      </c>
      <c r="L97">
        <v>0.89241668857000001</v>
      </c>
    </row>
    <row r="98" spans="6:25" x14ac:dyDescent="0.3">
      <c r="G98" s="3">
        <v>44112</v>
      </c>
      <c r="H98" t="s">
        <v>133</v>
      </c>
      <c r="I98">
        <v>0.83847929898200002</v>
      </c>
      <c r="J98">
        <v>0.65185606724099998</v>
      </c>
      <c r="K98">
        <v>0.87454256045750001</v>
      </c>
      <c r="L98">
        <v>1.0201660552399998</v>
      </c>
    </row>
    <row r="99" spans="6:25" x14ac:dyDescent="0.3">
      <c r="G99" s="3">
        <v>44113</v>
      </c>
      <c r="H99" t="s">
        <v>124</v>
      </c>
      <c r="I99">
        <v>1.250460849175</v>
      </c>
      <c r="J99">
        <v>0.71057110978299998</v>
      </c>
      <c r="K99">
        <v>1.012037951965</v>
      </c>
      <c r="L99">
        <v>0.88798329766749995</v>
      </c>
    </row>
    <row r="100" spans="6:25" x14ac:dyDescent="0.3">
      <c r="G100" s="3">
        <v>44115</v>
      </c>
      <c r="H100" t="s">
        <v>125</v>
      </c>
      <c r="I100">
        <v>0.76189633993950001</v>
      </c>
      <c r="J100">
        <v>0.98805328539600001</v>
      </c>
      <c r="K100">
        <v>0.7332848504685</v>
      </c>
      <c r="L100">
        <v>1.1629198035349999</v>
      </c>
    </row>
    <row r="101" spans="6:25" x14ac:dyDescent="0.3">
      <c r="G101" s="3">
        <v>44116</v>
      </c>
      <c r="H101" t="s">
        <v>126</v>
      </c>
      <c r="I101">
        <v>1.0678152970050001</v>
      </c>
      <c r="J101">
        <v>0.88884203384799998</v>
      </c>
      <c r="K101">
        <v>1.2215633920100002</v>
      </c>
      <c r="L101">
        <v>1.192295272085</v>
      </c>
    </row>
    <row r="102" spans="6:25" x14ac:dyDescent="0.3">
      <c r="G102" s="3">
        <v>44117</v>
      </c>
      <c r="H102" t="s">
        <v>127</v>
      </c>
      <c r="I102">
        <v>1.3224845224299999</v>
      </c>
      <c r="J102">
        <v>1.6500225696049999</v>
      </c>
      <c r="K102">
        <v>0.81694066965400003</v>
      </c>
      <c r="L102">
        <v>0.79068535061349998</v>
      </c>
    </row>
    <row r="103" spans="6:25" x14ac:dyDescent="0.3">
      <c r="I103">
        <f>AVERAGE(I93:I102)</f>
        <v>1.1010497181811498</v>
      </c>
      <c r="J103">
        <f>AVERAGE(J93:J102)</f>
        <v>0.93805518299880009</v>
      </c>
      <c r="K103">
        <f>AVERAGE(K93:K102)</f>
        <v>0.93645349764649999</v>
      </c>
      <c r="L103">
        <f>AVERAGE(L93:L102)</f>
        <v>0.96256397368814994</v>
      </c>
    </row>
    <row r="104" spans="6:25" x14ac:dyDescent="0.3">
      <c r="I104">
        <f>_xlfn.STDEV.S(I93:I102)</f>
        <v>0.24462582855809073</v>
      </c>
      <c r="J104">
        <f>_xlfn.STDEV.S(J93:J102)</f>
        <v>0.28185418715652477</v>
      </c>
      <c r="K104">
        <f>_xlfn.STDEV.S(K93:K102)</f>
        <v>0.14044957827319091</v>
      </c>
      <c r="L104">
        <f>_xlfn.STDEV.S(L93:L102)</f>
        <v>0.12879449061368611</v>
      </c>
    </row>
    <row r="106" spans="6:25" x14ac:dyDescent="0.3">
      <c r="G106" t="s">
        <v>139</v>
      </c>
    </row>
    <row r="107" spans="6:25" x14ac:dyDescent="0.3">
      <c r="F107">
        <v>1</v>
      </c>
      <c r="G107" s="3">
        <v>44118</v>
      </c>
      <c r="H107" t="s">
        <v>169</v>
      </c>
      <c r="I107">
        <v>2</v>
      </c>
      <c r="J107">
        <v>1.1224600170356001</v>
      </c>
      <c r="K107">
        <v>0.47416912094913394</v>
      </c>
      <c r="L107">
        <v>0</v>
      </c>
      <c r="M107">
        <v>0</v>
      </c>
      <c r="N107">
        <v>1.4677786708876499</v>
      </c>
      <c r="O107">
        <v>0.85320331465355714</v>
      </c>
      <c r="P107">
        <v>1</v>
      </c>
      <c r="Q107">
        <v>0</v>
      </c>
      <c r="R107">
        <v>1.1587359346920498</v>
      </c>
      <c r="S107">
        <v>0.75232895690444324</v>
      </c>
      <c r="T107">
        <v>0</v>
      </c>
      <c r="U107">
        <v>0</v>
      </c>
      <c r="V107">
        <v>1.1777648211495999</v>
      </c>
      <c r="W107">
        <v>1.0206394964614034</v>
      </c>
      <c r="X107">
        <v>0</v>
      </c>
      <c r="Y107">
        <v>1</v>
      </c>
    </row>
    <row r="108" spans="6:25" x14ac:dyDescent="0.3">
      <c r="F108">
        <v>2</v>
      </c>
      <c r="G108" s="3">
        <v>44119</v>
      </c>
      <c r="H108" t="s">
        <v>169</v>
      </c>
      <c r="I108">
        <v>0</v>
      </c>
      <c r="J108">
        <v>0.8912900885570002</v>
      </c>
      <c r="K108">
        <v>0.46720891046447444</v>
      </c>
      <c r="L108">
        <v>0</v>
      </c>
      <c r="M108">
        <v>0</v>
      </c>
      <c r="N108">
        <v>0.90693025595105004</v>
      </c>
      <c r="O108">
        <v>0.40406379537191023</v>
      </c>
      <c r="P108">
        <v>1</v>
      </c>
      <c r="Q108">
        <v>0</v>
      </c>
      <c r="R108">
        <v>1.0858511866241503</v>
      </c>
      <c r="S108">
        <v>0.5664714952583928</v>
      </c>
      <c r="T108">
        <v>1</v>
      </c>
      <c r="U108">
        <v>0</v>
      </c>
      <c r="V108">
        <v>0.91675626318360004</v>
      </c>
      <c r="W108">
        <v>0.5877001619491321</v>
      </c>
      <c r="X108">
        <v>0</v>
      </c>
      <c r="Y108">
        <v>0</v>
      </c>
    </row>
    <row r="109" spans="6:25" x14ac:dyDescent="0.3">
      <c r="F109">
        <v>3</v>
      </c>
      <c r="G109" s="3">
        <v>44120</v>
      </c>
      <c r="H109" t="s">
        <v>169</v>
      </c>
      <c r="I109">
        <v>0</v>
      </c>
      <c r="J109">
        <v>1.02411063420605</v>
      </c>
      <c r="K109">
        <v>0.81699772233772761</v>
      </c>
      <c r="L109">
        <v>0</v>
      </c>
      <c r="M109">
        <v>0</v>
      </c>
      <c r="N109">
        <v>1.0868460312718</v>
      </c>
      <c r="O109">
        <v>0.53035699255632296</v>
      </c>
      <c r="P109">
        <v>1</v>
      </c>
      <c r="Q109">
        <v>0</v>
      </c>
      <c r="R109">
        <v>1.2166041932848</v>
      </c>
      <c r="S109">
        <v>1.1415716045265665</v>
      </c>
      <c r="T109">
        <v>1</v>
      </c>
      <c r="U109">
        <v>1</v>
      </c>
      <c r="V109">
        <v>0.86538231069829996</v>
      </c>
      <c r="W109">
        <v>0.40278203468080276</v>
      </c>
      <c r="X109">
        <v>0</v>
      </c>
      <c r="Y109">
        <v>0</v>
      </c>
    </row>
    <row r="110" spans="6:25" x14ac:dyDescent="0.3">
      <c r="F110">
        <v>4</v>
      </c>
      <c r="G110" s="3">
        <v>44122</v>
      </c>
      <c r="H110" t="s">
        <v>169</v>
      </c>
      <c r="I110">
        <v>0</v>
      </c>
      <c r="J110">
        <v>1.0019677402599001</v>
      </c>
      <c r="K110">
        <v>0.5051209637511751</v>
      </c>
      <c r="L110">
        <v>0</v>
      </c>
      <c r="M110">
        <v>0</v>
      </c>
      <c r="N110">
        <v>1.0173552830018502</v>
      </c>
      <c r="O110">
        <v>0.55881473618658173</v>
      </c>
      <c r="P110">
        <v>4</v>
      </c>
      <c r="Q110">
        <v>0</v>
      </c>
      <c r="R110">
        <v>0.95481322382725009</v>
      </c>
      <c r="S110">
        <v>0.56980890734408074</v>
      </c>
      <c r="T110">
        <v>1</v>
      </c>
      <c r="U110">
        <v>0</v>
      </c>
      <c r="V110">
        <v>1.0527156324631499</v>
      </c>
      <c r="W110">
        <v>0.4709638248975378</v>
      </c>
      <c r="X110">
        <v>3</v>
      </c>
      <c r="Y110">
        <v>0</v>
      </c>
    </row>
    <row r="111" spans="6:25" x14ac:dyDescent="0.3">
      <c r="F111">
        <v>5</v>
      </c>
      <c r="G111" s="3">
        <v>44123</v>
      </c>
      <c r="H111" t="s">
        <v>169</v>
      </c>
      <c r="I111">
        <v>0</v>
      </c>
      <c r="J111">
        <v>0.9356858021252501</v>
      </c>
      <c r="K111">
        <v>0.49644651287894515</v>
      </c>
      <c r="L111">
        <v>0</v>
      </c>
      <c r="M111">
        <v>0</v>
      </c>
      <c r="N111">
        <v>0.97845155803875028</v>
      </c>
      <c r="O111">
        <v>0.64209336273505702</v>
      </c>
      <c r="P111">
        <v>0</v>
      </c>
      <c r="Q111">
        <v>0</v>
      </c>
      <c r="R111">
        <v>1.0094830681050502</v>
      </c>
      <c r="S111">
        <v>0.61071175778529263</v>
      </c>
      <c r="T111">
        <v>0</v>
      </c>
      <c r="U111">
        <v>0</v>
      </c>
      <c r="V111">
        <v>0.79032122034714991</v>
      </c>
      <c r="W111">
        <v>0.35425163914428875</v>
      </c>
      <c r="X111">
        <v>0</v>
      </c>
      <c r="Y111">
        <v>0</v>
      </c>
    </row>
    <row r="112" spans="6:25" x14ac:dyDescent="0.3">
      <c r="F112">
        <v>6</v>
      </c>
      <c r="G112" s="3">
        <v>44124</v>
      </c>
      <c r="H112" t="s">
        <v>169</v>
      </c>
      <c r="I112">
        <v>0</v>
      </c>
      <c r="J112">
        <v>0.90450748089920041</v>
      </c>
      <c r="K112">
        <v>0.51276023170919571</v>
      </c>
      <c r="L112">
        <v>0</v>
      </c>
      <c r="M112">
        <v>0</v>
      </c>
      <c r="N112">
        <v>1.0722495675272001</v>
      </c>
      <c r="O112">
        <v>0.69190642828615256</v>
      </c>
      <c r="P112">
        <v>0</v>
      </c>
      <c r="Q112">
        <v>0</v>
      </c>
      <c r="R112">
        <v>0.98507029073510011</v>
      </c>
      <c r="S112">
        <v>0.58461845990798944</v>
      </c>
      <c r="T112">
        <v>0</v>
      </c>
      <c r="U112">
        <v>0</v>
      </c>
      <c r="V112">
        <v>1.0847130737177499</v>
      </c>
      <c r="W112">
        <v>0.59793727060252211</v>
      </c>
      <c r="X112">
        <v>0</v>
      </c>
      <c r="Y112">
        <v>0</v>
      </c>
    </row>
    <row r="113" spans="6:25" x14ac:dyDescent="0.3">
      <c r="F113">
        <v>7</v>
      </c>
      <c r="G113" s="3">
        <v>44125</v>
      </c>
      <c r="H113" t="s">
        <v>169</v>
      </c>
      <c r="I113">
        <v>1</v>
      </c>
      <c r="J113">
        <v>0.93878969005129986</v>
      </c>
      <c r="K113">
        <v>0.60776091638129692</v>
      </c>
      <c r="L113">
        <v>0</v>
      </c>
      <c r="M113">
        <v>0</v>
      </c>
      <c r="N113">
        <v>1.1198606635779498</v>
      </c>
      <c r="O113">
        <v>0.66812235377462714</v>
      </c>
      <c r="P113">
        <v>1</v>
      </c>
      <c r="Q113">
        <v>0</v>
      </c>
      <c r="R113">
        <v>1.173268094684</v>
      </c>
      <c r="S113">
        <v>0.60784722279180325</v>
      </c>
      <c r="T113">
        <v>0</v>
      </c>
      <c r="U113">
        <v>0</v>
      </c>
      <c r="V113">
        <v>1.1036725446870999</v>
      </c>
      <c r="W113">
        <v>0.67575610427582355</v>
      </c>
      <c r="X113">
        <v>0</v>
      </c>
      <c r="Y113">
        <v>0</v>
      </c>
    </row>
    <row r="114" spans="6:25" x14ac:dyDescent="0.3">
      <c r="G114" s="3">
        <v>44126</v>
      </c>
      <c r="H114" t="s">
        <v>169</v>
      </c>
      <c r="I114">
        <v>3</v>
      </c>
      <c r="J114">
        <v>0.98954893294145008</v>
      </c>
      <c r="K114">
        <v>0.8697143364716402</v>
      </c>
      <c r="L114">
        <v>0</v>
      </c>
      <c r="M114">
        <v>0</v>
      </c>
      <c r="N114">
        <v>1.0309084561773001</v>
      </c>
      <c r="O114">
        <v>0.7946477791802028</v>
      </c>
      <c r="P114">
        <v>0</v>
      </c>
      <c r="Q114">
        <v>0</v>
      </c>
      <c r="R114">
        <v>0.96243662528009999</v>
      </c>
      <c r="S114">
        <v>0.49738391280770006</v>
      </c>
      <c r="T114">
        <v>2</v>
      </c>
      <c r="U114">
        <v>0</v>
      </c>
      <c r="V114">
        <v>0.93222509313199997</v>
      </c>
      <c r="W114">
        <v>0.6288115818343577</v>
      </c>
      <c r="X114">
        <v>0</v>
      </c>
      <c r="Y114">
        <v>0</v>
      </c>
    </row>
    <row r="115" spans="6:25" x14ac:dyDescent="0.3">
      <c r="G115" s="3">
        <v>44127</v>
      </c>
      <c r="H115" t="s">
        <v>169</v>
      </c>
      <c r="I115">
        <v>3</v>
      </c>
      <c r="J115">
        <v>1.0016741399506</v>
      </c>
      <c r="K115">
        <v>0.54085389188336219</v>
      </c>
      <c r="L115">
        <v>0</v>
      </c>
      <c r="M115">
        <v>0</v>
      </c>
      <c r="N115">
        <v>1.0069119370603001</v>
      </c>
      <c r="O115">
        <v>0.52861374284217988</v>
      </c>
      <c r="P115">
        <v>0</v>
      </c>
      <c r="Q115">
        <v>0</v>
      </c>
      <c r="R115">
        <v>1.1058743820881001</v>
      </c>
      <c r="S115">
        <v>0.67463938102507348</v>
      </c>
      <c r="T115">
        <v>0</v>
      </c>
      <c r="U115">
        <v>0</v>
      </c>
      <c r="V115">
        <v>0.85830699501960006</v>
      </c>
      <c r="W115">
        <v>0.48635798065485741</v>
      </c>
      <c r="X115">
        <v>0</v>
      </c>
      <c r="Y115">
        <v>0</v>
      </c>
    </row>
    <row r="116" spans="6:25" x14ac:dyDescent="0.3">
      <c r="G116" s="3">
        <v>44130</v>
      </c>
      <c r="I116">
        <v>0</v>
      </c>
      <c r="J116">
        <v>0.68951061334254993</v>
      </c>
      <c r="K116">
        <v>0.27722814432643883</v>
      </c>
      <c r="L116">
        <v>0</v>
      </c>
      <c r="M116">
        <v>0</v>
      </c>
      <c r="N116">
        <v>1.7033360712854997</v>
      </c>
      <c r="O116">
        <v>1.2962899235252012</v>
      </c>
      <c r="P116">
        <v>0</v>
      </c>
      <c r="Q116">
        <v>2</v>
      </c>
      <c r="R116">
        <v>0.97803890737669996</v>
      </c>
      <c r="S116">
        <v>0.44544112878638031</v>
      </c>
      <c r="T116">
        <v>1</v>
      </c>
      <c r="U116">
        <v>0</v>
      </c>
      <c r="V116">
        <v>0.81336080524849985</v>
      </c>
      <c r="W116">
        <v>0.35322309631864601</v>
      </c>
      <c r="X116">
        <v>0</v>
      </c>
      <c r="Y116">
        <v>0</v>
      </c>
    </row>
    <row r="117" spans="6:25" x14ac:dyDescent="0.3">
      <c r="J117">
        <f>AVERAGE(J107:J116)</f>
        <v>0.94995451393689001</v>
      </c>
      <c r="N117">
        <f>AVERAGE(N107:N116)</f>
        <v>1.1390628494779351</v>
      </c>
      <c r="R117">
        <f>AVERAGE(R107:R116)</f>
        <v>1.0630175906697299</v>
      </c>
      <c r="V117">
        <f>AVERAGE(V107:V116)</f>
        <v>0.95952187596467498</v>
      </c>
    </row>
    <row r="119" spans="6:25" x14ac:dyDescent="0.3">
      <c r="G119" t="s">
        <v>118</v>
      </c>
      <c r="I119" t="s">
        <v>179</v>
      </c>
      <c r="J119" t="s">
        <v>180</v>
      </c>
      <c r="K119" t="s">
        <v>181</v>
      </c>
      <c r="L119" t="s">
        <v>182</v>
      </c>
    </row>
    <row r="120" spans="6:25" x14ac:dyDescent="0.3">
      <c r="F120">
        <v>1</v>
      </c>
      <c r="G120" s="3">
        <v>44118</v>
      </c>
      <c r="H120" t="s">
        <v>169</v>
      </c>
      <c r="I120">
        <v>1.1768749054200001</v>
      </c>
      <c r="J120">
        <v>1.259194366125</v>
      </c>
      <c r="K120">
        <v>1.034335943144</v>
      </c>
      <c r="L120">
        <v>0.86794754699800003</v>
      </c>
    </row>
    <row r="121" spans="6:25" x14ac:dyDescent="0.3">
      <c r="F121">
        <v>2</v>
      </c>
      <c r="G121" s="3">
        <v>44119</v>
      </c>
      <c r="H121" t="s">
        <v>169</v>
      </c>
      <c r="I121">
        <v>0.91821574259650007</v>
      </c>
      <c r="J121">
        <v>0.89268612666650005</v>
      </c>
      <c r="K121">
        <v>0.91116526935349995</v>
      </c>
      <c r="L121">
        <v>0.69731448043599997</v>
      </c>
    </row>
    <row r="122" spans="6:25" x14ac:dyDescent="0.3">
      <c r="F122">
        <v>3</v>
      </c>
      <c r="G122" s="3">
        <v>44120</v>
      </c>
      <c r="H122" t="s">
        <v>169</v>
      </c>
      <c r="I122">
        <v>0.69433973554950001</v>
      </c>
      <c r="J122">
        <v>0.98476265391450002</v>
      </c>
      <c r="K122">
        <v>0.74565699999199997</v>
      </c>
      <c r="L122">
        <v>0.79936563118799997</v>
      </c>
    </row>
    <row r="123" spans="6:25" x14ac:dyDescent="0.3">
      <c r="F123">
        <v>4</v>
      </c>
      <c r="G123" s="3">
        <v>44122</v>
      </c>
      <c r="H123" t="s">
        <v>169</v>
      </c>
      <c r="I123">
        <v>0.9403228261655</v>
      </c>
      <c r="J123">
        <v>0.82000322922950009</v>
      </c>
      <c r="K123">
        <v>0.8810966005980001</v>
      </c>
      <c r="L123">
        <v>1.0037705874375</v>
      </c>
    </row>
    <row r="124" spans="6:25" x14ac:dyDescent="0.3">
      <c r="F124">
        <v>5</v>
      </c>
      <c r="G124" s="3">
        <v>44123</v>
      </c>
      <c r="H124" t="s">
        <v>169</v>
      </c>
      <c r="I124">
        <v>0.87085897506050003</v>
      </c>
      <c r="J124">
        <v>0.65105755068349991</v>
      </c>
      <c r="K124">
        <v>0.81146292897049999</v>
      </c>
      <c r="L124">
        <v>0.67227279686649999</v>
      </c>
    </row>
    <row r="125" spans="6:25" x14ac:dyDescent="0.3">
      <c r="F125">
        <v>6</v>
      </c>
      <c r="G125" s="3">
        <v>44124</v>
      </c>
      <c r="H125" t="s">
        <v>169</v>
      </c>
      <c r="I125">
        <v>0.70635194730100004</v>
      </c>
      <c r="J125">
        <v>0.88300092214199999</v>
      </c>
      <c r="K125">
        <v>0.84269252630449998</v>
      </c>
      <c r="L125">
        <v>0.89378672478749999</v>
      </c>
    </row>
    <row r="126" spans="6:25" x14ac:dyDescent="0.3">
      <c r="F126">
        <v>7</v>
      </c>
      <c r="G126" s="3">
        <v>44125</v>
      </c>
      <c r="H126" t="s">
        <v>169</v>
      </c>
      <c r="I126">
        <v>0.70104175650350009</v>
      </c>
      <c r="J126">
        <v>0.94582967441150001</v>
      </c>
      <c r="K126">
        <v>1.0789482830449999</v>
      </c>
      <c r="L126">
        <v>1.0619723905255001</v>
      </c>
    </row>
    <row r="127" spans="6:25" x14ac:dyDescent="0.3">
      <c r="G127" s="3">
        <v>44126</v>
      </c>
      <c r="H127" t="s">
        <v>169</v>
      </c>
      <c r="I127">
        <v>0.70160357202949997</v>
      </c>
      <c r="J127">
        <v>0.68464945701999991</v>
      </c>
      <c r="K127">
        <v>0.86389831360399993</v>
      </c>
      <c r="L127">
        <v>0.75607416316049991</v>
      </c>
    </row>
    <row r="128" spans="6:25" x14ac:dyDescent="0.3">
      <c r="G128" s="3">
        <v>44127</v>
      </c>
      <c r="H128" t="s">
        <v>169</v>
      </c>
      <c r="I128">
        <v>0.95743730280100003</v>
      </c>
      <c r="J128">
        <v>0.92341270609150006</v>
      </c>
      <c r="K128">
        <v>0.91203957077249997</v>
      </c>
      <c r="L128">
        <v>0.85954699275299995</v>
      </c>
    </row>
    <row r="129" spans="7:12" x14ac:dyDescent="0.3">
      <c r="G129" s="3">
        <v>44130</v>
      </c>
      <c r="I129">
        <v>0.65520605476100002</v>
      </c>
      <c r="J129">
        <v>1.51967520286</v>
      </c>
      <c r="K129">
        <v>0.99316032465000004</v>
      </c>
      <c r="L129">
        <v>0.87458908714049999</v>
      </c>
    </row>
    <row r="130" spans="7:12" x14ac:dyDescent="0.3">
      <c r="I130">
        <f>AVERAGE(I120:I129)</f>
        <v>0.83222528181879996</v>
      </c>
      <c r="J130">
        <f>AVERAGE(J120:J129)</f>
        <v>0.95642718891440004</v>
      </c>
      <c r="K130">
        <f>AVERAGE(K120:K129)</f>
        <v>0.90744567604339998</v>
      </c>
      <c r="L130">
        <f>AVERAGE(L120:L129)</f>
        <v>0.84866404012929997</v>
      </c>
    </row>
  </sheetData>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7AFAA-8BB7-49B3-85F5-DDA213BF6BFD}">
  <dimension ref="A1:X69"/>
  <sheetViews>
    <sheetView topLeftCell="E34" workbookViewId="0">
      <selection activeCell="V49" activeCellId="4" sqref="G49 J49:K49 N49:O49 R49:S49 V49:W49"/>
    </sheetView>
  </sheetViews>
  <sheetFormatPr defaultRowHeight="14.4" x14ac:dyDescent="0.3"/>
  <cols>
    <col min="4" max="4" width="9.6640625" bestFit="1" customWidth="1"/>
  </cols>
  <sheetData>
    <row r="1" spans="1:9" x14ac:dyDescent="0.3">
      <c r="A1" t="s">
        <v>0</v>
      </c>
      <c r="B1" t="s">
        <v>12</v>
      </c>
      <c r="C1" t="s">
        <v>19</v>
      </c>
      <c r="D1" t="s">
        <v>3</v>
      </c>
      <c r="E1" t="s">
        <v>4</v>
      </c>
      <c r="F1" t="s">
        <v>14</v>
      </c>
      <c r="G1" t="s">
        <v>5</v>
      </c>
      <c r="H1" t="s">
        <v>78</v>
      </c>
      <c r="I1" t="s">
        <v>1</v>
      </c>
    </row>
    <row r="2" spans="1:9" x14ac:dyDescent="0.3">
      <c r="A2" t="s">
        <v>20</v>
      </c>
      <c r="B2">
        <v>15</v>
      </c>
      <c r="C2">
        <v>5</v>
      </c>
      <c r="D2" s="1">
        <v>43998</v>
      </c>
      <c r="E2">
        <v>1</v>
      </c>
      <c r="F2">
        <v>1</v>
      </c>
      <c r="G2" t="s">
        <v>6</v>
      </c>
      <c r="I2" s="2">
        <v>0.99</v>
      </c>
    </row>
    <row r="3" spans="1:9" x14ac:dyDescent="0.3">
      <c r="A3" t="s">
        <v>20</v>
      </c>
      <c r="B3">
        <v>15</v>
      </c>
      <c r="C3">
        <v>5</v>
      </c>
      <c r="D3" s="1">
        <v>43999</v>
      </c>
      <c r="E3">
        <v>2</v>
      </c>
      <c r="F3">
        <v>2</v>
      </c>
      <c r="G3" t="s">
        <v>6</v>
      </c>
      <c r="I3" s="2">
        <v>0.98</v>
      </c>
    </row>
    <row r="4" spans="1:9" x14ac:dyDescent="0.3">
      <c r="A4" t="s">
        <v>20</v>
      </c>
      <c r="B4">
        <v>15</v>
      </c>
      <c r="C4">
        <v>5</v>
      </c>
      <c r="D4" s="1">
        <v>44000</v>
      </c>
      <c r="E4">
        <v>3</v>
      </c>
      <c r="F4">
        <v>1</v>
      </c>
      <c r="G4" t="s">
        <v>9</v>
      </c>
      <c r="I4" s="2">
        <v>0.75</v>
      </c>
    </row>
    <row r="5" spans="1:9" x14ac:dyDescent="0.3">
      <c r="A5" t="s">
        <v>20</v>
      </c>
      <c r="B5">
        <v>15</v>
      </c>
      <c r="C5">
        <v>5</v>
      </c>
      <c r="D5" s="1">
        <v>44001</v>
      </c>
      <c r="E5">
        <v>4</v>
      </c>
      <c r="F5">
        <v>2</v>
      </c>
      <c r="G5" t="s">
        <v>9</v>
      </c>
      <c r="I5" s="2">
        <v>0.94</v>
      </c>
    </row>
    <row r="6" spans="1:9" x14ac:dyDescent="0.3">
      <c r="A6" t="s">
        <v>20</v>
      </c>
      <c r="B6">
        <v>15</v>
      </c>
      <c r="C6">
        <v>5</v>
      </c>
      <c r="D6" s="1">
        <v>44005</v>
      </c>
      <c r="E6">
        <v>5</v>
      </c>
      <c r="F6">
        <v>3</v>
      </c>
      <c r="G6" t="s">
        <v>9</v>
      </c>
      <c r="I6" s="2">
        <v>0.33</v>
      </c>
    </row>
    <row r="7" spans="1:9" x14ac:dyDescent="0.3">
      <c r="A7" t="s">
        <v>20</v>
      </c>
      <c r="B7">
        <v>15</v>
      </c>
      <c r="C7">
        <v>5</v>
      </c>
      <c r="D7" s="1">
        <v>44006</v>
      </c>
      <c r="E7">
        <v>6</v>
      </c>
      <c r="F7">
        <v>4</v>
      </c>
      <c r="G7" t="s">
        <v>9</v>
      </c>
      <c r="I7" s="2">
        <v>0.88</v>
      </c>
    </row>
    <row r="8" spans="1:9" x14ac:dyDescent="0.3">
      <c r="A8" t="s">
        <v>20</v>
      </c>
      <c r="B8">
        <v>15</v>
      </c>
      <c r="C8">
        <v>1</v>
      </c>
      <c r="D8" s="1">
        <v>44007</v>
      </c>
      <c r="E8">
        <v>7</v>
      </c>
      <c r="F8">
        <v>5</v>
      </c>
      <c r="G8" t="s">
        <v>9</v>
      </c>
      <c r="I8" s="2">
        <v>0.68</v>
      </c>
    </row>
    <row r="9" spans="1:9" x14ac:dyDescent="0.3">
      <c r="A9" t="s">
        <v>20</v>
      </c>
      <c r="B9">
        <v>15</v>
      </c>
      <c r="C9">
        <v>1</v>
      </c>
      <c r="D9" s="1">
        <v>44008</v>
      </c>
      <c r="E9">
        <v>8</v>
      </c>
      <c r="F9">
        <v>6</v>
      </c>
      <c r="G9" t="s">
        <v>9</v>
      </c>
      <c r="I9" s="2">
        <v>0.79</v>
      </c>
    </row>
    <row r="10" spans="1:9" x14ac:dyDescent="0.3">
      <c r="A10" t="s">
        <v>20</v>
      </c>
      <c r="B10">
        <v>15</v>
      </c>
      <c r="C10">
        <v>1</v>
      </c>
      <c r="D10" s="1">
        <v>44009</v>
      </c>
      <c r="E10">
        <v>9</v>
      </c>
      <c r="F10">
        <v>7</v>
      </c>
      <c r="G10" t="s">
        <v>9</v>
      </c>
      <c r="I10" s="2">
        <v>0.89</v>
      </c>
    </row>
    <row r="11" spans="1:9" x14ac:dyDescent="0.3">
      <c r="A11" t="s">
        <v>20</v>
      </c>
      <c r="B11">
        <v>15</v>
      </c>
      <c r="C11">
        <v>1</v>
      </c>
      <c r="D11" s="1">
        <v>44011</v>
      </c>
      <c r="E11">
        <v>10</v>
      </c>
      <c r="F11">
        <v>8</v>
      </c>
      <c r="G11" t="s">
        <v>9</v>
      </c>
      <c r="I11" s="2">
        <v>0.57999999999999996</v>
      </c>
    </row>
    <row r="12" spans="1:9" x14ac:dyDescent="0.3">
      <c r="A12" t="s">
        <v>20</v>
      </c>
      <c r="B12">
        <v>15</v>
      </c>
      <c r="C12">
        <v>1</v>
      </c>
      <c r="D12" s="1">
        <v>44012</v>
      </c>
      <c r="E12">
        <v>11</v>
      </c>
      <c r="F12">
        <v>9</v>
      </c>
      <c r="G12" t="s">
        <v>9</v>
      </c>
      <c r="I12" s="2">
        <v>0.57999999999999996</v>
      </c>
    </row>
    <row r="13" spans="1:9" x14ac:dyDescent="0.3">
      <c r="D13" s="1">
        <v>44013</v>
      </c>
      <c r="E13">
        <v>12</v>
      </c>
      <c r="F13">
        <v>10</v>
      </c>
      <c r="G13" t="s">
        <v>9</v>
      </c>
      <c r="I13" s="2">
        <v>0.63</v>
      </c>
    </row>
    <row r="14" spans="1:9" x14ac:dyDescent="0.3">
      <c r="D14" s="1">
        <v>44014</v>
      </c>
      <c r="E14">
        <v>13</v>
      </c>
      <c r="F14">
        <v>11</v>
      </c>
      <c r="G14" t="s">
        <v>9</v>
      </c>
      <c r="I14" s="2">
        <v>0.5</v>
      </c>
    </row>
    <row r="15" spans="1:9" x14ac:dyDescent="0.3">
      <c r="D15" t="s">
        <v>44</v>
      </c>
      <c r="E15">
        <v>14</v>
      </c>
      <c r="F15">
        <v>12</v>
      </c>
      <c r="G15" t="s">
        <v>9</v>
      </c>
      <c r="I15" s="2">
        <v>0.89</v>
      </c>
    </row>
    <row r="16" spans="1:9" x14ac:dyDescent="0.3">
      <c r="D16" s="3">
        <v>44018</v>
      </c>
      <c r="E16">
        <v>15</v>
      </c>
      <c r="F16">
        <v>13</v>
      </c>
      <c r="G16" t="s">
        <v>9</v>
      </c>
      <c r="I16" s="2">
        <v>0.54</v>
      </c>
    </row>
    <row r="17" spans="4:10" x14ac:dyDescent="0.3">
      <c r="D17" s="3">
        <v>44019</v>
      </c>
      <c r="E17">
        <v>16</v>
      </c>
      <c r="F17">
        <v>14</v>
      </c>
      <c r="G17" t="s">
        <v>9</v>
      </c>
      <c r="I17" s="2">
        <v>0.69</v>
      </c>
    </row>
    <row r="18" spans="4:10" x14ac:dyDescent="0.3">
      <c r="D18" s="3">
        <v>44020</v>
      </c>
      <c r="E18">
        <v>17</v>
      </c>
      <c r="F18">
        <v>15</v>
      </c>
      <c r="G18" t="s">
        <v>9</v>
      </c>
      <c r="I18" s="2">
        <v>0.38</v>
      </c>
    </row>
    <row r="19" spans="4:10" x14ac:dyDescent="0.3">
      <c r="D19" s="3">
        <v>44021</v>
      </c>
      <c r="E19">
        <v>18</v>
      </c>
      <c r="F19">
        <v>16</v>
      </c>
      <c r="G19" t="s">
        <v>9</v>
      </c>
      <c r="I19" s="2">
        <v>0.13</v>
      </c>
    </row>
    <row r="20" spans="4:10" x14ac:dyDescent="0.3">
      <c r="D20" s="3">
        <v>44025</v>
      </c>
      <c r="E20">
        <v>19</v>
      </c>
      <c r="F20">
        <v>17</v>
      </c>
      <c r="G20" t="s">
        <v>9</v>
      </c>
      <c r="I20" s="2">
        <v>0.19</v>
      </c>
    </row>
    <row r="21" spans="4:10" x14ac:dyDescent="0.3">
      <c r="D21" s="3">
        <v>44026</v>
      </c>
      <c r="E21">
        <v>20</v>
      </c>
      <c r="F21">
        <v>18</v>
      </c>
      <c r="G21" t="s">
        <v>9</v>
      </c>
      <c r="I21" s="2">
        <v>0.08</v>
      </c>
    </row>
    <row r="22" spans="4:10" x14ac:dyDescent="0.3">
      <c r="D22" s="3">
        <v>44027</v>
      </c>
      <c r="E22">
        <v>21</v>
      </c>
      <c r="F22">
        <v>19</v>
      </c>
      <c r="G22" t="s">
        <v>9</v>
      </c>
      <c r="I22" s="2">
        <v>0.01</v>
      </c>
    </row>
    <row r="23" spans="4:10" x14ac:dyDescent="0.3">
      <c r="D23" s="3">
        <v>44028</v>
      </c>
      <c r="E23">
        <v>22</v>
      </c>
      <c r="F23">
        <v>20</v>
      </c>
      <c r="G23" t="s">
        <v>9</v>
      </c>
      <c r="I23" s="2">
        <v>0.1</v>
      </c>
    </row>
    <row r="24" spans="4:10" x14ac:dyDescent="0.3">
      <c r="D24" s="3">
        <v>44033</v>
      </c>
      <c r="E24">
        <v>23</v>
      </c>
      <c r="F24">
        <v>21</v>
      </c>
      <c r="G24" t="s">
        <v>9</v>
      </c>
      <c r="I24" s="2">
        <v>0.48</v>
      </c>
      <c r="J24" t="s">
        <v>77</v>
      </c>
    </row>
    <row r="25" spans="4:10" x14ac:dyDescent="0.3">
      <c r="D25" s="3">
        <v>44034</v>
      </c>
      <c r="E25">
        <v>24</v>
      </c>
      <c r="F25">
        <v>22</v>
      </c>
      <c r="G25" t="s">
        <v>9</v>
      </c>
      <c r="H25">
        <v>61</v>
      </c>
      <c r="I25">
        <f t="shared" ref="I25:I35" si="0">H25/80</f>
        <v>0.76249999999999996</v>
      </c>
    </row>
    <row r="26" spans="4:10" x14ac:dyDescent="0.3">
      <c r="D26" s="3">
        <v>44035</v>
      </c>
      <c r="E26">
        <v>25</v>
      </c>
      <c r="F26">
        <v>23</v>
      </c>
      <c r="G26" t="s">
        <v>9</v>
      </c>
      <c r="H26">
        <v>71</v>
      </c>
      <c r="I26">
        <f t="shared" si="0"/>
        <v>0.88749999999999996</v>
      </c>
    </row>
    <row r="27" spans="4:10" x14ac:dyDescent="0.3">
      <c r="D27" s="3">
        <v>44036</v>
      </c>
      <c r="E27">
        <v>26</v>
      </c>
      <c r="F27">
        <v>24</v>
      </c>
      <c r="G27" t="s">
        <v>9</v>
      </c>
      <c r="H27">
        <v>71</v>
      </c>
      <c r="I27">
        <f t="shared" si="0"/>
        <v>0.88749999999999996</v>
      </c>
    </row>
    <row r="28" spans="4:10" x14ac:dyDescent="0.3">
      <c r="D28" s="3">
        <v>44039</v>
      </c>
      <c r="E28">
        <v>27</v>
      </c>
      <c r="F28">
        <v>25</v>
      </c>
      <c r="G28" t="s">
        <v>9</v>
      </c>
      <c r="H28">
        <v>76</v>
      </c>
      <c r="I28">
        <f t="shared" si="0"/>
        <v>0.95</v>
      </c>
    </row>
    <row r="29" spans="4:10" x14ac:dyDescent="0.3">
      <c r="D29" s="3">
        <v>44040</v>
      </c>
      <c r="E29">
        <v>28</v>
      </c>
      <c r="F29">
        <v>26</v>
      </c>
      <c r="G29" t="s">
        <v>9</v>
      </c>
      <c r="H29">
        <v>66</v>
      </c>
      <c r="I29">
        <f t="shared" si="0"/>
        <v>0.82499999999999996</v>
      </c>
    </row>
    <row r="30" spans="4:10" x14ac:dyDescent="0.3">
      <c r="D30" s="3">
        <v>44041</v>
      </c>
      <c r="E30">
        <v>29</v>
      </c>
      <c r="F30">
        <v>27</v>
      </c>
      <c r="G30" t="s">
        <v>9</v>
      </c>
      <c r="H30">
        <v>72</v>
      </c>
      <c r="I30">
        <f t="shared" si="0"/>
        <v>0.9</v>
      </c>
    </row>
    <row r="31" spans="4:10" x14ac:dyDescent="0.3">
      <c r="D31" s="3">
        <v>44042</v>
      </c>
      <c r="E31">
        <v>30</v>
      </c>
      <c r="F31">
        <v>28</v>
      </c>
      <c r="G31" t="s">
        <v>9</v>
      </c>
      <c r="H31">
        <v>80</v>
      </c>
      <c r="I31">
        <f t="shared" si="0"/>
        <v>1</v>
      </c>
    </row>
    <row r="32" spans="4:10" x14ac:dyDescent="0.3">
      <c r="D32" s="3">
        <v>44043</v>
      </c>
      <c r="E32">
        <v>31</v>
      </c>
      <c r="F32">
        <v>1</v>
      </c>
      <c r="G32" t="s">
        <v>10</v>
      </c>
      <c r="H32">
        <v>80</v>
      </c>
      <c r="I32">
        <f t="shared" si="0"/>
        <v>1</v>
      </c>
    </row>
    <row r="33" spans="4:24" x14ac:dyDescent="0.3">
      <c r="D33" s="3">
        <v>44047</v>
      </c>
      <c r="E33">
        <v>32</v>
      </c>
      <c r="F33">
        <v>2</v>
      </c>
      <c r="G33" t="s">
        <v>10</v>
      </c>
      <c r="H33">
        <v>79</v>
      </c>
      <c r="I33">
        <f t="shared" si="0"/>
        <v>0.98750000000000004</v>
      </c>
    </row>
    <row r="34" spans="4:24" x14ac:dyDescent="0.3">
      <c r="D34" s="3">
        <v>44048</v>
      </c>
      <c r="E34">
        <v>33</v>
      </c>
      <c r="F34">
        <v>1</v>
      </c>
      <c r="G34" t="s">
        <v>11</v>
      </c>
      <c r="H34">
        <v>78</v>
      </c>
      <c r="I34">
        <f t="shared" si="0"/>
        <v>0.97499999999999998</v>
      </c>
    </row>
    <row r="35" spans="4:24" x14ac:dyDescent="0.3">
      <c r="D35" s="3">
        <v>44049</v>
      </c>
      <c r="E35">
        <v>34</v>
      </c>
      <c r="F35">
        <v>2</v>
      </c>
      <c r="G35" t="s">
        <v>11</v>
      </c>
      <c r="H35">
        <v>80</v>
      </c>
      <c r="I35">
        <f t="shared" si="0"/>
        <v>1</v>
      </c>
    </row>
    <row r="38" spans="4:24" x14ac:dyDescent="0.3">
      <c r="G38" t="s">
        <v>53</v>
      </c>
      <c r="H38" t="s">
        <v>57</v>
      </c>
      <c r="I38" t="s">
        <v>58</v>
      </c>
      <c r="J38" t="s">
        <v>54</v>
      </c>
      <c r="K38" t="s">
        <v>56</v>
      </c>
      <c r="L38" t="s">
        <v>59</v>
      </c>
      <c r="M38" t="s">
        <v>60</v>
      </c>
      <c r="N38" t="s">
        <v>54</v>
      </c>
      <c r="O38" t="s">
        <v>56</v>
      </c>
      <c r="P38" t="s">
        <v>61</v>
      </c>
      <c r="Q38" t="s">
        <v>62</v>
      </c>
      <c r="R38" t="s">
        <v>54</v>
      </c>
      <c r="S38" t="s">
        <v>56</v>
      </c>
      <c r="T38" t="s">
        <v>63</v>
      </c>
      <c r="U38" t="s">
        <v>64</v>
      </c>
      <c r="V38" t="s">
        <v>54</v>
      </c>
      <c r="W38" t="s">
        <v>56</v>
      </c>
    </row>
    <row r="39" spans="4:24" x14ac:dyDescent="0.3">
      <c r="D39" s="3">
        <v>44050</v>
      </c>
      <c r="F39">
        <v>1</v>
      </c>
      <c r="G39">
        <v>4</v>
      </c>
      <c r="H39">
        <v>2.0431862797233</v>
      </c>
      <c r="I39">
        <v>1.1383164893310036</v>
      </c>
      <c r="J39">
        <v>0</v>
      </c>
      <c r="K39">
        <v>1</v>
      </c>
      <c r="L39">
        <v>1.8200525702705002</v>
      </c>
      <c r="M39">
        <v>1.2596426052558871</v>
      </c>
      <c r="N39">
        <v>0</v>
      </c>
      <c r="O39">
        <v>0</v>
      </c>
      <c r="P39">
        <v>1.6388425127073003</v>
      </c>
      <c r="Q39">
        <v>1.1728409877446559</v>
      </c>
      <c r="R39">
        <v>0</v>
      </c>
      <c r="S39">
        <v>0</v>
      </c>
      <c r="T39">
        <v>1.6264094189160498</v>
      </c>
      <c r="U39">
        <v>0.98142962294753022</v>
      </c>
      <c r="V39">
        <v>0</v>
      </c>
      <c r="W39">
        <v>1</v>
      </c>
    </row>
    <row r="40" spans="4:24" x14ac:dyDescent="0.3">
      <c r="D40" s="3">
        <v>44054</v>
      </c>
      <c r="F40">
        <v>2</v>
      </c>
      <c r="G40">
        <v>3</v>
      </c>
      <c r="H40">
        <v>2.8737401825244997</v>
      </c>
      <c r="I40">
        <v>1.493520643791344</v>
      </c>
      <c r="J40">
        <v>0</v>
      </c>
      <c r="K40">
        <v>4</v>
      </c>
      <c r="L40">
        <v>2.3640726435874</v>
      </c>
      <c r="M40">
        <v>1.3671076090059764</v>
      </c>
      <c r="N40">
        <v>0</v>
      </c>
      <c r="O40">
        <v>1</v>
      </c>
      <c r="P40">
        <v>1.02122846666945</v>
      </c>
      <c r="Q40">
        <v>0.47027251337374504</v>
      </c>
      <c r="R40">
        <v>0</v>
      </c>
      <c r="S40">
        <v>0</v>
      </c>
      <c r="T40">
        <v>1.1516699164263504</v>
      </c>
      <c r="U40">
        <v>0.84473197473173411</v>
      </c>
      <c r="V40">
        <v>0</v>
      </c>
      <c r="W40">
        <v>0</v>
      </c>
    </row>
    <row r="41" spans="4:24" x14ac:dyDescent="0.3">
      <c r="D41" s="3">
        <v>44055</v>
      </c>
      <c r="F41">
        <v>3</v>
      </c>
      <c r="G41">
        <v>3</v>
      </c>
      <c r="H41">
        <v>1.6433522086328001</v>
      </c>
      <c r="I41">
        <v>1.4319309991118558</v>
      </c>
      <c r="J41">
        <v>0</v>
      </c>
      <c r="K41">
        <v>2</v>
      </c>
      <c r="L41">
        <v>1.2822717937824502</v>
      </c>
      <c r="M41">
        <v>0.7760141231180625</v>
      </c>
      <c r="N41">
        <v>0</v>
      </c>
      <c r="O41">
        <v>0</v>
      </c>
      <c r="P41">
        <v>1.0235727377379997</v>
      </c>
      <c r="Q41">
        <v>0.6015754738670176</v>
      </c>
      <c r="R41">
        <v>0</v>
      </c>
      <c r="S41">
        <v>0</v>
      </c>
      <c r="T41">
        <v>1.1573237078235501</v>
      </c>
      <c r="U41">
        <v>0.77666981865534945</v>
      </c>
      <c r="V41">
        <v>0</v>
      </c>
      <c r="W41">
        <v>0</v>
      </c>
    </row>
    <row r="42" spans="4:24" x14ac:dyDescent="0.3">
      <c r="D42" s="3">
        <v>44056</v>
      </c>
      <c r="F42">
        <v>4</v>
      </c>
      <c r="G42">
        <v>11</v>
      </c>
      <c r="H42">
        <v>1.7738964526048502</v>
      </c>
      <c r="I42">
        <v>1.135340641407022</v>
      </c>
      <c r="J42">
        <v>0</v>
      </c>
      <c r="K42">
        <v>0</v>
      </c>
      <c r="L42">
        <v>1.3306698935575498</v>
      </c>
      <c r="M42">
        <v>0.63815956410692465</v>
      </c>
      <c r="N42">
        <v>0</v>
      </c>
      <c r="O42">
        <v>0</v>
      </c>
      <c r="P42">
        <v>1.1042405855198498</v>
      </c>
      <c r="Q42">
        <v>0.48051893288371256</v>
      </c>
      <c r="R42">
        <v>0</v>
      </c>
      <c r="S42">
        <v>0</v>
      </c>
      <c r="T42">
        <v>1.0483105278053502</v>
      </c>
      <c r="U42">
        <v>0.49927458494928434</v>
      </c>
      <c r="V42">
        <v>0</v>
      </c>
      <c r="W42">
        <v>0</v>
      </c>
    </row>
    <row r="43" spans="4:24" x14ac:dyDescent="0.3">
      <c r="D43" s="3">
        <v>44057</v>
      </c>
      <c r="F43">
        <v>5</v>
      </c>
      <c r="G43">
        <v>0</v>
      </c>
      <c r="H43">
        <v>1.3349540120776</v>
      </c>
      <c r="I43">
        <v>0.77796312265723244</v>
      </c>
      <c r="J43">
        <v>0</v>
      </c>
      <c r="K43">
        <v>0</v>
      </c>
      <c r="L43">
        <v>1.0047831752837504</v>
      </c>
      <c r="M43">
        <v>0.50239120986141983</v>
      </c>
      <c r="N43">
        <v>0</v>
      </c>
      <c r="O43">
        <v>0</v>
      </c>
      <c r="P43">
        <v>1.22082710071415</v>
      </c>
      <c r="Q43">
        <v>0.70063262765956535</v>
      </c>
      <c r="R43">
        <v>2</v>
      </c>
      <c r="S43">
        <v>0</v>
      </c>
      <c r="T43">
        <v>0.99169359891379982</v>
      </c>
      <c r="U43">
        <v>0.50425635570563154</v>
      </c>
      <c r="V43">
        <v>0</v>
      </c>
      <c r="W43">
        <v>0</v>
      </c>
      <c r="X43">
        <v>448</v>
      </c>
    </row>
    <row r="44" spans="4:24" x14ac:dyDescent="0.3">
      <c r="D44" s="3">
        <v>44060</v>
      </c>
      <c r="F44">
        <v>6</v>
      </c>
      <c r="G44">
        <v>12</v>
      </c>
      <c r="H44">
        <v>2.2050204620585001</v>
      </c>
      <c r="I44">
        <v>1.1391597415547685</v>
      </c>
      <c r="J44">
        <v>0</v>
      </c>
      <c r="K44">
        <v>1</v>
      </c>
      <c r="L44">
        <v>1.8529396987577502</v>
      </c>
      <c r="M44">
        <v>1.1697330410047704</v>
      </c>
      <c r="N44">
        <v>0</v>
      </c>
      <c r="O44">
        <v>1</v>
      </c>
      <c r="P44">
        <v>1.2030865759243001</v>
      </c>
      <c r="Q44">
        <v>0.78431646220512596</v>
      </c>
      <c r="R44">
        <v>0</v>
      </c>
      <c r="S44">
        <v>0</v>
      </c>
      <c r="T44">
        <v>1.2826390636443998</v>
      </c>
      <c r="U44">
        <v>0.95385383885558395</v>
      </c>
      <c r="V44">
        <v>0</v>
      </c>
      <c r="W44">
        <v>1</v>
      </c>
      <c r="X44">
        <v>439</v>
      </c>
    </row>
    <row r="45" spans="4:24" x14ac:dyDescent="0.3">
      <c r="D45" s="3">
        <v>44061</v>
      </c>
      <c r="F45">
        <v>7</v>
      </c>
      <c r="G45">
        <v>10</v>
      </c>
      <c r="H45">
        <v>1.5580316525949998</v>
      </c>
      <c r="I45">
        <v>0.93364510637350595</v>
      </c>
      <c r="J45">
        <v>0</v>
      </c>
      <c r="K45">
        <v>0</v>
      </c>
      <c r="L45">
        <v>1.3393598426193001</v>
      </c>
      <c r="M45">
        <v>0.79542057716437586</v>
      </c>
      <c r="N45">
        <v>0</v>
      </c>
      <c r="O45">
        <v>0</v>
      </c>
      <c r="P45">
        <v>1.3963798972897494</v>
      </c>
      <c r="Q45">
        <v>0.69897930209069892</v>
      </c>
      <c r="R45">
        <v>0</v>
      </c>
      <c r="S45">
        <v>0</v>
      </c>
      <c r="T45">
        <v>1.1745518234208501</v>
      </c>
      <c r="U45">
        <v>0.40428900952725677</v>
      </c>
      <c r="V45">
        <v>0</v>
      </c>
      <c r="W45">
        <v>0</v>
      </c>
    </row>
    <row r="46" spans="4:24" x14ac:dyDescent="0.3">
      <c r="D46" s="3">
        <v>44062</v>
      </c>
      <c r="F46">
        <v>8</v>
      </c>
      <c r="G46">
        <v>9</v>
      </c>
      <c r="H46">
        <v>1.8698728501857502</v>
      </c>
      <c r="I46">
        <v>1.3119096889572954</v>
      </c>
      <c r="J46">
        <v>0</v>
      </c>
      <c r="K46">
        <v>2</v>
      </c>
      <c r="L46">
        <v>1.7841769731967001</v>
      </c>
      <c r="M46">
        <v>1.0986881972691995</v>
      </c>
      <c r="N46">
        <v>0</v>
      </c>
      <c r="O46">
        <v>1</v>
      </c>
      <c r="P46">
        <v>1.3369792757378496</v>
      </c>
      <c r="Q46">
        <v>0.9959519043995938</v>
      </c>
      <c r="R46">
        <v>1</v>
      </c>
      <c r="S46">
        <v>1</v>
      </c>
      <c r="T46">
        <v>1.4098546714754998</v>
      </c>
      <c r="U46">
        <v>0.74756063419806218</v>
      </c>
      <c r="V46">
        <v>0</v>
      </c>
      <c r="W46">
        <v>0</v>
      </c>
    </row>
    <row r="47" spans="4:24" x14ac:dyDescent="0.3">
      <c r="D47" s="3">
        <v>44063</v>
      </c>
      <c r="F47">
        <v>9</v>
      </c>
      <c r="G47">
        <v>7</v>
      </c>
      <c r="H47">
        <v>2.0148999466904995</v>
      </c>
      <c r="I47">
        <v>1.2822337379005015</v>
      </c>
      <c r="J47">
        <v>0</v>
      </c>
      <c r="K47">
        <v>2</v>
      </c>
      <c r="L47">
        <v>1.5661275598391</v>
      </c>
      <c r="M47">
        <v>0.66608647596660009</v>
      </c>
      <c r="N47">
        <v>1</v>
      </c>
      <c r="O47">
        <v>0</v>
      </c>
      <c r="P47">
        <v>1.4442418745659</v>
      </c>
      <c r="Q47">
        <v>0.75997707916761281</v>
      </c>
      <c r="R47">
        <v>0</v>
      </c>
      <c r="S47">
        <v>0</v>
      </c>
      <c r="T47">
        <v>1.1872082474694503</v>
      </c>
      <c r="U47">
        <v>0.51322848838257795</v>
      </c>
      <c r="V47">
        <v>0</v>
      </c>
      <c r="W47">
        <v>0</v>
      </c>
    </row>
    <row r="48" spans="4:24" x14ac:dyDescent="0.3">
      <c r="D48" s="3">
        <v>44064</v>
      </c>
      <c r="F48">
        <v>10</v>
      </c>
      <c r="G48">
        <v>4</v>
      </c>
      <c r="H48">
        <v>2.0240462334303504</v>
      </c>
      <c r="I48">
        <v>1.085045372122323</v>
      </c>
      <c r="J48">
        <v>0</v>
      </c>
      <c r="K48">
        <v>0</v>
      </c>
      <c r="L48">
        <v>1.2807300126648999</v>
      </c>
      <c r="M48">
        <v>0.80377034846814666</v>
      </c>
      <c r="N48">
        <v>0</v>
      </c>
      <c r="O48">
        <v>0</v>
      </c>
      <c r="P48">
        <v>1.2196183833990499</v>
      </c>
      <c r="Q48">
        <v>0.57346208974868418</v>
      </c>
      <c r="R48">
        <v>0</v>
      </c>
      <c r="S48">
        <v>0</v>
      </c>
      <c r="T48">
        <v>1.4981223834097501</v>
      </c>
      <c r="U48">
        <v>1.0646483990000821</v>
      </c>
      <c r="V48">
        <v>0</v>
      </c>
      <c r="W48">
        <v>0</v>
      </c>
    </row>
    <row r="49" spans="4:23" x14ac:dyDescent="0.3">
      <c r="F49" t="s">
        <v>100</v>
      </c>
      <c r="G49">
        <f>SUM(G39:G48)</f>
        <v>63</v>
      </c>
      <c r="H49">
        <f>AVERAGE(H39:H48)</f>
        <v>1.9341000280523151</v>
      </c>
      <c r="I49">
        <f>AVERAGE(I39:I48)</f>
        <v>1.1729065543206851</v>
      </c>
      <c r="J49">
        <f>SUM(J39:J48)</f>
        <v>0</v>
      </c>
      <c r="K49">
        <f>SUM(K39:K48)</f>
        <v>12</v>
      </c>
      <c r="L49">
        <f>AVERAGE(L39:L48)</f>
        <v>1.5625184163559402</v>
      </c>
      <c r="M49">
        <f>AVERAGE(M39:M48)</f>
        <v>0.90770137512213633</v>
      </c>
      <c r="N49">
        <f>SUM(N39:N48)</f>
        <v>1</v>
      </c>
      <c r="O49">
        <f>SUM(O39:O48)</f>
        <v>3</v>
      </c>
      <c r="P49">
        <f>AVERAGE(P39:P48)</f>
        <v>1.2609017410265599</v>
      </c>
      <c r="Q49">
        <f>AVERAGE(Q39:Q48)</f>
        <v>0.72385273731404121</v>
      </c>
      <c r="R49">
        <f>SUM(R39:R48)</f>
        <v>3</v>
      </c>
      <c r="S49">
        <f>SUM(S39:S48)</f>
        <v>1</v>
      </c>
      <c r="T49">
        <f>AVERAGE(T39:T48)</f>
        <v>1.2527783359305051</v>
      </c>
      <c r="U49">
        <f>AVERAGE(U39:U48)</f>
        <v>0.72899427269530914</v>
      </c>
      <c r="V49">
        <f>SUM(V39:V48)</f>
        <v>0</v>
      </c>
      <c r="W49">
        <f>SUM(W39:W48)</f>
        <v>2</v>
      </c>
    </row>
    <row r="50" spans="4:23" x14ac:dyDescent="0.3">
      <c r="F50" t="s">
        <v>101</v>
      </c>
      <c r="H50">
        <f>_xlfn.STDEV.S(H39:H48)</f>
        <v>0.42131648705952568</v>
      </c>
      <c r="L50">
        <f>_xlfn.STDEV.S(L39:L48)</f>
        <v>0.39649408602046726</v>
      </c>
      <c r="P50">
        <f>_xlfn.STDEV.S(P39:P48)</f>
        <v>0.19594752449281097</v>
      </c>
      <c r="T50">
        <f>_xlfn.STDEV.S(T39:T48)</f>
        <v>0.20140731885597177</v>
      </c>
    </row>
    <row r="52" spans="4:23" x14ac:dyDescent="0.3">
      <c r="D52" s="3">
        <v>44067</v>
      </c>
      <c r="F52" t="s">
        <v>108</v>
      </c>
      <c r="G52">
        <v>3</v>
      </c>
      <c r="H52">
        <v>2.0442117125641497</v>
      </c>
      <c r="I52">
        <v>1.2660232152528732</v>
      </c>
      <c r="J52">
        <v>0</v>
      </c>
      <c r="K52">
        <v>1</v>
      </c>
      <c r="L52">
        <v>1.8710965746261501</v>
      </c>
      <c r="M52">
        <v>0.75482305575135811</v>
      </c>
      <c r="N52">
        <v>0</v>
      </c>
      <c r="O52">
        <v>0</v>
      </c>
      <c r="P52">
        <v>1.4593167201788497</v>
      </c>
      <c r="Q52">
        <v>0.83619994385269059</v>
      </c>
      <c r="R52">
        <v>0</v>
      </c>
      <c r="S52">
        <v>0</v>
      </c>
      <c r="T52">
        <v>1.3898198530742998</v>
      </c>
      <c r="U52">
        <v>0.92780621822298248</v>
      </c>
      <c r="V52">
        <v>1</v>
      </c>
      <c r="W52">
        <v>1</v>
      </c>
    </row>
    <row r="53" spans="4:23" x14ac:dyDescent="0.3">
      <c r="D53" s="3">
        <v>44068</v>
      </c>
      <c r="F53" t="s">
        <v>108</v>
      </c>
      <c r="G53">
        <v>2</v>
      </c>
      <c r="H53">
        <v>1.2995959247996505</v>
      </c>
      <c r="I53">
        <v>0.82494869232026147</v>
      </c>
      <c r="J53">
        <v>0</v>
      </c>
      <c r="K53">
        <v>0</v>
      </c>
      <c r="L53">
        <v>1.8680530918167495</v>
      </c>
      <c r="M53">
        <v>1.2974624707523061</v>
      </c>
      <c r="N53">
        <v>0</v>
      </c>
      <c r="O53">
        <v>1</v>
      </c>
      <c r="P53">
        <v>1.3841195300593003</v>
      </c>
      <c r="Q53">
        <v>0.78621770711381167</v>
      </c>
      <c r="R53">
        <v>1</v>
      </c>
      <c r="S53">
        <v>0</v>
      </c>
      <c r="T53">
        <v>1.2550391162571501</v>
      </c>
      <c r="U53">
        <v>0.57183983017636708</v>
      </c>
      <c r="V53">
        <v>1</v>
      </c>
      <c r="W53">
        <v>0</v>
      </c>
    </row>
    <row r="54" spans="4:23" x14ac:dyDescent="0.3">
      <c r="D54" s="3">
        <v>44069</v>
      </c>
      <c r="F54" t="s">
        <v>108</v>
      </c>
      <c r="G54">
        <v>1</v>
      </c>
      <c r="H54">
        <v>1.5742021005131002</v>
      </c>
      <c r="I54">
        <v>0.73869380813363239</v>
      </c>
      <c r="J54">
        <v>0</v>
      </c>
      <c r="K54">
        <v>0</v>
      </c>
      <c r="L54">
        <v>1.4451000849988502</v>
      </c>
      <c r="M54">
        <v>1.155239186755088</v>
      </c>
      <c r="N54">
        <v>0</v>
      </c>
      <c r="O54">
        <v>0</v>
      </c>
      <c r="P54">
        <v>1.3976845252535501</v>
      </c>
      <c r="Q54">
        <v>1.0007107731440401</v>
      </c>
      <c r="R54">
        <v>0</v>
      </c>
      <c r="S54">
        <v>1</v>
      </c>
      <c r="T54">
        <v>1.1636410411418001</v>
      </c>
      <c r="U54">
        <v>0.80589177449372185</v>
      </c>
      <c r="V54">
        <v>0</v>
      </c>
      <c r="W54">
        <v>0</v>
      </c>
    </row>
    <row r="55" spans="4:23" x14ac:dyDescent="0.3">
      <c r="H55">
        <f>AVERAGE(H52:H54)</f>
        <v>1.6393365792923003</v>
      </c>
      <c r="L55">
        <f>AVERAGE(L52:L54)</f>
        <v>1.728083250480583</v>
      </c>
      <c r="P55">
        <f>AVERAGE(P52:P54)</f>
        <v>1.4137069251638998</v>
      </c>
      <c r="T55">
        <f>AVERAGE(T52:T54)</f>
        <v>1.2695000034910835</v>
      </c>
    </row>
    <row r="57" spans="4:23" x14ac:dyDescent="0.3">
      <c r="F57" t="s">
        <v>115</v>
      </c>
      <c r="M57" t="s">
        <v>115</v>
      </c>
    </row>
    <row r="58" spans="4:23" x14ac:dyDescent="0.3">
      <c r="F58" s="3">
        <v>44050</v>
      </c>
      <c r="G58">
        <v>1</v>
      </c>
      <c r="H58">
        <v>1.8964105363699999</v>
      </c>
      <c r="I58">
        <v>1.34819385136</v>
      </c>
      <c r="J58">
        <v>1.1374757034949998</v>
      </c>
      <c r="K58">
        <v>1.4457011524349999</v>
      </c>
      <c r="M58" s="3">
        <v>44067</v>
      </c>
      <c r="N58" t="s">
        <v>108</v>
      </c>
      <c r="O58">
        <v>1.6251488135850001</v>
      </c>
      <c r="P58">
        <v>1.7792644715449999</v>
      </c>
      <c r="Q58">
        <v>1.20486999874</v>
      </c>
      <c r="R58">
        <v>1.21797307321</v>
      </c>
    </row>
    <row r="59" spans="4:23" x14ac:dyDescent="0.3">
      <c r="F59" s="3">
        <v>44054</v>
      </c>
      <c r="G59">
        <v>2</v>
      </c>
      <c r="H59">
        <v>2.8457484157400001</v>
      </c>
      <c r="I59">
        <v>1.67621518459</v>
      </c>
      <c r="J59">
        <v>0.96704272085500009</v>
      </c>
      <c r="K59">
        <v>0.8441384204415</v>
      </c>
      <c r="M59" s="3">
        <v>44068</v>
      </c>
      <c r="N59" t="s">
        <v>108</v>
      </c>
      <c r="O59">
        <v>0.89378029079150001</v>
      </c>
      <c r="P59">
        <v>1.4896943115800001</v>
      </c>
      <c r="Q59">
        <v>1.1637878315950001</v>
      </c>
      <c r="R59">
        <v>1.1126971431200001</v>
      </c>
    </row>
    <row r="60" spans="4:23" x14ac:dyDescent="0.3">
      <c r="F60" s="3">
        <v>44055</v>
      </c>
      <c r="G60">
        <v>3</v>
      </c>
      <c r="H60">
        <v>0.98440158943399991</v>
      </c>
      <c r="I60">
        <v>1.1925619492949999</v>
      </c>
      <c r="J60">
        <v>0.73797221983849992</v>
      </c>
      <c r="K60">
        <v>0.83882910951800005</v>
      </c>
      <c r="M60" s="3">
        <v>44069</v>
      </c>
      <c r="N60" t="s">
        <v>108</v>
      </c>
    </row>
    <row r="61" spans="4:23" x14ac:dyDescent="0.3">
      <c r="F61" s="3">
        <v>44056</v>
      </c>
      <c r="G61">
        <v>4</v>
      </c>
      <c r="H61">
        <v>1.4658689355450001</v>
      </c>
      <c r="I61">
        <v>1.2212266408899999</v>
      </c>
      <c r="J61">
        <v>0.97016988208449995</v>
      </c>
      <c r="K61">
        <v>0.7993295608905</v>
      </c>
    </row>
    <row r="62" spans="4:23" x14ac:dyDescent="0.3">
      <c r="F62" s="3">
        <v>44057</v>
      </c>
      <c r="G62">
        <v>5</v>
      </c>
      <c r="H62">
        <v>1.22589824497</v>
      </c>
      <c r="I62">
        <v>0.88950579590150003</v>
      </c>
      <c r="J62">
        <v>1.0106019037484999</v>
      </c>
      <c r="K62">
        <v>0.87971955857949991</v>
      </c>
    </row>
    <row r="63" spans="4:23" x14ac:dyDescent="0.3">
      <c r="F63" s="3">
        <v>44060</v>
      </c>
      <c r="G63">
        <v>6</v>
      </c>
      <c r="H63">
        <v>1.869962577885</v>
      </c>
      <c r="I63">
        <v>1.5223485561999999</v>
      </c>
      <c r="J63">
        <v>1.11918760679</v>
      </c>
      <c r="K63">
        <v>1.0429439134299998</v>
      </c>
    </row>
    <row r="64" spans="4:23" x14ac:dyDescent="0.3">
      <c r="F64" s="3">
        <v>44061</v>
      </c>
      <c r="G64">
        <v>7</v>
      </c>
      <c r="H64">
        <v>1.600613817575</v>
      </c>
      <c r="I64">
        <v>1.0720023598399999</v>
      </c>
      <c r="J64">
        <v>1.3117548354799999</v>
      </c>
      <c r="K64">
        <v>1.20072103327</v>
      </c>
    </row>
    <row r="65" spans="6:11" x14ac:dyDescent="0.3">
      <c r="F65" s="3">
        <v>44062</v>
      </c>
      <c r="G65">
        <v>8</v>
      </c>
      <c r="H65">
        <v>1.419070404315</v>
      </c>
      <c r="I65">
        <v>1.4666093705450001</v>
      </c>
      <c r="J65">
        <v>1.05862327473</v>
      </c>
      <c r="K65">
        <v>1.35919657297</v>
      </c>
    </row>
    <row r="66" spans="6:11" x14ac:dyDescent="0.3">
      <c r="F66" s="3">
        <v>44063</v>
      </c>
      <c r="G66">
        <v>9</v>
      </c>
      <c r="H66">
        <v>1.940174563145</v>
      </c>
      <c r="I66">
        <v>1.5043299831999999</v>
      </c>
      <c r="J66">
        <v>1.2483814256849999</v>
      </c>
      <c r="K66">
        <v>1.114597393435</v>
      </c>
    </row>
    <row r="67" spans="6:11" x14ac:dyDescent="0.3">
      <c r="F67" s="3">
        <v>44064</v>
      </c>
      <c r="G67">
        <v>10</v>
      </c>
      <c r="H67">
        <v>1.7239147325149999</v>
      </c>
      <c r="I67">
        <v>1.0411124036200001</v>
      </c>
      <c r="J67">
        <v>1.252277398715</v>
      </c>
      <c r="K67">
        <v>1.1059482056299998</v>
      </c>
    </row>
    <row r="68" spans="6:11" x14ac:dyDescent="0.3">
      <c r="H68">
        <f>AVERAGE(H58:H67)</f>
        <v>1.6972063817494001</v>
      </c>
      <c r="I68">
        <f>AVERAGE(I58:I67)</f>
        <v>1.29341060954415</v>
      </c>
      <c r="J68">
        <f>AVERAGE(J58:J67)</f>
        <v>1.08134869714215</v>
      </c>
      <c r="K68">
        <f>AVERAGE(K58:K67)</f>
        <v>1.06311249205995</v>
      </c>
    </row>
    <row r="69" spans="6:11" x14ac:dyDescent="0.3">
      <c r="H69">
        <f>_xlfn.STDEV.S(H58:H67)</f>
        <v>0.50759251665656779</v>
      </c>
      <c r="I69">
        <f>_xlfn.STDEV.S(I58:I67)</f>
        <v>0.25113829667524751</v>
      </c>
      <c r="J69">
        <f>_xlfn.STDEV.S(J58:J67)</f>
        <v>0.17115331328387043</v>
      </c>
      <c r="K69">
        <f>_xlfn.STDEV.S(K58:K67)</f>
        <v>0.22591429647669034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1FF12-72D8-4840-BD87-E98A4FAF2108}">
  <dimension ref="A1:Z47"/>
  <sheetViews>
    <sheetView tabSelected="1" topLeftCell="D27" workbookViewId="0">
      <selection activeCell="G45" sqref="G45"/>
    </sheetView>
  </sheetViews>
  <sheetFormatPr defaultRowHeight="14.4" x14ac:dyDescent="0.3"/>
  <cols>
    <col min="3" max="3" width="9.6640625" bestFit="1" customWidth="1"/>
    <col min="6" max="6" width="12.109375" customWidth="1"/>
    <col min="7" max="7" width="12.88671875" customWidth="1"/>
  </cols>
  <sheetData>
    <row r="1" spans="1:23" x14ac:dyDescent="0.3">
      <c r="A1" t="s">
        <v>0</v>
      </c>
      <c r="B1" t="s">
        <v>12</v>
      </c>
      <c r="C1" t="s">
        <v>3</v>
      </c>
      <c r="D1" t="s">
        <v>4</v>
      </c>
      <c r="E1" t="s">
        <v>14</v>
      </c>
      <c r="F1" t="s">
        <v>5</v>
      </c>
      <c r="H1" t="s">
        <v>1</v>
      </c>
    </row>
    <row r="2" spans="1:23" x14ac:dyDescent="0.3">
      <c r="A2" t="s">
        <v>15</v>
      </c>
      <c r="B2">
        <v>3</v>
      </c>
      <c r="C2" s="1">
        <v>43998</v>
      </c>
      <c r="D2">
        <v>1</v>
      </c>
      <c r="E2">
        <v>1</v>
      </c>
      <c r="F2" t="s">
        <v>6</v>
      </c>
      <c r="H2" s="2">
        <v>0.99</v>
      </c>
    </row>
    <row r="3" spans="1:23" x14ac:dyDescent="0.3">
      <c r="A3" t="s">
        <v>15</v>
      </c>
      <c r="B3">
        <v>3</v>
      </c>
      <c r="C3" s="1">
        <v>43999</v>
      </c>
      <c r="D3">
        <v>2</v>
      </c>
      <c r="E3">
        <v>2</v>
      </c>
      <c r="F3" t="s">
        <v>6</v>
      </c>
      <c r="H3" s="2">
        <v>0.99</v>
      </c>
    </row>
    <row r="4" spans="1:23" x14ac:dyDescent="0.3">
      <c r="A4" t="s">
        <v>15</v>
      </c>
      <c r="B4">
        <v>3</v>
      </c>
      <c r="C4" s="1">
        <v>44000</v>
      </c>
      <c r="D4">
        <v>3</v>
      </c>
      <c r="E4">
        <v>1</v>
      </c>
      <c r="F4" t="s">
        <v>9</v>
      </c>
      <c r="H4" s="2">
        <v>0.34</v>
      </c>
    </row>
    <row r="5" spans="1:23" x14ac:dyDescent="0.3">
      <c r="A5" t="s">
        <v>15</v>
      </c>
      <c r="B5">
        <v>3</v>
      </c>
      <c r="C5" s="1">
        <v>44001</v>
      </c>
      <c r="D5">
        <v>4</v>
      </c>
      <c r="E5">
        <v>2</v>
      </c>
      <c r="F5" t="s">
        <v>9</v>
      </c>
      <c r="H5" s="2">
        <v>0.84</v>
      </c>
    </row>
    <row r="6" spans="1:23" x14ac:dyDescent="0.3">
      <c r="A6" t="s">
        <v>15</v>
      </c>
      <c r="B6">
        <v>3</v>
      </c>
      <c r="C6" s="1">
        <v>44005</v>
      </c>
      <c r="D6">
        <v>5</v>
      </c>
      <c r="E6">
        <v>3</v>
      </c>
      <c r="F6" t="s">
        <v>9</v>
      </c>
      <c r="H6" s="2">
        <v>0.9</v>
      </c>
    </row>
    <row r="7" spans="1:23" x14ac:dyDescent="0.3">
      <c r="A7" t="s">
        <v>15</v>
      </c>
      <c r="B7">
        <v>3</v>
      </c>
      <c r="C7" s="1">
        <v>44006</v>
      </c>
      <c r="D7">
        <v>6</v>
      </c>
      <c r="E7">
        <v>4</v>
      </c>
      <c r="F7" t="s">
        <v>9</v>
      </c>
      <c r="H7" s="2">
        <v>1</v>
      </c>
    </row>
    <row r="8" spans="1:23" x14ac:dyDescent="0.3">
      <c r="A8" t="s">
        <v>15</v>
      </c>
      <c r="B8">
        <v>3</v>
      </c>
      <c r="C8" s="1">
        <v>44007</v>
      </c>
      <c r="D8">
        <v>7</v>
      </c>
      <c r="E8">
        <v>1</v>
      </c>
      <c r="F8" t="s">
        <v>10</v>
      </c>
      <c r="H8" s="2">
        <v>1</v>
      </c>
    </row>
    <row r="9" spans="1:23" x14ac:dyDescent="0.3">
      <c r="A9" t="s">
        <v>15</v>
      </c>
      <c r="B9">
        <v>3</v>
      </c>
      <c r="C9" s="1">
        <v>44008</v>
      </c>
      <c r="D9">
        <v>8</v>
      </c>
      <c r="E9">
        <v>2</v>
      </c>
      <c r="F9" t="s">
        <v>10</v>
      </c>
      <c r="H9" s="2">
        <v>1</v>
      </c>
    </row>
    <row r="10" spans="1:23" x14ac:dyDescent="0.3">
      <c r="A10" t="s">
        <v>15</v>
      </c>
      <c r="B10">
        <v>3</v>
      </c>
      <c r="C10" s="1">
        <v>44009</v>
      </c>
      <c r="D10">
        <v>9</v>
      </c>
      <c r="E10">
        <v>1</v>
      </c>
      <c r="F10" t="s">
        <v>11</v>
      </c>
      <c r="H10" s="2">
        <v>0.96</v>
      </c>
    </row>
    <row r="11" spans="1:23" x14ac:dyDescent="0.3">
      <c r="A11" t="s">
        <v>15</v>
      </c>
      <c r="B11">
        <v>3</v>
      </c>
      <c r="C11" s="1">
        <v>44011</v>
      </c>
      <c r="D11">
        <v>10</v>
      </c>
      <c r="E11">
        <v>2</v>
      </c>
      <c r="F11" t="s">
        <v>11</v>
      </c>
      <c r="H11" s="2">
        <v>0.78</v>
      </c>
    </row>
    <row r="12" spans="1:23" x14ac:dyDescent="0.3">
      <c r="A12" t="s">
        <v>15</v>
      </c>
      <c r="B12">
        <v>3</v>
      </c>
      <c r="C12" s="1">
        <v>44012</v>
      </c>
      <c r="D12">
        <v>11</v>
      </c>
      <c r="E12">
        <v>3</v>
      </c>
      <c r="F12" t="s">
        <v>11</v>
      </c>
      <c r="H12" s="2">
        <v>0.94</v>
      </c>
    </row>
    <row r="13" spans="1:23" x14ac:dyDescent="0.3">
      <c r="A13" t="s">
        <v>15</v>
      </c>
      <c r="B13">
        <v>3</v>
      </c>
      <c r="C13" s="1">
        <v>44013</v>
      </c>
      <c r="D13">
        <v>12</v>
      </c>
      <c r="E13">
        <v>4</v>
      </c>
      <c r="F13" t="s">
        <v>11</v>
      </c>
      <c r="H13" s="2">
        <v>0.98</v>
      </c>
    </row>
    <row r="16" spans="1:23" x14ac:dyDescent="0.3">
      <c r="G16" t="s">
        <v>53</v>
      </c>
      <c r="H16" s="2" t="s">
        <v>33</v>
      </c>
      <c r="I16" t="s">
        <v>34</v>
      </c>
      <c r="J16" t="s">
        <v>50</v>
      </c>
      <c r="K16" t="s">
        <v>51</v>
      </c>
      <c r="L16" s="2" t="s">
        <v>35</v>
      </c>
      <c r="M16" t="s">
        <v>36</v>
      </c>
      <c r="N16" t="s">
        <v>50</v>
      </c>
      <c r="O16" t="s">
        <v>52</v>
      </c>
      <c r="P16" s="2" t="s">
        <v>37</v>
      </c>
      <c r="Q16" t="s">
        <v>38</v>
      </c>
      <c r="R16" t="s">
        <v>50</v>
      </c>
      <c r="S16" t="s">
        <v>52</v>
      </c>
      <c r="T16" s="2" t="s">
        <v>39</v>
      </c>
      <c r="U16" t="s">
        <v>40</v>
      </c>
      <c r="V16" t="s">
        <v>50</v>
      </c>
      <c r="W16" t="s">
        <v>52</v>
      </c>
    </row>
    <row r="17" spans="1:26" x14ac:dyDescent="0.3">
      <c r="A17" t="s">
        <v>15</v>
      </c>
      <c r="B17">
        <v>3</v>
      </c>
      <c r="C17" s="3">
        <v>44014</v>
      </c>
      <c r="D17">
        <v>13</v>
      </c>
      <c r="F17" t="s">
        <v>21</v>
      </c>
    </row>
    <row r="18" spans="1:26" x14ac:dyDescent="0.3">
      <c r="F18" t="s">
        <v>21</v>
      </c>
      <c r="Y18">
        <v>22</v>
      </c>
      <c r="Z18" t="s">
        <v>43</v>
      </c>
    </row>
    <row r="19" spans="1:26" x14ac:dyDescent="0.3">
      <c r="C19" s="3">
        <v>44018</v>
      </c>
      <c r="F19" t="s">
        <v>21</v>
      </c>
    </row>
    <row r="20" spans="1:26" x14ac:dyDescent="0.3">
      <c r="C20" s="3">
        <v>44019</v>
      </c>
      <c r="F20" t="s">
        <v>21</v>
      </c>
      <c r="G20" t="s">
        <v>69</v>
      </c>
    </row>
    <row r="21" spans="1:26" x14ac:dyDescent="0.3">
      <c r="C21" s="3">
        <v>44020</v>
      </c>
      <c r="F21" t="s">
        <v>22</v>
      </c>
      <c r="G21">
        <v>0</v>
      </c>
      <c r="H21">
        <v>3.492740304832151</v>
      </c>
      <c r="I21">
        <v>1.6603118132185875</v>
      </c>
      <c r="J21">
        <v>0</v>
      </c>
      <c r="K21">
        <v>10</v>
      </c>
      <c r="L21">
        <v>3.3903895225140999</v>
      </c>
      <c r="M21">
        <v>1.6669515259662409</v>
      </c>
      <c r="N21">
        <v>0</v>
      </c>
      <c r="O21">
        <v>8</v>
      </c>
      <c r="P21">
        <v>1.9846444855787002</v>
      </c>
      <c r="Q21">
        <v>1.625522799624419</v>
      </c>
      <c r="R21">
        <v>0</v>
      </c>
      <c r="S21">
        <v>4</v>
      </c>
      <c r="T21">
        <v>1.9241520852708001</v>
      </c>
      <c r="U21">
        <v>1.654434404055168</v>
      </c>
      <c r="V21">
        <v>0</v>
      </c>
      <c r="W21">
        <v>3</v>
      </c>
    </row>
    <row r="22" spans="1:26" x14ac:dyDescent="0.3">
      <c r="C22" s="3">
        <v>44021</v>
      </c>
      <c r="F22" t="s">
        <v>23</v>
      </c>
      <c r="G22">
        <v>3</v>
      </c>
      <c r="H22">
        <v>3.5999049709061501</v>
      </c>
      <c r="I22">
        <v>1.5561865550705598</v>
      </c>
      <c r="J22">
        <v>0</v>
      </c>
      <c r="K22">
        <v>10</v>
      </c>
      <c r="L22">
        <v>3.11893188613415</v>
      </c>
      <c r="M22">
        <v>1.7109006461378702</v>
      </c>
      <c r="N22">
        <v>0</v>
      </c>
      <c r="O22">
        <v>8</v>
      </c>
      <c r="P22">
        <v>2.2749752088447499</v>
      </c>
      <c r="Q22">
        <v>1.8820456301787221</v>
      </c>
      <c r="R22">
        <v>2</v>
      </c>
      <c r="S22">
        <v>5</v>
      </c>
      <c r="T22">
        <v>1.4273368579160999</v>
      </c>
      <c r="U22">
        <v>1.051066668693752</v>
      </c>
      <c r="V22">
        <v>1</v>
      </c>
      <c r="W22">
        <v>1</v>
      </c>
    </row>
    <row r="23" spans="1:26" x14ac:dyDescent="0.3">
      <c r="C23" s="3">
        <v>44025</v>
      </c>
      <c r="F23" t="s">
        <v>24</v>
      </c>
      <c r="G23">
        <v>1</v>
      </c>
      <c r="H23">
        <v>3.1747662087620001</v>
      </c>
      <c r="I23">
        <v>1.4131989554853159</v>
      </c>
      <c r="J23">
        <v>0</v>
      </c>
      <c r="K23">
        <v>6</v>
      </c>
      <c r="L23">
        <v>2.5016612640389999</v>
      </c>
      <c r="M23">
        <v>1.6421093845661345</v>
      </c>
      <c r="N23">
        <v>1</v>
      </c>
      <c r="O23">
        <v>3</v>
      </c>
      <c r="P23">
        <v>1.9515675979611999</v>
      </c>
      <c r="Q23">
        <v>1.2450313743800427</v>
      </c>
      <c r="R23">
        <v>0</v>
      </c>
      <c r="S23">
        <v>2</v>
      </c>
      <c r="T23">
        <v>1.10402258192805</v>
      </c>
      <c r="U23">
        <v>0.56637009831962615</v>
      </c>
      <c r="V23">
        <v>0</v>
      </c>
      <c r="W23">
        <v>0</v>
      </c>
    </row>
    <row r="24" spans="1:26" x14ac:dyDescent="0.3">
      <c r="C24" s="3">
        <v>44026</v>
      </c>
      <c r="F24" t="s">
        <v>25</v>
      </c>
      <c r="G24">
        <v>0</v>
      </c>
      <c r="H24">
        <v>1.9583949488055499</v>
      </c>
      <c r="I24">
        <v>1.3000555302393269</v>
      </c>
      <c r="J24">
        <v>0</v>
      </c>
      <c r="K24">
        <v>2</v>
      </c>
      <c r="L24">
        <v>1.7373136797331501</v>
      </c>
      <c r="M24">
        <v>1.1841468582707682</v>
      </c>
      <c r="N24">
        <v>0</v>
      </c>
      <c r="O24">
        <v>1</v>
      </c>
      <c r="P24">
        <v>1.7894671636406496</v>
      </c>
      <c r="Q24">
        <v>1.0199103519169377</v>
      </c>
      <c r="R24">
        <v>0</v>
      </c>
      <c r="S24">
        <v>0</v>
      </c>
      <c r="T24">
        <v>1.2194475461155998</v>
      </c>
      <c r="U24">
        <v>0.42321524962307644</v>
      </c>
      <c r="V24">
        <v>0</v>
      </c>
      <c r="W24">
        <v>0</v>
      </c>
    </row>
    <row r="25" spans="1:26" x14ac:dyDescent="0.3">
      <c r="C25" s="3">
        <v>44027</v>
      </c>
      <c r="F25" t="s">
        <v>26</v>
      </c>
      <c r="G25">
        <v>0</v>
      </c>
      <c r="H25">
        <v>2.6456824073177501</v>
      </c>
      <c r="I25">
        <v>1.8881664559175257</v>
      </c>
      <c r="J25">
        <v>0</v>
      </c>
      <c r="K25">
        <v>7</v>
      </c>
      <c r="L25">
        <v>2.5349294622682002</v>
      </c>
      <c r="M25">
        <v>1.5381343706739921</v>
      </c>
      <c r="N25">
        <v>0</v>
      </c>
      <c r="O25">
        <v>3</v>
      </c>
      <c r="P25">
        <v>1.1509949766070999</v>
      </c>
      <c r="Q25">
        <v>0.44979062470264219</v>
      </c>
      <c r="R25">
        <v>0</v>
      </c>
      <c r="S25">
        <v>0</v>
      </c>
      <c r="T25">
        <v>1.24182922944495</v>
      </c>
      <c r="U25">
        <v>0.60391687695119833</v>
      </c>
      <c r="V25">
        <v>1</v>
      </c>
      <c r="W25">
        <v>0</v>
      </c>
    </row>
    <row r="26" spans="1:26" x14ac:dyDescent="0.3">
      <c r="C26" s="3">
        <v>44028</v>
      </c>
      <c r="F26" t="s">
        <v>27</v>
      </c>
      <c r="G26">
        <v>0</v>
      </c>
      <c r="H26">
        <v>3.0471537214799005</v>
      </c>
      <c r="I26">
        <v>1.7936806208492515</v>
      </c>
      <c r="J26">
        <v>0</v>
      </c>
      <c r="K26">
        <v>8</v>
      </c>
      <c r="L26">
        <v>2.3214520177892504</v>
      </c>
      <c r="M26">
        <v>1.6748563407860109</v>
      </c>
      <c r="N26">
        <v>1</v>
      </c>
      <c r="O26">
        <v>4</v>
      </c>
      <c r="P26">
        <v>1.41375300929075</v>
      </c>
      <c r="Q26">
        <v>0.43458317138821262</v>
      </c>
      <c r="R26">
        <v>1</v>
      </c>
      <c r="S26">
        <v>0</v>
      </c>
      <c r="T26">
        <v>1.2705125193079498</v>
      </c>
      <c r="U26">
        <v>0.73914783974792531</v>
      </c>
      <c r="V26">
        <v>0</v>
      </c>
      <c r="W26">
        <v>0</v>
      </c>
    </row>
    <row r="27" spans="1:26" x14ac:dyDescent="0.3">
      <c r="C27" s="3">
        <v>44032</v>
      </c>
      <c r="F27" t="s">
        <v>28</v>
      </c>
      <c r="G27">
        <v>0</v>
      </c>
      <c r="H27">
        <v>1.9370997963935999</v>
      </c>
      <c r="I27">
        <v>1.3598066814474394</v>
      </c>
      <c r="J27">
        <v>0</v>
      </c>
      <c r="K27">
        <v>2</v>
      </c>
      <c r="L27">
        <v>2.0595472307528002</v>
      </c>
      <c r="M27">
        <v>1.205266261616825</v>
      </c>
      <c r="N27">
        <v>1</v>
      </c>
      <c r="O27">
        <v>2</v>
      </c>
      <c r="P27">
        <v>1.2404620962447996</v>
      </c>
      <c r="Q27">
        <v>0.48191746685243431</v>
      </c>
      <c r="R27">
        <v>0</v>
      </c>
      <c r="S27">
        <v>0</v>
      </c>
      <c r="T27">
        <v>1.1138141848033156</v>
      </c>
      <c r="U27">
        <v>0.47159571789602805</v>
      </c>
      <c r="V27">
        <v>1</v>
      </c>
      <c r="W27">
        <v>1</v>
      </c>
    </row>
    <row r="28" spans="1:26" x14ac:dyDescent="0.3">
      <c r="C28" s="3">
        <v>44033</v>
      </c>
      <c r="F28" t="s">
        <v>29</v>
      </c>
      <c r="G28">
        <v>0</v>
      </c>
      <c r="H28">
        <v>2.7371603119829002</v>
      </c>
      <c r="I28">
        <v>1.5516732235984079</v>
      </c>
      <c r="J28">
        <v>0</v>
      </c>
      <c r="K28">
        <v>4</v>
      </c>
      <c r="L28">
        <v>1.8578798953552003</v>
      </c>
      <c r="M28">
        <v>1.2302459164810313</v>
      </c>
      <c r="N28">
        <v>0</v>
      </c>
      <c r="O28">
        <v>2</v>
      </c>
      <c r="P28">
        <v>1.8754536579541004</v>
      </c>
      <c r="Q28">
        <v>1.3473047233154758</v>
      </c>
      <c r="R28">
        <v>2</v>
      </c>
      <c r="S28">
        <v>2</v>
      </c>
      <c r="T28">
        <v>1.1656249670015</v>
      </c>
      <c r="U28">
        <v>0.61119596479128468</v>
      </c>
      <c r="V28">
        <v>0</v>
      </c>
      <c r="W28">
        <v>0</v>
      </c>
    </row>
    <row r="29" spans="1:26" x14ac:dyDescent="0.3">
      <c r="C29" s="3">
        <v>44034</v>
      </c>
      <c r="F29" t="s">
        <v>30</v>
      </c>
      <c r="G29">
        <v>1</v>
      </c>
      <c r="H29">
        <v>2.2948459239037504</v>
      </c>
      <c r="I29">
        <v>1.6777227259127401</v>
      </c>
      <c r="J29">
        <v>0</v>
      </c>
      <c r="K29">
        <v>5</v>
      </c>
      <c r="L29">
        <v>1.9294445852227498</v>
      </c>
      <c r="M29">
        <v>1.3730194995988221</v>
      </c>
      <c r="N29">
        <v>0</v>
      </c>
      <c r="O29">
        <v>2</v>
      </c>
      <c r="P29">
        <v>1.9058838927891002</v>
      </c>
      <c r="Q29">
        <v>1.2917069104595185</v>
      </c>
      <c r="R29">
        <v>1</v>
      </c>
      <c r="S29">
        <v>2</v>
      </c>
      <c r="T29">
        <v>1.1605636330851499</v>
      </c>
      <c r="U29">
        <v>0.3975466769045658</v>
      </c>
      <c r="V29">
        <v>0</v>
      </c>
      <c r="W29">
        <v>0</v>
      </c>
    </row>
    <row r="30" spans="1:26" x14ac:dyDescent="0.3">
      <c r="C30" s="3">
        <v>44035</v>
      </c>
      <c r="E30" t="s">
        <v>67</v>
      </c>
      <c r="F30" t="s">
        <v>21</v>
      </c>
      <c r="G30">
        <v>2</v>
      </c>
      <c r="H30">
        <v>2.6254730159130997</v>
      </c>
      <c r="I30">
        <v>1.722732426282668</v>
      </c>
      <c r="J30">
        <v>6</v>
      </c>
      <c r="K30">
        <v>0</v>
      </c>
      <c r="L30">
        <v>1.7049405886975499</v>
      </c>
      <c r="M30">
        <v>1.4905540890934796</v>
      </c>
      <c r="N30">
        <v>3</v>
      </c>
      <c r="O30">
        <v>0</v>
      </c>
      <c r="P30">
        <v>1.4970448770100002</v>
      </c>
      <c r="Q30">
        <v>0.75220459607428469</v>
      </c>
      <c r="R30">
        <v>0</v>
      </c>
      <c r="S30">
        <v>0</v>
      </c>
      <c r="T30">
        <v>1.9479884450727003</v>
      </c>
      <c r="U30">
        <v>1.1924320299674087</v>
      </c>
      <c r="V30">
        <v>1</v>
      </c>
      <c r="W30">
        <v>0</v>
      </c>
    </row>
    <row r="31" spans="1:26" x14ac:dyDescent="0.3">
      <c r="G31">
        <f>SUM(G21:G30)</f>
        <v>7</v>
      </c>
      <c r="H31">
        <f>AVERAGE(H21:H30)</f>
        <v>2.7513221610296852</v>
      </c>
      <c r="I31">
        <f>AVERAGE(I21:I30)</f>
        <v>1.5923534988021824</v>
      </c>
      <c r="J31">
        <f>SUM(J21:J30)</f>
        <v>6</v>
      </c>
      <c r="K31">
        <f>SUM(K21:K30)</f>
        <v>54</v>
      </c>
      <c r="L31">
        <f>AVERAGE(L21:L30)</f>
        <v>2.3156490132506149</v>
      </c>
      <c r="M31">
        <f>AVERAGE(M21:M30)</f>
        <v>1.4716184893191175</v>
      </c>
      <c r="N31">
        <f>SUM(N21:N30)</f>
        <v>6</v>
      </c>
      <c r="O31">
        <f>SUM(O21:O30)</f>
        <v>33</v>
      </c>
      <c r="P31">
        <f>AVERAGE(P21:P30)</f>
        <v>1.708424696592115</v>
      </c>
      <c r="Q31">
        <f>AVERAGE(Q21:Q30)</f>
        <v>1.0530017648892689</v>
      </c>
      <c r="R31">
        <f>SUM(R21:R30)</f>
        <v>6</v>
      </c>
      <c r="S31">
        <f>SUM(S21:S30)</f>
        <v>15</v>
      </c>
      <c r="T31">
        <f>AVERAGE(T21:T30)</f>
        <v>1.3575292049946117</v>
      </c>
      <c r="U31">
        <f>AVERAGE(U21:U30)</f>
        <v>0.77109215269500331</v>
      </c>
      <c r="V31">
        <f>SUM(V21:V30)</f>
        <v>4</v>
      </c>
      <c r="W31">
        <f>SUM(W21:W30)</f>
        <v>5</v>
      </c>
    </row>
    <row r="32" spans="1:26" x14ac:dyDescent="0.3">
      <c r="H32">
        <f>_xlfn.STDEV.S(H21:H30)</f>
        <v>0.58346430184761777</v>
      </c>
      <c r="L32">
        <f>_xlfn.STDEV.S(L21:L30)</f>
        <v>0.57877070590143731</v>
      </c>
      <c r="P32">
        <f>_xlfn.STDEV.S(P21:P30)</f>
        <v>0.36378897031099849</v>
      </c>
      <c r="T32">
        <f>_xlfn.STDEV.S(T21:T30)</f>
        <v>0.3186581127834055</v>
      </c>
    </row>
    <row r="34" spans="5:11" x14ac:dyDescent="0.3">
      <c r="F34" t="s">
        <v>115</v>
      </c>
    </row>
    <row r="35" spans="5:11" x14ac:dyDescent="0.3">
      <c r="E35" t="s">
        <v>54</v>
      </c>
      <c r="F35" s="3">
        <v>44019</v>
      </c>
      <c r="G35" t="s">
        <v>21</v>
      </c>
    </row>
    <row r="36" spans="5:11" x14ac:dyDescent="0.3">
      <c r="F36" s="3">
        <v>44020</v>
      </c>
      <c r="G36" t="s">
        <v>22</v>
      </c>
      <c r="H36">
        <v>4.248407162725</v>
      </c>
      <c r="I36">
        <v>3.8265619968150002</v>
      </c>
      <c r="J36">
        <v>1.2266290011200001</v>
      </c>
      <c r="K36">
        <v>1.073280193275</v>
      </c>
    </row>
    <row r="37" spans="5:11" x14ac:dyDescent="0.3">
      <c r="F37" s="3">
        <v>44021</v>
      </c>
      <c r="G37" t="s">
        <v>23</v>
      </c>
      <c r="H37">
        <v>4.2672046662750001</v>
      </c>
      <c r="I37">
        <v>2.7543031463250003</v>
      </c>
      <c r="J37">
        <v>1.38118305069</v>
      </c>
      <c r="K37">
        <v>0.99642255040600003</v>
      </c>
    </row>
    <row r="38" spans="5:11" x14ac:dyDescent="0.3">
      <c r="F38" s="3">
        <v>44025</v>
      </c>
      <c r="G38" t="s">
        <v>24</v>
      </c>
      <c r="H38">
        <v>3.0916748498</v>
      </c>
      <c r="I38">
        <v>1.8176998092400001</v>
      </c>
      <c r="J38">
        <v>1.7832996329049999</v>
      </c>
      <c r="K38">
        <v>0.95330994541050007</v>
      </c>
    </row>
    <row r="39" spans="5:11" x14ac:dyDescent="0.3">
      <c r="F39" s="3">
        <v>44026</v>
      </c>
      <c r="G39" t="s">
        <v>25</v>
      </c>
      <c r="H39">
        <v>1.3714904917299999</v>
      </c>
      <c r="I39">
        <v>1.409958477195</v>
      </c>
      <c r="J39">
        <v>1.5083098398249999</v>
      </c>
      <c r="K39">
        <v>1.261468045295</v>
      </c>
    </row>
    <row r="40" spans="5:11" x14ac:dyDescent="0.3">
      <c r="F40" s="3">
        <v>44027</v>
      </c>
      <c r="G40" t="s">
        <v>26</v>
      </c>
      <c r="H40">
        <v>1.51839137198</v>
      </c>
      <c r="I40">
        <v>1.9652364221500001</v>
      </c>
      <c r="J40">
        <v>1.1716143825900001</v>
      </c>
      <c r="K40">
        <v>1.061225894955</v>
      </c>
    </row>
    <row r="41" spans="5:11" x14ac:dyDescent="0.3">
      <c r="F41" s="3">
        <v>44028</v>
      </c>
      <c r="G41" t="s">
        <v>27</v>
      </c>
      <c r="H41">
        <v>3.17047930282</v>
      </c>
      <c r="I41">
        <v>1.8759516191750001</v>
      </c>
      <c r="J41">
        <v>1.4463778196649999</v>
      </c>
      <c r="K41">
        <v>1.0353625743900001</v>
      </c>
    </row>
    <row r="42" spans="5:11" x14ac:dyDescent="0.3">
      <c r="F42" s="3">
        <v>44032</v>
      </c>
      <c r="G42" t="s">
        <v>28</v>
      </c>
      <c r="H42">
        <v>1.52287251735</v>
      </c>
      <c r="I42">
        <v>1.6713805474000001</v>
      </c>
      <c r="J42">
        <v>1.147405946805</v>
      </c>
      <c r="K42">
        <v>1.1526682294199999</v>
      </c>
    </row>
    <row r="43" spans="5:11" x14ac:dyDescent="0.3">
      <c r="F43" s="3">
        <v>44033</v>
      </c>
      <c r="G43" t="s">
        <v>29</v>
      </c>
      <c r="H43">
        <v>2.8647889015249999</v>
      </c>
      <c r="I43">
        <v>1.3932063716349998</v>
      </c>
      <c r="J43">
        <v>1.47368330747</v>
      </c>
      <c r="K43">
        <v>1.10743970005</v>
      </c>
    </row>
    <row r="44" spans="5:11" x14ac:dyDescent="0.3">
      <c r="F44" s="3">
        <v>44034</v>
      </c>
      <c r="G44" t="s">
        <v>30</v>
      </c>
      <c r="H44">
        <v>1.5487538759500001</v>
      </c>
      <c r="I44">
        <v>1.297197540815</v>
      </c>
      <c r="J44">
        <v>1.4100293096850001</v>
      </c>
      <c r="K44">
        <v>1.043970922645</v>
      </c>
    </row>
    <row r="45" spans="5:11" x14ac:dyDescent="0.3">
      <c r="E45" t="s">
        <v>67</v>
      </c>
      <c r="F45" s="3">
        <v>44035</v>
      </c>
      <c r="G45" t="s">
        <v>21</v>
      </c>
      <c r="H45">
        <v>1.608607556265</v>
      </c>
      <c r="I45">
        <v>1.0581233435699999</v>
      </c>
      <c r="J45">
        <v>1.1620392368650001</v>
      </c>
      <c r="K45">
        <v>1.5201850620199999</v>
      </c>
    </row>
    <row r="46" spans="5:11" x14ac:dyDescent="0.3">
      <c r="G46" t="s">
        <v>114</v>
      </c>
      <c r="H46">
        <f>AVERAGE(H36:H45)</f>
        <v>2.5212670696419996</v>
      </c>
      <c r="I46">
        <f>AVERAGE(I36:I45)</f>
        <v>1.9069619274319998</v>
      </c>
      <c r="J46">
        <f>AVERAGE(J36:J45)</f>
        <v>1.3710571527619999</v>
      </c>
      <c r="K46">
        <f>AVERAGE(K36:K45)</f>
        <v>1.1205333117866501</v>
      </c>
    </row>
    <row r="47" spans="5:11" x14ac:dyDescent="0.3">
      <c r="H47">
        <f>_xlfn.STDEV.S(H36:H45)</f>
        <v>1.15467295159035</v>
      </c>
      <c r="I47">
        <f>_xlfn.STDEV.S(I36:I45)</f>
        <v>0.82151433241193683</v>
      </c>
      <c r="J47">
        <f>_xlfn.STDEV.S(J36:J45)</f>
        <v>0.20026485699081442</v>
      </c>
      <c r="K47">
        <f>_xlfn.STDEV.S(K36:K45)</f>
        <v>0.16432401338209932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CAD60-2764-475C-B5E9-6CE0F0BAC552}">
  <dimension ref="A1:X53"/>
  <sheetViews>
    <sheetView topLeftCell="A31" workbookViewId="0">
      <selection activeCell="H35" sqref="H35"/>
    </sheetView>
  </sheetViews>
  <sheetFormatPr defaultRowHeight="14.4" x14ac:dyDescent="0.3"/>
  <cols>
    <col min="4" max="4" width="9.6640625" bestFit="1" customWidth="1"/>
    <col min="7" max="8" width="11.88671875" customWidth="1"/>
  </cols>
  <sheetData>
    <row r="1" spans="1:9" x14ac:dyDescent="0.3">
      <c r="A1" t="s">
        <v>0</v>
      </c>
      <c r="B1" t="s">
        <v>12</v>
      </c>
      <c r="C1" t="s">
        <v>19</v>
      </c>
      <c r="D1" t="s">
        <v>3</v>
      </c>
      <c r="E1" t="s">
        <v>4</v>
      </c>
      <c r="F1" t="s">
        <v>14</v>
      </c>
      <c r="G1" t="s">
        <v>5</v>
      </c>
      <c r="I1" t="s">
        <v>1</v>
      </c>
    </row>
    <row r="2" spans="1:9" x14ac:dyDescent="0.3">
      <c r="A2" t="s">
        <v>18</v>
      </c>
      <c r="B2">
        <v>3</v>
      </c>
      <c r="C2">
        <v>5</v>
      </c>
      <c r="D2" s="1">
        <v>43998</v>
      </c>
      <c r="E2">
        <v>1</v>
      </c>
      <c r="F2">
        <v>1</v>
      </c>
      <c r="G2" t="s">
        <v>6</v>
      </c>
      <c r="I2" s="2">
        <v>1</v>
      </c>
    </row>
    <row r="3" spans="1:9" x14ac:dyDescent="0.3">
      <c r="A3" t="s">
        <v>18</v>
      </c>
      <c r="B3">
        <v>3</v>
      </c>
      <c r="C3">
        <v>5</v>
      </c>
      <c r="D3" s="1">
        <v>43999</v>
      </c>
      <c r="E3">
        <v>2</v>
      </c>
      <c r="F3">
        <v>2</v>
      </c>
      <c r="G3" t="s">
        <v>6</v>
      </c>
      <c r="I3" s="2">
        <v>1</v>
      </c>
    </row>
    <row r="4" spans="1:9" x14ac:dyDescent="0.3">
      <c r="A4" t="s">
        <v>18</v>
      </c>
      <c r="B4">
        <v>3</v>
      </c>
      <c r="C4">
        <v>5</v>
      </c>
      <c r="D4" s="1">
        <v>44000</v>
      </c>
      <c r="E4">
        <v>3</v>
      </c>
      <c r="F4">
        <v>1</v>
      </c>
      <c r="G4" t="s">
        <v>9</v>
      </c>
      <c r="I4" s="2">
        <v>0.98</v>
      </c>
    </row>
    <row r="5" spans="1:9" x14ac:dyDescent="0.3">
      <c r="A5" t="s">
        <v>18</v>
      </c>
      <c r="B5">
        <v>3</v>
      </c>
      <c r="C5">
        <v>5</v>
      </c>
      <c r="D5" s="1">
        <v>44001</v>
      </c>
      <c r="E5">
        <v>4</v>
      </c>
      <c r="F5">
        <v>2</v>
      </c>
      <c r="G5" t="s">
        <v>9</v>
      </c>
      <c r="I5" s="2">
        <v>0.89</v>
      </c>
    </row>
    <row r="6" spans="1:9" x14ac:dyDescent="0.3">
      <c r="A6" t="s">
        <v>18</v>
      </c>
      <c r="B6">
        <v>3</v>
      </c>
      <c r="C6">
        <v>5</v>
      </c>
      <c r="D6" s="1">
        <v>44005</v>
      </c>
      <c r="E6">
        <v>5</v>
      </c>
      <c r="F6">
        <v>3</v>
      </c>
      <c r="G6" t="s">
        <v>9</v>
      </c>
      <c r="I6" s="2">
        <v>0.95</v>
      </c>
    </row>
    <row r="7" spans="1:9" x14ac:dyDescent="0.3">
      <c r="A7" t="s">
        <v>18</v>
      </c>
      <c r="B7">
        <v>3</v>
      </c>
      <c r="C7">
        <v>5</v>
      </c>
      <c r="D7" s="1">
        <v>44006</v>
      </c>
      <c r="E7">
        <v>6</v>
      </c>
      <c r="F7">
        <v>4</v>
      </c>
      <c r="G7" t="s">
        <v>9</v>
      </c>
      <c r="I7" s="2">
        <v>0.98</v>
      </c>
    </row>
    <row r="8" spans="1:9" x14ac:dyDescent="0.3">
      <c r="A8" t="s">
        <v>18</v>
      </c>
      <c r="B8">
        <v>3</v>
      </c>
      <c r="C8">
        <v>5</v>
      </c>
      <c r="D8" s="1">
        <v>44007</v>
      </c>
      <c r="E8">
        <v>7</v>
      </c>
      <c r="F8">
        <v>1</v>
      </c>
      <c r="G8" t="s">
        <v>10</v>
      </c>
      <c r="I8" s="2">
        <v>0.34</v>
      </c>
    </row>
    <row r="9" spans="1:9" x14ac:dyDescent="0.3">
      <c r="A9" t="s">
        <v>18</v>
      </c>
      <c r="B9">
        <v>3</v>
      </c>
      <c r="C9">
        <v>5</v>
      </c>
      <c r="D9" s="1">
        <v>44008</v>
      </c>
      <c r="E9">
        <v>8</v>
      </c>
      <c r="F9">
        <v>2</v>
      </c>
      <c r="G9" t="s">
        <v>10</v>
      </c>
      <c r="I9" s="2">
        <v>1</v>
      </c>
    </row>
    <row r="10" spans="1:9" x14ac:dyDescent="0.3">
      <c r="A10" t="s">
        <v>18</v>
      </c>
      <c r="B10">
        <v>3</v>
      </c>
      <c r="C10">
        <v>5</v>
      </c>
      <c r="D10" s="1">
        <v>44009</v>
      </c>
      <c r="E10">
        <v>9</v>
      </c>
      <c r="F10">
        <v>3</v>
      </c>
      <c r="G10" t="s">
        <v>10</v>
      </c>
      <c r="I10" s="2">
        <v>0.93</v>
      </c>
    </row>
    <row r="11" spans="1:9" x14ac:dyDescent="0.3">
      <c r="A11" t="s">
        <v>18</v>
      </c>
      <c r="B11">
        <v>3</v>
      </c>
      <c r="C11">
        <v>5</v>
      </c>
      <c r="D11" s="1">
        <v>44011</v>
      </c>
      <c r="E11">
        <v>10</v>
      </c>
      <c r="F11">
        <v>1</v>
      </c>
      <c r="G11" t="s">
        <v>11</v>
      </c>
      <c r="I11" s="2">
        <v>0.99</v>
      </c>
    </row>
    <row r="12" spans="1:9" x14ac:dyDescent="0.3">
      <c r="A12" t="s">
        <v>18</v>
      </c>
      <c r="B12">
        <v>3</v>
      </c>
      <c r="C12">
        <v>5</v>
      </c>
      <c r="D12" s="1">
        <v>44012</v>
      </c>
      <c r="E12">
        <v>11</v>
      </c>
      <c r="F12">
        <v>2</v>
      </c>
      <c r="G12" t="s">
        <v>11</v>
      </c>
      <c r="I12" s="2">
        <v>0.38</v>
      </c>
    </row>
    <row r="13" spans="1:9" x14ac:dyDescent="0.3">
      <c r="A13" t="s">
        <v>18</v>
      </c>
      <c r="B13">
        <v>3</v>
      </c>
      <c r="C13">
        <v>5</v>
      </c>
      <c r="D13" s="1">
        <v>44013</v>
      </c>
      <c r="E13">
        <v>12</v>
      </c>
      <c r="F13">
        <v>3</v>
      </c>
      <c r="G13" t="s">
        <v>11</v>
      </c>
      <c r="I13" s="2">
        <v>0.35</v>
      </c>
    </row>
    <row r="14" spans="1:9" x14ac:dyDescent="0.3">
      <c r="A14" t="s">
        <v>18</v>
      </c>
      <c r="B14">
        <v>3</v>
      </c>
      <c r="C14">
        <v>5</v>
      </c>
      <c r="D14" s="1">
        <v>44014</v>
      </c>
      <c r="E14">
        <v>13</v>
      </c>
      <c r="F14">
        <v>4</v>
      </c>
      <c r="G14" t="s">
        <v>11</v>
      </c>
      <c r="I14" s="2">
        <v>0.95</v>
      </c>
    </row>
    <row r="15" spans="1:9" x14ac:dyDescent="0.3">
      <c r="A15" t="s">
        <v>18</v>
      </c>
      <c r="B15">
        <v>3</v>
      </c>
      <c r="C15">
        <v>5</v>
      </c>
      <c r="D15" s="1">
        <v>44015</v>
      </c>
      <c r="E15">
        <v>14</v>
      </c>
      <c r="F15">
        <v>5</v>
      </c>
      <c r="G15" t="s">
        <v>11</v>
      </c>
      <c r="I15" s="2">
        <v>0.99</v>
      </c>
    </row>
    <row r="17" spans="1:24" x14ac:dyDescent="0.3">
      <c r="H17" t="s">
        <v>53</v>
      </c>
      <c r="I17" t="s">
        <v>57</v>
      </c>
      <c r="J17" t="s">
        <v>58</v>
      </c>
      <c r="K17" t="s">
        <v>54</v>
      </c>
      <c r="L17" t="s">
        <v>56</v>
      </c>
      <c r="M17" t="s">
        <v>59</v>
      </c>
      <c r="N17" t="s">
        <v>60</v>
      </c>
      <c r="O17" t="s">
        <v>54</v>
      </c>
      <c r="P17" t="s">
        <v>56</v>
      </c>
      <c r="Q17" t="s">
        <v>61</v>
      </c>
      <c r="R17" t="s">
        <v>62</v>
      </c>
      <c r="S17" t="s">
        <v>54</v>
      </c>
      <c r="T17" t="s">
        <v>56</v>
      </c>
      <c r="U17" t="s">
        <v>63</v>
      </c>
      <c r="V17" t="s">
        <v>64</v>
      </c>
      <c r="W17" t="s">
        <v>54</v>
      </c>
      <c r="X17" t="s">
        <v>56</v>
      </c>
    </row>
    <row r="18" spans="1:24" x14ac:dyDescent="0.3">
      <c r="A18" t="s">
        <v>18</v>
      </c>
      <c r="B18">
        <v>3</v>
      </c>
      <c r="C18">
        <v>5</v>
      </c>
      <c r="D18" s="1">
        <v>44018</v>
      </c>
      <c r="E18">
        <v>15</v>
      </c>
      <c r="F18" t="s">
        <v>70</v>
      </c>
      <c r="G18" t="s">
        <v>21</v>
      </c>
      <c r="H18">
        <v>1</v>
      </c>
      <c r="I18">
        <v>1.3809340000152546</v>
      </c>
      <c r="J18">
        <v>0.39128455575602278</v>
      </c>
      <c r="K18">
        <v>0</v>
      </c>
      <c r="L18">
        <v>0</v>
      </c>
      <c r="M18">
        <v>1.6579970450024093</v>
      </c>
      <c r="N18">
        <v>0.99875722171637427</v>
      </c>
      <c r="O18">
        <v>0</v>
      </c>
      <c r="P18">
        <v>0</v>
      </c>
      <c r="Q18">
        <v>1.4958030250505501</v>
      </c>
      <c r="R18">
        <v>0.47975212749673396</v>
      </c>
      <c r="S18">
        <v>0</v>
      </c>
      <c r="T18">
        <v>0</v>
      </c>
      <c r="U18">
        <v>1.7614367299829556</v>
      </c>
      <c r="V18">
        <v>0.9711572153420428</v>
      </c>
      <c r="W18">
        <v>0</v>
      </c>
      <c r="X18">
        <v>1</v>
      </c>
    </row>
    <row r="19" spans="1:24" x14ac:dyDescent="0.3">
      <c r="D19" s="3">
        <v>44019</v>
      </c>
      <c r="F19" t="s">
        <v>70</v>
      </c>
      <c r="G19" t="s">
        <v>22</v>
      </c>
      <c r="H19">
        <v>0</v>
      </c>
      <c r="I19">
        <v>0.95897898499388057</v>
      </c>
      <c r="J19">
        <v>0.24728919251217468</v>
      </c>
      <c r="K19">
        <v>0</v>
      </c>
      <c r="L19">
        <v>0</v>
      </c>
      <c r="M19">
        <v>1.3165339749772067</v>
      </c>
      <c r="N19">
        <v>0.58188594119413173</v>
      </c>
      <c r="O19">
        <v>0</v>
      </c>
      <c r="P19">
        <v>0</v>
      </c>
      <c r="Q19">
        <v>1.0464425700483817</v>
      </c>
      <c r="R19">
        <v>0.33849730239227221</v>
      </c>
      <c r="S19">
        <v>0</v>
      </c>
      <c r="T19">
        <v>0</v>
      </c>
      <c r="U19">
        <v>1.2661359143066415</v>
      </c>
      <c r="V19">
        <v>0.68063117797776385</v>
      </c>
      <c r="W19">
        <v>0</v>
      </c>
      <c r="X19">
        <v>0</v>
      </c>
    </row>
    <row r="20" spans="1:24" x14ac:dyDescent="0.3">
      <c r="D20" s="3">
        <v>44020</v>
      </c>
      <c r="F20" t="s">
        <v>70</v>
      </c>
      <c r="G20" t="s">
        <v>23</v>
      </c>
      <c r="H20" t="s">
        <v>48</v>
      </c>
    </row>
    <row r="21" spans="1:24" x14ac:dyDescent="0.3">
      <c r="D21" s="3">
        <v>44021</v>
      </c>
      <c r="E21" t="s">
        <v>47</v>
      </c>
      <c r="F21" t="s">
        <v>70</v>
      </c>
      <c r="G21" t="s">
        <v>23</v>
      </c>
      <c r="H21" t="s">
        <v>65</v>
      </c>
    </row>
    <row r="22" spans="1:24" x14ac:dyDescent="0.3">
      <c r="D22" s="3">
        <v>44025</v>
      </c>
      <c r="F22" t="s">
        <v>70</v>
      </c>
      <c r="G22" t="s">
        <v>24</v>
      </c>
      <c r="H22" t="s">
        <v>66</v>
      </c>
    </row>
    <row r="23" spans="1:24" x14ac:dyDescent="0.3">
      <c r="F23" t="s">
        <v>70</v>
      </c>
      <c r="G23" t="s">
        <v>25</v>
      </c>
    </row>
    <row r="24" spans="1:24" x14ac:dyDescent="0.3">
      <c r="D24" s="3">
        <v>44027</v>
      </c>
      <c r="F24" t="s">
        <v>70</v>
      </c>
      <c r="G24" t="s">
        <v>26</v>
      </c>
      <c r="H24" t="s">
        <v>68</v>
      </c>
    </row>
    <row r="25" spans="1:24" x14ac:dyDescent="0.3">
      <c r="D25" s="3">
        <v>44028</v>
      </c>
      <c r="F25" t="s">
        <v>71</v>
      </c>
      <c r="G25" t="s">
        <v>22</v>
      </c>
      <c r="H25">
        <v>1</v>
      </c>
      <c r="I25">
        <v>0.8485252541983499</v>
      </c>
      <c r="J25">
        <v>0.20313887335685965</v>
      </c>
      <c r="K25">
        <v>0</v>
      </c>
      <c r="L25">
        <v>0</v>
      </c>
      <c r="M25">
        <v>0.98429482948540004</v>
      </c>
      <c r="N25">
        <v>0.22560576504515306</v>
      </c>
      <c r="O25">
        <v>0</v>
      </c>
      <c r="P25">
        <v>0</v>
      </c>
      <c r="Q25">
        <v>0.8888930684393499</v>
      </c>
      <c r="R25">
        <v>0.24152839811351487</v>
      </c>
      <c r="S25">
        <v>0</v>
      </c>
      <c r="T25">
        <v>0</v>
      </c>
      <c r="U25">
        <v>0.85169366660094992</v>
      </c>
      <c r="V25">
        <v>0.26578461159390881</v>
      </c>
      <c r="W25">
        <v>0</v>
      </c>
      <c r="X25">
        <v>0</v>
      </c>
    </row>
    <row r="26" spans="1:24" x14ac:dyDescent="0.3">
      <c r="D26" s="3">
        <v>44032</v>
      </c>
      <c r="F26" t="s">
        <v>72</v>
      </c>
      <c r="G26" t="s">
        <v>23</v>
      </c>
      <c r="H26">
        <v>0</v>
      </c>
      <c r="I26">
        <v>1.0104045106324997</v>
      </c>
      <c r="J26">
        <v>0.50645934197408005</v>
      </c>
      <c r="K26">
        <v>0</v>
      </c>
      <c r="L26">
        <v>0</v>
      </c>
      <c r="M26">
        <v>0.81595295304450011</v>
      </c>
      <c r="N26">
        <v>0.14910365715821186</v>
      </c>
      <c r="O26">
        <v>0</v>
      </c>
      <c r="P26">
        <v>0</v>
      </c>
      <c r="Q26">
        <v>0.94795124984834978</v>
      </c>
      <c r="R26">
        <v>0.26981780186865401</v>
      </c>
      <c r="S26">
        <v>0</v>
      </c>
      <c r="T26">
        <v>0</v>
      </c>
      <c r="U26">
        <v>0.77758770689830004</v>
      </c>
      <c r="V26">
        <v>0.20658802664914508</v>
      </c>
      <c r="W26">
        <v>0</v>
      </c>
      <c r="X26">
        <v>0</v>
      </c>
    </row>
    <row r="27" spans="1:24" x14ac:dyDescent="0.3">
      <c r="D27" s="3">
        <v>44033</v>
      </c>
      <c r="F27" t="s">
        <v>72</v>
      </c>
      <c r="G27" t="s">
        <v>24</v>
      </c>
      <c r="H27">
        <v>0</v>
      </c>
      <c r="I27">
        <v>0.89521740167439989</v>
      </c>
      <c r="J27">
        <v>0.28054557556993737</v>
      </c>
      <c r="K27">
        <v>0</v>
      </c>
      <c r="L27">
        <v>0</v>
      </c>
      <c r="M27">
        <v>0.82965422302934999</v>
      </c>
      <c r="N27">
        <v>0.16978170317363717</v>
      </c>
      <c r="O27">
        <v>0</v>
      </c>
      <c r="P27">
        <v>0</v>
      </c>
      <c r="Q27">
        <v>0.82178799970954997</v>
      </c>
      <c r="R27">
        <v>0.23170956073719098</v>
      </c>
      <c r="S27">
        <v>0</v>
      </c>
      <c r="T27">
        <v>0</v>
      </c>
      <c r="U27">
        <v>1.1034823304278498</v>
      </c>
      <c r="V27">
        <v>0.79311839714922239</v>
      </c>
      <c r="W27">
        <v>0</v>
      </c>
      <c r="X27">
        <v>0</v>
      </c>
    </row>
    <row r="28" spans="1:24" x14ac:dyDescent="0.3">
      <c r="D28" s="3">
        <v>44034</v>
      </c>
      <c r="F28" t="s">
        <v>72</v>
      </c>
      <c r="G28" t="s">
        <v>25</v>
      </c>
      <c r="H28">
        <v>0</v>
      </c>
      <c r="I28">
        <v>0.82063840604395</v>
      </c>
      <c r="J28">
        <v>0.29063542291522776</v>
      </c>
      <c r="K28">
        <v>0</v>
      </c>
      <c r="L28">
        <v>0</v>
      </c>
      <c r="M28">
        <v>0.9344494289016001</v>
      </c>
      <c r="N28">
        <v>0.2644836171362912</v>
      </c>
      <c r="O28">
        <v>0</v>
      </c>
      <c r="P28">
        <v>0</v>
      </c>
      <c r="Q28">
        <v>0.88089720846554997</v>
      </c>
      <c r="R28">
        <v>0.26225664830430995</v>
      </c>
      <c r="S28">
        <v>0</v>
      </c>
      <c r="T28">
        <v>0</v>
      </c>
      <c r="U28">
        <v>0.99775255166450028</v>
      </c>
      <c r="V28">
        <v>0.51409811334010536</v>
      </c>
      <c r="W28">
        <v>0</v>
      </c>
      <c r="X28">
        <v>0</v>
      </c>
    </row>
    <row r="29" spans="1:24" x14ac:dyDescent="0.3">
      <c r="D29" s="3">
        <v>44035</v>
      </c>
      <c r="F29" t="s">
        <v>72</v>
      </c>
      <c r="G29" t="s">
        <v>26</v>
      </c>
      <c r="H29">
        <v>3</v>
      </c>
      <c r="I29">
        <v>0.92366940674824993</v>
      </c>
      <c r="J29">
        <v>0.34169396458333812</v>
      </c>
      <c r="K29">
        <v>0</v>
      </c>
      <c r="L29">
        <v>0</v>
      </c>
      <c r="M29">
        <v>0.93877617411774994</v>
      </c>
      <c r="N29">
        <v>0.19548504906621539</v>
      </c>
      <c r="O29">
        <v>0</v>
      </c>
      <c r="P29">
        <v>0</v>
      </c>
      <c r="Q29">
        <v>0.98761799572949993</v>
      </c>
      <c r="R29">
        <v>0.38673653756920023</v>
      </c>
      <c r="S29">
        <v>0</v>
      </c>
      <c r="T29">
        <v>0</v>
      </c>
      <c r="U29">
        <v>1.1351347579147999</v>
      </c>
      <c r="V29">
        <v>0.39060264059740835</v>
      </c>
      <c r="W29">
        <v>0</v>
      </c>
      <c r="X29">
        <v>0</v>
      </c>
    </row>
    <row r="30" spans="1:24" x14ac:dyDescent="0.3">
      <c r="D30" s="3">
        <v>44036</v>
      </c>
      <c r="F30" t="s">
        <v>72</v>
      </c>
      <c r="G30" t="s">
        <v>27</v>
      </c>
      <c r="H30">
        <v>0</v>
      </c>
      <c r="I30">
        <v>0.78057237735509999</v>
      </c>
      <c r="J30">
        <v>0.13806818701640211</v>
      </c>
      <c r="K30">
        <v>0</v>
      </c>
      <c r="L30">
        <v>0</v>
      </c>
      <c r="M30">
        <v>0.86215168128310005</v>
      </c>
      <c r="N30">
        <v>0.23013092500798457</v>
      </c>
      <c r="O30">
        <v>0</v>
      </c>
      <c r="P30">
        <v>0</v>
      </c>
      <c r="Q30">
        <v>0.8426379425681001</v>
      </c>
      <c r="R30">
        <v>0.21564627628414643</v>
      </c>
      <c r="S30">
        <v>0</v>
      </c>
      <c r="T30">
        <v>0</v>
      </c>
      <c r="U30">
        <v>1.04650479252435</v>
      </c>
      <c r="V30">
        <v>0.36202201066152767</v>
      </c>
    </row>
    <row r="31" spans="1:24" x14ac:dyDescent="0.3">
      <c r="D31" s="3">
        <v>44039</v>
      </c>
      <c r="F31" t="s">
        <v>72</v>
      </c>
      <c r="G31" t="s">
        <v>28</v>
      </c>
      <c r="H31">
        <v>0</v>
      </c>
      <c r="I31">
        <v>0.89152915484700002</v>
      </c>
      <c r="J31">
        <v>0.53363427805103558</v>
      </c>
      <c r="M31">
        <v>0.80983965548265002</v>
      </c>
      <c r="N31">
        <v>0.18917764473775558</v>
      </c>
      <c r="Q31">
        <v>0.84344809572230006</v>
      </c>
      <c r="R31">
        <v>0.18871137734027796</v>
      </c>
      <c r="U31">
        <v>0.94652517638179989</v>
      </c>
      <c r="V31">
        <v>0.31471586726191531</v>
      </c>
    </row>
    <row r="32" spans="1:24" x14ac:dyDescent="0.3">
      <c r="D32" s="3">
        <v>44040</v>
      </c>
      <c r="G32" t="s">
        <v>29</v>
      </c>
      <c r="H32">
        <v>0</v>
      </c>
      <c r="I32">
        <v>0.76974608271824985</v>
      </c>
      <c r="J32">
        <v>0.16399608995207149</v>
      </c>
      <c r="M32">
        <v>0.80265618211140011</v>
      </c>
      <c r="N32">
        <v>0.18755812145216702</v>
      </c>
      <c r="Q32">
        <v>0.9156692550055</v>
      </c>
      <c r="R32">
        <v>0.3448189200249126</v>
      </c>
      <c r="U32">
        <v>0.93220400153645</v>
      </c>
      <c r="V32">
        <v>0.3626988495485251</v>
      </c>
    </row>
    <row r="33" spans="4:24" x14ac:dyDescent="0.3">
      <c r="D33" s="3">
        <v>44041</v>
      </c>
      <c r="G33" t="s">
        <v>30</v>
      </c>
      <c r="H33">
        <v>0</v>
      </c>
      <c r="I33">
        <v>0.69235359025205001</v>
      </c>
      <c r="J33">
        <v>0.17757015518348179</v>
      </c>
      <c r="M33">
        <v>0.80890710351515005</v>
      </c>
      <c r="N33">
        <v>0.35905382690814969</v>
      </c>
      <c r="Q33">
        <v>0.83365502066444996</v>
      </c>
      <c r="R33">
        <v>0.25045901072559384</v>
      </c>
      <c r="U33">
        <v>0.93878903186489993</v>
      </c>
      <c r="V33">
        <v>0.37438653436960601</v>
      </c>
    </row>
    <row r="34" spans="4:24" x14ac:dyDescent="0.3">
      <c r="D34" s="3">
        <v>44042</v>
      </c>
      <c r="I34">
        <v>0.72804637027465002</v>
      </c>
      <c r="J34">
        <v>0.17980264758348558</v>
      </c>
      <c r="K34">
        <f>SUM(K18:K19,K25:K33)</f>
        <v>0</v>
      </c>
      <c r="L34">
        <f>SUM(L18:L19,L25:L33)</f>
        <v>0</v>
      </c>
      <c r="M34">
        <v>0.76486277829379989</v>
      </c>
      <c r="N34">
        <v>0.27873968564045865</v>
      </c>
      <c r="O34">
        <f>SUM(O18:O19,O25:O33)</f>
        <v>0</v>
      </c>
      <c r="P34">
        <f>SUM(P18:P19,P25:P33)</f>
        <v>0</v>
      </c>
      <c r="Q34">
        <v>0.72496538227429996</v>
      </c>
      <c r="R34">
        <v>0.23187250787434738</v>
      </c>
      <c r="S34">
        <f>SUM(S18:S19,S25:S33)</f>
        <v>0</v>
      </c>
      <c r="T34">
        <f>SUM(T18:T19,T25:T33)</f>
        <v>0</v>
      </c>
      <c r="U34">
        <v>0.84532884827404986</v>
      </c>
      <c r="V34">
        <v>0.29785360999390198</v>
      </c>
      <c r="W34">
        <v>1</v>
      </c>
    </row>
    <row r="35" spans="4:24" x14ac:dyDescent="0.3">
      <c r="H35">
        <f>SUM(H18:H19,H25:H33)</f>
        <v>5</v>
      </c>
      <c r="I35">
        <f>AVERAGE(I25:I34)</f>
        <v>0.83607025547444991</v>
      </c>
      <c r="M35">
        <f>AVERAGE(M25:M34)</f>
        <v>0.85515450092647005</v>
      </c>
      <c r="Q35">
        <f>AVERAGE(Q25:Q34)</f>
        <v>0.8687523218426948</v>
      </c>
      <c r="U35">
        <f>AVERAGE(U25:U34)</f>
        <v>0.95750028640879492</v>
      </c>
    </row>
    <row r="36" spans="4:24" x14ac:dyDescent="0.3">
      <c r="I36">
        <f>_xlfn.STDEV.S(I25:I34)</f>
        <v>9.7088697833203855E-2</v>
      </c>
      <c r="M36">
        <f>_xlfn.STDEV.S(M25:M34)</f>
        <v>7.2490923563357026E-2</v>
      </c>
      <c r="Q36">
        <f>_xlfn.STDEV.S(Q25:Q34)</f>
        <v>7.3477344918221735E-2</v>
      </c>
      <c r="U36">
        <f>_xlfn.STDEV.S(U25:U34)</f>
        <v>0.1153079376278259</v>
      </c>
    </row>
    <row r="38" spans="4:24" x14ac:dyDescent="0.3">
      <c r="G38" t="s">
        <v>89</v>
      </c>
      <c r="I38">
        <v>0.77061299851644993</v>
      </c>
      <c r="J38">
        <v>0.26663786893610769</v>
      </c>
      <c r="K38">
        <v>0</v>
      </c>
      <c r="L38">
        <v>0</v>
      </c>
      <c r="M38">
        <v>0.91578464745514998</v>
      </c>
      <c r="N38">
        <v>0.70077849610017462</v>
      </c>
      <c r="O38">
        <v>0</v>
      </c>
      <c r="P38">
        <v>0</v>
      </c>
      <c r="Q38">
        <v>0.8054280839393998</v>
      </c>
      <c r="R38">
        <v>0.40824057073523884</v>
      </c>
      <c r="S38">
        <v>0</v>
      </c>
      <c r="T38">
        <v>0</v>
      </c>
      <c r="U38">
        <v>1.0546777538027503</v>
      </c>
      <c r="V38">
        <v>0.5409477357780591</v>
      </c>
      <c r="W38">
        <v>0</v>
      </c>
      <c r="X38">
        <v>0</v>
      </c>
    </row>
    <row r="39" spans="4:24" x14ac:dyDescent="0.3">
      <c r="G39" t="s">
        <v>90</v>
      </c>
      <c r="I39">
        <v>0.75156479480210003</v>
      </c>
      <c r="J39">
        <v>0.19061563961896269</v>
      </c>
      <c r="K39">
        <v>0</v>
      </c>
      <c r="L39">
        <v>0</v>
      </c>
      <c r="M39">
        <v>0.76798851811315005</v>
      </c>
      <c r="N39">
        <v>0.17984438487082052</v>
      </c>
      <c r="O39">
        <v>0</v>
      </c>
      <c r="P39">
        <v>0</v>
      </c>
      <c r="Q39">
        <v>0.72745703151489993</v>
      </c>
      <c r="R39">
        <v>0.18556326199296688</v>
      </c>
      <c r="S39">
        <v>0</v>
      </c>
      <c r="T39">
        <v>0</v>
      </c>
      <c r="U39">
        <v>0.85360124527945003</v>
      </c>
      <c r="V39">
        <v>0.43782114967359503</v>
      </c>
      <c r="W39">
        <v>0</v>
      </c>
      <c r="X39">
        <v>0</v>
      </c>
    </row>
    <row r="42" spans="4:24" x14ac:dyDescent="0.3">
      <c r="G42" s="3">
        <v>44028</v>
      </c>
      <c r="H42" t="s">
        <v>22</v>
      </c>
      <c r="I42">
        <v>0.75647457421300002</v>
      </c>
      <c r="J42">
        <v>0.99390928511249999</v>
      </c>
      <c r="K42">
        <v>0.85105465626099996</v>
      </c>
      <c r="L42">
        <v>0.91340683193999994</v>
      </c>
    </row>
    <row r="43" spans="4:24" x14ac:dyDescent="0.3">
      <c r="G43" s="3">
        <v>44032</v>
      </c>
      <c r="H43" t="s">
        <v>23</v>
      </c>
      <c r="I43">
        <v>0.85017363727100004</v>
      </c>
      <c r="J43">
        <v>0.78275422844999998</v>
      </c>
      <c r="K43">
        <v>0.86192826856849991</v>
      </c>
      <c r="L43">
        <v>0.75931175681750007</v>
      </c>
    </row>
    <row r="44" spans="4:24" x14ac:dyDescent="0.3">
      <c r="G44" s="3">
        <v>44033</v>
      </c>
      <c r="H44" t="s">
        <v>24</v>
      </c>
      <c r="I44">
        <v>0.84122538100900002</v>
      </c>
      <c r="J44">
        <v>0.79877539630950001</v>
      </c>
      <c r="K44">
        <v>0.73728017206300001</v>
      </c>
      <c r="L44">
        <v>0.88283306825899999</v>
      </c>
    </row>
    <row r="45" spans="4:24" x14ac:dyDescent="0.3">
      <c r="G45" s="3">
        <v>44034</v>
      </c>
      <c r="H45" t="s">
        <v>25</v>
      </c>
      <c r="I45">
        <v>0.70803054445400004</v>
      </c>
      <c r="J45">
        <v>0.86631260393199994</v>
      </c>
      <c r="K45">
        <v>0.78777413628949999</v>
      </c>
      <c r="L45">
        <v>0.74498115037549995</v>
      </c>
    </row>
    <row r="46" spans="4:24" x14ac:dyDescent="0.3">
      <c r="G46" s="3">
        <v>44035</v>
      </c>
      <c r="H46" t="s">
        <v>26</v>
      </c>
    </row>
    <row r="47" spans="4:24" x14ac:dyDescent="0.3">
      <c r="G47" s="3">
        <v>44036</v>
      </c>
      <c r="H47" t="s">
        <v>27</v>
      </c>
      <c r="I47">
        <v>0.75192009564500006</v>
      </c>
      <c r="J47">
        <v>0.8259460350965</v>
      </c>
      <c r="K47">
        <v>0.81292892014599993</v>
      </c>
      <c r="L47">
        <v>1.0132863959299998</v>
      </c>
    </row>
    <row r="48" spans="4:24" x14ac:dyDescent="0.3">
      <c r="G48" s="3">
        <v>44039</v>
      </c>
      <c r="H48" t="s">
        <v>28</v>
      </c>
      <c r="I48">
        <v>0.74047978618200005</v>
      </c>
      <c r="J48">
        <v>0.7400447789115</v>
      </c>
      <c r="K48">
        <v>0.80978146847350008</v>
      </c>
      <c r="L48">
        <v>0.84412934421550001</v>
      </c>
    </row>
    <row r="49" spans="7:12" x14ac:dyDescent="0.3">
      <c r="G49" s="3">
        <v>44040</v>
      </c>
      <c r="H49" t="s">
        <v>29</v>
      </c>
      <c r="I49">
        <v>0.74422123469400003</v>
      </c>
      <c r="J49">
        <v>0.7443097762294999</v>
      </c>
      <c r="K49">
        <v>0.86167631065500006</v>
      </c>
      <c r="L49">
        <v>0.81621361104750001</v>
      </c>
    </row>
    <row r="50" spans="7:12" x14ac:dyDescent="0.3">
      <c r="G50" s="3">
        <v>44041</v>
      </c>
      <c r="H50" t="s">
        <v>30</v>
      </c>
      <c r="I50">
        <v>0.65592262567949999</v>
      </c>
      <c r="J50">
        <v>0.67302322806799997</v>
      </c>
      <c r="K50">
        <v>0.75603899988349998</v>
      </c>
      <c r="L50">
        <v>0.82742198067750006</v>
      </c>
    </row>
    <row r="51" spans="7:12" x14ac:dyDescent="0.3">
      <c r="G51" s="3">
        <v>44042</v>
      </c>
      <c r="H51" t="s">
        <v>116</v>
      </c>
      <c r="I51">
        <v>0.69500900269499999</v>
      </c>
      <c r="J51">
        <v>0.65272936341350007</v>
      </c>
      <c r="K51">
        <v>0.68706915504299992</v>
      </c>
      <c r="L51">
        <v>0.72305215825300007</v>
      </c>
    </row>
    <row r="52" spans="7:12" x14ac:dyDescent="0.3">
      <c r="I52">
        <f>AVERAGE(I42:I51)</f>
        <v>0.74927298687138888</v>
      </c>
      <c r="J52">
        <f>AVERAGE(J42:J51)</f>
        <v>0.78642274394699996</v>
      </c>
      <c r="K52">
        <f>AVERAGE(K42:K51)</f>
        <v>0.79617023193144443</v>
      </c>
      <c r="L52">
        <f>AVERAGE(L42:L51)</f>
        <v>0.83607069972394443</v>
      </c>
    </row>
    <row r="53" spans="7:12" x14ac:dyDescent="0.3">
      <c r="I53">
        <f>_xlfn.STDEV.S(I42:I51)</f>
        <v>6.3401206250482803E-2</v>
      </c>
      <c r="J53">
        <f>_xlfn.STDEV.S(J42:J51)</f>
        <v>0.10357302915923008</v>
      </c>
      <c r="K53">
        <f>_xlfn.STDEV.S(K42:K51)</f>
        <v>6.0359008745797499E-2</v>
      </c>
      <c r="L53">
        <f>_xlfn.STDEV.S(L42:L51)</f>
        <v>9.1562463334238745E-2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125F1-6B9D-43AC-B4A7-72066354F7D4}">
  <dimension ref="A1:X65"/>
  <sheetViews>
    <sheetView topLeftCell="D31" workbookViewId="0">
      <selection activeCell="V45" activeCellId="4" sqref="G45 J45:K45 N45:O45 R45:S45 V45:W45"/>
    </sheetView>
  </sheetViews>
  <sheetFormatPr defaultRowHeight="14.4" x14ac:dyDescent="0.3"/>
  <cols>
    <col min="3" max="3" width="9.6640625" bestFit="1" customWidth="1"/>
    <col min="6" max="7" width="12.109375" customWidth="1"/>
  </cols>
  <sheetData>
    <row r="1" spans="1:12" x14ac:dyDescent="0.3">
      <c r="A1" t="s">
        <v>0</v>
      </c>
      <c r="B1" t="s">
        <v>12</v>
      </c>
      <c r="C1" t="s">
        <v>3</v>
      </c>
      <c r="D1" t="s">
        <v>4</v>
      </c>
      <c r="E1" t="s">
        <v>14</v>
      </c>
      <c r="F1" t="s">
        <v>5</v>
      </c>
      <c r="H1" t="s">
        <v>1</v>
      </c>
    </row>
    <row r="2" spans="1:12" x14ac:dyDescent="0.3">
      <c r="A2" t="s">
        <v>13</v>
      </c>
      <c r="B2">
        <v>14</v>
      </c>
      <c r="C2" s="1">
        <v>43998</v>
      </c>
      <c r="D2">
        <v>1</v>
      </c>
      <c r="E2">
        <v>1</v>
      </c>
      <c r="F2" t="s">
        <v>6</v>
      </c>
      <c r="H2" s="2">
        <v>0.97</v>
      </c>
    </row>
    <row r="3" spans="1:12" x14ac:dyDescent="0.3">
      <c r="A3" t="s">
        <v>13</v>
      </c>
      <c r="B3">
        <v>14</v>
      </c>
      <c r="C3" s="1">
        <v>43999</v>
      </c>
      <c r="D3">
        <v>2</v>
      </c>
      <c r="E3">
        <v>2</v>
      </c>
      <c r="F3" t="s">
        <v>6</v>
      </c>
      <c r="H3" s="2">
        <v>1</v>
      </c>
    </row>
    <row r="4" spans="1:12" x14ac:dyDescent="0.3">
      <c r="A4" t="s">
        <v>13</v>
      </c>
      <c r="B4">
        <v>14</v>
      </c>
      <c r="C4" s="1">
        <v>44000</v>
      </c>
      <c r="D4">
        <v>3</v>
      </c>
      <c r="E4">
        <v>1</v>
      </c>
      <c r="F4" t="s">
        <v>9</v>
      </c>
      <c r="H4" s="2">
        <v>1</v>
      </c>
    </row>
    <row r="5" spans="1:12" x14ac:dyDescent="0.3">
      <c r="A5" t="s">
        <v>13</v>
      </c>
      <c r="B5">
        <v>14</v>
      </c>
      <c r="C5" s="1">
        <v>44001</v>
      </c>
      <c r="D5">
        <v>4</v>
      </c>
      <c r="E5">
        <v>2</v>
      </c>
      <c r="F5" t="s">
        <v>9</v>
      </c>
      <c r="H5" s="2">
        <v>0.99</v>
      </c>
    </row>
    <row r="6" spans="1:12" x14ac:dyDescent="0.3">
      <c r="A6" t="s">
        <v>13</v>
      </c>
      <c r="B6">
        <v>14</v>
      </c>
      <c r="C6" s="1">
        <v>44004</v>
      </c>
      <c r="D6">
        <v>5</v>
      </c>
      <c r="E6">
        <v>1</v>
      </c>
      <c r="F6" t="s">
        <v>10</v>
      </c>
      <c r="H6" s="2">
        <v>0.73</v>
      </c>
    </row>
    <row r="7" spans="1:12" x14ac:dyDescent="0.3">
      <c r="A7" t="s">
        <v>13</v>
      </c>
      <c r="B7">
        <v>14</v>
      </c>
      <c r="C7" s="1">
        <v>44005</v>
      </c>
      <c r="D7">
        <v>6</v>
      </c>
      <c r="E7">
        <v>2</v>
      </c>
      <c r="F7" t="s">
        <v>10</v>
      </c>
      <c r="H7" s="2">
        <v>0.95</v>
      </c>
    </row>
    <row r="8" spans="1:12" x14ac:dyDescent="0.3">
      <c r="A8" t="s">
        <v>13</v>
      </c>
      <c r="B8">
        <v>14</v>
      </c>
      <c r="C8" s="1">
        <v>44006</v>
      </c>
      <c r="D8">
        <v>7</v>
      </c>
      <c r="E8">
        <v>3</v>
      </c>
      <c r="F8" t="s">
        <v>10</v>
      </c>
      <c r="H8" s="2">
        <v>0.84</v>
      </c>
      <c r="K8">
        <f>2020-2006</f>
        <v>14</v>
      </c>
    </row>
    <row r="9" spans="1:12" x14ac:dyDescent="0.3">
      <c r="A9" t="s">
        <v>13</v>
      </c>
      <c r="B9">
        <v>14</v>
      </c>
      <c r="C9" s="1">
        <v>44007</v>
      </c>
      <c r="D9">
        <v>8</v>
      </c>
      <c r="E9">
        <v>4</v>
      </c>
      <c r="F9" t="s">
        <v>10</v>
      </c>
      <c r="H9" s="2">
        <v>0.66</v>
      </c>
    </row>
    <row r="10" spans="1:12" x14ac:dyDescent="0.3">
      <c r="A10" t="s">
        <v>13</v>
      </c>
      <c r="B10">
        <v>14</v>
      </c>
      <c r="C10" s="1">
        <v>44008</v>
      </c>
      <c r="D10">
        <v>9</v>
      </c>
      <c r="E10">
        <v>5</v>
      </c>
      <c r="F10" t="s">
        <v>10</v>
      </c>
      <c r="H10" s="2">
        <v>0.93</v>
      </c>
    </row>
    <row r="11" spans="1:12" x14ac:dyDescent="0.3">
      <c r="C11" s="1">
        <v>44009</v>
      </c>
      <c r="D11">
        <v>10</v>
      </c>
      <c r="E11">
        <v>6</v>
      </c>
      <c r="F11" t="s">
        <v>10</v>
      </c>
      <c r="H11" s="2">
        <v>0.98</v>
      </c>
    </row>
    <row r="12" spans="1:12" x14ac:dyDescent="0.3">
      <c r="C12" s="1">
        <v>44011</v>
      </c>
      <c r="D12">
        <v>11</v>
      </c>
      <c r="E12">
        <v>1</v>
      </c>
      <c r="F12" t="s">
        <v>41</v>
      </c>
      <c r="H12" s="2">
        <v>0.9</v>
      </c>
    </row>
    <row r="13" spans="1:12" x14ac:dyDescent="0.3">
      <c r="C13" s="1">
        <v>44012</v>
      </c>
      <c r="D13">
        <v>12</v>
      </c>
      <c r="E13">
        <v>2</v>
      </c>
      <c r="F13" t="s">
        <v>41</v>
      </c>
      <c r="H13" s="2">
        <v>0.4</v>
      </c>
    </row>
    <row r="14" spans="1:12" x14ac:dyDescent="0.3">
      <c r="C14" s="1">
        <v>44013</v>
      </c>
      <c r="D14">
        <v>13</v>
      </c>
      <c r="E14">
        <v>3</v>
      </c>
      <c r="F14" t="s">
        <v>41</v>
      </c>
      <c r="H14" s="2">
        <v>0.51</v>
      </c>
    </row>
    <row r="15" spans="1:12" x14ac:dyDescent="0.3">
      <c r="C15" s="1">
        <v>44014</v>
      </c>
      <c r="D15">
        <v>14</v>
      </c>
      <c r="E15">
        <v>4</v>
      </c>
      <c r="F15" t="s">
        <v>41</v>
      </c>
      <c r="H15" s="2">
        <v>0.57999999999999996</v>
      </c>
      <c r="L15">
        <f>1/80</f>
        <v>1.2500000000000001E-2</v>
      </c>
    </row>
    <row r="16" spans="1:12" x14ac:dyDescent="0.3">
      <c r="C16" s="1">
        <v>44015</v>
      </c>
      <c r="D16">
        <v>15</v>
      </c>
      <c r="E16">
        <v>5</v>
      </c>
      <c r="F16" t="s">
        <v>41</v>
      </c>
      <c r="H16" s="2">
        <v>0.64</v>
      </c>
    </row>
    <row r="17" spans="3:12" x14ac:dyDescent="0.3">
      <c r="C17" s="3">
        <v>44018</v>
      </c>
      <c r="D17">
        <v>16</v>
      </c>
      <c r="E17">
        <v>6</v>
      </c>
      <c r="F17" t="s">
        <v>41</v>
      </c>
      <c r="H17" s="2">
        <v>0.4</v>
      </c>
    </row>
    <row r="18" spans="3:12" x14ac:dyDescent="0.3">
      <c r="C18" s="3">
        <v>44020</v>
      </c>
      <c r="D18">
        <v>17</v>
      </c>
      <c r="E18">
        <v>7</v>
      </c>
      <c r="F18" t="s">
        <v>41</v>
      </c>
      <c r="H18" s="2">
        <v>0.24</v>
      </c>
      <c r="J18" t="s">
        <v>45</v>
      </c>
    </row>
    <row r="19" spans="3:12" x14ac:dyDescent="0.3">
      <c r="C19" s="3">
        <v>44025</v>
      </c>
      <c r="D19">
        <v>18</v>
      </c>
      <c r="E19">
        <v>8</v>
      </c>
      <c r="F19" t="s">
        <v>41</v>
      </c>
      <c r="H19" s="2">
        <v>0.19</v>
      </c>
    </row>
    <row r="20" spans="3:12" x14ac:dyDescent="0.3">
      <c r="C20" s="3">
        <v>44026</v>
      </c>
      <c r="D20">
        <v>19</v>
      </c>
      <c r="E20">
        <v>9</v>
      </c>
      <c r="F20" t="s">
        <v>41</v>
      </c>
      <c r="H20" s="2">
        <v>0.01</v>
      </c>
      <c r="L20">
        <f>5/80</f>
        <v>6.25E-2</v>
      </c>
    </row>
    <row r="21" spans="3:12" x14ac:dyDescent="0.3">
      <c r="C21" s="3">
        <v>44027</v>
      </c>
      <c r="D21">
        <v>20</v>
      </c>
      <c r="E21">
        <v>10</v>
      </c>
      <c r="F21" t="s">
        <v>41</v>
      </c>
      <c r="H21" s="2">
        <v>0.06</v>
      </c>
    </row>
    <row r="22" spans="3:12" x14ac:dyDescent="0.3">
      <c r="C22" s="3">
        <v>44028</v>
      </c>
      <c r="D22">
        <v>21</v>
      </c>
      <c r="E22">
        <v>11</v>
      </c>
      <c r="F22" t="s">
        <v>41</v>
      </c>
      <c r="H22" s="2">
        <v>0.03</v>
      </c>
    </row>
    <row r="23" spans="3:12" x14ac:dyDescent="0.3">
      <c r="C23" s="3">
        <v>44032</v>
      </c>
      <c r="D23">
        <v>22</v>
      </c>
      <c r="E23">
        <v>12</v>
      </c>
      <c r="F23" t="s">
        <v>41</v>
      </c>
      <c r="H23" s="2">
        <v>0.9</v>
      </c>
      <c r="I23" t="s">
        <v>76</v>
      </c>
    </row>
    <row r="24" spans="3:12" x14ac:dyDescent="0.3">
      <c r="C24" s="3">
        <v>44033</v>
      </c>
      <c r="D24">
        <v>23</v>
      </c>
      <c r="E24">
        <v>13</v>
      </c>
      <c r="F24" t="s">
        <v>41</v>
      </c>
      <c r="H24" s="2">
        <v>0.89</v>
      </c>
    </row>
    <row r="25" spans="3:12" x14ac:dyDescent="0.3">
      <c r="C25" s="3">
        <v>44034</v>
      </c>
      <c r="D25">
        <v>24</v>
      </c>
      <c r="E25">
        <v>14</v>
      </c>
      <c r="F25" t="s">
        <v>41</v>
      </c>
      <c r="G25">
        <v>71</v>
      </c>
      <c r="H25">
        <f t="shared" ref="H25:H32" si="0">G25/80</f>
        <v>0.88749999999999996</v>
      </c>
    </row>
    <row r="26" spans="3:12" x14ac:dyDescent="0.3">
      <c r="C26" s="3">
        <v>44035</v>
      </c>
      <c r="D26">
        <v>25</v>
      </c>
      <c r="E26">
        <v>15</v>
      </c>
      <c r="F26" t="s">
        <v>41</v>
      </c>
      <c r="G26">
        <v>70</v>
      </c>
      <c r="H26">
        <f t="shared" si="0"/>
        <v>0.875</v>
      </c>
    </row>
    <row r="27" spans="3:12" x14ac:dyDescent="0.3">
      <c r="C27" s="3">
        <v>44036</v>
      </c>
      <c r="D27">
        <v>26</v>
      </c>
      <c r="E27">
        <v>16</v>
      </c>
      <c r="F27" t="s">
        <v>41</v>
      </c>
      <c r="G27">
        <v>72</v>
      </c>
      <c r="H27">
        <f t="shared" si="0"/>
        <v>0.9</v>
      </c>
    </row>
    <row r="28" spans="3:12" x14ac:dyDescent="0.3">
      <c r="C28" s="3">
        <v>44039</v>
      </c>
      <c r="D28">
        <v>27</v>
      </c>
      <c r="E28">
        <v>17</v>
      </c>
      <c r="F28" t="s">
        <v>41</v>
      </c>
      <c r="G28">
        <v>56</v>
      </c>
      <c r="H28">
        <f t="shared" si="0"/>
        <v>0.7</v>
      </c>
    </row>
    <row r="29" spans="3:12" x14ac:dyDescent="0.3">
      <c r="C29" s="3">
        <v>44040</v>
      </c>
      <c r="D29">
        <v>28</v>
      </c>
      <c r="E29">
        <v>18</v>
      </c>
      <c r="F29" t="s">
        <v>41</v>
      </c>
      <c r="G29">
        <v>67</v>
      </c>
      <c r="H29">
        <f t="shared" si="0"/>
        <v>0.83750000000000002</v>
      </c>
    </row>
    <row r="30" spans="3:12" x14ac:dyDescent="0.3">
      <c r="C30" s="3">
        <v>44041</v>
      </c>
      <c r="D30">
        <v>29</v>
      </c>
      <c r="E30">
        <v>19</v>
      </c>
      <c r="G30">
        <v>77</v>
      </c>
      <c r="H30">
        <f t="shared" si="0"/>
        <v>0.96250000000000002</v>
      </c>
    </row>
    <row r="31" spans="3:12" x14ac:dyDescent="0.3">
      <c r="C31" s="3">
        <v>44042</v>
      </c>
      <c r="D31">
        <v>30</v>
      </c>
      <c r="E31">
        <v>20</v>
      </c>
      <c r="G31">
        <v>76</v>
      </c>
      <c r="H31">
        <f t="shared" si="0"/>
        <v>0.95</v>
      </c>
    </row>
    <row r="32" spans="3:12" x14ac:dyDescent="0.3">
      <c r="C32" s="3">
        <v>44043</v>
      </c>
      <c r="D32">
        <v>31</v>
      </c>
      <c r="E32">
        <v>21</v>
      </c>
      <c r="G32">
        <v>71</v>
      </c>
      <c r="H32">
        <f t="shared" si="0"/>
        <v>0.88749999999999996</v>
      </c>
    </row>
    <row r="34" spans="3:24" x14ac:dyDescent="0.3">
      <c r="G34" t="s">
        <v>53</v>
      </c>
      <c r="H34" t="s">
        <v>57</v>
      </c>
      <c r="I34" t="s">
        <v>58</v>
      </c>
      <c r="J34" t="s">
        <v>54</v>
      </c>
      <c r="K34" t="s">
        <v>56</v>
      </c>
      <c r="L34" t="s">
        <v>59</v>
      </c>
      <c r="M34" t="s">
        <v>60</v>
      </c>
      <c r="N34" t="s">
        <v>54</v>
      </c>
      <c r="O34" t="s">
        <v>56</v>
      </c>
      <c r="P34" t="s">
        <v>61</v>
      </c>
      <c r="Q34" t="s">
        <v>62</v>
      </c>
      <c r="R34" t="s">
        <v>54</v>
      </c>
      <c r="S34" t="s">
        <v>56</v>
      </c>
      <c r="T34" t="s">
        <v>63</v>
      </c>
      <c r="U34" t="s">
        <v>64</v>
      </c>
      <c r="V34" t="s">
        <v>54</v>
      </c>
      <c r="W34" t="s">
        <v>56</v>
      </c>
    </row>
    <row r="35" spans="3:24" x14ac:dyDescent="0.3">
      <c r="C35" s="3">
        <v>44046</v>
      </c>
      <c r="D35">
        <v>32</v>
      </c>
      <c r="E35">
        <v>1</v>
      </c>
      <c r="F35" t="s">
        <v>21</v>
      </c>
      <c r="G35">
        <v>1</v>
      </c>
      <c r="H35">
        <v>3.0840542073139998</v>
      </c>
      <c r="I35">
        <v>1.4237472188736819</v>
      </c>
      <c r="J35">
        <v>0</v>
      </c>
      <c r="K35">
        <v>5</v>
      </c>
      <c r="L35">
        <v>2.5256357941314995</v>
      </c>
      <c r="M35">
        <v>1.2681613156348768</v>
      </c>
      <c r="N35">
        <v>0</v>
      </c>
      <c r="O35">
        <v>2</v>
      </c>
      <c r="P35">
        <v>2.5142682425206004</v>
      </c>
      <c r="Q35">
        <v>1.3706149382983694</v>
      </c>
      <c r="R35">
        <v>0</v>
      </c>
      <c r="S35">
        <v>2</v>
      </c>
      <c r="T35">
        <v>1.8932975754615</v>
      </c>
      <c r="U35">
        <v>0.80151176276151481</v>
      </c>
      <c r="V35">
        <v>1</v>
      </c>
      <c r="W35">
        <v>0</v>
      </c>
    </row>
    <row r="36" spans="3:24" x14ac:dyDescent="0.3">
      <c r="C36" s="3">
        <v>44047</v>
      </c>
      <c r="F36" t="s">
        <v>22</v>
      </c>
      <c r="G36">
        <v>0</v>
      </c>
      <c r="H36">
        <v>2.8556521511869999</v>
      </c>
      <c r="I36">
        <v>1.4388880142582825</v>
      </c>
      <c r="J36">
        <v>0</v>
      </c>
      <c r="K36">
        <v>3</v>
      </c>
      <c r="L36">
        <v>2.3731370615999996</v>
      </c>
      <c r="M36">
        <v>1.1210430014471917</v>
      </c>
      <c r="N36">
        <v>0</v>
      </c>
      <c r="O36">
        <v>1</v>
      </c>
      <c r="P36">
        <v>2.2143255825620001</v>
      </c>
      <c r="Q36">
        <v>1.1147416047146019</v>
      </c>
      <c r="R36">
        <v>0</v>
      </c>
      <c r="S36">
        <v>2</v>
      </c>
      <c r="T36">
        <v>1.9487078355625496</v>
      </c>
      <c r="U36">
        <v>0.9080482386869716</v>
      </c>
      <c r="V36">
        <v>0</v>
      </c>
      <c r="W36">
        <v>0</v>
      </c>
    </row>
    <row r="37" spans="3:24" x14ac:dyDescent="0.3">
      <c r="C37" s="3">
        <v>44048</v>
      </c>
      <c r="F37" t="s">
        <v>23</v>
      </c>
      <c r="G37">
        <v>0</v>
      </c>
      <c r="H37">
        <v>2.8556521510000001</v>
      </c>
      <c r="I37">
        <v>1.438888014</v>
      </c>
      <c r="J37">
        <v>0</v>
      </c>
      <c r="K37">
        <v>3</v>
      </c>
      <c r="L37">
        <v>2.3731370620000001</v>
      </c>
      <c r="M37">
        <v>1.1210430010000001</v>
      </c>
      <c r="N37">
        <v>0</v>
      </c>
      <c r="O37">
        <v>1</v>
      </c>
      <c r="P37">
        <v>2.2143255829999999</v>
      </c>
      <c r="Q37">
        <v>1.1147416050000001</v>
      </c>
      <c r="R37">
        <v>0</v>
      </c>
      <c r="S37">
        <v>2</v>
      </c>
      <c r="T37">
        <v>1.9487078360000001</v>
      </c>
      <c r="U37">
        <v>0.90804823899999998</v>
      </c>
      <c r="V37">
        <v>0</v>
      </c>
      <c r="W37">
        <v>0</v>
      </c>
    </row>
    <row r="38" spans="3:24" x14ac:dyDescent="0.3">
      <c r="C38" s="3">
        <v>44049</v>
      </c>
      <c r="F38" t="s">
        <v>24</v>
      </c>
      <c r="G38">
        <v>1</v>
      </c>
      <c r="H38">
        <v>2.5648516914575006</v>
      </c>
      <c r="I38">
        <v>1.2104290751823024</v>
      </c>
      <c r="J38">
        <v>0</v>
      </c>
      <c r="K38">
        <v>2</v>
      </c>
      <c r="L38">
        <v>2.8321454873304996</v>
      </c>
      <c r="M38">
        <v>1.2884575233739612</v>
      </c>
      <c r="N38">
        <v>0</v>
      </c>
      <c r="O38">
        <v>4</v>
      </c>
      <c r="P38">
        <v>2.4066618110750002</v>
      </c>
      <c r="Q38">
        <v>1.0882400826402125</v>
      </c>
      <c r="R38">
        <v>0</v>
      </c>
      <c r="S38">
        <v>2</v>
      </c>
      <c r="T38">
        <v>2.2978301984484997</v>
      </c>
      <c r="U38">
        <v>1.2784820225174689</v>
      </c>
      <c r="V38">
        <v>0</v>
      </c>
      <c r="W38">
        <v>3</v>
      </c>
    </row>
    <row r="39" spans="3:24" x14ac:dyDescent="0.3">
      <c r="C39" s="3">
        <v>44050</v>
      </c>
      <c r="F39" t="s">
        <v>25</v>
      </c>
      <c r="G39">
        <v>0</v>
      </c>
      <c r="H39">
        <v>2.9978941022414989</v>
      </c>
      <c r="I39">
        <v>1.3611172427652343</v>
      </c>
      <c r="J39">
        <v>0</v>
      </c>
      <c r="K39">
        <v>4</v>
      </c>
      <c r="L39">
        <v>2.7709683764730002</v>
      </c>
      <c r="M39">
        <v>1.4941457877264399</v>
      </c>
      <c r="N39">
        <v>0</v>
      </c>
      <c r="O39">
        <v>4</v>
      </c>
      <c r="P39">
        <v>2.2338763354335001</v>
      </c>
      <c r="Q39">
        <v>0.87313910638533132</v>
      </c>
      <c r="R39">
        <v>0</v>
      </c>
      <c r="S39">
        <v>0</v>
      </c>
      <c r="T39">
        <v>1.9281656892265002</v>
      </c>
      <c r="U39">
        <v>1.040828644549775</v>
      </c>
      <c r="V39">
        <v>0</v>
      </c>
      <c r="W39">
        <v>1</v>
      </c>
    </row>
    <row r="40" spans="3:24" x14ac:dyDescent="0.3">
      <c r="C40" s="3">
        <v>44054</v>
      </c>
      <c r="F40" t="s">
        <v>26</v>
      </c>
      <c r="G40">
        <v>2</v>
      </c>
      <c r="H40">
        <v>2.2928901506109995</v>
      </c>
      <c r="I40">
        <v>1.4925182941435668</v>
      </c>
      <c r="J40">
        <v>0</v>
      </c>
      <c r="K40">
        <v>4</v>
      </c>
      <c r="L40">
        <v>2.7498521360575001</v>
      </c>
      <c r="M40">
        <v>1.4653341368679396</v>
      </c>
      <c r="N40">
        <v>0</v>
      </c>
      <c r="O40">
        <v>4</v>
      </c>
      <c r="P40">
        <v>1.8011734805755002</v>
      </c>
      <c r="Q40">
        <v>0.45127191573610792</v>
      </c>
      <c r="R40">
        <v>0</v>
      </c>
      <c r="S40">
        <v>0</v>
      </c>
      <c r="T40">
        <v>1.4740092706635</v>
      </c>
      <c r="U40">
        <v>0.48818816986274993</v>
      </c>
      <c r="V40">
        <v>0</v>
      </c>
      <c r="W40">
        <v>0</v>
      </c>
    </row>
    <row r="41" spans="3:24" x14ac:dyDescent="0.3">
      <c r="C41" s="3">
        <v>44056</v>
      </c>
      <c r="F41" t="s">
        <v>27</v>
      </c>
      <c r="G41">
        <v>0</v>
      </c>
      <c r="H41">
        <v>2.33734205015215</v>
      </c>
      <c r="I41">
        <v>1.4830282946580984</v>
      </c>
      <c r="J41">
        <v>0</v>
      </c>
      <c r="K41">
        <v>4</v>
      </c>
      <c r="L41">
        <v>2.3210582023824999</v>
      </c>
      <c r="M41">
        <v>1.2432124172684198</v>
      </c>
      <c r="N41">
        <v>0</v>
      </c>
      <c r="O41">
        <v>2</v>
      </c>
      <c r="P41">
        <v>2.0608829485001996</v>
      </c>
      <c r="Q41">
        <v>1.1137026770564866</v>
      </c>
      <c r="R41">
        <v>0</v>
      </c>
      <c r="S41">
        <v>2</v>
      </c>
      <c r="T41">
        <v>1.9121256630965</v>
      </c>
      <c r="U41">
        <v>1.1977417162974713</v>
      </c>
      <c r="V41">
        <v>0</v>
      </c>
      <c r="W41">
        <v>1</v>
      </c>
    </row>
    <row r="42" spans="3:24" x14ac:dyDescent="0.3">
      <c r="C42" s="3">
        <v>44057</v>
      </c>
      <c r="F42" t="s">
        <v>28</v>
      </c>
      <c r="G42">
        <v>0</v>
      </c>
      <c r="H42">
        <v>2.2288867480744998</v>
      </c>
      <c r="I42">
        <v>1.1306540167246419</v>
      </c>
      <c r="J42">
        <v>0</v>
      </c>
      <c r="K42">
        <v>1</v>
      </c>
      <c r="L42">
        <v>2.2042103277529996</v>
      </c>
      <c r="M42">
        <v>1.2727556193127127</v>
      </c>
      <c r="N42">
        <v>0</v>
      </c>
      <c r="O42">
        <v>2</v>
      </c>
      <c r="P42">
        <v>2.1517771186335</v>
      </c>
      <c r="Q42">
        <v>1.2779305394776788</v>
      </c>
      <c r="R42">
        <v>1</v>
      </c>
      <c r="S42">
        <v>2</v>
      </c>
      <c r="T42">
        <v>1.8447657314627002</v>
      </c>
      <c r="U42">
        <v>0.99404735052090565</v>
      </c>
      <c r="V42">
        <v>0</v>
      </c>
      <c r="W42">
        <v>1</v>
      </c>
    </row>
    <row r="43" spans="3:24" x14ac:dyDescent="0.3">
      <c r="C43" s="3">
        <v>44060</v>
      </c>
      <c r="F43" t="s">
        <v>29</v>
      </c>
      <c r="G43">
        <v>0</v>
      </c>
      <c r="H43">
        <v>2.9533023759810004</v>
      </c>
      <c r="I43">
        <v>1.6003055294948614</v>
      </c>
      <c r="J43">
        <v>0</v>
      </c>
      <c r="K43">
        <v>7</v>
      </c>
      <c r="L43">
        <v>2.8766815903565002</v>
      </c>
      <c r="M43">
        <v>1.6937879523274573</v>
      </c>
      <c r="N43">
        <v>0</v>
      </c>
      <c r="O43">
        <v>6</v>
      </c>
      <c r="P43">
        <v>1.8392914007209999</v>
      </c>
      <c r="Q43">
        <v>0.77256684167062395</v>
      </c>
      <c r="R43">
        <v>0</v>
      </c>
      <c r="S43">
        <v>0</v>
      </c>
      <c r="T43">
        <v>1.9165214847161001</v>
      </c>
      <c r="U43">
        <v>0.98355177726762633</v>
      </c>
      <c r="V43">
        <v>0</v>
      </c>
      <c r="W43">
        <v>0</v>
      </c>
      <c r="X43">
        <v>387</v>
      </c>
    </row>
    <row r="44" spans="3:24" x14ac:dyDescent="0.3">
      <c r="C44" s="3">
        <v>44061</v>
      </c>
      <c r="F44" t="s">
        <v>30</v>
      </c>
      <c r="G44">
        <v>1</v>
      </c>
      <c r="H44">
        <v>2.393759633668</v>
      </c>
      <c r="I44">
        <v>1.1339788826009718</v>
      </c>
      <c r="J44">
        <v>0</v>
      </c>
      <c r="K44">
        <v>2</v>
      </c>
      <c r="L44">
        <v>2.2124981714274994</v>
      </c>
      <c r="M44">
        <v>1.2058919798839627</v>
      </c>
      <c r="N44">
        <v>0</v>
      </c>
      <c r="O44">
        <v>2</v>
      </c>
      <c r="P44">
        <v>2.2286026462300002</v>
      </c>
      <c r="Q44">
        <v>0.96912572692228505</v>
      </c>
      <c r="R44">
        <v>0</v>
      </c>
      <c r="S44">
        <v>1</v>
      </c>
      <c r="T44">
        <v>1.6874303988972499</v>
      </c>
      <c r="U44">
        <v>0.69701710589200205</v>
      </c>
      <c r="V44">
        <v>0</v>
      </c>
      <c r="W44">
        <v>0</v>
      </c>
    </row>
    <row r="45" spans="3:24" x14ac:dyDescent="0.3">
      <c r="G45">
        <f>SUM(G35:G44)</f>
        <v>5</v>
      </c>
      <c r="H45">
        <f>AVERAGE(H35:H44)</f>
        <v>2.6564285261686651</v>
      </c>
      <c r="I45">
        <f>AVERAGE(I35:I44)</f>
        <v>1.3713554582701639</v>
      </c>
      <c r="J45">
        <f>SUM(J35:J44)</f>
        <v>0</v>
      </c>
      <c r="K45">
        <f>SUM(K35:K44)</f>
        <v>35</v>
      </c>
      <c r="L45">
        <f>AVERAGE(L35:L44)</f>
        <v>2.5239324209512</v>
      </c>
      <c r="M45">
        <f>AVERAGE(M35:M44)</f>
        <v>1.3173832734842961</v>
      </c>
      <c r="N45">
        <f>SUM(N35:N44)</f>
        <v>0</v>
      </c>
      <c r="O45">
        <f>SUM(O35:O44)</f>
        <v>28</v>
      </c>
      <c r="P45">
        <f>AVERAGE(P35:P44)</f>
        <v>2.16651851492513</v>
      </c>
      <c r="Q45">
        <f>AVERAGE(Q35:Q44)</f>
        <v>1.0146075037901698</v>
      </c>
      <c r="R45">
        <f>SUM(R35:R44)</f>
        <v>1</v>
      </c>
      <c r="S45">
        <f>SUM(S35:S44)</f>
        <v>13</v>
      </c>
      <c r="T45">
        <f>AVERAGE(T35:T44)</f>
        <v>1.8851561683535099</v>
      </c>
      <c r="U45">
        <f>AVERAGE(U35:U44)</f>
        <v>0.92974650273564841</v>
      </c>
      <c r="V45">
        <f>SUM(V35:V44)</f>
        <v>1</v>
      </c>
      <c r="W45">
        <f>SUM(W35:W44)</f>
        <v>6</v>
      </c>
    </row>
    <row r="46" spans="3:24" x14ac:dyDescent="0.3">
      <c r="G46" t="s">
        <v>101</v>
      </c>
      <c r="H46">
        <f>_xlfn.STDEV.S(H35:H44)</f>
        <v>0.32679014952097163</v>
      </c>
      <c r="L46">
        <f>_xlfn.STDEV.S(L35:L44)</f>
        <v>0.26190468817150103</v>
      </c>
      <c r="P46">
        <f>_xlfn.STDEV.S(P35:P44)</f>
        <v>0.22198397905123082</v>
      </c>
      <c r="T46">
        <f>_xlfn.STDEV.S(T35:T44)</f>
        <v>0.20863933816586333</v>
      </c>
    </row>
    <row r="48" spans="3:24" x14ac:dyDescent="0.3">
      <c r="C48" s="3">
        <v>44062</v>
      </c>
      <c r="F48" t="s">
        <v>88</v>
      </c>
      <c r="G48">
        <v>0</v>
      </c>
      <c r="H48">
        <v>2.4560182626064995</v>
      </c>
      <c r="I48">
        <v>1.4561919286542337</v>
      </c>
      <c r="J48">
        <v>0</v>
      </c>
      <c r="K48">
        <v>3</v>
      </c>
      <c r="L48">
        <v>1.8813544882630002</v>
      </c>
      <c r="M48">
        <v>1.0604507618057002</v>
      </c>
      <c r="N48">
        <v>0</v>
      </c>
      <c r="O48">
        <v>1</v>
      </c>
      <c r="P48">
        <v>2.0025946813755002</v>
      </c>
      <c r="Q48">
        <v>0.83763812431460827</v>
      </c>
      <c r="R48">
        <v>0</v>
      </c>
      <c r="S48">
        <v>0</v>
      </c>
      <c r="T48">
        <v>1.6207641107672</v>
      </c>
      <c r="U48">
        <v>0.86348608400422699</v>
      </c>
      <c r="V48">
        <v>0</v>
      </c>
      <c r="W48">
        <v>0</v>
      </c>
    </row>
    <row r="49" spans="3:23" x14ac:dyDescent="0.3">
      <c r="C49" s="3">
        <v>44063</v>
      </c>
      <c r="G49">
        <v>0</v>
      </c>
      <c r="H49">
        <v>2.4170072488430003</v>
      </c>
      <c r="I49">
        <v>1.4426552862768323</v>
      </c>
      <c r="J49">
        <v>0</v>
      </c>
      <c r="K49">
        <v>4</v>
      </c>
      <c r="L49">
        <v>2.6734405965374992</v>
      </c>
      <c r="M49">
        <v>1.5842990021285088</v>
      </c>
      <c r="N49">
        <v>0</v>
      </c>
      <c r="O49">
        <v>4</v>
      </c>
      <c r="P49">
        <v>2.481811938446</v>
      </c>
      <c r="Q49">
        <v>1.0840993459815611</v>
      </c>
      <c r="R49">
        <v>1</v>
      </c>
      <c r="S49">
        <v>2</v>
      </c>
      <c r="T49">
        <v>1.705371006986</v>
      </c>
      <c r="U49">
        <v>1.005628897566559</v>
      </c>
      <c r="V49">
        <v>1</v>
      </c>
      <c r="W49">
        <v>1</v>
      </c>
    </row>
    <row r="50" spans="3:23" x14ac:dyDescent="0.3">
      <c r="C50" s="3">
        <v>44064</v>
      </c>
      <c r="G50">
        <v>0</v>
      </c>
      <c r="H50">
        <v>2.769092125207</v>
      </c>
      <c r="I50">
        <v>1.5241637563299226</v>
      </c>
      <c r="J50">
        <v>0</v>
      </c>
      <c r="K50">
        <v>5</v>
      </c>
      <c r="L50">
        <v>2.7503701215905001</v>
      </c>
      <c r="M50">
        <v>1.5688402046519514</v>
      </c>
      <c r="N50">
        <v>0</v>
      </c>
      <c r="O50">
        <v>6</v>
      </c>
      <c r="P50">
        <v>2.1289248400479996</v>
      </c>
      <c r="Q50">
        <v>1.0631723956211381</v>
      </c>
      <c r="R50">
        <v>0</v>
      </c>
      <c r="S50">
        <v>1</v>
      </c>
      <c r="T50">
        <v>1.8983932462289999</v>
      </c>
      <c r="U50">
        <v>1.1545145570217128</v>
      </c>
      <c r="V50">
        <v>0</v>
      </c>
      <c r="W50">
        <v>2</v>
      </c>
    </row>
    <row r="53" spans="3:23" x14ac:dyDescent="0.3">
      <c r="F53" t="s">
        <v>115</v>
      </c>
    </row>
    <row r="54" spans="3:23" x14ac:dyDescent="0.3">
      <c r="F54" s="3">
        <v>44046</v>
      </c>
      <c r="G54" t="s">
        <v>21</v>
      </c>
      <c r="M54" s="3">
        <v>44062</v>
      </c>
      <c r="N54" t="s">
        <v>108</v>
      </c>
      <c r="O54">
        <v>1.8245251495399999</v>
      </c>
      <c r="P54">
        <v>1.4924497432049999</v>
      </c>
      <c r="Q54">
        <v>1.6732967363200002</v>
      </c>
      <c r="R54">
        <v>1.426880153655</v>
      </c>
    </row>
    <row r="55" spans="3:23" x14ac:dyDescent="0.3">
      <c r="F55" s="3">
        <v>44047</v>
      </c>
      <c r="G55" t="s">
        <v>22</v>
      </c>
      <c r="H55">
        <v>2.9529472135499999</v>
      </c>
      <c r="I55">
        <v>1.8855924778599999</v>
      </c>
      <c r="J55">
        <v>2.2337296649349998</v>
      </c>
      <c r="K55">
        <v>1.6419404102500001</v>
      </c>
      <c r="M55" s="3">
        <v>44063</v>
      </c>
      <c r="N55" t="s">
        <v>108</v>
      </c>
      <c r="O55">
        <v>1.800685809575</v>
      </c>
      <c r="P55">
        <v>1.7592465911899999</v>
      </c>
      <c r="Q55">
        <v>2.2710755064599999</v>
      </c>
      <c r="R55">
        <v>1.24177201785</v>
      </c>
    </row>
    <row r="56" spans="3:23" x14ac:dyDescent="0.3">
      <c r="F56" s="3">
        <v>44048</v>
      </c>
      <c r="G56" t="s">
        <v>23</v>
      </c>
      <c r="H56">
        <v>2.241696459705</v>
      </c>
      <c r="I56">
        <v>2.3945432363550001</v>
      </c>
      <c r="J56">
        <v>1.89737444138</v>
      </c>
      <c r="K56">
        <v>1.6535062172899999</v>
      </c>
      <c r="M56" s="3">
        <v>44064</v>
      </c>
      <c r="N56" t="s">
        <v>108</v>
      </c>
      <c r="O56">
        <v>1.9265413872750001</v>
      </c>
      <c r="P56">
        <v>2.1559990530349999</v>
      </c>
      <c r="Q56">
        <v>1.7333534797049999</v>
      </c>
      <c r="R56">
        <v>1.5041531608450001</v>
      </c>
    </row>
    <row r="57" spans="3:23" x14ac:dyDescent="0.3">
      <c r="F57" s="3">
        <v>44049</v>
      </c>
      <c r="G57" t="s">
        <v>24</v>
      </c>
      <c r="H57">
        <v>2.2455037366599999</v>
      </c>
      <c r="I57">
        <v>2.6147562977850001</v>
      </c>
      <c r="J57">
        <v>2.0236139721250002</v>
      </c>
      <c r="K57">
        <v>2.0054449064200002</v>
      </c>
    </row>
    <row r="58" spans="3:23" x14ac:dyDescent="0.3">
      <c r="F58" s="3">
        <v>44050</v>
      </c>
      <c r="G58" t="s">
        <v>25</v>
      </c>
      <c r="H58">
        <v>2.8086159951049998</v>
      </c>
      <c r="I58">
        <v>2.03542788746</v>
      </c>
      <c r="J58">
        <v>2.0224146221300003</v>
      </c>
      <c r="K58">
        <v>1.56238756701</v>
      </c>
    </row>
    <row r="59" spans="3:23" x14ac:dyDescent="0.3">
      <c r="F59" s="3">
        <v>44054</v>
      </c>
      <c r="G59" t="s">
        <v>26</v>
      </c>
      <c r="H59">
        <v>1.5058341035599998</v>
      </c>
      <c r="I59">
        <v>2.2994150114249998</v>
      </c>
      <c r="J59">
        <v>1.731536727395</v>
      </c>
      <c r="K59">
        <v>1.3266208739950001</v>
      </c>
    </row>
    <row r="60" spans="3:23" x14ac:dyDescent="0.3">
      <c r="F60" s="3">
        <v>44056</v>
      </c>
      <c r="G60" t="s">
        <v>27</v>
      </c>
      <c r="H60">
        <v>1.6209544359099999</v>
      </c>
      <c r="I60">
        <v>1.9558523825350003</v>
      </c>
      <c r="J60">
        <v>1.7630288413400002</v>
      </c>
      <c r="K60">
        <v>1.3607412055500001</v>
      </c>
    </row>
    <row r="61" spans="3:23" x14ac:dyDescent="0.3">
      <c r="F61" s="3">
        <v>44057</v>
      </c>
      <c r="G61" t="s">
        <v>28</v>
      </c>
      <c r="H61">
        <v>1.89880700322</v>
      </c>
      <c r="I61">
        <v>1.65293802884</v>
      </c>
      <c r="J61">
        <v>1.658702640065</v>
      </c>
      <c r="K61">
        <v>1.5960564507999999</v>
      </c>
    </row>
    <row r="62" spans="3:23" x14ac:dyDescent="0.3">
      <c r="F62" s="3">
        <v>44060</v>
      </c>
      <c r="G62" t="s">
        <v>29</v>
      </c>
      <c r="H62">
        <v>2.3463582608999998</v>
      </c>
      <c r="I62">
        <v>1.9356008869350001</v>
      </c>
      <c r="J62">
        <v>1.66010563352</v>
      </c>
      <c r="K62">
        <v>1.5200234056699999</v>
      </c>
    </row>
    <row r="63" spans="3:23" x14ac:dyDescent="0.3">
      <c r="F63" s="3">
        <v>44061</v>
      </c>
      <c r="G63" t="s">
        <v>30</v>
      </c>
      <c r="H63">
        <v>2.2662222923849997</v>
      </c>
      <c r="I63">
        <v>1.697980297645</v>
      </c>
      <c r="J63">
        <v>2.0082641685449998</v>
      </c>
      <c r="K63">
        <v>1.5949698959899998</v>
      </c>
    </row>
    <row r="64" spans="3:23" x14ac:dyDescent="0.3">
      <c r="H64">
        <f>AVERAGE(H54:H63)</f>
        <v>2.2096599445549998</v>
      </c>
      <c r="I64">
        <f>AVERAGE(I54:I63)</f>
        <v>2.0524562785377776</v>
      </c>
      <c r="J64">
        <f>AVERAGE(J54:J63)</f>
        <v>1.8887523012705556</v>
      </c>
      <c r="K64">
        <f>AVERAGE(K54:K63)</f>
        <v>1.584632325886111</v>
      </c>
    </row>
    <row r="65" spans="8:11" x14ac:dyDescent="0.3">
      <c r="H65">
        <f>_xlfn.STDEV.S(H54:H63)</f>
        <v>0.48399324644790087</v>
      </c>
      <c r="I65">
        <f>_xlfn.STDEV.S(I54:I63)</f>
        <v>0.32221546679273672</v>
      </c>
      <c r="J65">
        <f>_xlfn.STDEV.S(J54:J63)</f>
        <v>0.19847712896694839</v>
      </c>
      <c r="K65">
        <f>_xlfn.STDEV.S(K54:K63)</f>
        <v>0.19580434057788984</v>
      </c>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40B4C-83EB-481B-B5DC-C33450B6C521}">
  <dimension ref="A1:X36"/>
  <sheetViews>
    <sheetView topLeftCell="D13" workbookViewId="0">
      <selection activeCell="K29" sqref="K29"/>
    </sheetView>
  </sheetViews>
  <sheetFormatPr defaultRowHeight="14.4" x14ac:dyDescent="0.3"/>
  <sheetData>
    <row r="1" spans="1:24" x14ac:dyDescent="0.3">
      <c r="A1" t="s">
        <v>0</v>
      </c>
      <c r="B1" t="s">
        <v>217</v>
      </c>
      <c r="C1" t="s">
        <v>3</v>
      </c>
      <c r="D1" t="s">
        <v>4</v>
      </c>
      <c r="E1" t="s">
        <v>14</v>
      </c>
      <c r="F1" t="s">
        <v>5</v>
      </c>
      <c r="G1" t="s">
        <v>75</v>
      </c>
      <c r="H1" t="s">
        <v>1</v>
      </c>
    </row>
    <row r="2" spans="1:24" x14ac:dyDescent="0.3">
      <c r="A2" t="s">
        <v>203</v>
      </c>
      <c r="B2">
        <v>2017</v>
      </c>
      <c r="C2" s="3">
        <v>44182</v>
      </c>
      <c r="D2">
        <v>1</v>
      </c>
      <c r="E2">
        <v>1</v>
      </c>
      <c r="F2" t="s">
        <v>206</v>
      </c>
      <c r="G2">
        <v>1</v>
      </c>
    </row>
    <row r="3" spans="1:24" x14ac:dyDescent="0.3">
      <c r="C3" s="3">
        <v>44183</v>
      </c>
      <c r="D3">
        <v>2</v>
      </c>
      <c r="E3">
        <v>2</v>
      </c>
      <c r="F3" t="s">
        <v>206</v>
      </c>
      <c r="G3">
        <v>1</v>
      </c>
    </row>
    <row r="4" spans="1:24" x14ac:dyDescent="0.3">
      <c r="C4" s="3">
        <v>44186</v>
      </c>
      <c r="D4">
        <v>3</v>
      </c>
      <c r="E4">
        <v>1</v>
      </c>
      <c r="F4" t="s">
        <v>201</v>
      </c>
      <c r="G4">
        <v>0.96250000000000002</v>
      </c>
    </row>
    <row r="5" spans="1:24" x14ac:dyDescent="0.3">
      <c r="C5" s="3">
        <v>44187</v>
      </c>
      <c r="D5">
        <v>4</v>
      </c>
      <c r="E5">
        <v>2</v>
      </c>
      <c r="F5" t="s">
        <v>201</v>
      </c>
      <c r="G5">
        <v>1</v>
      </c>
    </row>
    <row r="6" spans="1:24" x14ac:dyDescent="0.3">
      <c r="C6" s="3">
        <v>44193</v>
      </c>
      <c r="D6">
        <v>5</v>
      </c>
      <c r="E6">
        <v>1</v>
      </c>
      <c r="F6" t="s">
        <v>202</v>
      </c>
      <c r="G6">
        <v>1</v>
      </c>
    </row>
    <row r="7" spans="1:24" x14ac:dyDescent="0.3">
      <c r="C7" s="3">
        <v>44194</v>
      </c>
      <c r="D7">
        <v>6</v>
      </c>
      <c r="E7">
        <v>2</v>
      </c>
      <c r="F7" t="s">
        <v>207</v>
      </c>
      <c r="G7">
        <v>1</v>
      </c>
    </row>
    <row r="8" spans="1:24" x14ac:dyDescent="0.3">
      <c r="C8" s="3">
        <v>44195</v>
      </c>
      <c r="D8">
        <v>7</v>
      </c>
      <c r="F8" t="s">
        <v>207</v>
      </c>
      <c r="G8">
        <v>0.97499999999999998</v>
      </c>
    </row>
    <row r="9" spans="1:24" x14ac:dyDescent="0.3">
      <c r="J9" t="s">
        <v>216</v>
      </c>
    </row>
    <row r="11" spans="1:24" x14ac:dyDescent="0.3">
      <c r="H11" t="s">
        <v>53</v>
      </c>
      <c r="I11" t="s">
        <v>57</v>
      </c>
      <c r="J11" t="s">
        <v>58</v>
      </c>
      <c r="K11" t="s">
        <v>54</v>
      </c>
      <c r="L11" t="s">
        <v>56</v>
      </c>
      <c r="M11" t="s">
        <v>59</v>
      </c>
      <c r="N11" t="s">
        <v>60</v>
      </c>
      <c r="O11" t="s">
        <v>54</v>
      </c>
      <c r="P11" t="s">
        <v>56</v>
      </c>
      <c r="Q11" t="s">
        <v>61</v>
      </c>
      <c r="R11" t="s">
        <v>62</v>
      </c>
      <c r="S11" t="s">
        <v>54</v>
      </c>
      <c r="T11" t="s">
        <v>56</v>
      </c>
      <c r="U11" t="s">
        <v>63</v>
      </c>
      <c r="V11" t="s">
        <v>64</v>
      </c>
      <c r="W11" t="s">
        <v>54</v>
      </c>
      <c r="X11" t="s">
        <v>56</v>
      </c>
    </row>
    <row r="12" spans="1:24" x14ac:dyDescent="0.3">
      <c r="C12" s="3">
        <v>44561</v>
      </c>
      <c r="D12">
        <v>8</v>
      </c>
      <c r="F12" t="s">
        <v>185</v>
      </c>
      <c r="H12">
        <v>4</v>
      </c>
      <c r="I12">
        <v>1.3359751752672915</v>
      </c>
      <c r="J12">
        <v>0.70483905243648148</v>
      </c>
      <c r="K12">
        <v>0</v>
      </c>
      <c r="L12">
        <v>0</v>
      </c>
      <c r="M12">
        <v>1.053133712837125</v>
      </c>
      <c r="N12">
        <v>0.67615139994229223</v>
      </c>
      <c r="O12">
        <v>0</v>
      </c>
      <c r="P12">
        <v>0</v>
      </c>
      <c r="Q12">
        <v>1.1335471927960414</v>
      </c>
      <c r="R12">
        <v>0.739467352769968</v>
      </c>
      <c r="S12">
        <v>1</v>
      </c>
      <c r="T12">
        <v>0</v>
      </c>
      <c r="U12">
        <v>1.1552187583069582</v>
      </c>
      <c r="V12">
        <v>0.48004603609304713</v>
      </c>
      <c r="W12">
        <v>0</v>
      </c>
      <c r="X12">
        <v>0</v>
      </c>
    </row>
    <row r="13" spans="1:24" x14ac:dyDescent="0.3">
      <c r="C13" s="3">
        <v>44200</v>
      </c>
      <c r="F13" t="s">
        <v>186</v>
      </c>
      <c r="H13">
        <v>1</v>
      </c>
      <c r="I13">
        <v>1.1104106686839581</v>
      </c>
      <c r="J13">
        <v>0.70226542058535513</v>
      </c>
      <c r="K13">
        <v>0</v>
      </c>
      <c r="L13">
        <v>0</v>
      </c>
      <c r="M13">
        <v>0.94503475894912514</v>
      </c>
      <c r="N13">
        <v>0.41468168879542533</v>
      </c>
      <c r="O13">
        <v>0</v>
      </c>
      <c r="P13">
        <v>0</v>
      </c>
      <c r="Q13">
        <v>0.89076286002341654</v>
      </c>
      <c r="R13">
        <v>0.3282118371547566</v>
      </c>
      <c r="S13">
        <v>0</v>
      </c>
      <c r="T13">
        <v>0</v>
      </c>
      <c r="U13">
        <v>1.1706239393633753</v>
      </c>
      <c r="V13">
        <v>0.42661129404345571</v>
      </c>
      <c r="W13">
        <v>1</v>
      </c>
      <c r="X13">
        <v>0</v>
      </c>
    </row>
    <row r="14" spans="1:24" x14ac:dyDescent="0.3">
      <c r="C14" s="3">
        <v>44201</v>
      </c>
      <c r="F14" t="s">
        <v>187</v>
      </c>
      <c r="H14">
        <v>5</v>
      </c>
      <c r="I14">
        <v>1.3583392763110833</v>
      </c>
      <c r="J14">
        <v>1.0448024237636828</v>
      </c>
      <c r="K14">
        <v>0</v>
      </c>
      <c r="L14">
        <v>0</v>
      </c>
      <c r="M14">
        <v>1.3380088969418333</v>
      </c>
      <c r="N14">
        <v>0.93384101973205469</v>
      </c>
      <c r="O14">
        <v>0</v>
      </c>
      <c r="P14">
        <v>0</v>
      </c>
      <c r="Q14">
        <v>0.99728932429087502</v>
      </c>
      <c r="R14">
        <v>0.40602911703419059</v>
      </c>
      <c r="S14">
        <v>0</v>
      </c>
      <c r="T14">
        <v>0</v>
      </c>
      <c r="U14">
        <v>0.94450901925541686</v>
      </c>
      <c r="V14">
        <v>0.42949133903428249</v>
      </c>
      <c r="W14">
        <v>0</v>
      </c>
      <c r="X14">
        <v>0</v>
      </c>
    </row>
    <row r="15" spans="1:24" x14ac:dyDescent="0.3">
      <c r="C15" s="3">
        <v>44202</v>
      </c>
      <c r="F15" t="s">
        <v>188</v>
      </c>
      <c r="H15">
        <v>0</v>
      </c>
      <c r="I15">
        <v>0.94924967705887531</v>
      </c>
      <c r="J15">
        <v>0.33584133610267314</v>
      </c>
      <c r="K15">
        <v>0</v>
      </c>
      <c r="L15">
        <v>0</v>
      </c>
      <c r="M15">
        <v>0.83094708373645865</v>
      </c>
      <c r="N15">
        <v>0.28447083848902116</v>
      </c>
      <c r="O15">
        <v>0</v>
      </c>
      <c r="P15">
        <v>0</v>
      </c>
      <c r="Q15">
        <v>0.89359184547625004</v>
      </c>
      <c r="R15">
        <v>0.40161955743405381</v>
      </c>
      <c r="S15">
        <v>0</v>
      </c>
      <c r="T15">
        <v>0</v>
      </c>
      <c r="U15">
        <v>1.188026619584958</v>
      </c>
      <c r="V15">
        <v>0.55493646244686967</v>
      </c>
      <c r="W15">
        <v>0</v>
      </c>
      <c r="X15">
        <v>0</v>
      </c>
    </row>
    <row r="16" spans="1:24" x14ac:dyDescent="0.3">
      <c r="C16" s="3">
        <v>44203</v>
      </c>
      <c r="F16" t="s">
        <v>189</v>
      </c>
      <c r="H16">
        <v>1</v>
      </c>
      <c r="I16">
        <v>0.83106062740212494</v>
      </c>
      <c r="J16">
        <v>0.28264789999828221</v>
      </c>
      <c r="K16">
        <v>0</v>
      </c>
      <c r="L16">
        <v>0</v>
      </c>
      <c r="M16">
        <v>0.8766853183236667</v>
      </c>
      <c r="N16">
        <v>0.34180497281799138</v>
      </c>
      <c r="O16">
        <v>0</v>
      </c>
      <c r="P16">
        <v>0</v>
      </c>
      <c r="Q16">
        <v>0.91168060867237521</v>
      </c>
      <c r="R16">
        <v>0.48448690080216866</v>
      </c>
      <c r="S16">
        <v>0</v>
      </c>
      <c r="T16">
        <v>0</v>
      </c>
      <c r="U16">
        <v>1.0488482927948335</v>
      </c>
      <c r="V16">
        <v>0.41028843181289876</v>
      </c>
      <c r="W16">
        <v>0</v>
      </c>
      <c r="X16">
        <v>0</v>
      </c>
    </row>
    <row r="17" spans="3:24" x14ac:dyDescent="0.3">
      <c r="C17" s="3">
        <v>44204</v>
      </c>
      <c r="F17" t="s">
        <v>190</v>
      </c>
      <c r="H17">
        <v>1</v>
      </c>
      <c r="I17">
        <v>1.0448085662211251</v>
      </c>
      <c r="J17">
        <v>0.60128775757228958</v>
      </c>
      <c r="K17">
        <v>0</v>
      </c>
      <c r="L17">
        <v>0</v>
      </c>
      <c r="M17">
        <v>0.82000394414345834</v>
      </c>
      <c r="N17">
        <v>0.35758943306063412</v>
      </c>
      <c r="O17">
        <v>0</v>
      </c>
      <c r="P17">
        <v>0</v>
      </c>
      <c r="Q17">
        <v>0.88750503376654166</v>
      </c>
      <c r="R17">
        <v>0.33562792880558867</v>
      </c>
      <c r="S17">
        <v>0</v>
      </c>
      <c r="T17">
        <v>0</v>
      </c>
      <c r="U17">
        <v>0.91954895935049985</v>
      </c>
      <c r="V17">
        <v>0.38397571997710034</v>
      </c>
      <c r="W17">
        <v>0</v>
      </c>
      <c r="X17">
        <v>1</v>
      </c>
    </row>
    <row r="18" spans="3:24" x14ac:dyDescent="0.3">
      <c r="C18" s="3">
        <v>44205</v>
      </c>
      <c r="F18" t="s">
        <v>191</v>
      </c>
      <c r="H18">
        <v>1</v>
      </c>
      <c r="I18">
        <v>0.87820075264320818</v>
      </c>
      <c r="J18">
        <v>0.36048928147275705</v>
      </c>
      <c r="K18">
        <v>0</v>
      </c>
      <c r="L18">
        <v>0</v>
      </c>
      <c r="M18">
        <v>0.85763395774458351</v>
      </c>
      <c r="N18">
        <v>0.29887212950643938</v>
      </c>
      <c r="O18">
        <v>0</v>
      </c>
      <c r="P18">
        <v>0</v>
      </c>
      <c r="Q18">
        <v>0.81475641100104168</v>
      </c>
      <c r="R18">
        <v>0.26029279494753799</v>
      </c>
      <c r="S18">
        <v>0</v>
      </c>
      <c r="T18">
        <v>0</v>
      </c>
      <c r="U18">
        <v>0.83857099689345815</v>
      </c>
      <c r="V18">
        <v>0.29694460800553318</v>
      </c>
      <c r="W18">
        <v>0</v>
      </c>
      <c r="X18">
        <v>0</v>
      </c>
    </row>
    <row r="19" spans="3:24" x14ac:dyDescent="0.3">
      <c r="C19" s="3">
        <v>44207</v>
      </c>
      <c r="F19" t="s">
        <v>192</v>
      </c>
      <c r="H19">
        <v>0</v>
      </c>
      <c r="I19">
        <v>1.0588162701750414</v>
      </c>
      <c r="J19">
        <v>0.47457731924705887</v>
      </c>
      <c r="K19">
        <v>0</v>
      </c>
      <c r="L19">
        <v>0</v>
      </c>
      <c r="M19">
        <v>1.0823181591940416</v>
      </c>
      <c r="N19">
        <v>0.38841284804358345</v>
      </c>
      <c r="O19">
        <v>0</v>
      </c>
      <c r="P19">
        <v>0</v>
      </c>
      <c r="Q19">
        <v>1.0822864275581252</v>
      </c>
      <c r="R19">
        <v>0.46169436628439497</v>
      </c>
      <c r="S19">
        <v>0</v>
      </c>
      <c r="T19">
        <v>0</v>
      </c>
      <c r="U19">
        <v>0.95527551054937498</v>
      </c>
      <c r="V19">
        <v>0.28938938293050881</v>
      </c>
      <c r="W19">
        <v>0</v>
      </c>
      <c r="X19">
        <v>0</v>
      </c>
    </row>
    <row r="20" spans="3:24" x14ac:dyDescent="0.3">
      <c r="C20" s="3">
        <v>44208</v>
      </c>
      <c r="F20" t="s">
        <v>193</v>
      </c>
      <c r="H20">
        <v>0</v>
      </c>
      <c r="I20">
        <v>1.1203946411305417</v>
      </c>
      <c r="J20">
        <v>0.62981309621654746</v>
      </c>
      <c r="K20">
        <v>0</v>
      </c>
      <c r="L20">
        <v>0</v>
      </c>
      <c r="M20">
        <v>1.0712748155743332</v>
      </c>
      <c r="N20">
        <v>0.5869220639670012</v>
      </c>
      <c r="O20">
        <v>0</v>
      </c>
      <c r="P20">
        <v>0</v>
      </c>
      <c r="Q20">
        <v>0.94318439957845845</v>
      </c>
      <c r="R20">
        <v>0.30849225612220932</v>
      </c>
      <c r="S20">
        <v>0</v>
      </c>
      <c r="T20">
        <v>0</v>
      </c>
      <c r="U20">
        <v>1.0720613789205</v>
      </c>
      <c r="V20">
        <v>0.48459325356935162</v>
      </c>
      <c r="W20">
        <v>0</v>
      </c>
      <c r="X20">
        <v>0</v>
      </c>
    </row>
    <row r="21" spans="3:24" x14ac:dyDescent="0.3">
      <c r="H21">
        <f>SUM(H12:H20)</f>
        <v>13</v>
      </c>
      <c r="I21">
        <f>AVERAGE(I12:I20)</f>
        <v>1.0763617394325833</v>
      </c>
      <c r="K21">
        <f>SUM(K12:K20)</f>
        <v>0</v>
      </c>
      <c r="L21">
        <f>SUM(L12:L20)</f>
        <v>0</v>
      </c>
      <c r="M21">
        <f>AVERAGE(M12:M20)</f>
        <v>0.98611562749384751</v>
      </c>
      <c r="O21">
        <f>SUM(O12:O20)</f>
        <v>0</v>
      </c>
      <c r="P21">
        <f>SUM(P12:P20)</f>
        <v>0</v>
      </c>
      <c r="Q21">
        <f>AVERAGE(Q12:Q20)</f>
        <v>0.950511567018125</v>
      </c>
      <c r="S21">
        <f>SUM(S12:S20)</f>
        <v>1</v>
      </c>
      <c r="T21">
        <f>SUM(T12:T20)</f>
        <v>0</v>
      </c>
      <c r="U21">
        <f>AVERAGE(U12:U20)</f>
        <v>1.0325203861132639</v>
      </c>
      <c r="W21">
        <f>SUM(W12:W20)</f>
        <v>1</v>
      </c>
      <c r="X21">
        <f>SUM(X12:X20)</f>
        <v>1</v>
      </c>
    </row>
    <row r="22" spans="3:24" x14ac:dyDescent="0.3">
      <c r="H22">
        <f>SUM(H18:H20)</f>
        <v>1</v>
      </c>
      <c r="I22">
        <f>_xlfn.STDEV.S(I12:I20)</f>
        <v>0.18265747598506354</v>
      </c>
      <c r="K22">
        <f>SUM(K18:K20)</f>
        <v>0</v>
      </c>
      <c r="L22">
        <f>SUM(L18:L20)</f>
        <v>0</v>
      </c>
      <c r="M22">
        <f>_xlfn.STDEV.S(M12:M20)</f>
        <v>0.16832552144960036</v>
      </c>
      <c r="O22">
        <f>SUM(O18:O20)</f>
        <v>0</v>
      </c>
      <c r="P22">
        <f>SUM(P18:P20)</f>
        <v>0</v>
      </c>
      <c r="Q22">
        <f>_xlfn.STDEV.S(Q12:Q20)</f>
        <v>0.10236295213845895</v>
      </c>
      <c r="S22">
        <f>SUM(S18:S20)</f>
        <v>0</v>
      </c>
      <c r="T22">
        <f>SUM(T18:T20)</f>
        <v>0</v>
      </c>
      <c r="U22">
        <f>_xlfn.STDEV.S(U12:U20)</f>
        <v>0.12461512829370081</v>
      </c>
      <c r="W22">
        <f>SUM(W18:W20)</f>
        <v>0</v>
      </c>
      <c r="X22">
        <f>SUM(X18:X20)</f>
        <v>0</v>
      </c>
    </row>
    <row r="24" spans="3:24" x14ac:dyDescent="0.3">
      <c r="H24" t="s">
        <v>208</v>
      </c>
      <c r="M24" t="s">
        <v>237</v>
      </c>
      <c r="N24" t="s">
        <v>118</v>
      </c>
      <c r="R24" t="s">
        <v>238</v>
      </c>
    </row>
    <row r="25" spans="3:24" x14ac:dyDescent="0.3">
      <c r="H25" t="s">
        <v>209</v>
      </c>
      <c r="I25" t="s">
        <v>210</v>
      </c>
      <c r="J25" t="s">
        <v>211</v>
      </c>
      <c r="K25" t="s">
        <v>212</v>
      </c>
      <c r="M25" t="s">
        <v>179</v>
      </c>
      <c r="N25" t="s">
        <v>180</v>
      </c>
      <c r="O25" t="s">
        <v>181</v>
      </c>
      <c r="P25" t="s">
        <v>182</v>
      </c>
      <c r="R25" t="s">
        <v>179</v>
      </c>
      <c r="S25" t="s">
        <v>180</v>
      </c>
      <c r="T25" t="s">
        <v>181</v>
      </c>
      <c r="U25" t="s">
        <v>182</v>
      </c>
    </row>
    <row r="26" spans="3:24" x14ac:dyDescent="0.3">
      <c r="F26" s="3">
        <v>44561</v>
      </c>
      <c r="G26" t="s">
        <v>185</v>
      </c>
      <c r="H26">
        <v>1.0573931758699999</v>
      </c>
      <c r="I26">
        <v>0.81206895946549995</v>
      </c>
      <c r="J26">
        <v>0.92204446304800003</v>
      </c>
      <c r="K26">
        <v>1.0023636288520001</v>
      </c>
      <c r="M26">
        <f>AVERAGE(H26:H28)</f>
        <v>0.95220051021899998</v>
      </c>
      <c r="N26">
        <f t="shared" ref="N26:P26" si="0">AVERAGE(I26:I28)</f>
        <v>0.92393844576616668</v>
      </c>
      <c r="O26">
        <f t="shared" si="0"/>
        <v>0.88961087050850007</v>
      </c>
      <c r="P26">
        <f t="shared" si="0"/>
        <v>0.95278798950800014</v>
      </c>
      <c r="R26">
        <f>AVERAGE(H33:H35)</f>
        <v>0.89629487758409265</v>
      </c>
      <c r="S26">
        <f t="shared" ref="S26:U26" si="1">AVERAGE(I33:I35)</f>
        <v>0.94866763991140735</v>
      </c>
      <c r="T26">
        <f t="shared" si="1"/>
        <v>0.92450203859846292</v>
      </c>
      <c r="U26">
        <f t="shared" si="1"/>
        <v>0.92668586156853705</v>
      </c>
    </row>
    <row r="27" spans="3:24" x14ac:dyDescent="0.3">
      <c r="F27" s="3">
        <v>44200</v>
      </c>
      <c r="G27" t="s">
        <v>186</v>
      </c>
      <c r="H27">
        <v>0.87649648828650006</v>
      </c>
      <c r="I27">
        <v>0.84533772285800002</v>
      </c>
      <c r="J27">
        <v>0.82423114421550003</v>
      </c>
      <c r="K27">
        <v>1.05773875618</v>
      </c>
    </row>
    <row r="28" spans="3:24" x14ac:dyDescent="0.3">
      <c r="F28" s="3">
        <v>44201</v>
      </c>
      <c r="G28" t="s">
        <v>187</v>
      </c>
      <c r="H28">
        <v>0.92271186650049997</v>
      </c>
      <c r="I28">
        <v>1.1144086549750001</v>
      </c>
      <c r="J28">
        <v>0.92255700426199994</v>
      </c>
      <c r="K28">
        <v>0.79826158349199994</v>
      </c>
      <c r="N28" t="s">
        <v>100</v>
      </c>
    </row>
    <row r="29" spans="3:24" x14ac:dyDescent="0.3">
      <c r="F29" s="3">
        <v>44202</v>
      </c>
      <c r="G29" t="s">
        <v>188</v>
      </c>
      <c r="H29">
        <v>0.8404395446995</v>
      </c>
      <c r="I29">
        <v>0.78585720644300006</v>
      </c>
      <c r="J29">
        <v>0.7536878769169999</v>
      </c>
      <c r="K29">
        <v>1.0167532780924999</v>
      </c>
      <c r="M29">
        <f>AVERAGE(I12:I14)</f>
        <v>1.268241706754111</v>
      </c>
      <c r="N29">
        <f>AVERAGE(M12:M14)</f>
        <v>1.1120591229093613</v>
      </c>
      <c r="O29">
        <f>AVERAGE(Q12:Q14)</f>
        <v>1.007199792370111</v>
      </c>
      <c r="P29">
        <f>AVERAGE(U12:U14)</f>
        <v>1.0901172389752503</v>
      </c>
      <c r="R29">
        <f>AVERAGE(I19:I21)</f>
        <v>1.0851908835793889</v>
      </c>
      <c r="S29">
        <f>AVERAGE(M19:M21)</f>
        <v>1.0465695340874075</v>
      </c>
      <c r="T29">
        <f>AVERAGE(Q19:Q21)</f>
        <v>0.99199413138490289</v>
      </c>
      <c r="U29">
        <f>AVERAGE(U19:U21)</f>
        <v>1.0199524251943797</v>
      </c>
    </row>
    <row r="30" spans="3:24" x14ac:dyDescent="0.3">
      <c r="F30" s="3">
        <v>44203</v>
      </c>
      <c r="G30" t="s">
        <v>189</v>
      </c>
      <c r="H30">
        <v>0.80546421720650008</v>
      </c>
      <c r="I30">
        <v>0.74667926097749993</v>
      </c>
      <c r="J30">
        <v>0.743951353885</v>
      </c>
      <c r="K30">
        <v>0.95410424517499992</v>
      </c>
    </row>
    <row r="31" spans="3:24" x14ac:dyDescent="0.3">
      <c r="F31" s="3">
        <v>44204</v>
      </c>
      <c r="G31" t="s">
        <v>190</v>
      </c>
      <c r="H31">
        <v>0.87081014062249995</v>
      </c>
      <c r="I31">
        <v>0.74165327753850008</v>
      </c>
      <c r="J31">
        <v>0.79149383981699994</v>
      </c>
      <c r="K31">
        <v>0.80312236584749996</v>
      </c>
    </row>
    <row r="32" spans="3:24" x14ac:dyDescent="0.3">
      <c r="F32" s="3">
        <v>44205</v>
      </c>
      <c r="G32" t="s">
        <v>191</v>
      </c>
      <c r="H32">
        <v>0.76704093502500004</v>
      </c>
      <c r="I32">
        <v>0.73814457572550007</v>
      </c>
      <c r="J32">
        <v>0.70576158573400005</v>
      </c>
      <c r="K32">
        <v>0.75383815346149996</v>
      </c>
    </row>
    <row r="33" spans="6:11" x14ac:dyDescent="0.3">
      <c r="F33" s="3">
        <v>44207</v>
      </c>
      <c r="G33" t="s">
        <v>192</v>
      </c>
      <c r="H33">
        <v>0.905456654029</v>
      </c>
      <c r="I33">
        <v>1.0256657814899999</v>
      </c>
      <c r="J33">
        <v>0.968128675828</v>
      </c>
      <c r="K33">
        <v>0.89634015965550007</v>
      </c>
    </row>
    <row r="34" spans="6:11" x14ac:dyDescent="0.3">
      <c r="F34" s="3">
        <v>44208</v>
      </c>
      <c r="G34" t="s">
        <v>193</v>
      </c>
      <c r="H34">
        <v>0.90050387862699999</v>
      </c>
      <c r="I34">
        <v>0.9573218804725</v>
      </c>
      <c r="J34">
        <v>0.96165410159999998</v>
      </c>
      <c r="K34">
        <v>0.96709346546950004</v>
      </c>
    </row>
    <row r="35" spans="6:11" x14ac:dyDescent="0.3">
      <c r="H35">
        <f>AVERAGE(H26:H34)</f>
        <v>0.88292410009627786</v>
      </c>
      <c r="I35">
        <f>AVERAGE(I26:I34)</f>
        <v>0.86301525777172217</v>
      </c>
      <c r="J35">
        <f>AVERAGE(J26:J34)</f>
        <v>0.84372333836738878</v>
      </c>
      <c r="K35">
        <f>AVERAGE(K26:K34)</f>
        <v>0.91662395958061105</v>
      </c>
    </row>
    <row r="36" spans="6:11" x14ac:dyDescent="0.3">
      <c r="H36">
        <f>_xlfn.STDEV.S(H26:H34)</f>
        <v>8.2356868578082582E-2</v>
      </c>
      <c r="I36">
        <f>_xlfn.STDEV.S(I26:I34)</f>
        <v>0.13750656310516796</v>
      </c>
      <c r="J36">
        <f>_xlfn.STDEV.S(J26:J34)</f>
        <v>0.10120242271212498</v>
      </c>
      <c r="K36">
        <f>_xlfn.STDEV.S(K26:K34)</f>
        <v>0.10899851778302126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0258E-6D57-43FB-83EB-07C56E07EA9C}">
  <dimension ref="A1:X43"/>
  <sheetViews>
    <sheetView topLeftCell="F20" workbookViewId="0">
      <selection activeCell="W31" activeCellId="4" sqref="H31 K31:L31 O31:P31 S31:T31 W31:X31"/>
    </sheetView>
  </sheetViews>
  <sheetFormatPr defaultRowHeight="14.4" x14ac:dyDescent="0.3"/>
  <cols>
    <col min="6" max="6" width="15" customWidth="1"/>
  </cols>
  <sheetData>
    <row r="1" spans="1:8" x14ac:dyDescent="0.3">
      <c r="A1" t="s">
        <v>0</v>
      </c>
      <c r="B1" t="s">
        <v>217</v>
      </c>
      <c r="C1" t="s">
        <v>3</v>
      </c>
      <c r="D1" t="s">
        <v>4</v>
      </c>
      <c r="E1" t="s">
        <v>14</v>
      </c>
      <c r="F1" t="s">
        <v>5</v>
      </c>
      <c r="G1" t="s">
        <v>75</v>
      </c>
      <c r="H1" t="s">
        <v>1</v>
      </c>
    </row>
    <row r="2" spans="1:8" x14ac:dyDescent="0.3">
      <c r="A2" t="s">
        <v>165</v>
      </c>
      <c r="B2">
        <v>2003</v>
      </c>
      <c r="C2" s="3">
        <v>44109</v>
      </c>
      <c r="D2">
        <v>1</v>
      </c>
      <c r="E2">
        <v>1</v>
      </c>
      <c r="F2" t="s">
        <v>144</v>
      </c>
      <c r="G2">
        <v>80</v>
      </c>
      <c r="H2">
        <f>G2/80</f>
        <v>1</v>
      </c>
    </row>
    <row r="3" spans="1:8" x14ac:dyDescent="0.3">
      <c r="A3" t="s">
        <v>165</v>
      </c>
      <c r="C3" s="3">
        <v>44110</v>
      </c>
      <c r="D3">
        <v>2</v>
      </c>
      <c r="E3">
        <v>2</v>
      </c>
      <c r="F3" t="s">
        <v>144</v>
      </c>
      <c r="G3">
        <v>80</v>
      </c>
      <c r="H3">
        <f>G3/80</f>
        <v>1</v>
      </c>
    </row>
    <row r="4" spans="1:8" x14ac:dyDescent="0.3">
      <c r="A4" t="s">
        <v>165</v>
      </c>
      <c r="C4" s="3">
        <v>44111</v>
      </c>
      <c r="D4">
        <v>3</v>
      </c>
      <c r="E4">
        <v>1</v>
      </c>
      <c r="F4" t="s">
        <v>166</v>
      </c>
    </row>
    <row r="5" spans="1:8" x14ac:dyDescent="0.3">
      <c r="A5" t="s">
        <v>165</v>
      </c>
      <c r="C5" s="3">
        <v>44112</v>
      </c>
      <c r="D5">
        <v>4</v>
      </c>
    </row>
    <row r="6" spans="1:8" x14ac:dyDescent="0.3">
      <c r="A6" t="s">
        <v>165</v>
      </c>
      <c r="C6" s="3">
        <v>44113</v>
      </c>
      <c r="D6">
        <v>5</v>
      </c>
    </row>
    <row r="8" spans="1:8" x14ac:dyDescent="0.3">
      <c r="A8" t="s">
        <v>165</v>
      </c>
      <c r="C8" s="3">
        <v>44181</v>
      </c>
      <c r="D8">
        <v>6</v>
      </c>
      <c r="E8">
        <v>1</v>
      </c>
      <c r="F8" t="s">
        <v>204</v>
      </c>
      <c r="G8">
        <v>80</v>
      </c>
      <c r="H8">
        <v>1</v>
      </c>
    </row>
    <row r="9" spans="1:8" x14ac:dyDescent="0.3">
      <c r="A9" t="s">
        <v>165</v>
      </c>
      <c r="C9" s="3">
        <v>44182</v>
      </c>
      <c r="D9">
        <v>7</v>
      </c>
      <c r="E9">
        <v>2</v>
      </c>
      <c r="F9" t="s">
        <v>204</v>
      </c>
      <c r="G9">
        <v>80</v>
      </c>
      <c r="H9">
        <v>1</v>
      </c>
    </row>
    <row r="10" spans="1:8" x14ac:dyDescent="0.3">
      <c r="A10" t="s">
        <v>165</v>
      </c>
      <c r="C10" s="3">
        <v>44183</v>
      </c>
      <c r="D10">
        <v>8</v>
      </c>
      <c r="E10">
        <v>1</v>
      </c>
      <c r="F10" t="s">
        <v>205</v>
      </c>
      <c r="G10">
        <v>80</v>
      </c>
      <c r="H10">
        <v>0.96250000000000002</v>
      </c>
    </row>
    <row r="11" spans="1:8" x14ac:dyDescent="0.3">
      <c r="C11" s="3">
        <v>44186</v>
      </c>
      <c r="D11">
        <v>9</v>
      </c>
      <c r="E11">
        <v>2</v>
      </c>
      <c r="F11" t="s">
        <v>205</v>
      </c>
      <c r="H11">
        <v>1</v>
      </c>
    </row>
    <row r="12" spans="1:8" x14ac:dyDescent="0.3">
      <c r="C12" s="3">
        <v>44187</v>
      </c>
      <c r="D12">
        <v>10</v>
      </c>
      <c r="E12">
        <v>1</v>
      </c>
      <c r="F12" t="s">
        <v>202</v>
      </c>
      <c r="H12">
        <v>0.91249999999999998</v>
      </c>
    </row>
    <row r="13" spans="1:8" x14ac:dyDescent="0.3">
      <c r="C13" s="3">
        <v>44193</v>
      </c>
      <c r="D13">
        <v>11</v>
      </c>
      <c r="E13">
        <v>2</v>
      </c>
      <c r="F13" t="s">
        <v>202</v>
      </c>
      <c r="H13">
        <v>0.92500000000000004</v>
      </c>
    </row>
    <row r="14" spans="1:8" x14ac:dyDescent="0.3">
      <c r="C14" s="3">
        <v>44194</v>
      </c>
      <c r="D14">
        <v>12</v>
      </c>
      <c r="E14">
        <v>1</v>
      </c>
      <c r="F14" t="s">
        <v>207</v>
      </c>
      <c r="H14">
        <v>0.9</v>
      </c>
    </row>
    <row r="15" spans="1:8" x14ac:dyDescent="0.3">
      <c r="C15" s="3">
        <v>44195</v>
      </c>
      <c r="D15">
        <v>13</v>
      </c>
      <c r="E15">
        <v>2</v>
      </c>
      <c r="F15" t="s">
        <v>207</v>
      </c>
      <c r="H15">
        <v>0.77500000000000002</v>
      </c>
    </row>
    <row r="16" spans="1:8" x14ac:dyDescent="0.3">
      <c r="C16" s="3">
        <v>44196</v>
      </c>
      <c r="D16">
        <v>14</v>
      </c>
      <c r="E16">
        <v>3</v>
      </c>
      <c r="F16" t="s">
        <v>207</v>
      </c>
      <c r="H16">
        <v>0.95</v>
      </c>
    </row>
    <row r="17" spans="3:24" x14ac:dyDescent="0.3">
      <c r="C17" s="3">
        <v>44200</v>
      </c>
      <c r="D17">
        <v>15</v>
      </c>
      <c r="E17">
        <v>4</v>
      </c>
      <c r="F17" t="s">
        <v>207</v>
      </c>
      <c r="H17">
        <v>1</v>
      </c>
      <c r="K17" t="s">
        <v>229</v>
      </c>
    </row>
    <row r="20" spans="3:24" x14ac:dyDescent="0.3">
      <c r="H20" t="s">
        <v>53</v>
      </c>
      <c r="I20" t="s">
        <v>57</v>
      </c>
      <c r="J20" t="s">
        <v>58</v>
      </c>
      <c r="K20" t="s">
        <v>54</v>
      </c>
      <c r="L20" t="s">
        <v>56</v>
      </c>
      <c r="M20" t="s">
        <v>59</v>
      </c>
      <c r="N20" t="s">
        <v>60</v>
      </c>
      <c r="O20" t="s">
        <v>54</v>
      </c>
      <c r="P20" t="s">
        <v>56</v>
      </c>
      <c r="Q20" t="s">
        <v>61</v>
      </c>
      <c r="R20" t="s">
        <v>62</v>
      </c>
      <c r="S20" t="s">
        <v>54</v>
      </c>
      <c r="T20" t="s">
        <v>56</v>
      </c>
      <c r="U20" t="s">
        <v>63</v>
      </c>
      <c r="V20" t="s">
        <v>64</v>
      </c>
      <c r="W20" t="s">
        <v>54</v>
      </c>
      <c r="X20" t="s">
        <v>56</v>
      </c>
    </row>
    <row r="21" spans="3:24" x14ac:dyDescent="0.3">
      <c r="C21" s="3">
        <v>44201</v>
      </c>
      <c r="D21">
        <v>16</v>
      </c>
      <c r="F21" t="s">
        <v>185</v>
      </c>
      <c r="H21">
        <v>0</v>
      </c>
      <c r="I21">
        <v>1.2904007852187498</v>
      </c>
      <c r="J21">
        <v>0.83893902667854681</v>
      </c>
      <c r="K21">
        <v>0</v>
      </c>
      <c r="L21">
        <v>0</v>
      </c>
      <c r="M21">
        <v>1.1911831474674583</v>
      </c>
      <c r="N21">
        <v>0.87301614602786159</v>
      </c>
      <c r="O21">
        <v>0</v>
      </c>
      <c r="P21">
        <v>1</v>
      </c>
      <c r="Q21">
        <v>1.1039722823044165</v>
      </c>
      <c r="R21">
        <v>0.44188519264872655</v>
      </c>
      <c r="S21">
        <v>0</v>
      </c>
      <c r="T21">
        <v>0</v>
      </c>
      <c r="U21">
        <v>1.1285462498390415</v>
      </c>
      <c r="V21">
        <v>0.62304334947984807</v>
      </c>
      <c r="W21">
        <v>0</v>
      </c>
      <c r="X21">
        <v>0</v>
      </c>
    </row>
    <row r="22" spans="3:24" x14ac:dyDescent="0.3">
      <c r="C22" s="3">
        <v>44202</v>
      </c>
      <c r="D22">
        <v>17</v>
      </c>
      <c r="F22" t="s">
        <v>186</v>
      </c>
      <c r="H22">
        <v>3</v>
      </c>
      <c r="I22">
        <v>1.5396984607894995</v>
      </c>
      <c r="J22">
        <v>0.95178895988210421</v>
      </c>
      <c r="K22">
        <v>0</v>
      </c>
      <c r="L22">
        <v>0</v>
      </c>
      <c r="M22">
        <v>1.4870918074749584</v>
      </c>
      <c r="N22">
        <v>0.62138456498643491</v>
      </c>
      <c r="O22">
        <v>0</v>
      </c>
      <c r="P22">
        <v>0</v>
      </c>
      <c r="Q22">
        <v>1.7208830769520835</v>
      </c>
      <c r="R22">
        <v>1.0521546066371164</v>
      </c>
      <c r="S22">
        <v>0</v>
      </c>
      <c r="T22">
        <v>0</v>
      </c>
      <c r="U22">
        <v>1.5141711226361669</v>
      </c>
      <c r="V22">
        <v>0.80455958510787895</v>
      </c>
      <c r="W22">
        <v>0</v>
      </c>
      <c r="X22">
        <v>0</v>
      </c>
    </row>
    <row r="23" spans="3:24" x14ac:dyDescent="0.3">
      <c r="C23" s="3">
        <v>44203</v>
      </c>
      <c r="D23">
        <v>18</v>
      </c>
      <c r="F23" t="s">
        <v>187</v>
      </c>
      <c r="H23">
        <v>4</v>
      </c>
      <c r="I23">
        <v>1.3475262701154584</v>
      </c>
      <c r="J23">
        <v>0.74108665072864233</v>
      </c>
      <c r="K23">
        <v>0</v>
      </c>
      <c r="L23">
        <v>0</v>
      </c>
      <c r="M23">
        <v>1.5643619580659163</v>
      </c>
      <c r="N23">
        <v>0.96141356200977246</v>
      </c>
      <c r="O23">
        <v>0</v>
      </c>
      <c r="P23">
        <v>1</v>
      </c>
      <c r="Q23">
        <v>1.2344051457190834</v>
      </c>
      <c r="R23">
        <v>0.70967876606256886</v>
      </c>
      <c r="S23">
        <v>0</v>
      </c>
      <c r="T23">
        <v>0</v>
      </c>
      <c r="U23">
        <v>1.2806763608237086</v>
      </c>
      <c r="V23">
        <v>0.7198741293020503</v>
      </c>
      <c r="W23">
        <v>1</v>
      </c>
      <c r="X23">
        <v>0</v>
      </c>
    </row>
    <row r="24" spans="3:24" x14ac:dyDescent="0.3">
      <c r="C24" s="3">
        <v>44204</v>
      </c>
      <c r="D24">
        <v>19</v>
      </c>
      <c r="F24" t="s">
        <v>188</v>
      </c>
      <c r="H24">
        <v>2</v>
      </c>
      <c r="I24">
        <v>1.2544185414442501</v>
      </c>
      <c r="J24">
        <v>0.50401344363293732</v>
      </c>
      <c r="K24">
        <v>0</v>
      </c>
      <c r="L24">
        <v>0</v>
      </c>
      <c r="M24">
        <v>1.4864613048126667</v>
      </c>
      <c r="N24">
        <v>0.80415788442777958</v>
      </c>
      <c r="O24">
        <v>0</v>
      </c>
      <c r="P24">
        <v>0</v>
      </c>
      <c r="Q24">
        <v>1.5984542703182083</v>
      </c>
      <c r="R24">
        <v>0.70829579726876501</v>
      </c>
      <c r="S24">
        <v>0</v>
      </c>
      <c r="T24">
        <v>0</v>
      </c>
      <c r="U24">
        <v>1.1632699629987915</v>
      </c>
      <c r="V24">
        <v>0.54291425048570607</v>
      </c>
      <c r="W24">
        <v>0</v>
      </c>
      <c r="X24">
        <v>0</v>
      </c>
    </row>
    <row r="25" spans="3:24" x14ac:dyDescent="0.3">
      <c r="C25" s="3">
        <v>44207</v>
      </c>
      <c r="D25">
        <v>20</v>
      </c>
      <c r="F25" t="s">
        <v>189</v>
      </c>
      <c r="H25">
        <v>2</v>
      </c>
      <c r="I25">
        <v>1.6154843762307498</v>
      </c>
      <c r="J25">
        <v>1.1737777526383004</v>
      </c>
      <c r="K25">
        <v>0</v>
      </c>
      <c r="L25">
        <v>1</v>
      </c>
      <c r="M25">
        <v>1.4422136057335833</v>
      </c>
      <c r="N25">
        <v>0.73540573492479955</v>
      </c>
      <c r="O25">
        <v>0</v>
      </c>
      <c r="P25">
        <v>0</v>
      </c>
      <c r="Q25">
        <v>1.4412331695830416</v>
      </c>
      <c r="R25">
        <v>0.76342311022928266</v>
      </c>
      <c r="S25">
        <v>0</v>
      </c>
      <c r="T25">
        <v>0</v>
      </c>
      <c r="U25">
        <v>1.5491239867854996</v>
      </c>
      <c r="V25">
        <v>1.1526546414693986</v>
      </c>
      <c r="W25">
        <v>2</v>
      </c>
      <c r="X25">
        <v>1</v>
      </c>
    </row>
    <row r="26" spans="3:24" x14ac:dyDescent="0.3">
      <c r="C26" s="3">
        <v>44208</v>
      </c>
      <c r="D26">
        <v>21</v>
      </c>
      <c r="F26" t="s">
        <v>190</v>
      </c>
      <c r="H26">
        <v>2</v>
      </c>
      <c r="I26">
        <v>1.4734781170239999</v>
      </c>
      <c r="J26">
        <v>0.97731442437826488</v>
      </c>
      <c r="K26">
        <v>0</v>
      </c>
      <c r="L26">
        <v>0</v>
      </c>
      <c r="M26">
        <v>1.1551256990904168</v>
      </c>
      <c r="N26">
        <v>0.62929709682149837</v>
      </c>
      <c r="O26">
        <v>0</v>
      </c>
      <c r="P26">
        <v>0</v>
      </c>
      <c r="Q26">
        <v>1.4304429458182499</v>
      </c>
      <c r="R26">
        <v>0.99298015120613414</v>
      </c>
      <c r="S26">
        <v>2</v>
      </c>
      <c r="T26">
        <v>0</v>
      </c>
      <c r="U26">
        <v>1.3677162598252914</v>
      </c>
      <c r="V26">
        <v>1.030264456960732</v>
      </c>
      <c r="W26">
        <v>1</v>
      </c>
      <c r="X26">
        <v>1</v>
      </c>
    </row>
    <row r="27" spans="3:24" x14ac:dyDescent="0.3">
      <c r="C27" s="3">
        <v>44209</v>
      </c>
      <c r="D27">
        <v>22</v>
      </c>
      <c r="F27" t="s">
        <v>191</v>
      </c>
      <c r="H27">
        <v>0</v>
      </c>
      <c r="I27">
        <v>1.4617897602759564</v>
      </c>
      <c r="J27">
        <v>1.1276355786078229</v>
      </c>
      <c r="K27">
        <v>0</v>
      </c>
      <c r="L27">
        <v>0</v>
      </c>
      <c r="M27">
        <v>1.2366907130443334</v>
      </c>
      <c r="N27">
        <v>0.57238636307949053</v>
      </c>
      <c r="O27">
        <v>0</v>
      </c>
      <c r="P27">
        <v>0</v>
      </c>
      <c r="Q27">
        <v>1.2889313663860831</v>
      </c>
      <c r="R27">
        <v>0.90458323816977071</v>
      </c>
      <c r="S27">
        <v>0</v>
      </c>
      <c r="T27">
        <v>0</v>
      </c>
      <c r="U27">
        <v>1.4247280244746667</v>
      </c>
      <c r="V27">
        <v>1.1550027385988926</v>
      </c>
      <c r="W27">
        <v>0</v>
      </c>
      <c r="X27">
        <v>1</v>
      </c>
    </row>
    <row r="28" spans="3:24" x14ac:dyDescent="0.3">
      <c r="C28" s="3">
        <v>44210</v>
      </c>
      <c r="D28">
        <v>23</v>
      </c>
      <c r="F28" t="s">
        <v>192</v>
      </c>
      <c r="H28">
        <v>1</v>
      </c>
      <c r="I28">
        <v>1.3490567896416525</v>
      </c>
      <c r="J28">
        <v>1.0797844998359833</v>
      </c>
      <c r="K28">
        <v>0</v>
      </c>
      <c r="L28">
        <v>0</v>
      </c>
      <c r="M28">
        <v>1.1777033926634586</v>
      </c>
      <c r="N28">
        <v>0.50013438551420974</v>
      </c>
      <c r="O28">
        <v>0</v>
      </c>
      <c r="P28">
        <v>0</v>
      </c>
      <c r="Q28">
        <v>1.0217554756549168</v>
      </c>
      <c r="R28">
        <v>0.53361208283970185</v>
      </c>
      <c r="S28">
        <v>0</v>
      </c>
      <c r="T28">
        <v>0</v>
      </c>
      <c r="U28">
        <v>1.2465800588982083</v>
      </c>
      <c r="V28">
        <v>0.96925177754261793</v>
      </c>
      <c r="W28">
        <v>1</v>
      </c>
      <c r="X28">
        <v>0</v>
      </c>
    </row>
    <row r="29" spans="3:24" x14ac:dyDescent="0.3">
      <c r="C29" s="3">
        <v>44211</v>
      </c>
      <c r="D29">
        <v>24</v>
      </c>
      <c r="F29" t="s">
        <v>193</v>
      </c>
      <c r="H29">
        <v>1</v>
      </c>
      <c r="I29">
        <v>1.1637450126528694</v>
      </c>
      <c r="J29">
        <v>0.58805590146363707</v>
      </c>
      <c r="K29">
        <v>0</v>
      </c>
      <c r="L29">
        <v>0</v>
      </c>
      <c r="M29">
        <v>1.1793139704001252</v>
      </c>
      <c r="N29">
        <v>0.59301762932437752</v>
      </c>
      <c r="O29">
        <v>0</v>
      </c>
      <c r="P29">
        <v>0</v>
      </c>
      <c r="Q29">
        <v>0.94242060381137494</v>
      </c>
      <c r="R29">
        <v>0.4276372844249004</v>
      </c>
      <c r="S29">
        <v>0</v>
      </c>
      <c r="T29">
        <v>0</v>
      </c>
      <c r="U29">
        <v>0.95572107335733314</v>
      </c>
      <c r="V29">
        <v>0.50452974711525789</v>
      </c>
      <c r="W29">
        <v>0</v>
      </c>
      <c r="X29">
        <v>0</v>
      </c>
    </row>
    <row r="30" spans="3:24" x14ac:dyDescent="0.3">
      <c r="H30">
        <f>SUM(H21:H29)</f>
        <v>15</v>
      </c>
      <c r="I30">
        <f>AVERAGE(I21:I29)</f>
        <v>1.3883997903770207</v>
      </c>
      <c r="K30">
        <f>SUM(K21:K29)</f>
        <v>0</v>
      </c>
      <c r="L30">
        <f>SUM(L21:L29)</f>
        <v>1</v>
      </c>
      <c r="M30">
        <f>AVERAGE(M21:M29)</f>
        <v>1.3244606220836574</v>
      </c>
      <c r="O30">
        <f>SUM(O21:O29)</f>
        <v>0</v>
      </c>
      <c r="P30">
        <f>SUM(P21:P29)</f>
        <v>2</v>
      </c>
      <c r="Q30">
        <f>AVERAGE(Q21:Q29)</f>
        <v>1.3091664818386066</v>
      </c>
      <c r="S30">
        <f>SUM(S21:S29)</f>
        <v>2</v>
      </c>
      <c r="T30">
        <f>SUM(T21:T29)</f>
        <v>0</v>
      </c>
      <c r="U30">
        <f>AVERAGE(U21:U29)</f>
        <v>1.2922814555154121</v>
      </c>
      <c r="W30">
        <f>SUM(W21:W29)</f>
        <v>5</v>
      </c>
      <c r="X30">
        <f>SUM(X21:X29)</f>
        <v>3</v>
      </c>
    </row>
    <row r="31" spans="3:24" x14ac:dyDescent="0.3">
      <c r="H31">
        <f>SUM(H27:H29)</f>
        <v>2</v>
      </c>
      <c r="K31">
        <f>SUM(K27:K29)</f>
        <v>0</v>
      </c>
      <c r="L31">
        <f>SUM(L27:L29)</f>
        <v>0</v>
      </c>
      <c r="O31">
        <f>SUM(O27:O29)</f>
        <v>0</v>
      </c>
      <c r="P31">
        <f>SUM(P27:P29)</f>
        <v>0</v>
      </c>
      <c r="S31">
        <f>SUM(S27:S29)</f>
        <v>0</v>
      </c>
      <c r="T31">
        <f>SUM(T27:T29)</f>
        <v>0</v>
      </c>
      <c r="W31">
        <f>SUM(W27:W29)</f>
        <v>1</v>
      </c>
      <c r="X31">
        <f>SUM(X27:X29)</f>
        <v>1</v>
      </c>
    </row>
    <row r="32" spans="3:24" x14ac:dyDescent="0.3">
      <c r="H32" t="s">
        <v>208</v>
      </c>
      <c r="M32" t="s">
        <v>237</v>
      </c>
      <c r="N32" t="s">
        <v>118</v>
      </c>
      <c r="R32" t="s">
        <v>238</v>
      </c>
    </row>
    <row r="33" spans="7:21" x14ac:dyDescent="0.3">
      <c r="H33" t="s">
        <v>209</v>
      </c>
      <c r="I33" t="s">
        <v>210</v>
      </c>
      <c r="J33" t="s">
        <v>211</v>
      </c>
      <c r="K33" t="s">
        <v>212</v>
      </c>
      <c r="M33" t="s">
        <v>179</v>
      </c>
      <c r="N33" t="s">
        <v>180</v>
      </c>
      <c r="O33" t="s">
        <v>181</v>
      </c>
      <c r="P33" t="s">
        <v>182</v>
      </c>
      <c r="R33" t="s">
        <v>179</v>
      </c>
      <c r="S33" t="s">
        <v>180</v>
      </c>
      <c r="T33" t="s">
        <v>181</v>
      </c>
      <c r="U33" t="s">
        <v>182</v>
      </c>
    </row>
    <row r="34" spans="7:21" x14ac:dyDescent="0.3">
      <c r="G34" t="s">
        <v>185</v>
      </c>
      <c r="H34">
        <v>0.93189801264099992</v>
      </c>
      <c r="I34">
        <v>1.0042864282724999</v>
      </c>
      <c r="J34">
        <v>1.0433332687850001</v>
      </c>
      <c r="K34">
        <v>0.94947685603949994</v>
      </c>
      <c r="M34">
        <f>AVERAGE(H34:H36)</f>
        <v>1.0262460690381665</v>
      </c>
      <c r="N34">
        <f t="shared" ref="N34:P34" si="0">AVERAGE(I34:I36)</f>
        <v>1.3181063135075</v>
      </c>
      <c r="O34">
        <f t="shared" si="0"/>
        <v>1.1978684005450002</v>
      </c>
      <c r="P34">
        <f t="shared" si="0"/>
        <v>1.1052658439156666</v>
      </c>
      <c r="R34">
        <f>AVERAGE(H41:H43)</f>
        <v>0.94873541635312952</v>
      </c>
      <c r="S34">
        <f t="shared" ref="S34:U34" si="1">AVERAGE(I41:I43)</f>
        <v>1.0710814248017964</v>
      </c>
      <c r="T34">
        <f t="shared" si="1"/>
        <v>0.89157311550681484</v>
      </c>
      <c r="U34">
        <f t="shared" si="1"/>
        <v>0.94908328639616657</v>
      </c>
    </row>
    <row r="35" spans="7:21" x14ac:dyDescent="0.3">
      <c r="G35" t="s">
        <v>186</v>
      </c>
      <c r="H35">
        <v>1.17354557087</v>
      </c>
      <c r="I35">
        <v>1.5422712306049999</v>
      </c>
      <c r="J35">
        <v>1.3672267517500001</v>
      </c>
      <c r="K35">
        <v>1.4057628108450002</v>
      </c>
    </row>
    <row r="36" spans="7:21" x14ac:dyDescent="0.3">
      <c r="G36" t="s">
        <v>187</v>
      </c>
      <c r="H36">
        <v>0.97329462360350005</v>
      </c>
      <c r="I36">
        <v>1.407761281645</v>
      </c>
      <c r="J36">
        <v>1.1830451811</v>
      </c>
      <c r="K36">
        <v>0.96055786486249994</v>
      </c>
      <c r="N36" t="s">
        <v>100</v>
      </c>
    </row>
    <row r="37" spans="7:21" x14ac:dyDescent="0.3">
      <c r="G37" t="s">
        <v>188</v>
      </c>
      <c r="H37">
        <v>1.1947751154049999</v>
      </c>
      <c r="I37">
        <v>1.13528404018</v>
      </c>
      <c r="J37">
        <v>1.5887818149649999</v>
      </c>
      <c r="K37">
        <v>1.0911439039649999</v>
      </c>
      <c r="M37">
        <f>AVERAGE(I20:I22)</f>
        <v>1.4150496230041245</v>
      </c>
      <c r="N37">
        <f>AVERAGE(M20:M22)</f>
        <v>1.3391374774712084</v>
      </c>
      <c r="O37">
        <f>AVERAGE(Q20:Q22)</f>
        <v>1.41242767962825</v>
      </c>
      <c r="P37">
        <f>AVERAGE(U20:U22)</f>
        <v>1.3213586862376041</v>
      </c>
      <c r="R37">
        <f>AVERAGE(I27:I29)</f>
        <v>1.3248638541901594</v>
      </c>
      <c r="S37">
        <f>AVERAGE(M27:M29)</f>
        <v>1.1979026920359723</v>
      </c>
      <c r="T37">
        <f>AVERAGE(Q27:Q29)</f>
        <v>1.0843691486174583</v>
      </c>
      <c r="U37">
        <f>AVERAGE(U27:U29)</f>
        <v>1.2090097189100695</v>
      </c>
    </row>
    <row r="38" spans="7:21" x14ac:dyDescent="0.3">
      <c r="G38" t="s">
        <v>189</v>
      </c>
      <c r="H38">
        <v>1.1404531432049998</v>
      </c>
      <c r="I38">
        <v>1.2807721006250001</v>
      </c>
      <c r="J38">
        <v>1.2704648723599998</v>
      </c>
      <c r="K38">
        <v>1.0583281418950001</v>
      </c>
    </row>
    <row r="39" spans="7:21" x14ac:dyDescent="0.3">
      <c r="G39" t="s">
        <v>190</v>
      </c>
      <c r="H39">
        <v>1.0949982577599999</v>
      </c>
      <c r="I39">
        <v>0.95832981370100001</v>
      </c>
      <c r="J39">
        <v>0.998366453017</v>
      </c>
      <c r="K39">
        <v>1.099723137335</v>
      </c>
    </row>
    <row r="40" spans="7:21" x14ac:dyDescent="0.3">
      <c r="G40" t="s">
        <v>191</v>
      </c>
      <c r="H40">
        <v>1.03357504372</v>
      </c>
      <c r="I40">
        <v>1.17975528032</v>
      </c>
      <c r="J40">
        <v>1.0635136526269999</v>
      </c>
      <c r="K40">
        <v>0.88336131439450005</v>
      </c>
    </row>
    <row r="41" spans="7:21" x14ac:dyDescent="0.3">
      <c r="G41" t="s">
        <v>192</v>
      </c>
      <c r="H41">
        <v>0.83613319677499998</v>
      </c>
      <c r="I41">
        <v>1.020931222945</v>
      </c>
      <c r="J41">
        <v>0.76160421088599994</v>
      </c>
      <c r="K41">
        <v>0.93063980664049994</v>
      </c>
    </row>
    <row r="42" spans="7:21" x14ac:dyDescent="0.3">
      <c r="G42" t="s">
        <v>193</v>
      </c>
      <c r="H42">
        <v>0.97119845065800003</v>
      </c>
      <c r="I42">
        <v>1.0201426064849999</v>
      </c>
      <c r="J42">
        <v>0.79417000152200001</v>
      </c>
      <c r="K42">
        <v>0.88704966369549998</v>
      </c>
    </row>
    <row r="43" spans="7:21" x14ac:dyDescent="0.3">
      <c r="H43">
        <f>AVERAGE(H34:H42)</f>
        <v>1.0388746016263886</v>
      </c>
      <c r="I43">
        <f t="shared" ref="I43:K43" si="2">AVERAGE(I34:I42)</f>
        <v>1.1721704449753889</v>
      </c>
      <c r="J43">
        <f t="shared" si="2"/>
        <v>1.1189451341124443</v>
      </c>
      <c r="K43">
        <f t="shared" si="2"/>
        <v>1.0295603888524998</v>
      </c>
    </row>
  </sheetData>
  <phoneticPr fontId="2"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B8DC5-596B-4290-9924-BA904B8C2477}">
  <dimension ref="A1:X48"/>
  <sheetViews>
    <sheetView topLeftCell="A16" workbookViewId="0">
      <selection activeCell="H23" sqref="H23"/>
    </sheetView>
  </sheetViews>
  <sheetFormatPr defaultRowHeight="14.4" x14ac:dyDescent="0.3"/>
  <sheetData>
    <row r="1" spans="1:12" x14ac:dyDescent="0.3">
      <c r="A1" t="s">
        <v>0</v>
      </c>
      <c r="B1" t="s">
        <v>217</v>
      </c>
      <c r="C1" t="s">
        <v>3</v>
      </c>
      <c r="D1" t="s">
        <v>4</v>
      </c>
      <c r="E1" t="s">
        <v>14</v>
      </c>
      <c r="F1" t="s">
        <v>5</v>
      </c>
      <c r="G1" t="s">
        <v>75</v>
      </c>
      <c r="H1" t="s">
        <v>1</v>
      </c>
    </row>
    <row r="2" spans="1:12" x14ac:dyDescent="0.3">
      <c r="A2" t="s">
        <v>149</v>
      </c>
      <c r="B2">
        <v>2003</v>
      </c>
      <c r="C2" s="3">
        <v>44104</v>
      </c>
      <c r="D2">
        <v>1</v>
      </c>
      <c r="E2">
        <v>1</v>
      </c>
      <c r="F2" t="s">
        <v>144</v>
      </c>
      <c r="G2">
        <v>62</v>
      </c>
      <c r="H2">
        <f>G2/80</f>
        <v>0.77500000000000002</v>
      </c>
      <c r="L2">
        <f>2020-2003</f>
        <v>17</v>
      </c>
    </row>
    <row r="3" spans="1:12" x14ac:dyDescent="0.3">
      <c r="A3" t="s">
        <v>149</v>
      </c>
      <c r="B3">
        <v>2003</v>
      </c>
      <c r="C3" s="3">
        <v>44105</v>
      </c>
      <c r="D3">
        <v>2</v>
      </c>
      <c r="E3">
        <v>2</v>
      </c>
      <c r="F3" t="s">
        <v>144</v>
      </c>
      <c r="G3">
        <v>42</v>
      </c>
      <c r="H3">
        <f>G3/80</f>
        <v>0.52500000000000002</v>
      </c>
    </row>
    <row r="4" spans="1:12" x14ac:dyDescent="0.3">
      <c r="A4" t="s">
        <v>149</v>
      </c>
      <c r="B4">
        <v>2003</v>
      </c>
      <c r="C4" s="3">
        <v>44106</v>
      </c>
      <c r="D4">
        <v>3</v>
      </c>
      <c r="E4">
        <v>3</v>
      </c>
      <c r="F4" t="s">
        <v>167</v>
      </c>
      <c r="G4">
        <v>53</v>
      </c>
      <c r="H4">
        <f>G4/80</f>
        <v>0.66249999999999998</v>
      </c>
    </row>
    <row r="5" spans="1:12" x14ac:dyDescent="0.3">
      <c r="A5" t="s">
        <v>149</v>
      </c>
      <c r="B5">
        <v>2003</v>
      </c>
      <c r="F5" t="s">
        <v>167</v>
      </c>
    </row>
    <row r="7" spans="1:12" x14ac:dyDescent="0.3">
      <c r="A7" t="s">
        <v>149</v>
      </c>
      <c r="B7">
        <v>2003</v>
      </c>
      <c r="C7" s="3">
        <v>44172</v>
      </c>
      <c r="D7">
        <v>1</v>
      </c>
      <c r="E7">
        <v>1</v>
      </c>
      <c r="F7" t="s">
        <v>144</v>
      </c>
      <c r="H7">
        <v>0.92500000000000004</v>
      </c>
    </row>
    <row r="8" spans="1:12" x14ac:dyDescent="0.3">
      <c r="C8" s="3">
        <v>44173</v>
      </c>
      <c r="D8">
        <v>2</v>
      </c>
      <c r="F8" t="s">
        <v>144</v>
      </c>
      <c r="H8">
        <v>0.9</v>
      </c>
    </row>
    <row r="9" spans="1:12" x14ac:dyDescent="0.3">
      <c r="C9" s="3">
        <v>44175</v>
      </c>
      <c r="D9">
        <v>3</v>
      </c>
      <c r="F9" t="s">
        <v>144</v>
      </c>
      <c r="H9">
        <v>0.96250000000000002</v>
      </c>
    </row>
    <row r="10" spans="1:12" x14ac:dyDescent="0.3">
      <c r="C10" s="3">
        <v>44176</v>
      </c>
      <c r="D10">
        <v>4</v>
      </c>
      <c r="F10" t="s">
        <v>144</v>
      </c>
      <c r="H10">
        <v>0.9375</v>
      </c>
    </row>
    <row r="11" spans="1:12" x14ac:dyDescent="0.3">
      <c r="C11" s="3">
        <v>44179</v>
      </c>
      <c r="D11">
        <v>5</v>
      </c>
      <c r="F11" t="s">
        <v>166</v>
      </c>
    </row>
    <row r="12" spans="1:12" x14ac:dyDescent="0.3">
      <c r="C12" s="3">
        <v>44180</v>
      </c>
      <c r="D12">
        <v>6</v>
      </c>
      <c r="F12" t="s">
        <v>166</v>
      </c>
      <c r="H12">
        <v>0.46250000000000002</v>
      </c>
    </row>
    <row r="13" spans="1:12" x14ac:dyDescent="0.3">
      <c r="C13" s="3">
        <v>44181</v>
      </c>
      <c r="D13">
        <v>7</v>
      </c>
      <c r="F13" t="s">
        <v>166</v>
      </c>
      <c r="H13">
        <v>0.86250000000000004</v>
      </c>
    </row>
    <row r="14" spans="1:12" x14ac:dyDescent="0.3">
      <c r="C14" s="3">
        <v>44182</v>
      </c>
      <c r="D14">
        <v>8</v>
      </c>
      <c r="F14" t="s">
        <v>166</v>
      </c>
      <c r="H14">
        <v>0.97499999999999998</v>
      </c>
    </row>
    <row r="15" spans="1:12" x14ac:dyDescent="0.3">
      <c r="C15" s="3">
        <v>44183</v>
      </c>
      <c r="D15">
        <v>9</v>
      </c>
      <c r="F15" t="s">
        <v>166</v>
      </c>
      <c r="H15">
        <v>0.97499999999999998</v>
      </c>
    </row>
    <row r="16" spans="1:12" x14ac:dyDescent="0.3">
      <c r="C16" s="3">
        <v>44186</v>
      </c>
      <c r="D16">
        <v>10</v>
      </c>
      <c r="F16" t="s">
        <v>168</v>
      </c>
      <c r="H16">
        <v>0.91249999999999998</v>
      </c>
    </row>
    <row r="17" spans="3:24" x14ac:dyDescent="0.3">
      <c r="C17" s="3">
        <v>44187</v>
      </c>
      <c r="D17">
        <v>11</v>
      </c>
      <c r="F17" t="s">
        <v>168</v>
      </c>
      <c r="H17">
        <v>0.92500000000000004</v>
      </c>
    </row>
    <row r="18" spans="3:24" x14ac:dyDescent="0.3">
      <c r="C18" s="3">
        <v>44193</v>
      </c>
      <c r="D18">
        <v>12</v>
      </c>
      <c r="F18" t="s">
        <v>213</v>
      </c>
      <c r="H18">
        <v>0.78749999999999998</v>
      </c>
    </row>
    <row r="19" spans="3:24" x14ac:dyDescent="0.3">
      <c r="C19" s="3">
        <v>44194</v>
      </c>
      <c r="D19">
        <v>13</v>
      </c>
      <c r="F19" t="s">
        <v>213</v>
      </c>
      <c r="H19">
        <v>0.92500000000000004</v>
      </c>
    </row>
    <row r="20" spans="3:24" x14ac:dyDescent="0.3">
      <c r="C20" s="3">
        <v>44195</v>
      </c>
      <c r="D20">
        <v>14</v>
      </c>
      <c r="F20" t="s">
        <v>213</v>
      </c>
      <c r="H20">
        <v>0.92500000000000004</v>
      </c>
    </row>
    <row r="21" spans="3:24" x14ac:dyDescent="0.3">
      <c r="K21" t="s">
        <v>216</v>
      </c>
    </row>
    <row r="23" spans="3:24" x14ac:dyDescent="0.3">
      <c r="H23" t="s">
        <v>53</v>
      </c>
      <c r="I23" t="s">
        <v>57</v>
      </c>
      <c r="J23" t="s">
        <v>58</v>
      </c>
      <c r="K23" t="s">
        <v>54</v>
      </c>
      <c r="L23" t="s">
        <v>56</v>
      </c>
      <c r="M23" t="s">
        <v>59</v>
      </c>
      <c r="N23" t="s">
        <v>60</v>
      </c>
      <c r="O23" t="s">
        <v>54</v>
      </c>
      <c r="P23" t="s">
        <v>56</v>
      </c>
      <c r="Q23" t="s">
        <v>61</v>
      </c>
      <c r="R23" t="s">
        <v>62</v>
      </c>
      <c r="S23" t="s">
        <v>54</v>
      </c>
      <c r="T23" t="s">
        <v>56</v>
      </c>
      <c r="U23" t="s">
        <v>63</v>
      </c>
      <c r="V23" t="s">
        <v>64</v>
      </c>
      <c r="W23" t="s">
        <v>54</v>
      </c>
      <c r="X23" t="s">
        <v>56</v>
      </c>
    </row>
    <row r="24" spans="3:24" x14ac:dyDescent="0.3">
      <c r="C24" s="3">
        <v>44561</v>
      </c>
      <c r="F24" t="s">
        <v>185</v>
      </c>
      <c r="H24">
        <v>4</v>
      </c>
      <c r="I24">
        <v>1.9891084041834166</v>
      </c>
      <c r="J24">
        <v>1.2504160482260775</v>
      </c>
      <c r="K24">
        <v>0</v>
      </c>
      <c r="L24">
        <v>0</v>
      </c>
      <c r="M24">
        <v>1.3150748249997917</v>
      </c>
      <c r="N24">
        <v>0.77425068240902051</v>
      </c>
      <c r="O24">
        <v>0</v>
      </c>
      <c r="P24">
        <v>1</v>
      </c>
      <c r="Q24">
        <v>1.4972408208112917</v>
      </c>
      <c r="R24">
        <v>0.88689808442666729</v>
      </c>
      <c r="S24">
        <v>3</v>
      </c>
      <c r="T24">
        <v>0</v>
      </c>
      <c r="U24">
        <v>1.3975388583308337</v>
      </c>
      <c r="V24">
        <v>0.97112888417383036</v>
      </c>
      <c r="W24">
        <v>3</v>
      </c>
      <c r="X24">
        <v>0</v>
      </c>
    </row>
    <row r="25" spans="3:24" x14ac:dyDescent="0.3">
      <c r="C25" s="3">
        <v>44200</v>
      </c>
      <c r="F25" t="s">
        <v>186</v>
      </c>
      <c r="H25">
        <v>18</v>
      </c>
      <c r="I25">
        <v>1.6574354708132917</v>
      </c>
      <c r="J25">
        <v>1.1078657605132438</v>
      </c>
      <c r="K25">
        <v>0</v>
      </c>
      <c r="L25">
        <v>0</v>
      </c>
      <c r="M25">
        <v>1.6853292666583333</v>
      </c>
      <c r="N25">
        <v>0.90781159086744212</v>
      </c>
      <c r="O25">
        <v>1</v>
      </c>
      <c r="P25">
        <v>0</v>
      </c>
      <c r="Q25">
        <v>1.1728287166819167</v>
      </c>
      <c r="R25">
        <v>0.60092270761746414</v>
      </c>
      <c r="S25">
        <v>0</v>
      </c>
      <c r="T25">
        <v>0</v>
      </c>
      <c r="U25">
        <v>1.3596166957864586</v>
      </c>
      <c r="V25">
        <v>0.75843497695288253</v>
      </c>
      <c r="W25">
        <v>1</v>
      </c>
      <c r="X25">
        <v>0</v>
      </c>
    </row>
    <row r="26" spans="3:24" x14ac:dyDescent="0.3">
      <c r="C26" s="3">
        <v>44201</v>
      </c>
      <c r="F26" t="s">
        <v>187</v>
      </c>
      <c r="H26">
        <v>7</v>
      </c>
      <c r="I26">
        <v>2.0321672416761252</v>
      </c>
      <c r="J26">
        <v>1.7283356128175213</v>
      </c>
      <c r="K26">
        <v>0</v>
      </c>
      <c r="L26">
        <v>4</v>
      </c>
      <c r="M26">
        <v>2.093190679191042</v>
      </c>
      <c r="N26">
        <v>1.5088232135402073</v>
      </c>
      <c r="O26">
        <v>0</v>
      </c>
      <c r="P26">
        <v>3</v>
      </c>
      <c r="Q26">
        <v>1.7808114666549997</v>
      </c>
      <c r="R26">
        <v>1.2429321990081124</v>
      </c>
      <c r="S26">
        <v>0</v>
      </c>
      <c r="T26">
        <v>1</v>
      </c>
      <c r="U26">
        <v>1.5671116583105833</v>
      </c>
      <c r="V26">
        <v>0.85112960311765595</v>
      </c>
      <c r="W26">
        <v>1</v>
      </c>
      <c r="X26">
        <v>0</v>
      </c>
    </row>
    <row r="27" spans="3:24" x14ac:dyDescent="0.3">
      <c r="C27" s="3">
        <v>44202</v>
      </c>
      <c r="F27" t="s">
        <v>188</v>
      </c>
      <c r="H27">
        <v>5</v>
      </c>
      <c r="I27">
        <v>1.6947724708584164</v>
      </c>
      <c r="J27">
        <v>1.1609415145692634</v>
      </c>
      <c r="K27">
        <v>0</v>
      </c>
      <c r="L27">
        <v>1</v>
      </c>
      <c r="M27">
        <v>1.4959423458203334</v>
      </c>
      <c r="N27">
        <v>0.97953285316235128</v>
      </c>
      <c r="O27">
        <v>0</v>
      </c>
      <c r="P27">
        <v>0</v>
      </c>
      <c r="Q27">
        <v>1.8404620583466251</v>
      </c>
      <c r="R27">
        <v>1.2408484138547609</v>
      </c>
      <c r="S27">
        <v>0</v>
      </c>
      <c r="T27">
        <v>1</v>
      </c>
      <c r="U27">
        <v>1.6627897624758752</v>
      </c>
      <c r="V27">
        <v>1.3239999285270532</v>
      </c>
      <c r="W27">
        <v>3</v>
      </c>
      <c r="X27">
        <v>1</v>
      </c>
    </row>
    <row r="28" spans="3:24" x14ac:dyDescent="0.3">
      <c r="C28" s="3">
        <v>44203</v>
      </c>
      <c r="F28" t="s">
        <v>189</v>
      </c>
      <c r="H28">
        <v>1</v>
      </c>
      <c r="I28">
        <v>1.8024446583392919</v>
      </c>
      <c r="J28">
        <v>1.3996112946679871</v>
      </c>
      <c r="K28">
        <v>0</v>
      </c>
      <c r="L28">
        <v>3</v>
      </c>
      <c r="M28">
        <v>1.6876544916503746</v>
      </c>
      <c r="N28">
        <v>1.1139037671668863</v>
      </c>
      <c r="O28">
        <v>0</v>
      </c>
      <c r="P28">
        <v>0</v>
      </c>
      <c r="Q28">
        <v>1.3272531125010416</v>
      </c>
      <c r="R28">
        <v>0.79415918995177903</v>
      </c>
      <c r="S28">
        <v>0</v>
      </c>
      <c r="T28">
        <v>0</v>
      </c>
      <c r="U28">
        <v>1.8719401999935421</v>
      </c>
      <c r="V28">
        <v>1.3860043609486961</v>
      </c>
      <c r="W28">
        <v>1</v>
      </c>
      <c r="X28">
        <v>2</v>
      </c>
    </row>
    <row r="29" spans="3:24" x14ac:dyDescent="0.3">
      <c r="C29" s="3">
        <v>44204</v>
      </c>
      <c r="F29" t="s">
        <v>190</v>
      </c>
      <c r="H29">
        <v>2</v>
      </c>
      <c r="I29">
        <v>1.5963609916895833</v>
      </c>
      <c r="J29">
        <v>1.4748114881011338</v>
      </c>
      <c r="K29">
        <v>0</v>
      </c>
      <c r="L29">
        <v>2</v>
      </c>
      <c r="M29">
        <v>1.2532155583229583</v>
      </c>
      <c r="N29">
        <v>0.65214550027972062</v>
      </c>
      <c r="O29">
        <v>0</v>
      </c>
      <c r="P29">
        <v>0</v>
      </c>
      <c r="Q29">
        <v>1.5553534416829162</v>
      </c>
      <c r="R29">
        <v>1.3117576333619567</v>
      </c>
      <c r="S29">
        <v>1</v>
      </c>
      <c r="T29">
        <v>2</v>
      </c>
      <c r="U29">
        <v>1.242711820804125</v>
      </c>
      <c r="V29">
        <v>0.68343527462017406</v>
      </c>
      <c r="W29">
        <v>0</v>
      </c>
      <c r="X29">
        <v>2</v>
      </c>
    </row>
    <row r="30" spans="3:24" x14ac:dyDescent="0.3">
      <c r="C30" s="3">
        <v>44207</v>
      </c>
      <c r="F30" t="s">
        <v>191</v>
      </c>
      <c r="H30">
        <v>4</v>
      </c>
      <c r="I30">
        <v>1.7739702541536246</v>
      </c>
      <c r="J30">
        <v>1.1272208704277777</v>
      </c>
      <c r="K30">
        <v>0</v>
      </c>
      <c r="L30">
        <v>1</v>
      </c>
      <c r="M30">
        <v>1.5890342958160415</v>
      </c>
      <c r="N30">
        <v>1.1995730297089349</v>
      </c>
      <c r="O30">
        <v>1</v>
      </c>
      <c r="P30">
        <v>1</v>
      </c>
      <c r="Q30">
        <v>1.7401691125511665</v>
      </c>
      <c r="R30">
        <v>1.3887308977219726</v>
      </c>
      <c r="S30">
        <v>0</v>
      </c>
      <c r="T30">
        <v>3</v>
      </c>
      <c r="U30">
        <v>1.5544005333602084</v>
      </c>
      <c r="V30">
        <v>1.1284674677787818</v>
      </c>
      <c r="W30">
        <v>0</v>
      </c>
      <c r="X30">
        <v>1</v>
      </c>
    </row>
    <row r="31" spans="3:24" x14ac:dyDescent="0.3">
      <c r="C31" s="3">
        <v>44208</v>
      </c>
      <c r="F31" t="s">
        <v>192</v>
      </c>
      <c r="H31">
        <v>1</v>
      </c>
      <c r="I31">
        <v>1.9614004608166093</v>
      </c>
      <c r="J31">
        <v>1.3771937491812214</v>
      </c>
      <c r="K31">
        <v>0</v>
      </c>
      <c r="L31">
        <v>2</v>
      </c>
      <c r="M31">
        <v>1.6066353040901671</v>
      </c>
      <c r="N31">
        <v>1.3342964081048907</v>
      </c>
      <c r="O31">
        <v>0</v>
      </c>
      <c r="P31">
        <v>1</v>
      </c>
      <c r="Q31">
        <v>1.6326920208322495</v>
      </c>
      <c r="R31">
        <v>1.0426304714409671</v>
      </c>
      <c r="S31">
        <v>0</v>
      </c>
      <c r="T31">
        <v>0</v>
      </c>
      <c r="U31">
        <v>2.0826235916655413</v>
      </c>
      <c r="V31">
        <v>1.4162312287656136</v>
      </c>
      <c r="W31">
        <v>2</v>
      </c>
      <c r="X31">
        <v>3</v>
      </c>
    </row>
    <row r="32" spans="3:24" x14ac:dyDescent="0.3">
      <c r="C32" s="3">
        <v>44209</v>
      </c>
      <c r="F32" t="s">
        <v>193</v>
      </c>
      <c r="H32">
        <v>1</v>
      </c>
      <c r="I32">
        <v>2.0246366791667501</v>
      </c>
      <c r="J32">
        <v>1.5117989413665691</v>
      </c>
      <c r="K32">
        <v>0</v>
      </c>
      <c r="L32">
        <v>3</v>
      </c>
      <c r="M32">
        <v>1.8168256875001665</v>
      </c>
      <c r="N32">
        <v>1.4298440989141203</v>
      </c>
      <c r="O32">
        <v>0</v>
      </c>
      <c r="P32">
        <v>3</v>
      </c>
      <c r="Q32">
        <v>1.7969560249999168</v>
      </c>
      <c r="R32">
        <v>1.3414605383163378</v>
      </c>
      <c r="S32">
        <v>1</v>
      </c>
      <c r="T32">
        <v>2</v>
      </c>
      <c r="U32">
        <v>1.3854538708333746</v>
      </c>
      <c r="V32">
        <v>1.1054785925529533</v>
      </c>
      <c r="W32">
        <v>1</v>
      </c>
      <c r="X32">
        <v>1</v>
      </c>
    </row>
    <row r="33" spans="6:24" x14ac:dyDescent="0.3">
      <c r="H33">
        <f>SUM(H24:H32)</f>
        <v>43</v>
      </c>
      <c r="I33">
        <f>AVERAGE(I24:I32)</f>
        <v>1.8369218479663454</v>
      </c>
      <c r="K33">
        <f>SUM(K24:K32)</f>
        <v>0</v>
      </c>
      <c r="L33">
        <f>SUM(L24:L32)</f>
        <v>16</v>
      </c>
      <c r="M33">
        <f>AVERAGE(M24:M32)</f>
        <v>1.6158780504499122</v>
      </c>
      <c r="O33">
        <f>SUM(O24:O32)</f>
        <v>2</v>
      </c>
      <c r="P33">
        <f>SUM(P24:P32)</f>
        <v>9</v>
      </c>
      <c r="Q33">
        <f>AVERAGE(Q24:Q32)</f>
        <v>1.5937518638957915</v>
      </c>
      <c r="S33">
        <f>SUM(S24:S32)</f>
        <v>5</v>
      </c>
      <c r="T33">
        <f>SUM(T24:T32)</f>
        <v>9</v>
      </c>
      <c r="U33">
        <f>AVERAGE(U24:U32)</f>
        <v>1.5693541101733937</v>
      </c>
      <c r="W33">
        <f>SUM(W24:W32)</f>
        <v>12</v>
      </c>
      <c r="X33">
        <f>SUM(X24:X32)</f>
        <v>10</v>
      </c>
    </row>
    <row r="34" spans="6:24" x14ac:dyDescent="0.3">
      <c r="H34">
        <f>SUM(H30:H32)</f>
        <v>6</v>
      </c>
      <c r="I34">
        <f>_xlfn.STDEV.S(I24:I32)</f>
        <v>0.1686179872167676</v>
      </c>
      <c r="K34">
        <f>SUM(K30:K32)</f>
        <v>0</v>
      </c>
      <c r="L34">
        <f>SUM(L30:L32)</f>
        <v>6</v>
      </c>
      <c r="M34">
        <f>_xlfn.STDEV.S(M24:M32)</f>
        <v>0.25381584853519168</v>
      </c>
      <c r="O34">
        <f>SUM(O30:O32)</f>
        <v>1</v>
      </c>
      <c r="P34">
        <f>SUM(P30:P32)</f>
        <v>5</v>
      </c>
      <c r="Q34">
        <f>_xlfn.STDEV.S(Q24:Q32)</f>
        <v>0.22888048007299791</v>
      </c>
      <c r="S34">
        <f>SUM(S30:S32)</f>
        <v>1</v>
      </c>
      <c r="T34">
        <f>SUM(T30:T32)</f>
        <v>5</v>
      </c>
      <c r="U34">
        <f>_xlfn.STDEV.S(U24:U32)</f>
        <v>0.26879069658101767</v>
      </c>
      <c r="W34">
        <f>SUM(W30:W32)</f>
        <v>3</v>
      </c>
      <c r="X34">
        <f>SUM(X30:X32)</f>
        <v>5</v>
      </c>
    </row>
    <row r="36" spans="6:24" x14ac:dyDescent="0.3">
      <c r="H36" t="s">
        <v>208</v>
      </c>
      <c r="M36" t="s">
        <v>237</v>
      </c>
      <c r="N36" t="s">
        <v>118</v>
      </c>
      <c r="R36" t="s">
        <v>238</v>
      </c>
    </row>
    <row r="37" spans="6:24" x14ac:dyDescent="0.3">
      <c r="H37" t="s">
        <v>209</v>
      </c>
      <c r="I37" t="s">
        <v>210</v>
      </c>
      <c r="J37" t="s">
        <v>211</v>
      </c>
      <c r="K37" t="s">
        <v>212</v>
      </c>
      <c r="M37" t="s">
        <v>179</v>
      </c>
      <c r="N37" t="s">
        <v>180</v>
      </c>
      <c r="O37" t="s">
        <v>181</v>
      </c>
      <c r="P37" t="s">
        <v>182</v>
      </c>
      <c r="R37" t="s">
        <v>179</v>
      </c>
      <c r="S37" t="s">
        <v>180</v>
      </c>
      <c r="T37" t="s">
        <v>181</v>
      </c>
      <c r="U37" t="s">
        <v>182</v>
      </c>
    </row>
    <row r="38" spans="6:24" x14ac:dyDescent="0.3">
      <c r="F38" s="3">
        <v>44561</v>
      </c>
      <c r="G38" t="s">
        <v>185</v>
      </c>
      <c r="H38">
        <v>1.18734814995</v>
      </c>
      <c r="I38">
        <v>1.079715</v>
      </c>
      <c r="J38">
        <v>1.3316284999000001</v>
      </c>
      <c r="K38">
        <v>1.165376800115</v>
      </c>
      <c r="M38">
        <f>AVERAGE(H38:H40)</f>
        <v>1.1668260832849999</v>
      </c>
      <c r="N38">
        <f t="shared" ref="N38:P38" si="0">AVERAGE(I38:I40)</f>
        <v>1.3764378666716668</v>
      </c>
      <c r="O38">
        <f t="shared" si="0"/>
        <v>1.1660903999573333</v>
      </c>
      <c r="P38">
        <f t="shared" si="0"/>
        <v>1.1928381833716666</v>
      </c>
      <c r="R38">
        <f>AVERAGE(H45:H47)</f>
        <v>1.3450901648264815</v>
      </c>
      <c r="S38">
        <f t="shared" ref="S38:U38" si="1">AVERAGE(I45:I47)</f>
        <v>1.1754066999345927</v>
      </c>
      <c r="T38">
        <f t="shared" si="1"/>
        <v>1.215814568590815</v>
      </c>
      <c r="U38">
        <f t="shared" si="1"/>
        <v>1.3344016037182038</v>
      </c>
    </row>
    <row r="39" spans="6:24" x14ac:dyDescent="0.3">
      <c r="F39" s="3">
        <v>44200</v>
      </c>
      <c r="G39" t="s">
        <v>186</v>
      </c>
      <c r="H39">
        <v>1.3148749499800001</v>
      </c>
      <c r="I39">
        <v>1.476823400005</v>
      </c>
      <c r="J39">
        <v>1.0135649499719999</v>
      </c>
      <c r="K39">
        <v>1.21205084992</v>
      </c>
    </row>
    <row r="40" spans="6:24" x14ac:dyDescent="0.3">
      <c r="F40" s="3">
        <v>44201</v>
      </c>
      <c r="G40" t="s">
        <v>187</v>
      </c>
      <c r="H40">
        <v>0.99825514992499997</v>
      </c>
      <c r="I40">
        <v>1.5727752000100002</v>
      </c>
      <c r="J40">
        <v>1.15307775</v>
      </c>
      <c r="K40">
        <v>1.20108690008</v>
      </c>
      <c r="N40" t="s">
        <v>100</v>
      </c>
    </row>
    <row r="41" spans="6:24" x14ac:dyDescent="0.3">
      <c r="F41" s="3">
        <v>44202</v>
      </c>
      <c r="G41" t="s">
        <v>188</v>
      </c>
      <c r="H41">
        <v>1.6038845500450001</v>
      </c>
      <c r="I41">
        <v>1.2317006499500001</v>
      </c>
      <c r="J41">
        <v>1.1789448999300001</v>
      </c>
      <c r="K41">
        <v>1.0649707498950001</v>
      </c>
      <c r="M41">
        <f>AVERAGE(I24:I26)</f>
        <v>1.892903705557611</v>
      </c>
      <c r="N41">
        <f>AVERAGE(M24:M26)</f>
        <v>1.697864923616389</v>
      </c>
      <c r="O41">
        <f>AVERAGE(Q24:Q26)</f>
        <v>1.483627001382736</v>
      </c>
      <c r="P41">
        <f>AVERAGE(U24:U26)</f>
        <v>1.4414224041426253</v>
      </c>
      <c r="R41">
        <f>AVERAGE(I31:I33)</f>
        <v>1.9409863293165683</v>
      </c>
      <c r="S41">
        <f>AVERAGE(M31:M33)</f>
        <v>1.679779680680082</v>
      </c>
      <c r="T41">
        <f>AVERAGE(Q31:Q33)</f>
        <v>1.6744666365759862</v>
      </c>
      <c r="U41">
        <f>AVERAGE(U31:U33)</f>
        <v>1.6791438575574364</v>
      </c>
    </row>
    <row r="42" spans="6:24" x14ac:dyDescent="0.3">
      <c r="F42" s="3">
        <v>44203</v>
      </c>
      <c r="G42" t="s">
        <v>189</v>
      </c>
      <c r="H42">
        <v>1.1990415999900002</v>
      </c>
      <c r="I42">
        <v>1.275559199975</v>
      </c>
      <c r="J42">
        <v>1.0235235500145001</v>
      </c>
      <c r="K42">
        <v>1.2311290499050001</v>
      </c>
    </row>
    <row r="43" spans="6:24" x14ac:dyDescent="0.3">
      <c r="F43" s="3">
        <v>44204</v>
      </c>
      <c r="G43" t="s">
        <v>190</v>
      </c>
      <c r="H43">
        <v>0.92189464997500004</v>
      </c>
      <c r="I43">
        <v>0.96462330000899998</v>
      </c>
      <c r="J43">
        <v>0.91434059990549998</v>
      </c>
      <c r="K43">
        <v>0.98140414990650005</v>
      </c>
    </row>
    <row r="44" spans="6:24" x14ac:dyDescent="0.3">
      <c r="F44" s="3">
        <v>44207</v>
      </c>
      <c r="G44" t="s">
        <v>191</v>
      </c>
      <c r="H44">
        <v>1.6166608999499998</v>
      </c>
      <c r="I44">
        <v>1.1616726499049999</v>
      </c>
      <c r="J44">
        <v>1.1264871000299999</v>
      </c>
      <c r="K44">
        <v>1.12761230022</v>
      </c>
    </row>
    <row r="45" spans="6:24" x14ac:dyDescent="0.3">
      <c r="F45" s="3">
        <v>44208</v>
      </c>
      <c r="G45" t="s">
        <v>192</v>
      </c>
      <c r="H45">
        <v>1.41553650005</v>
      </c>
      <c r="I45">
        <v>0.97187839983800006</v>
      </c>
      <c r="J45">
        <v>1.2404129002199999</v>
      </c>
      <c r="K45">
        <v>1.7347696500350001</v>
      </c>
    </row>
    <row r="46" spans="6:24" x14ac:dyDescent="0.3">
      <c r="G46" t="s">
        <v>193</v>
      </c>
      <c r="H46">
        <v>1.3320109499999999</v>
      </c>
      <c r="I46">
        <v>1.32543275</v>
      </c>
      <c r="J46">
        <v>1.2681297</v>
      </c>
      <c r="K46">
        <v>1.0697516</v>
      </c>
    </row>
    <row r="47" spans="6:24" x14ac:dyDescent="0.3">
      <c r="H47">
        <f>AVERAGE(H38:H46)</f>
        <v>1.2877230444294447</v>
      </c>
      <c r="I47">
        <f t="shared" ref="I47:K47" si="2">AVERAGE(I38:I46)</f>
        <v>1.2289089499657777</v>
      </c>
      <c r="J47">
        <f t="shared" si="2"/>
        <v>1.1389011055524445</v>
      </c>
      <c r="K47">
        <f t="shared" si="2"/>
        <v>1.1986835611196112</v>
      </c>
    </row>
    <row r="48" spans="6:24" x14ac:dyDescent="0.3">
      <c r="H48">
        <f>_xlfn.STDEV.S(H38:H46)</f>
        <v>0.24050850519982894</v>
      </c>
      <c r="I48">
        <f t="shared" ref="I48:K48" si="3">_xlfn.STDEV.S(I38:I46)</f>
        <v>0.21032641865378437</v>
      </c>
      <c r="J48">
        <f t="shared" si="3"/>
        <v>0.13488683487213632</v>
      </c>
      <c r="K48">
        <f t="shared" si="3"/>
        <v>0.21693859684092712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ED6B6-316E-483C-AFE4-1020B0F95FAE}">
  <dimension ref="A1:X46"/>
  <sheetViews>
    <sheetView topLeftCell="E20" workbookViewId="0">
      <selection activeCell="W34" activeCellId="4" sqref="H34 K34:L34 O34:P34 S34:T34 W34:X34"/>
    </sheetView>
  </sheetViews>
  <sheetFormatPr defaultRowHeight="14.4" x14ac:dyDescent="0.3"/>
  <sheetData>
    <row r="1" spans="1:8" x14ac:dyDescent="0.3">
      <c r="A1" t="s">
        <v>0</v>
      </c>
      <c r="B1" t="s">
        <v>217</v>
      </c>
      <c r="C1" t="s">
        <v>3</v>
      </c>
      <c r="D1" t="s">
        <v>4</v>
      </c>
      <c r="E1" t="s">
        <v>14</v>
      </c>
      <c r="F1" t="s">
        <v>5</v>
      </c>
      <c r="G1" t="s">
        <v>75</v>
      </c>
      <c r="H1" t="s">
        <v>1</v>
      </c>
    </row>
    <row r="2" spans="1:8" x14ac:dyDescent="0.3">
      <c r="A2" t="s">
        <v>197</v>
      </c>
      <c r="B2">
        <v>2019</v>
      </c>
      <c r="C2" s="3">
        <v>44168</v>
      </c>
      <c r="D2">
        <v>1</v>
      </c>
      <c r="E2">
        <v>1</v>
      </c>
      <c r="F2" t="s">
        <v>200</v>
      </c>
    </row>
    <row r="5" spans="1:8" x14ac:dyDescent="0.3">
      <c r="C5" s="3">
        <v>44175</v>
      </c>
      <c r="F5" t="s">
        <v>201</v>
      </c>
    </row>
    <row r="6" spans="1:8" x14ac:dyDescent="0.3">
      <c r="C6" s="3">
        <v>44176</v>
      </c>
      <c r="F6" t="s">
        <v>202</v>
      </c>
      <c r="H6">
        <v>0.97499999999999998</v>
      </c>
    </row>
    <row r="7" spans="1:8" x14ac:dyDescent="0.3">
      <c r="C7" s="3">
        <v>44179</v>
      </c>
      <c r="F7" t="s">
        <v>202</v>
      </c>
      <c r="H7">
        <v>0.82499999999999996</v>
      </c>
    </row>
    <row r="8" spans="1:8" x14ac:dyDescent="0.3">
      <c r="C8" s="3">
        <v>44180</v>
      </c>
      <c r="F8" t="s">
        <v>202</v>
      </c>
      <c r="H8">
        <v>0.95</v>
      </c>
    </row>
    <row r="9" spans="1:8" x14ac:dyDescent="0.3">
      <c r="C9" s="3">
        <v>44181</v>
      </c>
      <c r="F9" t="s">
        <v>202</v>
      </c>
      <c r="H9">
        <v>0.75</v>
      </c>
    </row>
    <row r="10" spans="1:8" x14ac:dyDescent="0.3">
      <c r="C10" s="3">
        <v>44182</v>
      </c>
      <c r="F10" t="s">
        <v>202</v>
      </c>
      <c r="H10">
        <v>0.9375</v>
      </c>
    </row>
    <row r="11" spans="1:8" x14ac:dyDescent="0.3">
      <c r="C11" s="3">
        <v>44183</v>
      </c>
      <c r="F11" t="s">
        <v>202</v>
      </c>
    </row>
    <row r="12" spans="1:8" x14ac:dyDescent="0.3">
      <c r="C12" s="3">
        <v>44186</v>
      </c>
      <c r="F12" t="s">
        <v>202</v>
      </c>
      <c r="H12">
        <v>0.92500000000000004</v>
      </c>
    </row>
    <row r="13" spans="1:8" x14ac:dyDescent="0.3">
      <c r="C13" s="3">
        <v>44187</v>
      </c>
      <c r="F13" t="s">
        <v>207</v>
      </c>
      <c r="H13">
        <v>0.78749999999999998</v>
      </c>
    </row>
    <row r="14" spans="1:8" x14ac:dyDescent="0.3">
      <c r="C14" s="3">
        <v>44193</v>
      </c>
      <c r="F14" t="s">
        <v>207</v>
      </c>
      <c r="G14" t="s">
        <v>214</v>
      </c>
    </row>
    <row r="15" spans="1:8" x14ac:dyDescent="0.3">
      <c r="C15" s="3">
        <v>44194</v>
      </c>
      <c r="F15" t="s">
        <v>207</v>
      </c>
      <c r="H15">
        <v>0.82499999999999996</v>
      </c>
    </row>
    <row r="16" spans="1:8" x14ac:dyDescent="0.3">
      <c r="C16" s="3">
        <v>44195</v>
      </c>
      <c r="F16" t="s">
        <v>207</v>
      </c>
      <c r="H16">
        <v>0.83750000000000002</v>
      </c>
    </row>
    <row r="17" spans="3:24" x14ac:dyDescent="0.3">
      <c r="C17" s="3">
        <v>44561</v>
      </c>
      <c r="F17" t="s">
        <v>207</v>
      </c>
      <c r="H17">
        <v>0.77500000000000002</v>
      </c>
    </row>
    <row r="18" spans="3:24" x14ac:dyDescent="0.3">
      <c r="C18" s="3">
        <v>44200</v>
      </c>
      <c r="F18" t="s">
        <v>207</v>
      </c>
      <c r="H18">
        <v>0.85</v>
      </c>
    </row>
    <row r="19" spans="3:24" x14ac:dyDescent="0.3">
      <c r="C19" s="3">
        <v>44201</v>
      </c>
      <c r="F19" t="s">
        <v>207</v>
      </c>
      <c r="H19">
        <v>0.9</v>
      </c>
    </row>
    <row r="20" spans="3:24" x14ac:dyDescent="0.3">
      <c r="C20" s="3">
        <v>44202</v>
      </c>
      <c r="F20" t="s">
        <v>207</v>
      </c>
      <c r="H20">
        <v>0.95</v>
      </c>
    </row>
    <row r="21" spans="3:24" x14ac:dyDescent="0.3">
      <c r="J21" t="s">
        <v>216</v>
      </c>
    </row>
    <row r="23" spans="3:24" x14ac:dyDescent="0.3">
      <c r="H23" t="s">
        <v>53</v>
      </c>
      <c r="I23" t="s">
        <v>57</v>
      </c>
      <c r="J23" t="s">
        <v>58</v>
      </c>
      <c r="K23" t="s">
        <v>54</v>
      </c>
      <c r="L23" t="s">
        <v>56</v>
      </c>
      <c r="M23" t="s">
        <v>59</v>
      </c>
      <c r="N23" t="s">
        <v>60</v>
      </c>
      <c r="O23" t="s">
        <v>54</v>
      </c>
      <c r="P23" t="s">
        <v>56</v>
      </c>
      <c r="Q23" t="s">
        <v>61</v>
      </c>
      <c r="R23" t="s">
        <v>62</v>
      </c>
      <c r="S23" t="s">
        <v>54</v>
      </c>
      <c r="T23" t="s">
        <v>56</v>
      </c>
      <c r="U23" t="s">
        <v>63</v>
      </c>
      <c r="V23" t="s">
        <v>64</v>
      </c>
      <c r="W23" t="s">
        <v>54</v>
      </c>
      <c r="X23" t="s">
        <v>56</v>
      </c>
    </row>
    <row r="24" spans="3:24" x14ac:dyDescent="0.3">
      <c r="C24" s="3">
        <v>44203</v>
      </c>
      <c r="G24" t="s">
        <v>185</v>
      </c>
      <c r="H24">
        <v>2</v>
      </c>
      <c r="I24">
        <v>1.5472610282255834</v>
      </c>
      <c r="J24">
        <v>1.2570290772039763</v>
      </c>
      <c r="K24">
        <v>0</v>
      </c>
      <c r="L24">
        <v>1</v>
      </c>
      <c r="M24">
        <v>1.4059229891861251</v>
      </c>
      <c r="N24">
        <v>1.1391037972466453</v>
      </c>
      <c r="O24">
        <v>0</v>
      </c>
      <c r="P24">
        <v>1</v>
      </c>
      <c r="Q24">
        <v>1.1581541932051669</v>
      </c>
      <c r="R24">
        <v>0.67865597868574856</v>
      </c>
      <c r="S24">
        <v>0</v>
      </c>
      <c r="T24">
        <v>0</v>
      </c>
      <c r="U24">
        <v>1.4046204636055419</v>
      </c>
      <c r="V24">
        <v>0.65696978174831744</v>
      </c>
      <c r="W24">
        <v>0</v>
      </c>
      <c r="X24">
        <v>0</v>
      </c>
    </row>
    <row r="25" spans="3:24" x14ac:dyDescent="0.3">
      <c r="C25" s="3">
        <v>44204</v>
      </c>
      <c r="G25" t="s">
        <v>186</v>
      </c>
      <c r="H25">
        <v>3</v>
      </c>
      <c r="I25">
        <v>1.4486171763077913</v>
      </c>
      <c r="J25">
        <v>1.1786627222525599</v>
      </c>
      <c r="K25">
        <v>0</v>
      </c>
      <c r="L25">
        <v>0</v>
      </c>
      <c r="M25">
        <v>1.3019489104235002</v>
      </c>
      <c r="N25">
        <v>0.98741334218835186</v>
      </c>
      <c r="O25">
        <v>0</v>
      </c>
      <c r="P25">
        <v>1</v>
      </c>
      <c r="Q25">
        <v>1.7930117573554998</v>
      </c>
      <c r="R25">
        <v>1.3156569730875756</v>
      </c>
      <c r="S25">
        <v>0</v>
      </c>
      <c r="T25">
        <v>2</v>
      </c>
      <c r="U25">
        <v>1.2461589839561666</v>
      </c>
      <c r="V25">
        <v>0.69905788532828839</v>
      </c>
      <c r="W25">
        <v>0</v>
      </c>
      <c r="X25">
        <v>0</v>
      </c>
    </row>
    <row r="26" spans="3:24" x14ac:dyDescent="0.3">
      <c r="C26" s="3">
        <v>44207</v>
      </c>
      <c r="G26" t="s">
        <v>187</v>
      </c>
      <c r="H26">
        <v>2</v>
      </c>
      <c r="I26">
        <v>1.1730712516301252</v>
      </c>
      <c r="J26">
        <v>0.72958060962953186</v>
      </c>
      <c r="K26">
        <v>0</v>
      </c>
      <c r="L26">
        <v>0</v>
      </c>
      <c r="M26">
        <v>1.2542406558315418</v>
      </c>
      <c r="N26">
        <v>1.0454320384132327</v>
      </c>
      <c r="O26">
        <v>0</v>
      </c>
      <c r="P26">
        <v>1</v>
      </c>
      <c r="Q26">
        <v>1.2569454160088329</v>
      </c>
      <c r="R26">
        <v>1.0729585592445525</v>
      </c>
      <c r="S26">
        <v>0</v>
      </c>
      <c r="T26">
        <v>1</v>
      </c>
      <c r="U26">
        <v>1.3765881217840834</v>
      </c>
      <c r="V26">
        <v>1.2522592073270578</v>
      </c>
      <c r="W26">
        <v>0</v>
      </c>
      <c r="X26">
        <v>1</v>
      </c>
    </row>
    <row r="27" spans="3:24" x14ac:dyDescent="0.3">
      <c r="C27" s="3">
        <v>44208</v>
      </c>
      <c r="G27" t="s">
        <v>188</v>
      </c>
      <c r="H27">
        <v>2</v>
      </c>
      <c r="I27">
        <v>1.4180284062404283</v>
      </c>
      <c r="J27">
        <v>1.1673820995092505</v>
      </c>
      <c r="K27">
        <v>0</v>
      </c>
      <c r="L27">
        <v>1</v>
      </c>
      <c r="M27">
        <v>1.4041139345866667</v>
      </c>
      <c r="N27">
        <v>1.0768723303648637</v>
      </c>
      <c r="O27">
        <v>0</v>
      </c>
      <c r="P27">
        <v>1</v>
      </c>
      <c r="Q27">
        <v>1.2252060861699545</v>
      </c>
      <c r="R27">
        <v>0.92344478642196659</v>
      </c>
      <c r="S27">
        <v>0</v>
      </c>
      <c r="T27">
        <v>0</v>
      </c>
      <c r="U27">
        <v>1.1407960318852499</v>
      </c>
      <c r="V27">
        <v>0.85064163121558822</v>
      </c>
      <c r="W27">
        <v>0</v>
      </c>
      <c r="X27">
        <v>0</v>
      </c>
    </row>
    <row r="28" spans="3:24" x14ac:dyDescent="0.3">
      <c r="C28" s="3">
        <v>44209</v>
      </c>
      <c r="G28" t="s">
        <v>189</v>
      </c>
      <c r="H28">
        <v>3</v>
      </c>
      <c r="I28">
        <v>1.1258084327056666</v>
      </c>
      <c r="J28">
        <v>0.60530128747453249</v>
      </c>
      <c r="K28">
        <v>0</v>
      </c>
      <c r="L28">
        <v>0</v>
      </c>
      <c r="M28">
        <v>1.2859691418155419</v>
      </c>
      <c r="N28">
        <v>0.95007836204490614</v>
      </c>
      <c r="O28">
        <v>0</v>
      </c>
      <c r="P28">
        <v>0</v>
      </c>
      <c r="Q28">
        <v>1.1717824448032914</v>
      </c>
      <c r="R28">
        <v>0.88592167741361061</v>
      </c>
      <c r="S28">
        <v>0</v>
      </c>
      <c r="T28">
        <v>0</v>
      </c>
      <c r="U28">
        <v>1.2209317655706664</v>
      </c>
      <c r="V28">
        <v>0.90724458405806374</v>
      </c>
      <c r="W28">
        <v>0</v>
      </c>
      <c r="X28">
        <v>0</v>
      </c>
    </row>
    <row r="29" spans="3:24" x14ac:dyDescent="0.3">
      <c r="C29" s="3">
        <v>44210</v>
      </c>
      <c r="G29" t="s">
        <v>190</v>
      </c>
      <c r="H29">
        <v>5</v>
      </c>
      <c r="I29">
        <v>1.511311311900583</v>
      </c>
      <c r="J29">
        <v>1.0131563454500179</v>
      </c>
      <c r="K29">
        <v>0</v>
      </c>
      <c r="L29">
        <v>0</v>
      </c>
      <c r="M29">
        <v>1.4119344729089587</v>
      </c>
      <c r="N29">
        <v>1.1604635401601988</v>
      </c>
      <c r="O29">
        <v>0</v>
      </c>
      <c r="P29">
        <v>1</v>
      </c>
      <c r="Q29">
        <v>1.0304685144395416</v>
      </c>
      <c r="R29">
        <v>0.63841513173305697</v>
      </c>
      <c r="S29">
        <v>0</v>
      </c>
      <c r="T29">
        <v>0</v>
      </c>
      <c r="U29">
        <v>1.2835155400361664</v>
      </c>
      <c r="V29">
        <v>1.1521243416739888</v>
      </c>
      <c r="W29">
        <v>0</v>
      </c>
      <c r="X29">
        <v>1</v>
      </c>
    </row>
    <row r="30" spans="3:24" x14ac:dyDescent="0.3">
      <c r="C30" s="3">
        <v>44211</v>
      </c>
      <c r="G30" t="s">
        <v>191</v>
      </c>
      <c r="H30">
        <v>0</v>
      </c>
      <c r="I30">
        <v>1.5313069556357088</v>
      </c>
      <c r="J30">
        <v>1.4043973628374546</v>
      </c>
      <c r="K30">
        <v>0</v>
      </c>
      <c r="L30">
        <v>2</v>
      </c>
      <c r="M30">
        <v>1.3484595178328751</v>
      </c>
      <c r="N30">
        <v>1.0029824575696176</v>
      </c>
      <c r="O30">
        <v>0</v>
      </c>
      <c r="P30">
        <v>0</v>
      </c>
      <c r="Q30">
        <v>1.3557539268807499</v>
      </c>
      <c r="R30">
        <v>1.2385099004451794</v>
      </c>
      <c r="S30">
        <v>0</v>
      </c>
      <c r="T30">
        <v>2</v>
      </c>
      <c r="U30">
        <v>1.1040091266870833</v>
      </c>
      <c r="V30">
        <v>0.90849224494570457</v>
      </c>
      <c r="W30">
        <v>0</v>
      </c>
      <c r="X30">
        <v>0</v>
      </c>
    </row>
    <row r="31" spans="3:24" x14ac:dyDescent="0.3">
      <c r="C31" s="3">
        <v>44212</v>
      </c>
      <c r="G31" t="s">
        <v>192</v>
      </c>
      <c r="H31">
        <v>2</v>
      </c>
      <c r="I31">
        <v>1.4657714971347915</v>
      </c>
      <c r="J31">
        <v>1.3442429147896655</v>
      </c>
      <c r="K31">
        <v>0</v>
      </c>
      <c r="L31">
        <v>2</v>
      </c>
      <c r="M31">
        <v>1.5323117358740832</v>
      </c>
      <c r="N31">
        <v>1.4770080421483101</v>
      </c>
      <c r="O31">
        <v>0</v>
      </c>
      <c r="P31">
        <v>2</v>
      </c>
      <c r="Q31">
        <v>1.2391713353130831</v>
      </c>
      <c r="R31">
        <v>1.1143795468085809</v>
      </c>
      <c r="S31">
        <v>0</v>
      </c>
      <c r="T31">
        <v>1</v>
      </c>
      <c r="U31">
        <v>1.1591511810445001</v>
      </c>
      <c r="V31">
        <v>1.212307740699947</v>
      </c>
      <c r="W31">
        <v>0</v>
      </c>
      <c r="X31">
        <v>1</v>
      </c>
    </row>
    <row r="32" spans="3:24" x14ac:dyDescent="0.3">
      <c r="C32" s="3">
        <v>44213</v>
      </c>
      <c r="G32" t="s">
        <v>193</v>
      </c>
      <c r="H32">
        <v>6</v>
      </c>
      <c r="I32">
        <v>1.2993894253256666</v>
      </c>
      <c r="J32">
        <v>1.1956285468769152</v>
      </c>
      <c r="K32">
        <v>0</v>
      </c>
      <c r="L32">
        <v>1</v>
      </c>
      <c r="M32">
        <v>1.1762451854247498</v>
      </c>
      <c r="N32">
        <v>0.74299069477528845</v>
      </c>
      <c r="O32">
        <v>0</v>
      </c>
      <c r="P32">
        <v>0</v>
      </c>
      <c r="Q32">
        <v>1.4634291852512085</v>
      </c>
      <c r="R32">
        <v>1.446157738138343</v>
      </c>
      <c r="S32">
        <v>0</v>
      </c>
      <c r="T32">
        <v>3</v>
      </c>
      <c r="U32">
        <v>1.2374824091870418</v>
      </c>
      <c r="V32">
        <v>0.74880904120309899</v>
      </c>
      <c r="W32">
        <v>0</v>
      </c>
      <c r="X32">
        <v>0</v>
      </c>
    </row>
    <row r="33" spans="6:24" x14ac:dyDescent="0.3">
      <c r="H33">
        <f>SUM(H24:H32)</f>
        <v>25</v>
      </c>
      <c r="I33">
        <f>AVERAGE(I24:I32)</f>
        <v>1.3911739427895937</v>
      </c>
      <c r="K33">
        <f>SUM(K24:K32)</f>
        <v>0</v>
      </c>
      <c r="L33">
        <f>SUM(L24:L32)</f>
        <v>7</v>
      </c>
      <c r="M33">
        <f>AVERAGE(M24:M32)</f>
        <v>1.3467940604315602</v>
      </c>
      <c r="O33">
        <f>SUM(O24:O32)</f>
        <v>0</v>
      </c>
      <c r="P33">
        <f>SUM(P24:P32)</f>
        <v>7</v>
      </c>
      <c r="Q33">
        <f>AVERAGE(Q24:Q32)</f>
        <v>1.2993247621585919</v>
      </c>
      <c r="S33">
        <f>SUM(S24:S32)</f>
        <v>0</v>
      </c>
      <c r="T33">
        <f>SUM(T24:T32)</f>
        <v>9</v>
      </c>
      <c r="U33">
        <f>AVERAGE(U24:U32)</f>
        <v>1.2414726248618333</v>
      </c>
      <c r="W33">
        <f>SUM(W24:W32)</f>
        <v>0</v>
      </c>
      <c r="X33">
        <f>SUM(X24:X32)</f>
        <v>3</v>
      </c>
    </row>
    <row r="34" spans="6:24" x14ac:dyDescent="0.3">
      <c r="H34">
        <f>SUM(H30:H32)</f>
        <v>8</v>
      </c>
      <c r="K34">
        <f>SUM(K30:K32)</f>
        <v>0</v>
      </c>
      <c r="L34">
        <f>SUM(L30:L32)</f>
        <v>5</v>
      </c>
      <c r="O34">
        <f>SUM(O30:O32)</f>
        <v>0</v>
      </c>
      <c r="P34">
        <f>SUM(P30:P32)</f>
        <v>2</v>
      </c>
      <c r="S34">
        <f>SUM(S30:S32)</f>
        <v>0</v>
      </c>
      <c r="T34">
        <f>SUM(T30:T32)</f>
        <v>6</v>
      </c>
      <c r="W34">
        <f>SUM(W30:W32)</f>
        <v>0</v>
      </c>
      <c r="X34">
        <f>SUM(X30:X32)</f>
        <v>1</v>
      </c>
    </row>
    <row r="35" spans="6:24" x14ac:dyDescent="0.3">
      <c r="H35" t="s">
        <v>208</v>
      </c>
    </row>
    <row r="36" spans="6:24" x14ac:dyDescent="0.3">
      <c r="H36" t="s">
        <v>209</v>
      </c>
      <c r="I36" t="s">
        <v>210</v>
      </c>
      <c r="J36" t="s">
        <v>211</v>
      </c>
      <c r="K36" t="s">
        <v>212</v>
      </c>
    </row>
    <row r="37" spans="6:24" x14ac:dyDescent="0.3">
      <c r="F37" s="3">
        <v>44203</v>
      </c>
      <c r="G37" t="s">
        <v>185</v>
      </c>
      <c r="H37">
        <v>1.1818172818749999</v>
      </c>
      <c r="I37">
        <v>1.017100838185</v>
      </c>
      <c r="J37">
        <v>0.91679806489250004</v>
      </c>
      <c r="K37">
        <v>1.3047554584299998</v>
      </c>
    </row>
    <row r="38" spans="6:24" x14ac:dyDescent="0.3">
      <c r="F38" s="3">
        <v>44204</v>
      </c>
      <c r="G38" t="s">
        <v>186</v>
      </c>
      <c r="H38">
        <v>0.95867070124949993</v>
      </c>
      <c r="I38">
        <v>0.92466414259950003</v>
      </c>
      <c r="J38">
        <v>1.1528358266800001</v>
      </c>
      <c r="K38">
        <v>0.96570505428849995</v>
      </c>
    </row>
    <row r="39" spans="6:24" x14ac:dyDescent="0.3">
      <c r="F39" s="3">
        <v>44207</v>
      </c>
      <c r="G39" t="s">
        <v>187</v>
      </c>
      <c r="H39">
        <v>0.93307538864600004</v>
      </c>
      <c r="I39">
        <v>0.8971927893435</v>
      </c>
      <c r="J39">
        <v>0.90107075859850005</v>
      </c>
      <c r="K39">
        <v>0.92352861983799994</v>
      </c>
    </row>
    <row r="40" spans="6:24" x14ac:dyDescent="0.3">
      <c r="F40" s="3">
        <v>44208</v>
      </c>
      <c r="G40" t="s">
        <v>188</v>
      </c>
      <c r="H40">
        <v>0.95774951516100004</v>
      </c>
      <c r="I40">
        <v>0.99447814487399999</v>
      </c>
      <c r="J40">
        <v>0.82602460747850004</v>
      </c>
      <c r="K40">
        <v>0.7863597287795</v>
      </c>
    </row>
    <row r="41" spans="6:24" x14ac:dyDescent="0.3">
      <c r="F41" s="3">
        <v>44209</v>
      </c>
      <c r="G41" t="s">
        <v>189</v>
      </c>
      <c r="H41">
        <v>1.1461331615599999</v>
      </c>
      <c r="I41">
        <v>0.97226401782249994</v>
      </c>
      <c r="J41">
        <v>0.93765882318250005</v>
      </c>
      <c r="K41">
        <v>0.85790869028999994</v>
      </c>
    </row>
    <row r="42" spans="6:24" x14ac:dyDescent="0.3">
      <c r="F42" s="3">
        <v>44210</v>
      </c>
      <c r="G42" t="s">
        <v>190</v>
      </c>
      <c r="H42">
        <v>1.1472834197299999</v>
      </c>
      <c r="I42">
        <v>1.0130333995015</v>
      </c>
      <c r="J42">
        <v>0.75514921461599993</v>
      </c>
      <c r="K42">
        <v>0.74923976053849994</v>
      </c>
    </row>
    <row r="43" spans="6:24" x14ac:dyDescent="0.3">
      <c r="F43" s="3">
        <v>44211</v>
      </c>
      <c r="G43" t="s">
        <v>191</v>
      </c>
      <c r="H43">
        <v>0.94546073683849996</v>
      </c>
      <c r="I43">
        <v>0.81190364318899999</v>
      </c>
      <c r="J43">
        <v>0.87796088639900005</v>
      </c>
      <c r="K43">
        <v>0.80297434894599995</v>
      </c>
    </row>
    <row r="44" spans="6:24" x14ac:dyDescent="0.3">
      <c r="F44" s="3">
        <v>44212</v>
      </c>
      <c r="G44" t="s">
        <v>192</v>
      </c>
      <c r="H44">
        <v>0.86684590362699998</v>
      </c>
      <c r="I44">
        <v>0.8819437845375</v>
      </c>
      <c r="J44">
        <v>0.84983642533199999</v>
      </c>
      <c r="K44">
        <v>0.71518582751699999</v>
      </c>
    </row>
    <row r="45" spans="6:24" x14ac:dyDescent="0.3">
      <c r="G45" t="s">
        <v>193</v>
      </c>
      <c r="H45">
        <v>0.92686346656400009</v>
      </c>
      <c r="I45">
        <v>0.81620704737700001</v>
      </c>
      <c r="J45">
        <v>0.92488499620200004</v>
      </c>
      <c r="K45">
        <v>0.84633791592200003</v>
      </c>
    </row>
    <row r="46" spans="6:24" x14ac:dyDescent="0.3">
      <c r="H46">
        <f>AVERAGE(H37:H45)</f>
        <v>1.0070999528056666</v>
      </c>
      <c r="I46">
        <f t="shared" ref="I46:K46" si="0">AVERAGE(I37:I45)</f>
        <v>0.92542086749216657</v>
      </c>
      <c r="J46">
        <f t="shared" si="0"/>
        <v>0.90469106704233326</v>
      </c>
      <c r="K46">
        <f t="shared" si="0"/>
        <v>0.88355504494994419</v>
      </c>
    </row>
  </sheetData>
  <phoneticPr fontId="2"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BA480-6384-4845-8DAE-CE5D6039CC43}">
  <dimension ref="A1:W44"/>
  <sheetViews>
    <sheetView topLeftCell="E18" workbookViewId="0">
      <selection activeCell="V31" activeCellId="4" sqref="G31 J31:K31 N31:O31 R31:S31 V31:W31"/>
    </sheetView>
  </sheetViews>
  <sheetFormatPr defaultRowHeight="14.4" x14ac:dyDescent="0.3"/>
  <cols>
    <col min="6" max="6" width="18.33203125" customWidth="1"/>
  </cols>
  <sheetData>
    <row r="1" spans="1:8" x14ac:dyDescent="0.3">
      <c r="A1" t="s">
        <v>0</v>
      </c>
      <c r="B1" t="s">
        <v>217</v>
      </c>
      <c r="C1" t="s">
        <v>3</v>
      </c>
      <c r="D1" t="s">
        <v>4</v>
      </c>
      <c r="E1" t="s">
        <v>14</v>
      </c>
      <c r="F1" t="s">
        <v>5</v>
      </c>
      <c r="G1" t="s">
        <v>75</v>
      </c>
      <c r="H1" t="s">
        <v>1</v>
      </c>
    </row>
    <row r="2" spans="1:8" x14ac:dyDescent="0.3">
      <c r="A2" t="s">
        <v>215</v>
      </c>
      <c r="B2">
        <v>2003</v>
      </c>
      <c r="C2" s="3">
        <v>44561</v>
      </c>
      <c r="D2">
        <v>1</v>
      </c>
      <c r="E2">
        <v>1</v>
      </c>
      <c r="F2" t="s">
        <v>198</v>
      </c>
      <c r="G2">
        <v>0.96250000000000002</v>
      </c>
    </row>
    <row r="3" spans="1:8" x14ac:dyDescent="0.3">
      <c r="A3" t="s">
        <v>215</v>
      </c>
      <c r="B3">
        <v>2003</v>
      </c>
      <c r="C3" s="3">
        <v>44201</v>
      </c>
      <c r="D3">
        <v>2</v>
      </c>
      <c r="E3">
        <v>2</v>
      </c>
      <c r="F3" t="s">
        <v>198</v>
      </c>
      <c r="G3">
        <v>0.95</v>
      </c>
    </row>
    <row r="4" spans="1:8" x14ac:dyDescent="0.3">
      <c r="A4" t="s">
        <v>215</v>
      </c>
      <c r="B4">
        <v>2003</v>
      </c>
      <c r="C4" s="3">
        <v>44202</v>
      </c>
      <c r="D4">
        <v>3</v>
      </c>
      <c r="E4">
        <v>1</v>
      </c>
      <c r="F4" t="s">
        <v>205</v>
      </c>
      <c r="G4">
        <v>0.83750000000000002</v>
      </c>
    </row>
    <row r="5" spans="1:8" x14ac:dyDescent="0.3">
      <c r="A5" t="s">
        <v>215</v>
      </c>
      <c r="B5">
        <v>2003</v>
      </c>
      <c r="C5" s="3">
        <v>44203</v>
      </c>
      <c r="D5">
        <v>4</v>
      </c>
      <c r="E5">
        <v>2</v>
      </c>
      <c r="F5" t="s">
        <v>205</v>
      </c>
      <c r="G5">
        <v>0.86250000000000004</v>
      </c>
    </row>
    <row r="6" spans="1:8" x14ac:dyDescent="0.3">
      <c r="A6" t="s">
        <v>215</v>
      </c>
      <c r="B6">
        <v>2003</v>
      </c>
      <c r="C6" s="3">
        <v>44204</v>
      </c>
      <c r="D6">
        <v>5</v>
      </c>
      <c r="E6">
        <v>3</v>
      </c>
      <c r="F6" t="s">
        <v>205</v>
      </c>
      <c r="G6">
        <v>0.91249999999999998</v>
      </c>
    </row>
    <row r="7" spans="1:8" x14ac:dyDescent="0.3">
      <c r="A7" t="s">
        <v>215</v>
      </c>
      <c r="B7">
        <v>2003</v>
      </c>
      <c r="C7" s="3">
        <v>44207</v>
      </c>
      <c r="D7">
        <v>6</v>
      </c>
      <c r="E7">
        <v>4</v>
      </c>
      <c r="F7" t="s">
        <v>205</v>
      </c>
      <c r="G7">
        <v>0.91249999999999998</v>
      </c>
    </row>
    <row r="8" spans="1:8" x14ac:dyDescent="0.3">
      <c r="A8" t="s">
        <v>215</v>
      </c>
      <c r="B8">
        <v>2003</v>
      </c>
      <c r="C8" s="3">
        <v>44208</v>
      </c>
      <c r="D8">
        <v>7</v>
      </c>
      <c r="E8">
        <v>1</v>
      </c>
      <c r="F8" t="s">
        <v>224</v>
      </c>
      <c r="G8">
        <v>0.77500000000000002</v>
      </c>
    </row>
    <row r="9" spans="1:8" x14ac:dyDescent="0.3">
      <c r="C9" s="3">
        <v>44209</v>
      </c>
      <c r="D9">
        <v>8</v>
      </c>
      <c r="E9">
        <v>2</v>
      </c>
      <c r="F9" t="s">
        <v>224</v>
      </c>
      <c r="G9">
        <v>0.82499999999999996</v>
      </c>
    </row>
    <row r="10" spans="1:8" x14ac:dyDescent="0.3">
      <c r="C10" s="3">
        <v>44210</v>
      </c>
      <c r="D10">
        <v>9</v>
      </c>
      <c r="E10">
        <v>3</v>
      </c>
      <c r="F10" t="s">
        <v>224</v>
      </c>
      <c r="G10">
        <v>0.78749999999999998</v>
      </c>
    </row>
    <row r="11" spans="1:8" x14ac:dyDescent="0.3">
      <c r="C11" s="3">
        <v>44211</v>
      </c>
      <c r="D11">
        <v>10</v>
      </c>
      <c r="E11">
        <v>4</v>
      </c>
      <c r="F11" t="s">
        <v>224</v>
      </c>
      <c r="G11">
        <v>0.82499999999999996</v>
      </c>
    </row>
    <row r="12" spans="1:8" x14ac:dyDescent="0.3">
      <c r="C12" s="3">
        <v>44212</v>
      </c>
      <c r="D12">
        <v>11</v>
      </c>
      <c r="E12">
        <v>5</v>
      </c>
      <c r="F12" t="s">
        <v>224</v>
      </c>
      <c r="G12">
        <v>0.98750000000000004</v>
      </c>
    </row>
    <row r="13" spans="1:8" x14ac:dyDescent="0.3">
      <c r="C13" s="3">
        <v>44214</v>
      </c>
      <c r="D13">
        <v>12</v>
      </c>
      <c r="E13">
        <v>6</v>
      </c>
      <c r="F13" t="s">
        <v>224</v>
      </c>
      <c r="G13">
        <v>0.98750000000000004</v>
      </c>
    </row>
    <row r="14" spans="1:8" x14ac:dyDescent="0.3">
      <c r="C14" s="3">
        <v>44215</v>
      </c>
      <c r="D14">
        <v>13</v>
      </c>
      <c r="E14">
        <v>1</v>
      </c>
      <c r="F14" t="s">
        <v>228</v>
      </c>
      <c r="G14" s="5">
        <v>0.8</v>
      </c>
    </row>
    <row r="15" spans="1:8" x14ac:dyDescent="0.3">
      <c r="C15" s="3">
        <v>44216</v>
      </c>
      <c r="D15">
        <v>14</v>
      </c>
      <c r="E15">
        <v>2</v>
      </c>
      <c r="F15" t="s">
        <v>228</v>
      </c>
      <c r="G15">
        <v>0.83750000000000002</v>
      </c>
    </row>
    <row r="16" spans="1:8" x14ac:dyDescent="0.3">
      <c r="C16" s="3">
        <v>44217</v>
      </c>
      <c r="D16">
        <v>15</v>
      </c>
      <c r="E16">
        <v>3</v>
      </c>
      <c r="F16" t="s">
        <v>228</v>
      </c>
      <c r="G16">
        <v>0.85</v>
      </c>
    </row>
    <row r="17" spans="3:23" x14ac:dyDescent="0.3">
      <c r="C17" s="3">
        <v>44218</v>
      </c>
      <c r="D17">
        <v>16</v>
      </c>
      <c r="E17">
        <v>4</v>
      </c>
      <c r="F17" t="s">
        <v>228</v>
      </c>
      <c r="G17">
        <v>0.95</v>
      </c>
      <c r="I17" t="s">
        <v>216</v>
      </c>
    </row>
    <row r="18" spans="3:23" x14ac:dyDescent="0.3">
      <c r="C18" s="3">
        <v>44219</v>
      </c>
      <c r="D18">
        <v>17</v>
      </c>
      <c r="E18">
        <v>5</v>
      </c>
      <c r="F18" t="s">
        <v>228</v>
      </c>
      <c r="G18">
        <v>0.9</v>
      </c>
    </row>
    <row r="20" spans="3:23" x14ac:dyDescent="0.3">
      <c r="G20" t="s">
        <v>53</v>
      </c>
      <c r="H20" t="s">
        <v>57</v>
      </c>
      <c r="I20" t="s">
        <v>58</v>
      </c>
      <c r="J20" t="s">
        <v>54</v>
      </c>
      <c r="K20" t="s">
        <v>56</v>
      </c>
      <c r="L20" t="s">
        <v>59</v>
      </c>
      <c r="M20" t="s">
        <v>60</v>
      </c>
      <c r="N20" t="s">
        <v>54</v>
      </c>
      <c r="O20" t="s">
        <v>56</v>
      </c>
      <c r="P20" t="s">
        <v>61</v>
      </c>
      <c r="Q20" t="s">
        <v>62</v>
      </c>
      <c r="R20" t="s">
        <v>54</v>
      </c>
      <c r="S20" t="s">
        <v>56</v>
      </c>
      <c r="T20" t="s">
        <v>63</v>
      </c>
      <c r="U20" t="s">
        <v>64</v>
      </c>
      <c r="V20" t="s">
        <v>54</v>
      </c>
      <c r="W20" t="s">
        <v>56</v>
      </c>
    </row>
    <row r="21" spans="3:23" x14ac:dyDescent="0.3">
      <c r="C21" s="3">
        <v>44221</v>
      </c>
      <c r="F21" t="s">
        <v>21</v>
      </c>
      <c r="G21">
        <v>2</v>
      </c>
      <c r="H21">
        <v>2.0560899416547085</v>
      </c>
      <c r="I21">
        <v>1.4171666170280821</v>
      </c>
      <c r="J21">
        <v>0</v>
      </c>
      <c r="K21">
        <v>1</v>
      </c>
      <c r="L21">
        <v>1.8435388916597917</v>
      </c>
      <c r="M21">
        <v>1.3776391299600681</v>
      </c>
      <c r="N21">
        <v>0</v>
      </c>
      <c r="O21">
        <v>2</v>
      </c>
      <c r="P21">
        <v>2.3066357166577918</v>
      </c>
      <c r="Q21">
        <v>1.3264442266972549</v>
      </c>
      <c r="R21">
        <v>1</v>
      </c>
      <c r="S21">
        <v>3</v>
      </c>
      <c r="T21">
        <v>2.2044249000130001</v>
      </c>
      <c r="U21">
        <v>1.3141135847184595</v>
      </c>
      <c r="V21">
        <v>1</v>
      </c>
      <c r="W21">
        <v>3</v>
      </c>
    </row>
    <row r="22" spans="3:23" x14ac:dyDescent="0.3">
      <c r="C22" s="3">
        <v>44222</v>
      </c>
      <c r="F22" t="s">
        <v>22</v>
      </c>
      <c r="G22">
        <v>11</v>
      </c>
      <c r="H22">
        <v>1.9308184208161665</v>
      </c>
      <c r="I22">
        <v>1.2209337588804754</v>
      </c>
      <c r="J22">
        <v>0</v>
      </c>
      <c r="K22">
        <v>2</v>
      </c>
      <c r="L22">
        <v>1.7345803583258752</v>
      </c>
      <c r="M22">
        <v>1.1770397456285449</v>
      </c>
      <c r="N22">
        <v>0</v>
      </c>
      <c r="O22">
        <v>1</v>
      </c>
      <c r="P22">
        <v>2.3257871500001666</v>
      </c>
      <c r="Q22">
        <v>1.4758375301535929</v>
      </c>
      <c r="R22">
        <v>0</v>
      </c>
      <c r="S22">
        <v>3</v>
      </c>
      <c r="T22">
        <v>1.676042554193</v>
      </c>
      <c r="U22">
        <v>0.95166288604379246</v>
      </c>
      <c r="V22">
        <v>0</v>
      </c>
      <c r="W22">
        <v>1</v>
      </c>
    </row>
    <row r="23" spans="3:23" x14ac:dyDescent="0.3">
      <c r="C23" s="3">
        <v>44223</v>
      </c>
      <c r="F23" t="s">
        <v>23</v>
      </c>
      <c r="G23">
        <v>4</v>
      </c>
      <c r="H23">
        <v>2.3209740541846253</v>
      </c>
      <c r="I23">
        <v>1.2553817152536462</v>
      </c>
      <c r="J23">
        <v>0</v>
      </c>
      <c r="K23">
        <v>0</v>
      </c>
      <c r="L23">
        <v>1.828203337480417</v>
      </c>
      <c r="M23">
        <v>0.87768077862157878</v>
      </c>
      <c r="N23">
        <v>0</v>
      </c>
      <c r="O23">
        <v>0</v>
      </c>
      <c r="P23">
        <v>2.0851870583337084</v>
      </c>
      <c r="Q23">
        <v>1.3941427791721741</v>
      </c>
      <c r="R23">
        <v>0</v>
      </c>
      <c r="S23">
        <v>1</v>
      </c>
      <c r="T23">
        <v>2.1768367541367084</v>
      </c>
      <c r="U23">
        <v>1.5480258533991826</v>
      </c>
      <c r="V23">
        <v>0</v>
      </c>
      <c r="W23">
        <v>1</v>
      </c>
    </row>
    <row r="24" spans="3:23" x14ac:dyDescent="0.3">
      <c r="C24" s="3">
        <v>44224</v>
      </c>
      <c r="F24" t="s">
        <v>24</v>
      </c>
      <c r="G24">
        <v>4</v>
      </c>
      <c r="H24">
        <v>1.5880638458278753</v>
      </c>
      <c r="I24">
        <v>0.7174744312801189</v>
      </c>
      <c r="J24">
        <v>0</v>
      </c>
      <c r="K24">
        <v>0</v>
      </c>
      <c r="L24">
        <v>1.8387124375147499</v>
      </c>
      <c r="M24">
        <v>1.0835907354666479</v>
      </c>
      <c r="N24">
        <v>0</v>
      </c>
      <c r="O24">
        <v>0</v>
      </c>
      <c r="P24">
        <v>1.8866481291767496</v>
      </c>
      <c r="Q24">
        <v>1.2198679187356676</v>
      </c>
      <c r="R24">
        <v>0</v>
      </c>
      <c r="S24">
        <v>1</v>
      </c>
      <c r="T24">
        <v>2.2301506624977083</v>
      </c>
      <c r="U24">
        <v>1.1441254529294169</v>
      </c>
      <c r="V24">
        <v>0</v>
      </c>
      <c r="W24">
        <v>2</v>
      </c>
    </row>
    <row r="25" spans="3:23" x14ac:dyDescent="0.3">
      <c r="C25" s="3">
        <v>44225</v>
      </c>
      <c r="F25" t="s">
        <v>25</v>
      </c>
      <c r="G25">
        <v>0</v>
      </c>
      <c r="H25">
        <v>1.8856480041859582</v>
      </c>
      <c r="I25">
        <v>1.2272533257479314</v>
      </c>
      <c r="J25">
        <v>0</v>
      </c>
      <c r="K25">
        <v>2</v>
      </c>
      <c r="L25">
        <v>1.9434653083149163</v>
      </c>
      <c r="M25">
        <v>1.1489197238754463</v>
      </c>
      <c r="N25">
        <v>0</v>
      </c>
      <c r="O25">
        <v>1</v>
      </c>
      <c r="P25">
        <v>2.0995420416784993</v>
      </c>
      <c r="Q25">
        <v>1.2039966992066231</v>
      </c>
      <c r="R25">
        <v>1</v>
      </c>
      <c r="S25">
        <v>1</v>
      </c>
      <c r="T25">
        <v>2.0614116874927917</v>
      </c>
      <c r="U25">
        <v>0.94616290336430453</v>
      </c>
      <c r="V25">
        <v>0</v>
      </c>
      <c r="W25">
        <v>1</v>
      </c>
    </row>
    <row r="26" spans="3:23" x14ac:dyDescent="0.3">
      <c r="C26" s="3">
        <v>44226</v>
      </c>
      <c r="F26" t="s">
        <v>26</v>
      </c>
      <c r="G26">
        <v>7</v>
      </c>
      <c r="H26">
        <v>2.172082966658833</v>
      </c>
      <c r="I26">
        <v>1.1590805641556519</v>
      </c>
      <c r="J26">
        <v>0</v>
      </c>
      <c r="K26">
        <v>2</v>
      </c>
      <c r="L26">
        <v>2.2300477874715416</v>
      </c>
      <c r="M26">
        <v>0.90170403087941076</v>
      </c>
      <c r="N26">
        <v>0</v>
      </c>
      <c r="O26">
        <v>0</v>
      </c>
      <c r="P26">
        <v>2.3714831458144991</v>
      </c>
      <c r="Q26">
        <v>1.4009786047762474</v>
      </c>
      <c r="R26">
        <v>0</v>
      </c>
      <c r="S26">
        <v>3</v>
      </c>
      <c r="T26">
        <v>2.5084919916109998</v>
      </c>
      <c r="U26">
        <v>1.2923568042420968</v>
      </c>
      <c r="V26">
        <v>0</v>
      </c>
      <c r="W26">
        <v>2</v>
      </c>
    </row>
    <row r="27" spans="3:23" x14ac:dyDescent="0.3">
      <c r="C27" s="3">
        <v>44227</v>
      </c>
      <c r="F27" t="s">
        <v>27</v>
      </c>
      <c r="G27">
        <v>1</v>
      </c>
      <c r="H27">
        <v>2.668497004177917</v>
      </c>
      <c r="I27">
        <v>1.3794381476332747</v>
      </c>
      <c r="J27">
        <v>0</v>
      </c>
      <c r="K27">
        <v>4</v>
      </c>
      <c r="L27">
        <v>2.6929681666757497</v>
      </c>
      <c r="M27">
        <v>1.4591586941234871</v>
      </c>
      <c r="N27">
        <v>0</v>
      </c>
      <c r="O27">
        <v>2</v>
      </c>
      <c r="P27">
        <v>2.6290582333071666</v>
      </c>
      <c r="Q27">
        <v>1.1958064140642735</v>
      </c>
      <c r="R27">
        <v>0</v>
      </c>
      <c r="S27">
        <v>1</v>
      </c>
      <c r="T27">
        <v>2.8579682416656254</v>
      </c>
      <c r="U27">
        <v>1.5430775122041502</v>
      </c>
      <c r="V27">
        <v>0</v>
      </c>
      <c r="W27">
        <v>6</v>
      </c>
    </row>
    <row r="28" spans="3:23" x14ac:dyDescent="0.3">
      <c r="C28" s="3">
        <v>44228</v>
      </c>
      <c r="F28" t="s">
        <v>28</v>
      </c>
      <c r="G28">
        <v>10</v>
      </c>
      <c r="H28">
        <v>2.0986781249615003</v>
      </c>
      <c r="I28">
        <v>1.2835265051833786</v>
      </c>
      <c r="J28">
        <v>0</v>
      </c>
      <c r="K28">
        <v>2</v>
      </c>
      <c r="L28">
        <v>1.9573367583515831</v>
      </c>
      <c r="M28">
        <v>1.2475125222834549</v>
      </c>
      <c r="N28">
        <v>1</v>
      </c>
      <c r="O28">
        <v>2</v>
      </c>
      <c r="P28">
        <v>2.051087958321625</v>
      </c>
      <c r="Q28">
        <v>1.2130295968083307</v>
      </c>
      <c r="R28">
        <v>0</v>
      </c>
      <c r="S28">
        <v>2</v>
      </c>
      <c r="T28">
        <v>2.1397128833339583</v>
      </c>
      <c r="U28">
        <v>1.2218692811963687</v>
      </c>
      <c r="V28">
        <v>0</v>
      </c>
      <c r="W28">
        <v>2</v>
      </c>
    </row>
    <row r="29" spans="3:23" x14ac:dyDescent="0.3">
      <c r="C29" s="3">
        <v>44229</v>
      </c>
      <c r="F29" t="s">
        <v>29</v>
      </c>
      <c r="G29">
        <v>1</v>
      </c>
      <c r="H29">
        <v>1.8852038874950419</v>
      </c>
      <c r="I29">
        <v>1.2145467180281182</v>
      </c>
      <c r="J29">
        <v>0</v>
      </c>
      <c r="K29">
        <v>1</v>
      </c>
      <c r="L29">
        <v>1.9121553166477083</v>
      </c>
      <c r="M29">
        <v>0.9062066392868231</v>
      </c>
      <c r="N29">
        <v>0</v>
      </c>
      <c r="O29">
        <v>0</v>
      </c>
      <c r="P29">
        <v>1.8845640666740415</v>
      </c>
      <c r="Q29">
        <v>1.1848479243643915</v>
      </c>
      <c r="R29">
        <v>0</v>
      </c>
      <c r="S29">
        <v>1</v>
      </c>
      <c r="T29">
        <v>1.9132288875307084</v>
      </c>
      <c r="U29">
        <v>1.2190320117755054</v>
      </c>
      <c r="V29">
        <v>0</v>
      </c>
      <c r="W29">
        <v>1</v>
      </c>
    </row>
    <row r="30" spans="3:23" x14ac:dyDescent="0.3">
      <c r="C30" s="3"/>
      <c r="G30">
        <f>SUM(G21:G29)</f>
        <v>40</v>
      </c>
      <c r="H30">
        <f>AVERAGE(H21:H29)</f>
        <v>2.0673395833291806</v>
      </c>
      <c r="J30">
        <f>SUM(J21:J29)</f>
        <v>0</v>
      </c>
      <c r="K30">
        <f>SUM(K21:K29)</f>
        <v>14</v>
      </c>
      <c r="L30">
        <f>AVERAGE(L21:L29)</f>
        <v>1.997889818049148</v>
      </c>
      <c r="N30">
        <f>SUM(N21:N29)</f>
        <v>1</v>
      </c>
      <c r="O30">
        <f>SUM(O21:O29)</f>
        <v>8</v>
      </c>
      <c r="P30">
        <f>AVERAGE(P21:P29)</f>
        <v>2.1822214999960274</v>
      </c>
      <c r="R30">
        <f>SUM(R21:R29)</f>
        <v>2</v>
      </c>
      <c r="S30">
        <f>SUM(S21:S29)</f>
        <v>16</v>
      </c>
      <c r="T30">
        <f>AVERAGE(T21:T29)</f>
        <v>2.1964742847193888</v>
      </c>
      <c r="V30">
        <f>SUM(V21:V29)</f>
        <v>1</v>
      </c>
      <c r="W30">
        <f>SUM(W21:W29)</f>
        <v>19</v>
      </c>
    </row>
    <row r="31" spans="3:23" x14ac:dyDescent="0.3">
      <c r="C31" s="3"/>
      <c r="G31">
        <f>SUM(G27:G29)</f>
        <v>12</v>
      </c>
      <c r="J31">
        <f>SUM(J27:J29)</f>
        <v>0</v>
      </c>
      <c r="K31">
        <f>SUM(K27:K29)</f>
        <v>7</v>
      </c>
      <c r="N31">
        <f>SUM(N27:N29)</f>
        <v>1</v>
      </c>
      <c r="O31">
        <f>SUM(O27:O29)</f>
        <v>4</v>
      </c>
      <c r="R31">
        <f>SUM(R27:R29)</f>
        <v>0</v>
      </c>
      <c r="S31">
        <f>SUM(S27:S29)</f>
        <v>4</v>
      </c>
      <c r="V31">
        <f>SUM(V27:V29)</f>
        <v>0</v>
      </c>
      <c r="W31">
        <f>SUM(W27:W29)</f>
        <v>9</v>
      </c>
    </row>
    <row r="32" spans="3:23" x14ac:dyDescent="0.3">
      <c r="C32" s="3"/>
    </row>
    <row r="33" spans="3:10" x14ac:dyDescent="0.3">
      <c r="C33" s="3"/>
    </row>
    <row r="34" spans="3:10" x14ac:dyDescent="0.3">
      <c r="F34" t="s">
        <v>250</v>
      </c>
    </row>
    <row r="35" spans="3:10" x14ac:dyDescent="0.3">
      <c r="E35" s="3">
        <v>44221</v>
      </c>
      <c r="F35" t="s">
        <v>21</v>
      </c>
      <c r="G35">
        <v>1.60069744999</v>
      </c>
      <c r="H35">
        <v>1.5068249999300001</v>
      </c>
      <c r="I35">
        <v>1.9137206500150001</v>
      </c>
      <c r="J35">
        <v>2.0493178999749997</v>
      </c>
    </row>
    <row r="36" spans="3:10" x14ac:dyDescent="0.3">
      <c r="E36" s="3">
        <v>44222</v>
      </c>
      <c r="F36" t="s">
        <v>22</v>
      </c>
      <c r="G36">
        <v>1.741365300025</v>
      </c>
      <c r="H36">
        <v>1.53187884996</v>
      </c>
      <c r="I36">
        <v>2.0683927499900001</v>
      </c>
      <c r="J36">
        <v>1.63556644996</v>
      </c>
    </row>
    <row r="37" spans="3:10" x14ac:dyDescent="0.3">
      <c r="E37" s="3">
        <v>44223</v>
      </c>
      <c r="F37" t="s">
        <v>23</v>
      </c>
      <c r="G37">
        <v>2.0559549500500003</v>
      </c>
      <c r="H37">
        <v>1.8061000999300001</v>
      </c>
      <c r="I37">
        <v>1.8410285501749999</v>
      </c>
      <c r="J37">
        <v>1.7212386500300001</v>
      </c>
    </row>
    <row r="38" spans="3:10" x14ac:dyDescent="0.3">
      <c r="E38" s="3">
        <v>44224</v>
      </c>
      <c r="F38" t="s">
        <v>24</v>
      </c>
      <c r="G38">
        <v>1.4846834500799999</v>
      </c>
      <c r="H38">
        <v>1.6642916999950002</v>
      </c>
      <c r="I38">
        <v>1.638915499905</v>
      </c>
      <c r="J38">
        <v>2.15505629999</v>
      </c>
    </row>
    <row r="39" spans="3:10" x14ac:dyDescent="0.3">
      <c r="E39" s="3">
        <v>44225</v>
      </c>
      <c r="F39" t="s">
        <v>25</v>
      </c>
      <c r="G39">
        <v>1.4930954000450001</v>
      </c>
      <c r="H39">
        <v>1.7012139499400001</v>
      </c>
      <c r="I39">
        <v>1.9778985499849999</v>
      </c>
      <c r="J39">
        <v>1.8751894499850001</v>
      </c>
    </row>
    <row r="40" spans="3:10" x14ac:dyDescent="0.3">
      <c r="E40" s="3">
        <v>44226</v>
      </c>
      <c r="F40" t="s">
        <v>26</v>
      </c>
      <c r="G40">
        <v>1.8970611500549999</v>
      </c>
      <c r="H40">
        <v>2.18894280004</v>
      </c>
      <c r="I40">
        <v>1.983597149955</v>
      </c>
      <c r="J40">
        <v>2.3322659000999999</v>
      </c>
    </row>
    <row r="41" spans="3:10" x14ac:dyDescent="0.3">
      <c r="E41" s="3">
        <v>44227</v>
      </c>
      <c r="F41" t="s">
        <v>27</v>
      </c>
      <c r="G41">
        <v>2.3043206001150001</v>
      </c>
      <c r="H41">
        <v>2.5030353999450003</v>
      </c>
      <c r="I41">
        <v>2.209056650055</v>
      </c>
      <c r="J41">
        <v>2.5974454999700001</v>
      </c>
    </row>
    <row r="42" spans="3:10" x14ac:dyDescent="0.3">
      <c r="E42" s="3">
        <v>44228</v>
      </c>
      <c r="F42" t="s">
        <v>28</v>
      </c>
      <c r="G42">
        <v>1.845845799895</v>
      </c>
      <c r="H42">
        <v>1.7096122499800002</v>
      </c>
      <c r="I42">
        <v>1.589527100095</v>
      </c>
      <c r="J42">
        <v>2.0138450999500002</v>
      </c>
    </row>
    <row r="43" spans="3:10" x14ac:dyDescent="0.3">
      <c r="E43" s="3">
        <v>44229</v>
      </c>
      <c r="F43" t="s">
        <v>29</v>
      </c>
      <c r="G43">
        <v>1.5622606999249999</v>
      </c>
      <c r="H43">
        <v>1.8173193000250001</v>
      </c>
      <c r="I43">
        <v>1.5846428499799998</v>
      </c>
      <c r="J43">
        <v>1.722507850035</v>
      </c>
    </row>
    <row r="44" spans="3:10" x14ac:dyDescent="0.3">
      <c r="G44">
        <f>AVERAGE(G35:G43)</f>
        <v>1.7761427555755556</v>
      </c>
      <c r="H44">
        <f t="shared" ref="H44:J44" si="0">AVERAGE(H35:H43)</f>
        <v>1.8254688166383335</v>
      </c>
      <c r="I44">
        <f t="shared" si="0"/>
        <v>1.8674199722394447</v>
      </c>
      <c r="J44">
        <f t="shared" si="0"/>
        <v>2.011381455555</v>
      </c>
    </row>
  </sheetData>
  <phoneticPr fontId="2"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433A0-44F0-4592-94DC-CD2D4BC8608F}">
  <dimension ref="A1:X34"/>
  <sheetViews>
    <sheetView topLeftCell="I6" workbookViewId="0">
      <selection activeCell="W22" activeCellId="4" sqref="H22 K22:L22 O22:P22 S22:T22 W22:X22"/>
    </sheetView>
  </sheetViews>
  <sheetFormatPr defaultRowHeight="14.4" x14ac:dyDescent="0.3"/>
  <sheetData>
    <row r="1" spans="1:24" x14ac:dyDescent="0.3">
      <c r="A1" t="s">
        <v>0</v>
      </c>
      <c r="B1" t="s">
        <v>217</v>
      </c>
      <c r="C1" t="s">
        <v>3</v>
      </c>
      <c r="D1" t="s">
        <v>4</v>
      </c>
      <c r="E1" t="s">
        <v>14</v>
      </c>
      <c r="F1" t="s">
        <v>5</v>
      </c>
      <c r="G1" t="s">
        <v>75</v>
      </c>
      <c r="H1" t="s">
        <v>1</v>
      </c>
    </row>
    <row r="2" spans="1:24" x14ac:dyDescent="0.3">
      <c r="A2" t="s">
        <v>225</v>
      </c>
      <c r="B2">
        <v>2017</v>
      </c>
      <c r="C2" s="3">
        <v>44208</v>
      </c>
      <c r="D2">
        <v>1</v>
      </c>
      <c r="E2">
        <v>1</v>
      </c>
      <c r="F2" t="s">
        <v>226</v>
      </c>
      <c r="H2">
        <v>1</v>
      </c>
    </row>
    <row r="3" spans="1:24" x14ac:dyDescent="0.3">
      <c r="C3" s="3">
        <v>44209</v>
      </c>
      <c r="D3">
        <v>2</v>
      </c>
      <c r="E3">
        <v>2</v>
      </c>
      <c r="F3" t="s">
        <v>226</v>
      </c>
      <c r="H3">
        <v>1</v>
      </c>
    </row>
    <row r="4" spans="1:24" x14ac:dyDescent="0.3">
      <c r="C4" s="3">
        <v>44210</v>
      </c>
      <c r="D4">
        <v>3</v>
      </c>
      <c r="E4">
        <v>1</v>
      </c>
      <c r="F4" t="s">
        <v>201</v>
      </c>
      <c r="H4">
        <v>1</v>
      </c>
    </row>
    <row r="5" spans="1:24" x14ac:dyDescent="0.3">
      <c r="C5" s="3">
        <v>44211</v>
      </c>
      <c r="D5">
        <v>4</v>
      </c>
      <c r="E5">
        <v>2</v>
      </c>
      <c r="F5" t="s">
        <v>201</v>
      </c>
      <c r="H5">
        <v>1</v>
      </c>
    </row>
    <row r="6" spans="1:24" x14ac:dyDescent="0.3">
      <c r="C6" s="3">
        <v>44212</v>
      </c>
      <c r="D6">
        <v>5</v>
      </c>
      <c r="E6">
        <v>1</v>
      </c>
      <c r="F6" t="s">
        <v>202</v>
      </c>
      <c r="H6">
        <v>1</v>
      </c>
    </row>
    <row r="7" spans="1:24" x14ac:dyDescent="0.3">
      <c r="C7" s="3">
        <v>44214</v>
      </c>
      <c r="D7">
        <v>6</v>
      </c>
      <c r="E7">
        <v>2</v>
      </c>
      <c r="F7" t="s">
        <v>202</v>
      </c>
      <c r="H7">
        <v>1</v>
      </c>
    </row>
    <row r="8" spans="1:24" x14ac:dyDescent="0.3">
      <c r="C8" s="3">
        <v>44215</v>
      </c>
      <c r="D8">
        <v>7</v>
      </c>
      <c r="E8">
        <v>1</v>
      </c>
      <c r="F8" t="s">
        <v>207</v>
      </c>
      <c r="H8">
        <v>1</v>
      </c>
      <c r="K8" t="s">
        <v>216</v>
      </c>
    </row>
    <row r="9" spans="1:24" x14ac:dyDescent="0.3">
      <c r="C9" s="3">
        <v>44216</v>
      </c>
      <c r="D9">
        <v>8</v>
      </c>
      <c r="E9">
        <v>2</v>
      </c>
      <c r="F9" t="s">
        <v>207</v>
      </c>
      <c r="H9">
        <v>1</v>
      </c>
    </row>
    <row r="11" spans="1:24" x14ac:dyDescent="0.3">
      <c r="H11" t="s">
        <v>53</v>
      </c>
      <c r="I11" t="s">
        <v>57</v>
      </c>
      <c r="J11" t="s">
        <v>58</v>
      </c>
      <c r="K11" t="s">
        <v>54</v>
      </c>
      <c r="L11" t="s">
        <v>56</v>
      </c>
      <c r="M11" t="s">
        <v>59</v>
      </c>
      <c r="N11" t="s">
        <v>60</v>
      </c>
      <c r="O11" t="s">
        <v>54</v>
      </c>
      <c r="P11" t="s">
        <v>56</v>
      </c>
      <c r="Q11" t="s">
        <v>61</v>
      </c>
      <c r="R11" t="s">
        <v>62</v>
      </c>
      <c r="S11" t="s">
        <v>54</v>
      </c>
      <c r="T11" t="s">
        <v>56</v>
      </c>
      <c r="U11" t="s">
        <v>63</v>
      </c>
      <c r="V11" t="s">
        <v>64</v>
      </c>
      <c r="W11" t="s">
        <v>54</v>
      </c>
      <c r="X11" t="s">
        <v>56</v>
      </c>
    </row>
    <row r="12" spans="1:24" x14ac:dyDescent="0.3">
      <c r="C12" s="3">
        <v>44217</v>
      </c>
      <c r="D12">
        <v>9</v>
      </c>
      <c r="E12">
        <v>1</v>
      </c>
      <c r="G12" t="s">
        <v>185</v>
      </c>
      <c r="H12">
        <v>0</v>
      </c>
      <c r="I12">
        <v>0.80306109999470821</v>
      </c>
      <c r="J12">
        <v>0.34548653851480998</v>
      </c>
      <c r="K12">
        <v>0</v>
      </c>
      <c r="L12">
        <v>0</v>
      </c>
      <c r="M12">
        <v>0.70593611667079159</v>
      </c>
      <c r="N12">
        <v>0.22049253630579382</v>
      </c>
      <c r="O12">
        <v>0</v>
      </c>
      <c r="P12">
        <v>0</v>
      </c>
      <c r="Q12">
        <v>0.69604769583387494</v>
      </c>
      <c r="R12">
        <v>0.10185040875615556</v>
      </c>
      <c r="S12">
        <v>0</v>
      </c>
      <c r="T12">
        <v>0</v>
      </c>
      <c r="U12">
        <v>0.81510336250829163</v>
      </c>
      <c r="V12">
        <v>0.14370566434717599</v>
      </c>
      <c r="W12">
        <v>0</v>
      </c>
      <c r="X12">
        <v>0</v>
      </c>
    </row>
    <row r="13" spans="1:24" x14ac:dyDescent="0.3">
      <c r="C13" s="3">
        <v>44218</v>
      </c>
      <c r="D13">
        <v>10</v>
      </c>
      <c r="G13" t="s">
        <v>186</v>
      </c>
      <c r="H13">
        <v>0</v>
      </c>
      <c r="I13">
        <v>0.68611268333920838</v>
      </c>
      <c r="J13">
        <v>0.12812259906992299</v>
      </c>
      <c r="K13">
        <v>0</v>
      </c>
      <c r="L13">
        <v>0</v>
      </c>
      <c r="M13">
        <v>0.74828507082783347</v>
      </c>
      <c r="N13">
        <v>0.2148741408535404</v>
      </c>
      <c r="O13">
        <v>0</v>
      </c>
      <c r="P13">
        <v>0</v>
      </c>
      <c r="Q13">
        <v>0.64260360418612483</v>
      </c>
      <c r="R13">
        <v>0.10578711123471901</v>
      </c>
      <c r="S13">
        <v>0</v>
      </c>
      <c r="T13">
        <v>0</v>
      </c>
      <c r="U13">
        <v>0.71368723750750007</v>
      </c>
      <c r="V13">
        <v>0.11428289253672129</v>
      </c>
      <c r="W13">
        <v>0</v>
      </c>
      <c r="X13">
        <v>0</v>
      </c>
    </row>
    <row r="14" spans="1:24" x14ac:dyDescent="0.3">
      <c r="C14" s="3">
        <v>44219</v>
      </c>
      <c r="D14">
        <v>11</v>
      </c>
      <c r="G14" t="s">
        <v>187</v>
      </c>
      <c r="H14">
        <v>0</v>
      </c>
      <c r="I14">
        <v>0.58433617916300007</v>
      </c>
      <c r="J14">
        <v>9.2604159139717243E-2</v>
      </c>
      <c r="K14">
        <v>0</v>
      </c>
      <c r="L14">
        <v>0</v>
      </c>
      <c r="M14">
        <v>0.65396192916766671</v>
      </c>
      <c r="N14">
        <v>0.11340645585532348</v>
      </c>
      <c r="O14">
        <v>0</v>
      </c>
      <c r="P14">
        <v>0</v>
      </c>
      <c r="Q14">
        <v>0.70643856250758319</v>
      </c>
      <c r="R14">
        <v>0.22632177860724301</v>
      </c>
      <c r="S14">
        <v>0</v>
      </c>
      <c r="T14">
        <v>0</v>
      </c>
      <c r="U14">
        <v>0.60690197915641664</v>
      </c>
      <c r="V14">
        <v>6.8686256141877455E-2</v>
      </c>
      <c r="W14">
        <v>0</v>
      </c>
      <c r="X14">
        <v>0</v>
      </c>
    </row>
    <row r="15" spans="1:24" x14ac:dyDescent="0.3">
      <c r="C15" s="3">
        <v>44221</v>
      </c>
      <c r="D15">
        <v>12</v>
      </c>
      <c r="G15" t="s">
        <v>188</v>
      </c>
      <c r="H15">
        <v>0</v>
      </c>
      <c r="I15">
        <v>0.66398945833004164</v>
      </c>
      <c r="J15">
        <v>0.27969999277354585</v>
      </c>
      <c r="K15">
        <v>0</v>
      </c>
      <c r="L15">
        <v>0</v>
      </c>
      <c r="M15">
        <v>0.60546258336395831</v>
      </c>
      <c r="N15">
        <v>0.15541391708042837</v>
      </c>
      <c r="O15">
        <v>0</v>
      </c>
      <c r="P15">
        <v>0</v>
      </c>
      <c r="Q15">
        <v>0.59122589999854169</v>
      </c>
      <c r="R15">
        <v>0.10848404647811885</v>
      </c>
      <c r="S15">
        <v>0</v>
      </c>
      <c r="T15">
        <v>0</v>
      </c>
      <c r="U15">
        <v>0.62697142086137503</v>
      </c>
      <c r="V15">
        <v>0.1456436853673258</v>
      </c>
      <c r="W15">
        <v>0</v>
      </c>
      <c r="X15">
        <v>0</v>
      </c>
    </row>
    <row r="16" spans="1:24" x14ac:dyDescent="0.3">
      <c r="C16" s="3">
        <v>44222</v>
      </c>
      <c r="D16">
        <v>13</v>
      </c>
      <c r="G16" t="s">
        <v>189</v>
      </c>
      <c r="H16">
        <v>0</v>
      </c>
      <c r="I16">
        <v>0.5589439833614166</v>
      </c>
      <c r="J16">
        <v>0.17348357490373748</v>
      </c>
      <c r="K16">
        <v>0</v>
      </c>
      <c r="L16">
        <v>0</v>
      </c>
      <c r="M16">
        <v>0.54911229166704156</v>
      </c>
      <c r="N16">
        <v>0.10359530015733534</v>
      </c>
      <c r="O16">
        <v>0</v>
      </c>
      <c r="P16">
        <v>0</v>
      </c>
      <c r="Q16">
        <v>0.63896815003416674</v>
      </c>
      <c r="R16">
        <v>0.25072542118993318</v>
      </c>
      <c r="S16">
        <v>0</v>
      </c>
      <c r="T16">
        <v>0</v>
      </c>
      <c r="U16">
        <v>0.62078682919183337</v>
      </c>
      <c r="V16">
        <v>0.20304006773444483</v>
      </c>
      <c r="W16">
        <v>0</v>
      </c>
      <c r="X16">
        <v>0</v>
      </c>
    </row>
    <row r="17" spans="3:24" x14ac:dyDescent="0.3">
      <c r="C17" s="3">
        <v>44223</v>
      </c>
      <c r="D17">
        <v>14</v>
      </c>
      <c r="G17" t="s">
        <v>190</v>
      </c>
      <c r="H17">
        <v>0</v>
      </c>
      <c r="I17">
        <v>0.66281196254808328</v>
      </c>
      <c r="J17">
        <v>0.14691455593848818</v>
      </c>
      <c r="K17">
        <v>0</v>
      </c>
      <c r="L17">
        <v>0</v>
      </c>
      <c r="M17">
        <v>0.63391446253316663</v>
      </c>
      <c r="N17">
        <v>0.16659333018655045</v>
      </c>
      <c r="O17">
        <v>0</v>
      </c>
      <c r="P17">
        <v>0</v>
      </c>
      <c r="Q17">
        <v>0.59884691251983313</v>
      </c>
      <c r="R17">
        <v>0.17135337590521549</v>
      </c>
      <c r="S17">
        <v>0</v>
      </c>
      <c r="T17">
        <v>0</v>
      </c>
      <c r="U17">
        <v>0.62840687917187499</v>
      </c>
      <c r="V17">
        <v>0.15650463113783611</v>
      </c>
      <c r="W17">
        <v>0</v>
      </c>
      <c r="X17">
        <v>0</v>
      </c>
    </row>
    <row r="18" spans="3:24" x14ac:dyDescent="0.3">
      <c r="C18" s="3">
        <v>44224</v>
      </c>
      <c r="D18">
        <v>15</v>
      </c>
      <c r="G18" t="s">
        <v>191</v>
      </c>
      <c r="H18">
        <v>0</v>
      </c>
      <c r="I18">
        <v>0.64739347083370835</v>
      </c>
      <c r="J18">
        <v>0.2975305694176642</v>
      </c>
      <c r="K18">
        <v>0</v>
      </c>
      <c r="L18">
        <v>0</v>
      </c>
      <c r="M18">
        <v>0.6071113583166251</v>
      </c>
      <c r="N18">
        <v>0.12194973656109656</v>
      </c>
      <c r="O18">
        <v>0</v>
      </c>
      <c r="P18">
        <v>0</v>
      </c>
      <c r="Q18">
        <v>0.5707912250072914</v>
      </c>
      <c r="R18">
        <v>0.13491901723684671</v>
      </c>
      <c r="S18">
        <v>0</v>
      </c>
      <c r="T18">
        <v>0</v>
      </c>
      <c r="U18">
        <v>0.67191933750274979</v>
      </c>
      <c r="V18">
        <v>0.15839319763417772</v>
      </c>
      <c r="W18">
        <v>0</v>
      </c>
      <c r="X18">
        <v>0</v>
      </c>
    </row>
    <row r="19" spans="3:24" x14ac:dyDescent="0.3">
      <c r="C19" s="3">
        <v>44225</v>
      </c>
      <c r="D19">
        <v>16</v>
      </c>
      <c r="G19" t="s">
        <v>192</v>
      </c>
      <c r="H19">
        <v>0</v>
      </c>
      <c r="I19">
        <v>0.57445162500762514</v>
      </c>
      <c r="J19">
        <v>0.14923387276286149</v>
      </c>
      <c r="K19">
        <v>0</v>
      </c>
      <c r="L19">
        <v>0</v>
      </c>
      <c r="M19">
        <v>0.59759377917137491</v>
      </c>
      <c r="N19">
        <v>0.16168247559186796</v>
      </c>
      <c r="O19">
        <v>0</v>
      </c>
      <c r="P19">
        <v>0</v>
      </c>
      <c r="Q19">
        <v>0.59495706247012492</v>
      </c>
      <c r="R19">
        <v>0.13530515839825263</v>
      </c>
      <c r="S19">
        <v>0</v>
      </c>
      <c r="T19">
        <v>0</v>
      </c>
      <c r="U19">
        <v>0.60979361670108323</v>
      </c>
      <c r="V19">
        <v>0.2305452357933617</v>
      </c>
      <c r="W19">
        <v>1</v>
      </c>
      <c r="X19">
        <v>0</v>
      </c>
    </row>
    <row r="20" spans="3:24" x14ac:dyDescent="0.3">
      <c r="C20" s="3">
        <v>44226</v>
      </c>
      <c r="D20">
        <v>17</v>
      </c>
      <c r="G20" t="s">
        <v>193</v>
      </c>
      <c r="H20">
        <v>0</v>
      </c>
      <c r="I20">
        <v>0.66998491668104165</v>
      </c>
      <c r="J20">
        <v>0.2698505762456635</v>
      </c>
      <c r="K20">
        <v>0</v>
      </c>
      <c r="L20">
        <v>0</v>
      </c>
      <c r="M20">
        <v>0.68162978749025005</v>
      </c>
      <c r="N20">
        <v>0.40947369156417912</v>
      </c>
      <c r="O20">
        <v>0</v>
      </c>
      <c r="P20">
        <v>0</v>
      </c>
      <c r="Q20">
        <v>0.52470341252041663</v>
      </c>
      <c r="R20">
        <v>0.10050991149412836</v>
      </c>
      <c r="S20">
        <v>0</v>
      </c>
      <c r="T20">
        <v>0</v>
      </c>
      <c r="U20">
        <v>0.56935349168879179</v>
      </c>
      <c r="V20">
        <v>0.12344459211350742</v>
      </c>
      <c r="W20">
        <v>0</v>
      </c>
      <c r="X20">
        <v>0</v>
      </c>
    </row>
    <row r="21" spans="3:24" x14ac:dyDescent="0.3">
      <c r="H21">
        <f>SUM(H12:H20)</f>
        <v>0</v>
      </c>
      <c r="I21">
        <f>AVERAGE(I12:I20)</f>
        <v>0.65012059769542585</v>
      </c>
      <c r="K21">
        <f>SUM(K12:K20)</f>
        <v>0</v>
      </c>
      <c r="L21">
        <f>SUM(L12:L20)</f>
        <v>0</v>
      </c>
      <c r="M21">
        <f>AVERAGE(M12:M20)</f>
        <v>0.64255637546763422</v>
      </c>
      <c r="O21">
        <f>SUM(O12:O20)</f>
        <v>0</v>
      </c>
      <c r="P21">
        <f>SUM(P12:P20)</f>
        <v>0</v>
      </c>
      <c r="Q21">
        <f>AVERAGE(Q12:Q20)</f>
        <v>0.61828694723088418</v>
      </c>
      <c r="S21">
        <f>SUM(S12:S20)</f>
        <v>0</v>
      </c>
      <c r="T21">
        <f>SUM(T12:T20)</f>
        <v>0</v>
      </c>
      <c r="U21">
        <f>AVERAGE(U12:U20)</f>
        <v>0.651436017143324</v>
      </c>
      <c r="W21">
        <f>SUM(W12:W20)</f>
        <v>1</v>
      </c>
      <c r="X21">
        <f>SUM(X12:X20)</f>
        <v>0</v>
      </c>
    </row>
    <row r="22" spans="3:24" x14ac:dyDescent="0.3">
      <c r="H22">
        <f>SUM(H18:H20)</f>
        <v>0</v>
      </c>
      <c r="K22">
        <f>SUM(K18:K20)</f>
        <v>0</v>
      </c>
      <c r="L22">
        <f>SUM(L18:L20)</f>
        <v>0</v>
      </c>
      <c r="O22">
        <f>SUM(O18:O20)</f>
        <v>0</v>
      </c>
      <c r="P22">
        <f>SUM(P18:P20)</f>
        <v>0</v>
      </c>
      <c r="S22">
        <f>SUM(S18:S20)</f>
        <v>0</v>
      </c>
      <c r="T22">
        <f>SUM(T18:T20)</f>
        <v>0</v>
      </c>
      <c r="W22">
        <f>SUM(W18:W20)</f>
        <v>1</v>
      </c>
      <c r="X22">
        <f>SUM(X18:X20)</f>
        <v>0</v>
      </c>
    </row>
    <row r="23" spans="3:24" x14ac:dyDescent="0.3">
      <c r="H23" t="s">
        <v>208</v>
      </c>
    </row>
    <row r="24" spans="3:24" x14ac:dyDescent="0.3">
      <c r="H24" t="s">
        <v>209</v>
      </c>
      <c r="I24" t="s">
        <v>210</v>
      </c>
      <c r="J24" t="s">
        <v>211</v>
      </c>
      <c r="K24" t="s">
        <v>212</v>
      </c>
    </row>
    <row r="25" spans="3:24" x14ac:dyDescent="0.3">
      <c r="F25" s="3">
        <v>44217</v>
      </c>
      <c r="G25" t="s">
        <v>185</v>
      </c>
      <c r="H25">
        <v>0.71999424998649997</v>
      </c>
      <c r="I25">
        <v>0.67744355002650003</v>
      </c>
      <c r="J25">
        <v>0.698217199999</v>
      </c>
      <c r="K25">
        <v>0.82238549995199994</v>
      </c>
    </row>
    <row r="26" spans="3:24" x14ac:dyDescent="0.3">
      <c r="F26" s="3">
        <v>44218</v>
      </c>
      <c r="G26" t="s">
        <v>186</v>
      </c>
      <c r="H26">
        <v>0.64665390003949996</v>
      </c>
      <c r="I26">
        <v>0.71998790005449997</v>
      </c>
      <c r="J26">
        <v>0.65479855000749998</v>
      </c>
      <c r="K26">
        <v>0.67492979997750002</v>
      </c>
    </row>
    <row r="27" spans="3:24" x14ac:dyDescent="0.3">
      <c r="F27" s="3">
        <v>44219</v>
      </c>
      <c r="G27" t="s">
        <v>187</v>
      </c>
      <c r="H27">
        <v>0.5832310999975</v>
      </c>
      <c r="I27">
        <v>0.63185359997449997</v>
      </c>
      <c r="J27">
        <v>0.6616971499755</v>
      </c>
      <c r="K27">
        <v>0.60722540004650005</v>
      </c>
    </row>
    <row r="28" spans="3:24" x14ac:dyDescent="0.3">
      <c r="F28" s="3">
        <v>44221</v>
      </c>
      <c r="G28" t="s">
        <v>188</v>
      </c>
      <c r="H28">
        <v>0.57461444998599998</v>
      </c>
      <c r="I28">
        <v>0.56680075009349995</v>
      </c>
      <c r="J28">
        <v>0.60288705001599996</v>
      </c>
      <c r="K28">
        <v>0.58152640005599998</v>
      </c>
    </row>
    <row r="29" spans="3:24" x14ac:dyDescent="0.3">
      <c r="F29" s="3">
        <v>44222</v>
      </c>
      <c r="G29" t="s">
        <v>189</v>
      </c>
      <c r="H29">
        <v>0.52772539993750001</v>
      </c>
      <c r="I29">
        <v>0.51459320005949993</v>
      </c>
      <c r="J29">
        <v>0.55598445003850006</v>
      </c>
      <c r="K29">
        <v>0.57648950000299992</v>
      </c>
    </row>
    <row r="30" spans="3:24" x14ac:dyDescent="0.3">
      <c r="F30" s="3">
        <v>44223</v>
      </c>
      <c r="G30" t="s">
        <v>190</v>
      </c>
      <c r="H30">
        <v>0.63836370001050002</v>
      </c>
      <c r="I30">
        <v>0.57950400013949999</v>
      </c>
      <c r="J30">
        <v>0.5410648500545</v>
      </c>
      <c r="K30">
        <v>0.60656849993399997</v>
      </c>
    </row>
    <row r="31" spans="3:24" x14ac:dyDescent="0.3">
      <c r="F31" s="3">
        <v>44224</v>
      </c>
      <c r="G31" t="s">
        <v>191</v>
      </c>
      <c r="H31">
        <v>0.56167790002649998</v>
      </c>
      <c r="I31">
        <v>0.57764024997600005</v>
      </c>
      <c r="J31">
        <v>0.53518424998049996</v>
      </c>
      <c r="K31">
        <v>0.65673529997000002</v>
      </c>
    </row>
    <row r="32" spans="3:24" x14ac:dyDescent="0.3">
      <c r="F32" s="3">
        <v>44225</v>
      </c>
      <c r="G32" t="s">
        <v>192</v>
      </c>
      <c r="H32">
        <v>0.53628364996950006</v>
      </c>
      <c r="I32">
        <v>0.57991165004199996</v>
      </c>
      <c r="J32">
        <v>0.55737095011850002</v>
      </c>
      <c r="K32">
        <v>0.54911094997050003</v>
      </c>
    </row>
    <row r="33" spans="6:11" x14ac:dyDescent="0.3">
      <c r="F33" s="3">
        <v>44226</v>
      </c>
      <c r="G33" t="s">
        <v>193</v>
      </c>
      <c r="H33">
        <v>0.52772539993750001</v>
      </c>
      <c r="I33">
        <v>0.51459320005949993</v>
      </c>
      <c r="J33">
        <v>0.55598445003850006</v>
      </c>
      <c r="K33">
        <v>0.57648950000299992</v>
      </c>
    </row>
    <row r="34" spans="6:11" x14ac:dyDescent="0.3">
      <c r="H34">
        <f>AVERAGE(H25:H33)</f>
        <v>0.59069663887677792</v>
      </c>
      <c r="I34">
        <f t="shared" ref="I34:K34" si="0">AVERAGE(I25:I33)</f>
        <v>0.59581423338061112</v>
      </c>
      <c r="J34">
        <f t="shared" si="0"/>
        <v>0.59590987780316684</v>
      </c>
      <c r="K34">
        <f t="shared" si="0"/>
        <v>0.62794009443472221</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FC9DF-879A-4C79-BF06-52431526D1BF}">
  <dimension ref="A1:BD113"/>
  <sheetViews>
    <sheetView topLeftCell="AR40" zoomScale="80" zoomScaleNormal="80" workbookViewId="0">
      <selection activeCell="AV51" sqref="AV51:BD54"/>
    </sheetView>
  </sheetViews>
  <sheetFormatPr defaultRowHeight="14.4" x14ac:dyDescent="0.3"/>
  <cols>
    <col min="6" max="6" width="11.109375" customWidth="1"/>
  </cols>
  <sheetData>
    <row r="1" spans="1:8" x14ac:dyDescent="0.3">
      <c r="A1" t="s">
        <v>0</v>
      </c>
      <c r="B1" t="s">
        <v>12</v>
      </c>
      <c r="C1" t="s">
        <v>3</v>
      </c>
      <c r="D1" t="s">
        <v>4</v>
      </c>
      <c r="E1" t="s">
        <v>14</v>
      </c>
      <c r="F1" t="s">
        <v>5</v>
      </c>
      <c r="G1" t="s">
        <v>75</v>
      </c>
      <c r="H1" t="s">
        <v>1</v>
      </c>
    </row>
    <row r="2" spans="1:8" x14ac:dyDescent="0.3">
      <c r="A2" t="s">
        <v>73</v>
      </c>
      <c r="C2" s="3">
        <v>44033</v>
      </c>
      <c r="D2">
        <v>1</v>
      </c>
      <c r="E2">
        <v>1</v>
      </c>
      <c r="F2" t="s">
        <v>74</v>
      </c>
      <c r="G2">
        <v>10</v>
      </c>
      <c r="H2">
        <f t="shared" ref="H2:H9" si="0">G2/80</f>
        <v>0.125</v>
      </c>
    </row>
    <row r="3" spans="1:8" x14ac:dyDescent="0.3">
      <c r="A3" t="s">
        <v>73</v>
      </c>
      <c r="C3" s="3">
        <v>44034</v>
      </c>
      <c r="D3">
        <v>2</v>
      </c>
      <c r="E3">
        <v>2</v>
      </c>
      <c r="F3" t="s">
        <v>74</v>
      </c>
      <c r="G3">
        <v>26</v>
      </c>
      <c r="H3">
        <f t="shared" si="0"/>
        <v>0.32500000000000001</v>
      </c>
    </row>
    <row r="4" spans="1:8" x14ac:dyDescent="0.3">
      <c r="A4" t="s">
        <v>73</v>
      </c>
      <c r="C4" s="3">
        <v>44035</v>
      </c>
      <c r="D4">
        <v>3</v>
      </c>
      <c r="E4">
        <v>3</v>
      </c>
      <c r="F4" t="s">
        <v>74</v>
      </c>
      <c r="G4">
        <v>70</v>
      </c>
      <c r="H4">
        <f t="shared" si="0"/>
        <v>0.875</v>
      </c>
    </row>
    <row r="5" spans="1:8" x14ac:dyDescent="0.3">
      <c r="A5" t="s">
        <v>73</v>
      </c>
      <c r="C5" s="3">
        <v>44036</v>
      </c>
      <c r="D5">
        <v>4</v>
      </c>
      <c r="E5">
        <v>4</v>
      </c>
      <c r="F5" t="s">
        <v>74</v>
      </c>
      <c r="G5">
        <v>62</v>
      </c>
      <c r="H5">
        <f t="shared" si="0"/>
        <v>0.77500000000000002</v>
      </c>
    </row>
    <row r="6" spans="1:8" x14ac:dyDescent="0.3">
      <c r="A6" t="s">
        <v>73</v>
      </c>
      <c r="C6" s="3">
        <v>44039</v>
      </c>
      <c r="D6">
        <v>5</v>
      </c>
      <c r="E6">
        <v>5</v>
      </c>
      <c r="F6" t="s">
        <v>74</v>
      </c>
      <c r="G6">
        <v>78</v>
      </c>
      <c r="H6">
        <f t="shared" si="0"/>
        <v>0.97499999999999998</v>
      </c>
    </row>
    <row r="7" spans="1:8" x14ac:dyDescent="0.3">
      <c r="A7" t="s">
        <v>73</v>
      </c>
      <c r="C7" s="3">
        <v>44040</v>
      </c>
      <c r="D7">
        <v>6</v>
      </c>
      <c r="E7">
        <v>6</v>
      </c>
      <c r="F7" t="s">
        <v>74</v>
      </c>
      <c r="G7">
        <v>80</v>
      </c>
      <c r="H7">
        <f t="shared" si="0"/>
        <v>1</v>
      </c>
    </row>
    <row r="8" spans="1:8" x14ac:dyDescent="0.3">
      <c r="A8" t="s">
        <v>73</v>
      </c>
      <c r="C8" s="3">
        <v>44041</v>
      </c>
      <c r="D8">
        <v>7</v>
      </c>
      <c r="E8">
        <v>1</v>
      </c>
      <c r="F8" t="s">
        <v>81</v>
      </c>
      <c r="G8" t="s">
        <v>85</v>
      </c>
    </row>
    <row r="9" spans="1:8" x14ac:dyDescent="0.3">
      <c r="A9" t="s">
        <v>73</v>
      </c>
      <c r="C9" s="3">
        <v>44042</v>
      </c>
      <c r="D9">
        <v>8</v>
      </c>
      <c r="E9">
        <v>2</v>
      </c>
      <c r="F9" t="s">
        <v>86</v>
      </c>
      <c r="G9">
        <v>79</v>
      </c>
      <c r="H9">
        <f t="shared" si="0"/>
        <v>0.98750000000000004</v>
      </c>
    </row>
    <row r="10" spans="1:8" x14ac:dyDescent="0.3">
      <c r="A10" t="s">
        <v>73</v>
      </c>
      <c r="C10" s="3">
        <v>44043</v>
      </c>
      <c r="D10">
        <v>9</v>
      </c>
      <c r="E10">
        <v>3</v>
      </c>
      <c r="F10" t="s">
        <v>86</v>
      </c>
      <c r="G10">
        <v>61</v>
      </c>
      <c r="H10">
        <f>G10/80</f>
        <v>0.76249999999999996</v>
      </c>
    </row>
    <row r="11" spans="1:8" x14ac:dyDescent="0.3">
      <c r="C11" s="3">
        <v>44047</v>
      </c>
      <c r="D11">
        <v>10</v>
      </c>
      <c r="E11">
        <v>4</v>
      </c>
      <c r="F11" t="s">
        <v>86</v>
      </c>
      <c r="G11">
        <v>68</v>
      </c>
      <c r="H11">
        <f>G11/80</f>
        <v>0.85</v>
      </c>
    </row>
    <row r="12" spans="1:8" x14ac:dyDescent="0.3">
      <c r="C12" s="3">
        <v>44048</v>
      </c>
      <c r="D12">
        <v>11</v>
      </c>
      <c r="E12">
        <v>5</v>
      </c>
      <c r="F12" t="s">
        <v>86</v>
      </c>
      <c r="G12">
        <v>71</v>
      </c>
      <c r="H12">
        <f>G12/80</f>
        <v>0.88749999999999996</v>
      </c>
    </row>
    <row r="13" spans="1:8" x14ac:dyDescent="0.3">
      <c r="C13" s="3">
        <v>44049</v>
      </c>
      <c r="D13">
        <v>12</v>
      </c>
      <c r="E13">
        <v>6</v>
      </c>
      <c r="F13" t="s">
        <v>86</v>
      </c>
      <c r="G13">
        <v>66</v>
      </c>
      <c r="H13">
        <f>G13/80</f>
        <v>0.82499999999999996</v>
      </c>
    </row>
    <row r="14" spans="1:8" x14ac:dyDescent="0.3">
      <c r="C14" s="3">
        <v>44050</v>
      </c>
      <c r="G14">
        <v>49</v>
      </c>
      <c r="H14">
        <f>G14/80</f>
        <v>0.61250000000000004</v>
      </c>
    </row>
    <row r="15" spans="1:8" x14ac:dyDescent="0.3">
      <c r="C15" s="3">
        <v>44054</v>
      </c>
      <c r="D15">
        <v>14</v>
      </c>
      <c r="E15">
        <v>1</v>
      </c>
      <c r="F15" t="s">
        <v>99</v>
      </c>
      <c r="G15" t="s">
        <v>85</v>
      </c>
    </row>
    <row r="16" spans="1:8" x14ac:dyDescent="0.3">
      <c r="C16" s="3">
        <v>44055</v>
      </c>
      <c r="D16">
        <v>15</v>
      </c>
      <c r="E16">
        <v>2</v>
      </c>
      <c r="F16" t="s">
        <v>102</v>
      </c>
      <c r="G16">
        <v>0</v>
      </c>
    </row>
    <row r="17" spans="3:9" x14ac:dyDescent="0.3">
      <c r="C17" s="3">
        <v>44056</v>
      </c>
      <c r="F17" t="s">
        <v>102</v>
      </c>
      <c r="G17">
        <v>0</v>
      </c>
    </row>
    <row r="18" spans="3:9" x14ac:dyDescent="0.3">
      <c r="C18" s="3">
        <v>44057</v>
      </c>
      <c r="F18" t="s">
        <v>102</v>
      </c>
      <c r="I18" t="s">
        <v>103</v>
      </c>
    </row>
    <row r="19" spans="3:9" x14ac:dyDescent="0.3">
      <c r="C19" s="3">
        <v>44060</v>
      </c>
      <c r="F19" t="s">
        <v>105</v>
      </c>
    </row>
    <row r="20" spans="3:9" x14ac:dyDescent="0.3">
      <c r="C20" s="3">
        <v>44061</v>
      </c>
      <c r="F20" t="s">
        <v>104</v>
      </c>
      <c r="G20">
        <v>80</v>
      </c>
      <c r="H20">
        <v>1</v>
      </c>
      <c r="I20" t="s">
        <v>106</v>
      </c>
    </row>
    <row r="21" spans="3:9" x14ac:dyDescent="0.3">
      <c r="C21" s="3">
        <v>44062</v>
      </c>
      <c r="F21" t="s">
        <v>102</v>
      </c>
      <c r="G21">
        <v>32</v>
      </c>
      <c r="H21">
        <f t="shared" ref="H21:H35" si="1">G21/80</f>
        <v>0.4</v>
      </c>
      <c r="I21" t="s">
        <v>107</v>
      </c>
    </row>
    <row r="22" spans="3:9" x14ac:dyDescent="0.3">
      <c r="C22" s="3">
        <v>44063</v>
      </c>
      <c r="F22" t="s">
        <v>102</v>
      </c>
      <c r="G22">
        <v>63</v>
      </c>
      <c r="H22">
        <f t="shared" si="1"/>
        <v>0.78749999999999998</v>
      </c>
    </row>
    <row r="23" spans="3:9" x14ac:dyDescent="0.3">
      <c r="C23" s="3">
        <v>44064</v>
      </c>
      <c r="F23" t="s">
        <v>102</v>
      </c>
      <c r="G23">
        <v>24</v>
      </c>
      <c r="H23">
        <f t="shared" si="1"/>
        <v>0.3</v>
      </c>
    </row>
    <row r="24" spans="3:9" x14ac:dyDescent="0.3">
      <c r="C24" s="3">
        <v>44067</v>
      </c>
      <c r="F24" t="s">
        <v>102</v>
      </c>
      <c r="G24">
        <v>41</v>
      </c>
      <c r="H24">
        <f t="shared" si="1"/>
        <v>0.51249999999999996</v>
      </c>
    </row>
    <row r="25" spans="3:9" x14ac:dyDescent="0.3">
      <c r="C25" s="3">
        <v>44068</v>
      </c>
      <c r="F25" t="s">
        <v>102</v>
      </c>
      <c r="G25">
        <v>57</v>
      </c>
      <c r="H25">
        <f t="shared" si="1"/>
        <v>0.71250000000000002</v>
      </c>
    </row>
    <row r="26" spans="3:9" x14ac:dyDescent="0.3">
      <c r="C26" s="3">
        <v>44069</v>
      </c>
      <c r="F26" t="s">
        <v>102</v>
      </c>
      <c r="G26">
        <v>64</v>
      </c>
      <c r="H26">
        <f t="shared" si="1"/>
        <v>0.8</v>
      </c>
    </row>
    <row r="27" spans="3:9" x14ac:dyDescent="0.3">
      <c r="C27" s="3">
        <v>44070</v>
      </c>
      <c r="F27" t="s">
        <v>102</v>
      </c>
      <c r="G27">
        <v>72</v>
      </c>
      <c r="H27">
        <f t="shared" si="1"/>
        <v>0.9</v>
      </c>
    </row>
    <row r="28" spans="3:9" x14ac:dyDescent="0.3">
      <c r="C28" s="3">
        <v>44071</v>
      </c>
      <c r="F28" t="s">
        <v>102</v>
      </c>
      <c r="G28">
        <v>68</v>
      </c>
      <c r="H28">
        <f t="shared" si="1"/>
        <v>0.85</v>
      </c>
    </row>
    <row r="29" spans="3:9" x14ac:dyDescent="0.3">
      <c r="C29" s="3">
        <v>44074</v>
      </c>
      <c r="F29" t="s">
        <v>102</v>
      </c>
      <c r="G29">
        <v>75</v>
      </c>
      <c r="H29">
        <f t="shared" si="1"/>
        <v>0.9375</v>
      </c>
    </row>
    <row r="30" spans="3:9" x14ac:dyDescent="0.3">
      <c r="C30" s="3">
        <v>44075</v>
      </c>
      <c r="F30" t="s">
        <v>102</v>
      </c>
      <c r="G30">
        <v>4</v>
      </c>
      <c r="H30">
        <f t="shared" si="1"/>
        <v>0.05</v>
      </c>
    </row>
    <row r="31" spans="3:9" x14ac:dyDescent="0.3">
      <c r="C31" s="3">
        <v>44076</v>
      </c>
      <c r="F31" t="s">
        <v>102</v>
      </c>
      <c r="G31">
        <v>72</v>
      </c>
      <c r="H31">
        <f t="shared" si="1"/>
        <v>0.9</v>
      </c>
    </row>
    <row r="32" spans="3:9" x14ac:dyDescent="0.3">
      <c r="C32" s="3">
        <v>44077</v>
      </c>
      <c r="F32" t="s">
        <v>102</v>
      </c>
      <c r="G32">
        <v>75</v>
      </c>
      <c r="H32">
        <f t="shared" si="1"/>
        <v>0.9375</v>
      </c>
    </row>
    <row r="33" spans="3:23" x14ac:dyDescent="0.3">
      <c r="C33" s="3">
        <v>44078</v>
      </c>
      <c r="F33" t="s">
        <v>119</v>
      </c>
      <c r="G33">
        <v>75</v>
      </c>
      <c r="H33">
        <f t="shared" si="1"/>
        <v>0.9375</v>
      </c>
    </row>
    <row r="34" spans="3:23" x14ac:dyDescent="0.3">
      <c r="C34" s="3">
        <v>44081</v>
      </c>
      <c r="F34" t="s">
        <v>119</v>
      </c>
      <c r="G34">
        <v>75</v>
      </c>
      <c r="H34">
        <f t="shared" si="1"/>
        <v>0.9375</v>
      </c>
    </row>
    <row r="35" spans="3:23" x14ac:dyDescent="0.3">
      <c r="C35" s="3">
        <v>44082</v>
      </c>
      <c r="F35" t="s">
        <v>123</v>
      </c>
      <c r="G35">
        <v>62</v>
      </c>
      <c r="H35">
        <f t="shared" si="1"/>
        <v>0.77500000000000002</v>
      </c>
    </row>
    <row r="36" spans="3:23" x14ac:dyDescent="0.3">
      <c r="C36" s="3">
        <v>44083</v>
      </c>
      <c r="F36" t="s">
        <v>123</v>
      </c>
    </row>
    <row r="37" spans="3:23" x14ac:dyDescent="0.3">
      <c r="C37" s="3">
        <v>44084</v>
      </c>
      <c r="F37" t="s">
        <v>123</v>
      </c>
    </row>
    <row r="38" spans="3:23" x14ac:dyDescent="0.3">
      <c r="C38" s="3">
        <v>44085</v>
      </c>
      <c r="F38" t="s">
        <v>123</v>
      </c>
    </row>
    <row r="45" spans="3:23" x14ac:dyDescent="0.3">
      <c r="G45" t="s">
        <v>53</v>
      </c>
      <c r="H45" t="s">
        <v>57</v>
      </c>
      <c r="I45" t="s">
        <v>58</v>
      </c>
      <c r="J45" t="s">
        <v>54</v>
      </c>
      <c r="K45" t="s">
        <v>56</v>
      </c>
      <c r="L45" t="s">
        <v>59</v>
      </c>
      <c r="M45" t="s">
        <v>60</v>
      </c>
      <c r="N45" t="s">
        <v>54</v>
      </c>
      <c r="O45" t="s">
        <v>56</v>
      </c>
      <c r="P45" t="s">
        <v>61</v>
      </c>
      <c r="Q45" t="s">
        <v>62</v>
      </c>
      <c r="R45" t="s">
        <v>54</v>
      </c>
      <c r="S45" t="s">
        <v>56</v>
      </c>
      <c r="T45" t="s">
        <v>63</v>
      </c>
      <c r="U45" t="s">
        <v>64</v>
      </c>
      <c r="V45" t="s">
        <v>54</v>
      </c>
      <c r="W45" t="s">
        <v>56</v>
      </c>
    </row>
    <row r="46" spans="3:23" x14ac:dyDescent="0.3">
      <c r="C46" s="3">
        <v>44091</v>
      </c>
      <c r="F46" t="s">
        <v>124</v>
      </c>
      <c r="G46" t="s">
        <v>134</v>
      </c>
    </row>
    <row r="47" spans="3:23" x14ac:dyDescent="0.3">
      <c r="C47" s="3">
        <v>44092</v>
      </c>
      <c r="F47" t="s">
        <v>125</v>
      </c>
      <c r="G47">
        <v>5</v>
      </c>
      <c r="H47">
        <v>4.9055737916259998</v>
      </c>
      <c r="I47">
        <v>0.31789864118355837</v>
      </c>
      <c r="J47">
        <v>0</v>
      </c>
      <c r="K47">
        <v>18</v>
      </c>
      <c r="L47">
        <v>4.5693574436589994</v>
      </c>
      <c r="M47">
        <v>1.0667237835318628</v>
      </c>
      <c r="N47">
        <v>0</v>
      </c>
      <c r="O47">
        <v>17</v>
      </c>
      <c r="P47">
        <v>3.3279428482959998</v>
      </c>
      <c r="Q47">
        <v>1.3999673956525105</v>
      </c>
      <c r="R47">
        <v>1</v>
      </c>
      <c r="S47">
        <v>7</v>
      </c>
      <c r="T47">
        <v>2.4807267634221004</v>
      </c>
      <c r="U47">
        <v>1.5075557792170151</v>
      </c>
      <c r="V47">
        <v>3</v>
      </c>
      <c r="W47">
        <v>2</v>
      </c>
    </row>
    <row r="48" spans="3:23" x14ac:dyDescent="0.3">
      <c r="C48" s="3">
        <v>44095</v>
      </c>
      <c r="F48" t="s">
        <v>126</v>
      </c>
      <c r="G48" t="s">
        <v>136</v>
      </c>
    </row>
    <row r="49" spans="3:56" x14ac:dyDescent="0.3">
      <c r="C49" s="3"/>
    </row>
    <row r="50" spans="3:56" x14ac:dyDescent="0.3">
      <c r="C50" s="3"/>
    </row>
    <row r="51" spans="3:56" x14ac:dyDescent="0.3">
      <c r="C51" s="3"/>
      <c r="F51" t="s">
        <v>137</v>
      </c>
      <c r="G51" t="s">
        <v>53</v>
      </c>
      <c r="H51" t="s">
        <v>57</v>
      </c>
      <c r="I51" t="s">
        <v>58</v>
      </c>
      <c r="J51" t="s">
        <v>54</v>
      </c>
      <c r="K51" t="s">
        <v>56</v>
      </c>
      <c r="L51" t="s">
        <v>59</v>
      </c>
      <c r="M51" t="s">
        <v>60</v>
      </c>
      <c r="N51" t="s">
        <v>54</v>
      </c>
      <c r="O51" t="s">
        <v>56</v>
      </c>
      <c r="P51" t="s">
        <v>61</v>
      </c>
      <c r="Q51" t="s">
        <v>62</v>
      </c>
      <c r="R51" t="s">
        <v>54</v>
      </c>
      <c r="S51" t="s">
        <v>56</v>
      </c>
      <c r="T51" t="s">
        <v>63</v>
      </c>
      <c r="U51" t="s">
        <v>64</v>
      </c>
      <c r="V51" t="s">
        <v>54</v>
      </c>
      <c r="W51" t="s">
        <v>56</v>
      </c>
      <c r="AW51" t="s">
        <v>209</v>
      </c>
      <c r="AY51" t="s">
        <v>210</v>
      </c>
      <c r="BA51" t="s">
        <v>211</v>
      </c>
      <c r="BC51" t="s">
        <v>212</v>
      </c>
    </row>
    <row r="52" spans="3:56" x14ac:dyDescent="0.3">
      <c r="C52" s="3">
        <v>44099</v>
      </c>
      <c r="F52" t="s">
        <v>124</v>
      </c>
      <c r="G52">
        <v>8</v>
      </c>
      <c r="H52">
        <v>3.8778159781270007</v>
      </c>
      <c r="I52">
        <v>1.3411910883354676</v>
      </c>
      <c r="J52">
        <v>0</v>
      </c>
      <c r="K52">
        <v>10</v>
      </c>
      <c r="L52">
        <v>3.124538926809</v>
      </c>
      <c r="M52">
        <v>1.4359248921640098</v>
      </c>
      <c r="N52">
        <v>0</v>
      </c>
      <c r="O52">
        <v>6</v>
      </c>
      <c r="P52">
        <v>2.702756936109</v>
      </c>
      <c r="Q52">
        <v>1.3977314580729068</v>
      </c>
      <c r="R52">
        <v>2</v>
      </c>
      <c r="S52">
        <v>4</v>
      </c>
      <c r="T52">
        <v>1.8287220881325001</v>
      </c>
      <c r="U52">
        <v>0.90634334789081294</v>
      </c>
      <c r="AW52" t="s">
        <v>54</v>
      </c>
      <c r="AX52" t="s">
        <v>56</v>
      </c>
      <c r="AY52" t="s">
        <v>54</v>
      </c>
      <c r="AZ52" t="s">
        <v>56</v>
      </c>
      <c r="BA52" t="s">
        <v>54</v>
      </c>
      <c r="BB52" t="s">
        <v>56</v>
      </c>
      <c r="BC52" t="s">
        <v>54</v>
      </c>
      <c r="BD52" t="s">
        <v>56</v>
      </c>
    </row>
    <row r="53" spans="3:56" x14ac:dyDescent="0.3">
      <c r="C53" s="3">
        <v>44102</v>
      </c>
      <c r="F53" t="s">
        <v>125</v>
      </c>
      <c r="G53">
        <v>2</v>
      </c>
      <c r="H53">
        <v>3.8975889233815009</v>
      </c>
      <c r="I53">
        <v>1.3948094791919994</v>
      </c>
      <c r="J53">
        <v>0</v>
      </c>
      <c r="K53">
        <v>10</v>
      </c>
      <c r="L53">
        <v>3.4917007850529997</v>
      </c>
      <c r="M53">
        <v>1.4419996018439121</v>
      </c>
      <c r="N53">
        <v>0</v>
      </c>
      <c r="O53">
        <v>7</v>
      </c>
      <c r="P53">
        <v>2.8340435941025</v>
      </c>
      <c r="Q53">
        <v>1.1337756631841662</v>
      </c>
      <c r="R53">
        <v>1</v>
      </c>
      <c r="S53">
        <v>3</v>
      </c>
      <c r="T53">
        <v>2.2506797500013502</v>
      </c>
      <c r="U53">
        <v>1.6467273555994251</v>
      </c>
      <c r="V53">
        <v>0</v>
      </c>
      <c r="W53">
        <v>4</v>
      </c>
      <c r="AB53" t="s">
        <v>53</v>
      </c>
      <c r="AC53" t="s">
        <v>57</v>
      </c>
      <c r="AD53" t="s">
        <v>58</v>
      </c>
      <c r="AE53" t="s">
        <v>54</v>
      </c>
      <c r="AF53" t="s">
        <v>56</v>
      </c>
      <c r="AG53" t="s">
        <v>59</v>
      </c>
      <c r="AH53" t="s">
        <v>60</v>
      </c>
      <c r="AI53" t="s">
        <v>54</v>
      </c>
      <c r="AJ53" t="s">
        <v>56</v>
      </c>
      <c r="AK53" t="s">
        <v>61</v>
      </c>
      <c r="AL53" t="s">
        <v>62</v>
      </c>
      <c r="AM53" t="s">
        <v>54</v>
      </c>
      <c r="AN53" t="s">
        <v>56</v>
      </c>
      <c r="AO53" t="s">
        <v>63</v>
      </c>
      <c r="AP53" t="s">
        <v>64</v>
      </c>
      <c r="AQ53" t="s">
        <v>54</v>
      </c>
      <c r="AR53" t="s">
        <v>56</v>
      </c>
      <c r="AV53" t="s">
        <v>359</v>
      </c>
      <c r="AW53" t="s">
        <v>358</v>
      </c>
      <c r="AX53">
        <f>SUM(AF53:AF55)</f>
        <v>10</v>
      </c>
      <c r="AY53">
        <f>SUM(AI53:AI55)</f>
        <v>0</v>
      </c>
      <c r="AZ53">
        <f>SUM(AJ53:AJ55)</f>
        <v>7</v>
      </c>
      <c r="BA53">
        <f>SUM(AM53:AM55)</f>
        <v>0</v>
      </c>
      <c r="BB53">
        <f>SUM(AN53:AN55)</f>
        <v>4</v>
      </c>
      <c r="BC53">
        <f>SUM(AQ53:AQ55)</f>
        <v>0</v>
      </c>
      <c r="BD53">
        <f>SUM(AR53:AR55)</f>
        <v>2</v>
      </c>
    </row>
    <row r="54" spans="3:56" x14ac:dyDescent="0.3">
      <c r="C54" s="3"/>
      <c r="F54" t="s">
        <v>142</v>
      </c>
      <c r="AA54" t="s">
        <v>126</v>
      </c>
      <c r="AB54">
        <v>0</v>
      </c>
      <c r="AC54">
        <v>2.8065959133594998</v>
      </c>
      <c r="AD54">
        <v>1.5604968376205082</v>
      </c>
      <c r="AE54">
        <v>0</v>
      </c>
      <c r="AF54">
        <v>4</v>
      </c>
      <c r="AG54">
        <v>2.8340159870270001</v>
      </c>
      <c r="AH54">
        <v>1.5316583620265405</v>
      </c>
      <c r="AI54">
        <v>0</v>
      </c>
      <c r="AJ54">
        <v>6</v>
      </c>
      <c r="AK54">
        <v>2.4850138233374994</v>
      </c>
      <c r="AL54">
        <v>1.4153165631167786</v>
      </c>
      <c r="AM54">
        <v>0</v>
      </c>
      <c r="AN54">
        <v>2</v>
      </c>
      <c r="AO54">
        <v>1.5285152056695499</v>
      </c>
      <c r="AP54">
        <v>0.79492894897383282</v>
      </c>
      <c r="AQ54">
        <v>0</v>
      </c>
      <c r="AR54">
        <v>0</v>
      </c>
      <c r="AV54" t="s">
        <v>360</v>
      </c>
      <c r="AW54" t="s">
        <v>358</v>
      </c>
      <c r="AX54">
        <f>SUM(AF61:AF63)</f>
        <v>11</v>
      </c>
      <c r="AY54">
        <f>SUM(AI61:AI63)</f>
        <v>0</v>
      </c>
      <c r="AZ54">
        <f>SUM(AJ61:AJ63)</f>
        <v>2</v>
      </c>
      <c r="BA54">
        <f>SUM(AM60:AM62)</f>
        <v>0</v>
      </c>
      <c r="BB54">
        <f>SUM(AN61:AN63)</f>
        <v>1</v>
      </c>
      <c r="BC54">
        <f>SUM(AQ61:AQ63)</f>
        <v>0</v>
      </c>
      <c r="BD54">
        <f>SUM(AR61:AR63)</f>
        <v>5</v>
      </c>
    </row>
    <row r="55" spans="3:56" x14ac:dyDescent="0.3">
      <c r="C55" s="3">
        <v>44103</v>
      </c>
      <c r="F55" t="s">
        <v>126</v>
      </c>
      <c r="G55">
        <v>0</v>
      </c>
      <c r="H55">
        <v>2.8065959133594998</v>
      </c>
      <c r="I55">
        <v>1.5604968376205082</v>
      </c>
      <c r="J55">
        <v>0</v>
      </c>
      <c r="K55">
        <v>4</v>
      </c>
      <c r="L55">
        <v>2.8340159870270001</v>
      </c>
      <c r="M55">
        <v>1.5316583620265405</v>
      </c>
      <c r="N55">
        <v>0</v>
      </c>
      <c r="O55">
        <v>6</v>
      </c>
      <c r="P55">
        <v>2.4850138233374994</v>
      </c>
      <c r="Q55">
        <v>1.4153165631167786</v>
      </c>
      <c r="R55">
        <v>0</v>
      </c>
      <c r="S55">
        <v>2</v>
      </c>
      <c r="T55">
        <v>1.5285152056695499</v>
      </c>
      <c r="U55">
        <v>0.79492894897383282</v>
      </c>
      <c r="V55">
        <v>0</v>
      </c>
      <c r="W55">
        <v>0</v>
      </c>
      <c r="AA55" t="s">
        <v>128</v>
      </c>
      <c r="AB55">
        <v>2</v>
      </c>
      <c r="AC55">
        <v>3.4286420002430007</v>
      </c>
      <c r="AD55">
        <v>1.45306023869113</v>
      </c>
      <c r="AE55">
        <v>0</v>
      </c>
      <c r="AF55">
        <v>6</v>
      </c>
      <c r="AG55">
        <v>2.5914428183710005</v>
      </c>
      <c r="AH55">
        <v>1.3442155110283749</v>
      </c>
      <c r="AI55">
        <v>0</v>
      </c>
      <c r="AJ55">
        <v>1</v>
      </c>
      <c r="AK55">
        <v>2.3987441310171507</v>
      </c>
      <c r="AL55">
        <v>1.408187815084019</v>
      </c>
      <c r="AM55">
        <v>0</v>
      </c>
      <c r="AN55">
        <v>2</v>
      </c>
      <c r="AO55">
        <v>2.0595982433515498</v>
      </c>
      <c r="AP55">
        <v>1.2258690479156944</v>
      </c>
      <c r="AQ55">
        <v>0</v>
      </c>
      <c r="AR55">
        <v>2</v>
      </c>
    </row>
    <row r="56" spans="3:56" x14ac:dyDescent="0.3">
      <c r="C56" s="3">
        <v>44104</v>
      </c>
      <c r="F56" t="s">
        <v>127</v>
      </c>
      <c r="G56" t="s">
        <v>151</v>
      </c>
      <c r="AA56" t="s">
        <v>129</v>
      </c>
      <c r="AB56">
        <v>2</v>
      </c>
      <c r="AC56">
        <v>2.7623023509430009</v>
      </c>
      <c r="AD56">
        <v>1.3547832810796117</v>
      </c>
      <c r="AE56">
        <v>0</v>
      </c>
      <c r="AF56">
        <v>3</v>
      </c>
      <c r="AG56">
        <v>2.672196660924</v>
      </c>
      <c r="AH56">
        <v>1.2805469646172127</v>
      </c>
      <c r="AI56">
        <v>0</v>
      </c>
      <c r="AJ56">
        <v>2</v>
      </c>
      <c r="AK56">
        <v>1.5317107411941504</v>
      </c>
      <c r="AL56">
        <v>0.57976830632724485</v>
      </c>
      <c r="AM56">
        <v>0</v>
      </c>
      <c r="AN56">
        <v>0</v>
      </c>
      <c r="AO56">
        <v>1.2994394993671503</v>
      </c>
      <c r="AP56">
        <v>0.38830466275073977</v>
      </c>
      <c r="AQ56">
        <v>1</v>
      </c>
      <c r="AR56">
        <v>0</v>
      </c>
    </row>
    <row r="57" spans="3:56" x14ac:dyDescent="0.3">
      <c r="C57" s="3">
        <v>44105</v>
      </c>
      <c r="F57" t="s">
        <v>128</v>
      </c>
      <c r="G57">
        <v>2</v>
      </c>
      <c r="H57">
        <v>3.4286420002430007</v>
      </c>
      <c r="I57">
        <v>1.45306023869113</v>
      </c>
      <c r="J57">
        <v>0</v>
      </c>
      <c r="K57">
        <v>6</v>
      </c>
      <c r="L57">
        <v>2.5914428183710005</v>
      </c>
      <c r="M57">
        <v>1.3442155110283749</v>
      </c>
      <c r="N57">
        <v>0</v>
      </c>
      <c r="O57">
        <v>1</v>
      </c>
      <c r="P57">
        <v>2.3987441310171507</v>
      </c>
      <c r="Q57">
        <v>1.408187815084019</v>
      </c>
      <c r="R57">
        <v>0</v>
      </c>
      <c r="S57">
        <v>2</v>
      </c>
      <c r="T57">
        <v>2.0595982433515498</v>
      </c>
      <c r="U57">
        <v>1.2258690479156944</v>
      </c>
      <c r="V57">
        <v>0</v>
      </c>
      <c r="W57">
        <v>2</v>
      </c>
      <c r="AA57" t="s">
        <v>130</v>
      </c>
      <c r="AB57">
        <v>1</v>
      </c>
      <c r="AC57">
        <v>2.5218459879514001</v>
      </c>
      <c r="AD57">
        <v>1.315342211313278</v>
      </c>
      <c r="AE57">
        <v>0</v>
      </c>
      <c r="AF57">
        <v>2</v>
      </c>
      <c r="AG57">
        <v>1.9832678758874001</v>
      </c>
      <c r="AH57">
        <v>0.88722035333256855</v>
      </c>
      <c r="AI57">
        <v>0</v>
      </c>
      <c r="AJ57">
        <v>0</v>
      </c>
      <c r="AK57">
        <v>1.7896236787166502</v>
      </c>
      <c r="AL57">
        <v>0.93669543318382531</v>
      </c>
      <c r="AM57">
        <v>0</v>
      </c>
      <c r="AN57">
        <v>0</v>
      </c>
      <c r="AO57">
        <v>1.2792711148084499</v>
      </c>
      <c r="AP57">
        <v>0.63438307224929158</v>
      </c>
      <c r="AQ57">
        <v>0</v>
      </c>
      <c r="AR57">
        <v>0</v>
      </c>
    </row>
    <row r="58" spans="3:56" x14ac:dyDescent="0.3">
      <c r="C58" s="3">
        <v>44106</v>
      </c>
      <c r="F58" t="s">
        <v>129</v>
      </c>
      <c r="G58">
        <v>2</v>
      </c>
      <c r="H58">
        <v>2.7623023509430009</v>
      </c>
      <c r="I58">
        <v>1.3547832810796117</v>
      </c>
      <c r="J58">
        <v>0</v>
      </c>
      <c r="K58">
        <v>3</v>
      </c>
      <c r="L58">
        <v>2.672196660924</v>
      </c>
      <c r="M58">
        <v>1.2805469646172127</v>
      </c>
      <c r="N58">
        <v>0</v>
      </c>
      <c r="O58">
        <v>2</v>
      </c>
      <c r="P58">
        <v>1.5317107411941504</v>
      </c>
      <c r="Q58">
        <v>0.57976830632724485</v>
      </c>
      <c r="R58">
        <v>0</v>
      </c>
      <c r="S58">
        <v>0</v>
      </c>
      <c r="T58">
        <v>1.2994394993671503</v>
      </c>
      <c r="U58">
        <v>0.38830466275073977</v>
      </c>
      <c r="V58">
        <v>1</v>
      </c>
      <c r="W58">
        <v>0</v>
      </c>
      <c r="AA58" t="s">
        <v>131</v>
      </c>
      <c r="AB58">
        <v>0</v>
      </c>
      <c r="AC58">
        <v>2.1181509015888</v>
      </c>
      <c r="AD58">
        <v>1.150372290121358</v>
      </c>
      <c r="AE58">
        <v>0</v>
      </c>
      <c r="AF58">
        <v>1</v>
      </c>
      <c r="AG58">
        <v>2.3911293906080995</v>
      </c>
      <c r="AH58">
        <v>1.1153732854045486</v>
      </c>
      <c r="AI58">
        <v>0</v>
      </c>
      <c r="AJ58">
        <v>0</v>
      </c>
      <c r="AK58">
        <v>1.8198845523336495</v>
      </c>
      <c r="AL58">
        <v>0.82660908262790611</v>
      </c>
      <c r="AM58">
        <v>0</v>
      </c>
      <c r="AN58">
        <v>0</v>
      </c>
      <c r="AO58">
        <v>1.1581691507817502</v>
      </c>
      <c r="AP58">
        <v>0.5152656783185674</v>
      </c>
      <c r="AQ58">
        <v>0</v>
      </c>
      <c r="AR58">
        <v>0</v>
      </c>
    </row>
    <row r="59" spans="3:56" x14ac:dyDescent="0.3">
      <c r="C59" s="3">
        <v>44109</v>
      </c>
      <c r="F59" t="s">
        <v>130</v>
      </c>
      <c r="G59">
        <v>1</v>
      </c>
      <c r="H59">
        <v>2.5218459879514001</v>
      </c>
      <c r="I59">
        <v>1.315342211313278</v>
      </c>
      <c r="J59">
        <v>0</v>
      </c>
      <c r="K59">
        <v>2</v>
      </c>
      <c r="L59">
        <v>1.9832678758874001</v>
      </c>
      <c r="M59">
        <v>0.88722035333256855</v>
      </c>
      <c r="N59">
        <v>0</v>
      </c>
      <c r="O59">
        <v>0</v>
      </c>
      <c r="P59">
        <v>1.7896236787166502</v>
      </c>
      <c r="Q59">
        <v>0.93669543318382531</v>
      </c>
      <c r="R59">
        <v>0</v>
      </c>
      <c r="S59">
        <v>0</v>
      </c>
      <c r="T59">
        <v>1.2792711148084499</v>
      </c>
      <c r="U59">
        <v>0.63438307224929158</v>
      </c>
      <c r="V59">
        <v>0</v>
      </c>
      <c r="W59">
        <v>0</v>
      </c>
      <c r="AA59" t="s">
        <v>132</v>
      </c>
      <c r="AB59">
        <v>0</v>
      </c>
      <c r="AC59">
        <v>2.0121588286334999</v>
      </c>
      <c r="AD59">
        <v>0.73161248394146627</v>
      </c>
      <c r="AE59">
        <v>0</v>
      </c>
      <c r="AF59">
        <v>0</v>
      </c>
      <c r="AG59">
        <v>1.8681905852155498</v>
      </c>
      <c r="AH59">
        <v>0.73975447014100337</v>
      </c>
      <c r="AI59">
        <v>0</v>
      </c>
      <c r="AJ59">
        <v>0</v>
      </c>
      <c r="AK59">
        <v>1.5387847132677501</v>
      </c>
      <c r="AL59">
        <v>0.62717515220603004</v>
      </c>
      <c r="AM59">
        <v>0</v>
      </c>
      <c r="AN59">
        <v>0</v>
      </c>
      <c r="AO59">
        <v>1.4810497505908002</v>
      </c>
      <c r="AP59">
        <v>0.82272164198976372</v>
      </c>
      <c r="AQ59">
        <v>0</v>
      </c>
      <c r="AR59">
        <v>0</v>
      </c>
    </row>
    <row r="60" spans="3:56" x14ac:dyDescent="0.3">
      <c r="C60" s="3">
        <v>44110</v>
      </c>
      <c r="F60" t="s">
        <v>131</v>
      </c>
      <c r="G60">
        <v>0</v>
      </c>
      <c r="H60">
        <v>2.1181509015888</v>
      </c>
      <c r="I60">
        <v>1.150372290121358</v>
      </c>
      <c r="J60">
        <v>0</v>
      </c>
      <c r="K60">
        <v>1</v>
      </c>
      <c r="L60">
        <v>2.3911293906080995</v>
      </c>
      <c r="M60">
        <v>1.1153732854045486</v>
      </c>
      <c r="N60">
        <v>0</v>
      </c>
      <c r="O60">
        <v>0</v>
      </c>
      <c r="P60">
        <v>1.8198845523336495</v>
      </c>
      <c r="Q60">
        <v>0.82660908262790611</v>
      </c>
      <c r="R60">
        <v>0</v>
      </c>
      <c r="S60">
        <v>0</v>
      </c>
      <c r="T60">
        <v>1.1581691507817502</v>
      </c>
      <c r="U60">
        <v>0.5152656783185674</v>
      </c>
      <c r="V60">
        <v>0</v>
      </c>
      <c r="W60">
        <v>0</v>
      </c>
      <c r="AA60" t="s">
        <v>133</v>
      </c>
      <c r="AB60">
        <v>0</v>
      </c>
      <c r="AC60">
        <v>1.9940403294788502</v>
      </c>
      <c r="AD60">
        <v>1.0308111214281916</v>
      </c>
      <c r="AE60">
        <v>0</v>
      </c>
      <c r="AF60">
        <v>0</v>
      </c>
      <c r="AG60">
        <v>1.9222223664229994</v>
      </c>
      <c r="AH60">
        <v>0.60956858739794162</v>
      </c>
      <c r="AI60">
        <v>0</v>
      </c>
      <c r="AJ60">
        <v>0</v>
      </c>
      <c r="AK60">
        <v>1.9106192624864</v>
      </c>
      <c r="AL60">
        <v>1.1718126396926418</v>
      </c>
      <c r="AM60">
        <v>0</v>
      </c>
      <c r="AN60">
        <v>0</v>
      </c>
      <c r="AO60">
        <v>1.50791540877445</v>
      </c>
      <c r="AP60">
        <v>0.88885254712271911</v>
      </c>
      <c r="AQ60">
        <v>0</v>
      </c>
      <c r="AR60">
        <v>2</v>
      </c>
    </row>
    <row r="61" spans="3:56" x14ac:dyDescent="0.3">
      <c r="C61" s="3">
        <v>44111</v>
      </c>
      <c r="F61" t="s">
        <v>132</v>
      </c>
      <c r="G61">
        <v>0</v>
      </c>
      <c r="H61">
        <v>2.0121588286334999</v>
      </c>
      <c r="I61">
        <v>0.73161248394146627</v>
      </c>
      <c r="J61">
        <v>0</v>
      </c>
      <c r="K61">
        <v>0</v>
      </c>
      <c r="L61">
        <v>1.8681905852155498</v>
      </c>
      <c r="M61">
        <v>0.73975447014100337</v>
      </c>
      <c r="N61">
        <v>0</v>
      </c>
      <c r="O61">
        <v>0</v>
      </c>
      <c r="P61">
        <v>1.5387847132677501</v>
      </c>
      <c r="Q61">
        <v>0.62717515220603004</v>
      </c>
      <c r="R61">
        <v>0</v>
      </c>
      <c r="S61">
        <v>0</v>
      </c>
      <c r="T61">
        <v>1.4810497505908002</v>
      </c>
      <c r="U61">
        <v>0.82272164198976372</v>
      </c>
      <c r="V61">
        <v>0</v>
      </c>
      <c r="W61">
        <v>0</v>
      </c>
      <c r="AA61" t="s">
        <v>124</v>
      </c>
      <c r="AB61">
        <v>1</v>
      </c>
      <c r="AC61">
        <v>2.0801878636723004</v>
      </c>
      <c r="AD61">
        <v>1.2547480949876559</v>
      </c>
      <c r="AE61">
        <v>0</v>
      </c>
      <c r="AF61">
        <v>2</v>
      </c>
      <c r="AG61">
        <v>2.2038000807792999</v>
      </c>
      <c r="AH61">
        <v>0.85439815469241576</v>
      </c>
      <c r="AI61">
        <v>0</v>
      </c>
      <c r="AJ61">
        <v>0</v>
      </c>
      <c r="AK61">
        <v>1.6589210938251004</v>
      </c>
      <c r="AL61">
        <v>0.95451244781885169</v>
      </c>
      <c r="AM61">
        <v>0</v>
      </c>
      <c r="AN61">
        <v>1</v>
      </c>
      <c r="AO61">
        <v>1.58780846097085</v>
      </c>
      <c r="AP61">
        <v>0.93682467572272898</v>
      </c>
      <c r="AQ61">
        <v>0</v>
      </c>
      <c r="AR61">
        <v>1</v>
      </c>
    </row>
    <row r="62" spans="3:56" x14ac:dyDescent="0.3">
      <c r="C62" s="3">
        <v>44112</v>
      </c>
      <c r="F62" t="s">
        <v>133</v>
      </c>
      <c r="G62">
        <v>0</v>
      </c>
      <c r="H62">
        <v>1.9940403294788502</v>
      </c>
      <c r="I62">
        <v>1.0308111214281916</v>
      </c>
      <c r="J62">
        <v>0</v>
      </c>
      <c r="K62">
        <v>0</v>
      </c>
      <c r="L62">
        <v>1.9222223664229994</v>
      </c>
      <c r="M62">
        <v>0.60956858739794162</v>
      </c>
      <c r="N62">
        <v>0</v>
      </c>
      <c r="O62">
        <v>0</v>
      </c>
      <c r="P62">
        <v>1.9106192624864</v>
      </c>
      <c r="Q62">
        <v>1.1718126396926418</v>
      </c>
      <c r="R62">
        <v>0</v>
      </c>
      <c r="S62">
        <v>0</v>
      </c>
      <c r="T62">
        <v>1.50791540877445</v>
      </c>
      <c r="U62">
        <v>0.88885254712271911</v>
      </c>
      <c r="V62">
        <v>0</v>
      </c>
      <c r="W62">
        <v>2</v>
      </c>
      <c r="AA62" t="s">
        <v>125</v>
      </c>
      <c r="AB62">
        <v>1</v>
      </c>
      <c r="AC62">
        <v>2.3113936931796006</v>
      </c>
      <c r="AD62">
        <v>1.4469598461131725</v>
      </c>
      <c r="AE62">
        <v>0</v>
      </c>
      <c r="AF62">
        <v>3</v>
      </c>
      <c r="AG62">
        <v>2.2410521837522497</v>
      </c>
      <c r="AH62">
        <v>0.91614678853574405</v>
      </c>
      <c r="AI62">
        <v>0</v>
      </c>
      <c r="AJ62">
        <v>1</v>
      </c>
      <c r="AK62">
        <v>1.8221314158424</v>
      </c>
      <c r="AL62">
        <v>0.83114958197087063</v>
      </c>
      <c r="AM62">
        <v>0</v>
      </c>
      <c r="AN62">
        <v>0</v>
      </c>
      <c r="AO62">
        <v>1.6285052847199999</v>
      </c>
      <c r="AP62">
        <v>1.2440927141470479</v>
      </c>
      <c r="AQ62">
        <v>0</v>
      </c>
      <c r="AR62">
        <v>1</v>
      </c>
    </row>
    <row r="63" spans="3:56" x14ac:dyDescent="0.3">
      <c r="C63" s="3">
        <v>44113</v>
      </c>
      <c r="F63" t="s">
        <v>124</v>
      </c>
      <c r="G63">
        <v>1</v>
      </c>
      <c r="H63">
        <v>2.0801878636723004</v>
      </c>
      <c r="I63">
        <v>1.2547480949876559</v>
      </c>
      <c r="J63">
        <v>0</v>
      </c>
      <c r="K63">
        <v>2</v>
      </c>
      <c r="L63">
        <v>2.2038000807792999</v>
      </c>
      <c r="M63">
        <v>0.85439815469241576</v>
      </c>
      <c r="N63">
        <v>0</v>
      </c>
      <c r="O63">
        <v>0</v>
      </c>
      <c r="P63">
        <v>1.6589210938251004</v>
      </c>
      <c r="Q63">
        <v>0.95451244781885169</v>
      </c>
      <c r="R63">
        <v>0</v>
      </c>
      <c r="S63">
        <v>1</v>
      </c>
      <c r="T63">
        <v>1.58780846097085</v>
      </c>
      <c r="U63">
        <v>0.93682467572272898</v>
      </c>
      <c r="V63">
        <v>0</v>
      </c>
      <c r="W63">
        <v>1</v>
      </c>
      <c r="AA63" t="s">
        <v>127</v>
      </c>
      <c r="AB63">
        <v>4</v>
      </c>
      <c r="AC63">
        <v>3.0257645070196997</v>
      </c>
      <c r="AD63">
        <v>1.5666340787927655</v>
      </c>
      <c r="AE63">
        <v>0</v>
      </c>
      <c r="AF63">
        <v>6</v>
      </c>
      <c r="AG63">
        <v>2.4620917232470001</v>
      </c>
      <c r="AH63">
        <v>1.3615594634152817</v>
      </c>
      <c r="AI63">
        <v>0</v>
      </c>
      <c r="AJ63">
        <v>1</v>
      </c>
      <c r="AK63">
        <v>1.7768668322709502</v>
      </c>
      <c r="AL63">
        <v>0.80743519557765719</v>
      </c>
      <c r="AM63">
        <v>1</v>
      </c>
      <c r="AN63">
        <v>0</v>
      </c>
      <c r="AO63">
        <v>2.4107290995750001</v>
      </c>
      <c r="AP63">
        <v>1.4630901215651644</v>
      </c>
      <c r="AQ63">
        <v>0</v>
      </c>
      <c r="AR63">
        <v>3</v>
      </c>
    </row>
    <row r="64" spans="3:56" x14ac:dyDescent="0.3">
      <c r="C64" s="3">
        <v>44116</v>
      </c>
      <c r="F64" t="s">
        <v>125</v>
      </c>
      <c r="G64">
        <v>1</v>
      </c>
      <c r="H64">
        <v>2.3113936931796006</v>
      </c>
      <c r="I64">
        <v>1.4469598461131725</v>
      </c>
      <c r="J64">
        <v>0</v>
      </c>
      <c r="K64">
        <v>3</v>
      </c>
      <c r="L64">
        <v>2.2410521837522497</v>
      </c>
      <c r="M64">
        <v>0.91614678853574405</v>
      </c>
      <c r="N64">
        <v>0</v>
      </c>
      <c r="O64">
        <v>1</v>
      </c>
      <c r="P64">
        <v>1.8221314158424</v>
      </c>
      <c r="Q64">
        <v>0.83114958197087063</v>
      </c>
      <c r="R64">
        <v>0</v>
      </c>
      <c r="S64">
        <v>0</v>
      </c>
      <c r="T64">
        <v>1.6285052847199999</v>
      </c>
      <c r="U64">
        <v>1.2440927141470479</v>
      </c>
      <c r="V64">
        <v>0</v>
      </c>
      <c r="W64">
        <v>1</v>
      </c>
    </row>
    <row r="65" spans="3:23" x14ac:dyDescent="0.3">
      <c r="C65" s="3">
        <v>44117</v>
      </c>
      <c r="F65" t="s">
        <v>127</v>
      </c>
      <c r="G65">
        <v>4</v>
      </c>
      <c r="H65">
        <v>3.0257645070196997</v>
      </c>
      <c r="I65">
        <v>1.5666340787927655</v>
      </c>
      <c r="J65">
        <v>0</v>
      </c>
      <c r="K65">
        <v>6</v>
      </c>
      <c r="L65">
        <v>2.4620917232470001</v>
      </c>
      <c r="M65">
        <v>1.3615594634152817</v>
      </c>
      <c r="N65">
        <v>0</v>
      </c>
      <c r="O65">
        <v>1</v>
      </c>
      <c r="P65">
        <v>1.7768668322709502</v>
      </c>
      <c r="Q65">
        <v>0.80743519557765719</v>
      </c>
      <c r="R65">
        <v>1</v>
      </c>
      <c r="S65">
        <v>0</v>
      </c>
      <c r="T65">
        <v>2.4107290995750001</v>
      </c>
      <c r="U65">
        <v>1.4630901215651644</v>
      </c>
      <c r="V65">
        <v>0</v>
      </c>
      <c r="W65">
        <v>3</v>
      </c>
    </row>
    <row r="66" spans="3:23" x14ac:dyDescent="0.3">
      <c r="C66" s="3"/>
      <c r="H66">
        <f>AVERAGE(H57:H65,H55)</f>
        <v>2.506108237606965</v>
      </c>
      <c r="L66">
        <f>AVERAGE(L57:L65,L55)</f>
        <v>2.3169409672234602</v>
      </c>
      <c r="P66">
        <f>AVERAGE(P57:P65,P55)</f>
        <v>1.87323002442917</v>
      </c>
      <c r="T66">
        <f>AVERAGE(T57:T65,T55)</f>
        <v>1.594100121860955</v>
      </c>
    </row>
    <row r="67" spans="3:23" x14ac:dyDescent="0.3">
      <c r="C67" s="3"/>
    </row>
    <row r="69" spans="3:23" x14ac:dyDescent="0.3">
      <c r="F69" t="s">
        <v>135</v>
      </c>
      <c r="G69">
        <v>1</v>
      </c>
      <c r="H69">
        <v>2</v>
      </c>
      <c r="I69">
        <v>4</v>
      </c>
      <c r="J69">
        <v>8</v>
      </c>
    </row>
    <row r="70" spans="3:23" x14ac:dyDescent="0.3">
      <c r="E70" s="3">
        <v>44092</v>
      </c>
      <c r="F70" t="s">
        <v>125</v>
      </c>
      <c r="G70">
        <v>5</v>
      </c>
      <c r="H70">
        <v>5</v>
      </c>
      <c r="I70">
        <v>3.02545856344</v>
      </c>
      <c r="J70">
        <v>1.8887076280950001</v>
      </c>
    </row>
    <row r="71" spans="3:23" x14ac:dyDescent="0.3">
      <c r="E71" s="3"/>
      <c r="F71" t="s">
        <v>138</v>
      </c>
    </row>
    <row r="72" spans="3:23" x14ac:dyDescent="0.3">
      <c r="G72" t="s">
        <v>179</v>
      </c>
      <c r="H72" t="s">
        <v>180</v>
      </c>
      <c r="I72" t="s">
        <v>181</v>
      </c>
      <c r="J72" t="s">
        <v>182</v>
      </c>
    </row>
    <row r="73" spans="3:23" x14ac:dyDescent="0.3">
      <c r="E73" s="3">
        <v>44099</v>
      </c>
      <c r="F73" t="s">
        <v>124</v>
      </c>
      <c r="G73">
        <v>4.7889105298099999</v>
      </c>
      <c r="H73">
        <v>2.62931255219</v>
      </c>
      <c r="I73">
        <v>2.2924543700350002</v>
      </c>
      <c r="J73">
        <v>1.5869305547999999</v>
      </c>
    </row>
    <row r="74" spans="3:23" x14ac:dyDescent="0.3">
      <c r="E74" s="3">
        <v>44102</v>
      </c>
      <c r="F74" t="s">
        <v>125</v>
      </c>
      <c r="G74">
        <v>4.9223805614499998</v>
      </c>
      <c r="H74">
        <v>3.5808495764099999</v>
      </c>
      <c r="I74">
        <v>2.5532706575750002</v>
      </c>
      <c r="J74">
        <v>1.3987981792999999</v>
      </c>
    </row>
    <row r="75" spans="3:23" x14ac:dyDescent="0.3">
      <c r="E75" s="3"/>
      <c r="F75" t="s">
        <v>143</v>
      </c>
    </row>
    <row r="76" spans="3:23" x14ac:dyDescent="0.3">
      <c r="E76" s="3">
        <v>44103</v>
      </c>
      <c r="F76" t="s">
        <v>126</v>
      </c>
      <c r="G76">
        <v>2.3012176150300001</v>
      </c>
      <c r="H76">
        <v>2.26821429074</v>
      </c>
      <c r="I76">
        <v>1.9370589467150001</v>
      </c>
      <c r="J76">
        <v>1.27168992261</v>
      </c>
    </row>
    <row r="77" spans="3:23" x14ac:dyDescent="0.3">
      <c r="E77" s="3">
        <v>44104</v>
      </c>
      <c r="F77" t="s">
        <v>127</v>
      </c>
      <c r="G77" t="s">
        <v>151</v>
      </c>
    </row>
    <row r="78" spans="3:23" x14ac:dyDescent="0.3">
      <c r="E78" s="3">
        <v>44105</v>
      </c>
      <c r="F78" t="s">
        <v>128</v>
      </c>
      <c r="G78">
        <v>3.6460471507149999</v>
      </c>
      <c r="H78">
        <v>1.9465135452650002</v>
      </c>
      <c r="I78">
        <v>1.8669160762499999</v>
      </c>
      <c r="J78">
        <v>1.5657609345800001</v>
      </c>
    </row>
    <row r="79" spans="3:23" x14ac:dyDescent="0.3">
      <c r="E79" s="3">
        <v>44106</v>
      </c>
      <c r="F79" t="s">
        <v>129</v>
      </c>
      <c r="G79">
        <v>2.554121967435</v>
      </c>
      <c r="H79">
        <v>2.2834672551550002</v>
      </c>
      <c r="I79">
        <v>1.3780992517150001</v>
      </c>
      <c r="J79">
        <v>1.37429211498</v>
      </c>
    </row>
    <row r="80" spans="3:23" x14ac:dyDescent="0.3">
      <c r="E80" s="3">
        <v>44109</v>
      </c>
      <c r="F80" t="s">
        <v>130</v>
      </c>
      <c r="G80">
        <v>2.1547036530899999</v>
      </c>
      <c r="H80">
        <v>1.959407438175</v>
      </c>
      <c r="I80">
        <v>1.4746726541199999</v>
      </c>
      <c r="J80">
        <v>1.19334942969</v>
      </c>
    </row>
    <row r="81" spans="3:23" x14ac:dyDescent="0.3">
      <c r="E81" s="3">
        <v>44110</v>
      </c>
      <c r="F81" t="s">
        <v>131</v>
      </c>
      <c r="G81">
        <v>1.8866883005249999</v>
      </c>
      <c r="H81">
        <v>2.4899532683499999</v>
      </c>
      <c r="I81">
        <v>1.6558178301650002</v>
      </c>
      <c r="J81">
        <v>1.0296137930135001</v>
      </c>
    </row>
    <row r="82" spans="3:23" x14ac:dyDescent="0.3">
      <c r="E82" s="3">
        <v>44111</v>
      </c>
      <c r="F82" t="s">
        <v>132</v>
      </c>
      <c r="G82">
        <v>1.820761133625</v>
      </c>
      <c r="H82">
        <v>1.837250294555</v>
      </c>
      <c r="I82">
        <v>1.34504865424</v>
      </c>
      <c r="J82">
        <v>1.1624377798549999</v>
      </c>
    </row>
    <row r="83" spans="3:23" x14ac:dyDescent="0.3">
      <c r="E83" s="3">
        <v>44112</v>
      </c>
      <c r="F83" t="s">
        <v>133</v>
      </c>
      <c r="G83">
        <v>1.7411899719149999</v>
      </c>
      <c r="H83">
        <v>1.6954585570199998</v>
      </c>
      <c r="I83">
        <v>1.727232071775</v>
      </c>
      <c r="J83">
        <v>1.3495157014400001</v>
      </c>
    </row>
    <row r="84" spans="3:23" x14ac:dyDescent="0.3">
      <c r="E84" s="3">
        <v>44113</v>
      </c>
      <c r="F84" t="s">
        <v>124</v>
      </c>
      <c r="G84">
        <v>1.6672453494649999</v>
      </c>
      <c r="H84">
        <v>2.0608037121400002</v>
      </c>
      <c r="I84">
        <v>1.346140833745</v>
      </c>
      <c r="J84">
        <v>1.3781008879000001</v>
      </c>
    </row>
    <row r="85" spans="3:23" x14ac:dyDescent="0.3">
      <c r="E85" s="3">
        <v>44116</v>
      </c>
      <c r="F85" t="s">
        <v>125</v>
      </c>
      <c r="G85">
        <v>1.8676721361699999</v>
      </c>
      <c r="H85">
        <v>2.1655661232350001</v>
      </c>
      <c r="I85">
        <v>1.6012803523899999</v>
      </c>
      <c r="J85">
        <v>1.28106796928</v>
      </c>
    </row>
    <row r="86" spans="3:23" x14ac:dyDescent="0.3">
      <c r="E86" s="3">
        <v>44117</v>
      </c>
      <c r="F86" t="s">
        <v>127</v>
      </c>
      <c r="G86">
        <v>2.4243458332749999</v>
      </c>
      <c r="H86">
        <v>1.81410143037</v>
      </c>
      <c r="I86">
        <v>1.6580411602899998</v>
      </c>
      <c r="J86">
        <v>2.0002567127950002</v>
      </c>
    </row>
    <row r="87" spans="3:23" x14ac:dyDescent="0.3">
      <c r="G87">
        <f>AVERAGE(G76,G78:G86)</f>
        <v>2.2063993111244997</v>
      </c>
      <c r="H87">
        <f>AVERAGE(H76,H78:H86)</f>
        <v>2.0520735915004997</v>
      </c>
      <c r="I87">
        <f>AVERAGE(I76,I78:I86)</f>
        <v>1.5990307831404997</v>
      </c>
      <c r="J87">
        <f>AVERAGE(J76,J78:J86)</f>
        <v>1.3606085246143502</v>
      </c>
    </row>
    <row r="89" spans="3:23" x14ac:dyDescent="0.3">
      <c r="E89" t="s">
        <v>139</v>
      </c>
    </row>
    <row r="90" spans="3:23" x14ac:dyDescent="0.3">
      <c r="D90">
        <v>1</v>
      </c>
      <c r="E90" s="3">
        <v>44118</v>
      </c>
      <c r="F90" t="s">
        <v>169</v>
      </c>
      <c r="G90">
        <v>32</v>
      </c>
      <c r="H90">
        <v>1.9214032489686506</v>
      </c>
      <c r="I90">
        <v>1.390562204539938</v>
      </c>
      <c r="J90">
        <v>0</v>
      </c>
      <c r="K90">
        <v>2</v>
      </c>
      <c r="L90">
        <v>3.334837182047</v>
      </c>
      <c r="M90">
        <v>1.5445824663528689</v>
      </c>
      <c r="N90">
        <v>0</v>
      </c>
      <c r="O90">
        <v>6</v>
      </c>
      <c r="P90">
        <v>2.1735752109093003</v>
      </c>
      <c r="Q90">
        <v>0.97392067388074333</v>
      </c>
      <c r="R90">
        <v>1</v>
      </c>
      <c r="S90">
        <v>0</v>
      </c>
      <c r="T90">
        <v>2.2003409858825504</v>
      </c>
      <c r="U90">
        <v>1.4188324269895534</v>
      </c>
      <c r="V90">
        <v>0</v>
      </c>
      <c r="W90">
        <v>3</v>
      </c>
    </row>
    <row r="91" spans="3:23" x14ac:dyDescent="0.3">
      <c r="D91">
        <v>2</v>
      </c>
      <c r="E91" s="3">
        <v>44119</v>
      </c>
      <c r="F91" t="s">
        <v>169</v>
      </c>
      <c r="G91">
        <v>3</v>
      </c>
      <c r="H91">
        <v>1.7964278863573999</v>
      </c>
      <c r="I91">
        <v>1.4503862067930109</v>
      </c>
      <c r="J91">
        <v>0</v>
      </c>
      <c r="K91">
        <v>3</v>
      </c>
      <c r="L91">
        <v>2.4204576351306</v>
      </c>
      <c r="M91">
        <v>1.157254598288441</v>
      </c>
      <c r="N91">
        <v>0</v>
      </c>
      <c r="O91">
        <v>2</v>
      </c>
      <c r="P91">
        <v>1.9283026201955504</v>
      </c>
      <c r="Q91">
        <v>1.2261212382390203</v>
      </c>
      <c r="R91">
        <v>0</v>
      </c>
      <c r="S91">
        <v>2</v>
      </c>
      <c r="T91">
        <v>1.8218961507596501</v>
      </c>
      <c r="U91">
        <v>1.260798715313018</v>
      </c>
      <c r="V91">
        <v>0</v>
      </c>
      <c r="W91">
        <v>2</v>
      </c>
    </row>
    <row r="92" spans="3:23" x14ac:dyDescent="0.3">
      <c r="C92" t="s">
        <v>174</v>
      </c>
      <c r="D92">
        <v>3</v>
      </c>
      <c r="E92" s="3">
        <v>44120</v>
      </c>
      <c r="F92" t="s">
        <v>169</v>
      </c>
      <c r="G92">
        <v>2</v>
      </c>
      <c r="H92">
        <v>2.8540536206394505</v>
      </c>
      <c r="I92">
        <v>1.817541273144798</v>
      </c>
      <c r="J92">
        <v>0</v>
      </c>
      <c r="K92">
        <v>8</v>
      </c>
      <c r="L92">
        <v>2.7516232300754999</v>
      </c>
      <c r="M92">
        <v>1.060432069108028</v>
      </c>
      <c r="N92">
        <v>0</v>
      </c>
      <c r="O92">
        <v>2</v>
      </c>
      <c r="P92">
        <v>2.0770880628278499</v>
      </c>
      <c r="Q92">
        <v>1.0857022496255351</v>
      </c>
      <c r="R92">
        <v>0</v>
      </c>
      <c r="S92">
        <v>0</v>
      </c>
      <c r="T92">
        <v>1.9569540134365</v>
      </c>
      <c r="U92">
        <v>1.2416211695130077</v>
      </c>
      <c r="V92">
        <v>0</v>
      </c>
      <c r="W92">
        <v>2</v>
      </c>
    </row>
    <row r="93" spans="3:23" x14ac:dyDescent="0.3">
      <c r="D93">
        <v>4</v>
      </c>
      <c r="E93" s="3">
        <v>44122</v>
      </c>
      <c r="F93" t="s">
        <v>169</v>
      </c>
      <c r="G93">
        <v>0</v>
      </c>
      <c r="H93">
        <v>1.1909941671488502</v>
      </c>
      <c r="I93">
        <v>0.36857473007729608</v>
      </c>
      <c r="J93">
        <v>0</v>
      </c>
      <c r="K93">
        <v>0</v>
      </c>
      <c r="L93">
        <v>3.0252522450620001</v>
      </c>
      <c r="M93">
        <v>1.2752847118023236</v>
      </c>
      <c r="N93">
        <v>0</v>
      </c>
      <c r="O93">
        <v>4</v>
      </c>
      <c r="P93">
        <v>2.4732071396773998</v>
      </c>
      <c r="Q93">
        <v>1.5609587720011455</v>
      </c>
      <c r="R93">
        <v>0</v>
      </c>
      <c r="S93">
        <v>4</v>
      </c>
      <c r="T93">
        <v>1.7103317747392501</v>
      </c>
      <c r="U93">
        <v>1.1062957023571716</v>
      </c>
      <c r="V93">
        <v>0</v>
      </c>
      <c r="W93">
        <v>0</v>
      </c>
    </row>
    <row r="94" spans="3:23" x14ac:dyDescent="0.3">
      <c r="D94">
        <v>5</v>
      </c>
      <c r="E94" s="3">
        <v>44123</v>
      </c>
      <c r="F94" t="s">
        <v>169</v>
      </c>
      <c r="G94">
        <v>1</v>
      </c>
      <c r="H94">
        <v>1.1300596835503502</v>
      </c>
      <c r="I94">
        <v>0.37606450317560847</v>
      </c>
      <c r="J94">
        <v>0</v>
      </c>
      <c r="K94">
        <v>0</v>
      </c>
      <c r="L94">
        <v>2.1603806091368001</v>
      </c>
      <c r="M94">
        <v>1.0501059045195753</v>
      </c>
      <c r="N94">
        <v>0</v>
      </c>
      <c r="O94">
        <v>0</v>
      </c>
      <c r="P94">
        <v>1.5195984976601999</v>
      </c>
      <c r="Q94">
        <v>0.73648406092504215</v>
      </c>
      <c r="R94">
        <v>0</v>
      </c>
      <c r="S94">
        <v>0</v>
      </c>
      <c r="T94">
        <v>1.4443565474155502</v>
      </c>
      <c r="U94">
        <v>0.68461212443474995</v>
      </c>
      <c r="V94">
        <v>0</v>
      </c>
      <c r="W94">
        <v>0</v>
      </c>
    </row>
    <row r="95" spans="3:23" x14ac:dyDescent="0.3">
      <c r="D95">
        <v>6</v>
      </c>
      <c r="E95" s="3">
        <v>44124</v>
      </c>
      <c r="F95" t="s">
        <v>169</v>
      </c>
      <c r="G95">
        <v>1</v>
      </c>
      <c r="H95">
        <v>1.1766426395544001</v>
      </c>
      <c r="I95">
        <v>0.48389786188055789</v>
      </c>
      <c r="J95">
        <v>0</v>
      </c>
      <c r="K95">
        <v>0</v>
      </c>
      <c r="L95">
        <v>2.2433074217696989</v>
      </c>
      <c r="M95">
        <v>1.1813912910423718</v>
      </c>
      <c r="N95">
        <v>0</v>
      </c>
      <c r="O95">
        <v>2</v>
      </c>
      <c r="P95">
        <v>1.8288156382721499</v>
      </c>
      <c r="Q95">
        <v>1.0151990997077838</v>
      </c>
      <c r="R95">
        <v>0</v>
      </c>
      <c r="S95">
        <v>0</v>
      </c>
      <c r="T95">
        <v>1.3254242213351999</v>
      </c>
      <c r="U95">
        <v>0.94946817488161483</v>
      </c>
      <c r="V95">
        <v>0</v>
      </c>
      <c r="W95">
        <v>0</v>
      </c>
    </row>
    <row r="96" spans="3:23" x14ac:dyDescent="0.3">
      <c r="D96">
        <v>7</v>
      </c>
      <c r="E96" s="3">
        <v>44125</v>
      </c>
      <c r="F96" t="s">
        <v>169</v>
      </c>
      <c r="G96">
        <v>0</v>
      </c>
      <c r="H96">
        <v>0.86122207860485012</v>
      </c>
      <c r="I96">
        <v>0.30183233283357974</v>
      </c>
      <c r="J96">
        <v>0</v>
      </c>
      <c r="K96">
        <v>0</v>
      </c>
      <c r="L96">
        <v>1.6265739194360003</v>
      </c>
      <c r="M96">
        <v>0.86599784080465414</v>
      </c>
      <c r="N96">
        <v>0</v>
      </c>
      <c r="O96">
        <v>0</v>
      </c>
      <c r="P96">
        <v>1.0939478563012499</v>
      </c>
      <c r="Q96">
        <v>0.34226662525173518</v>
      </c>
      <c r="R96">
        <v>0</v>
      </c>
      <c r="S96">
        <v>0</v>
      </c>
      <c r="T96">
        <v>1.2680888988437995</v>
      </c>
      <c r="U96">
        <v>0.8881199922206986</v>
      </c>
      <c r="V96">
        <v>0</v>
      </c>
      <c r="W96">
        <v>0</v>
      </c>
    </row>
    <row r="97" spans="4:23" x14ac:dyDescent="0.3">
      <c r="D97">
        <v>8</v>
      </c>
      <c r="E97" s="3">
        <v>44126</v>
      </c>
      <c r="G97">
        <v>0</v>
      </c>
      <c r="H97">
        <v>0.93533432644089987</v>
      </c>
      <c r="I97">
        <v>0.27433978620703581</v>
      </c>
      <c r="J97">
        <v>0</v>
      </c>
      <c r="K97">
        <v>0</v>
      </c>
      <c r="L97">
        <v>1.8998694009798502</v>
      </c>
      <c r="M97">
        <v>1.0178686691960812</v>
      </c>
      <c r="N97">
        <v>0</v>
      </c>
      <c r="O97">
        <v>0</v>
      </c>
      <c r="P97">
        <v>1.2672637955024002</v>
      </c>
      <c r="Q97">
        <v>0.55895026634298017</v>
      </c>
      <c r="R97">
        <v>0</v>
      </c>
      <c r="S97">
        <v>0</v>
      </c>
      <c r="T97">
        <v>0.89675581216875</v>
      </c>
      <c r="U97">
        <v>0.30194053741899379</v>
      </c>
      <c r="V97">
        <v>0</v>
      </c>
      <c r="W97">
        <v>0</v>
      </c>
    </row>
    <row r="98" spans="4:23" x14ac:dyDescent="0.3">
      <c r="D98">
        <v>9</v>
      </c>
      <c r="E98" s="3">
        <v>44127</v>
      </c>
      <c r="G98">
        <v>1</v>
      </c>
      <c r="H98">
        <v>0.90810470622719985</v>
      </c>
      <c r="I98">
        <v>0.32338794608225191</v>
      </c>
      <c r="J98">
        <v>0</v>
      </c>
      <c r="K98">
        <v>0</v>
      </c>
      <c r="L98">
        <v>1.6903125313460503</v>
      </c>
      <c r="M98">
        <v>0.8123576506788297</v>
      </c>
      <c r="N98">
        <v>0</v>
      </c>
      <c r="O98">
        <v>0</v>
      </c>
      <c r="P98">
        <v>1.1447847722816999</v>
      </c>
      <c r="Q98">
        <v>0.49475897446371103</v>
      </c>
      <c r="R98">
        <v>0</v>
      </c>
      <c r="S98">
        <v>0</v>
      </c>
      <c r="T98">
        <v>1.19657107737115</v>
      </c>
      <c r="U98">
        <v>0.96671683025364519</v>
      </c>
      <c r="V98">
        <v>0</v>
      </c>
      <c r="W98">
        <v>1</v>
      </c>
    </row>
    <row r="99" spans="4:23" x14ac:dyDescent="0.3">
      <c r="D99">
        <v>10</v>
      </c>
      <c r="E99" s="3"/>
      <c r="G99">
        <v>0</v>
      </c>
      <c r="H99">
        <v>1.2624476680040502</v>
      </c>
      <c r="I99">
        <v>0.52598065043427678</v>
      </c>
      <c r="J99">
        <v>0</v>
      </c>
      <c r="K99">
        <v>0</v>
      </c>
      <c r="L99">
        <v>1.7870212909174998</v>
      </c>
      <c r="M99">
        <v>0.76744714109773882</v>
      </c>
      <c r="N99">
        <v>0</v>
      </c>
      <c r="O99">
        <v>0</v>
      </c>
      <c r="P99">
        <v>1.6589322512914499</v>
      </c>
      <c r="Q99">
        <v>0.84626647601787219</v>
      </c>
      <c r="R99">
        <v>0</v>
      </c>
      <c r="S99">
        <v>0</v>
      </c>
      <c r="T99">
        <v>1.2957916407834</v>
      </c>
      <c r="U99">
        <v>0.50052895980911183</v>
      </c>
      <c r="V99">
        <v>0</v>
      </c>
      <c r="W99">
        <v>0</v>
      </c>
    </row>
    <row r="100" spans="4:23" x14ac:dyDescent="0.3">
      <c r="G100">
        <f>SUM(G90:G99)</f>
        <v>40</v>
      </c>
      <c r="H100">
        <f>AVERAGE(H90:H99)</f>
        <v>1.4036690025496101</v>
      </c>
      <c r="J100">
        <f>SUM(J90:J99)</f>
        <v>0</v>
      </c>
      <c r="K100">
        <f>SUM(K90:K99)</f>
        <v>13</v>
      </c>
      <c r="L100">
        <f>AVERAGE(L90:L99)</f>
        <v>2.2939635465901</v>
      </c>
      <c r="N100">
        <f>SUM(N90:N99)</f>
        <v>0</v>
      </c>
      <c r="O100">
        <f>SUM(O90:O99)</f>
        <v>16</v>
      </c>
      <c r="P100">
        <f>AVERAGE(P90:P99)</f>
        <v>1.7165515844919248</v>
      </c>
      <c r="R100">
        <f>SUM(R90:R99)</f>
        <v>1</v>
      </c>
      <c r="S100">
        <f>SUM(S90:S99)</f>
        <v>6</v>
      </c>
      <c r="T100">
        <f>AVERAGE(T90:T99)</f>
        <v>1.5116511122735801</v>
      </c>
      <c r="V100">
        <f>SUM(V90:V99)</f>
        <v>0</v>
      </c>
      <c r="W100">
        <f>SUM(W90:W99)</f>
        <v>8</v>
      </c>
    </row>
    <row r="101" spans="4:23" x14ac:dyDescent="0.3">
      <c r="G101">
        <f>SUM(G97:G99)</f>
        <v>1</v>
      </c>
      <c r="J101">
        <f>SUM(J97:J99)</f>
        <v>0</v>
      </c>
      <c r="K101">
        <f>SUM(K97:K99)</f>
        <v>0</v>
      </c>
      <c r="N101">
        <f>SUM(N97:N99)</f>
        <v>0</v>
      </c>
      <c r="O101">
        <f>SUM(O97:O99)</f>
        <v>0</v>
      </c>
      <c r="R101">
        <f>SUM(R97:R99)</f>
        <v>0</v>
      </c>
      <c r="S101">
        <f>SUM(S97:S99)</f>
        <v>0</v>
      </c>
      <c r="V101">
        <f>SUM(V97:V99)</f>
        <v>0</v>
      </c>
      <c r="W101">
        <f>SUM(W97:W99)</f>
        <v>1</v>
      </c>
    </row>
    <row r="102" spans="4:23" x14ac:dyDescent="0.3">
      <c r="E102" t="s">
        <v>118</v>
      </c>
      <c r="G102" t="s">
        <v>179</v>
      </c>
      <c r="H102" t="s">
        <v>180</v>
      </c>
      <c r="I102" t="s">
        <v>181</v>
      </c>
      <c r="J102" t="s">
        <v>182</v>
      </c>
    </row>
    <row r="103" spans="4:23" x14ac:dyDescent="0.3">
      <c r="D103">
        <v>1</v>
      </c>
      <c r="E103" s="3">
        <v>44118</v>
      </c>
      <c r="F103" t="s">
        <v>169</v>
      </c>
      <c r="G103">
        <v>1.6100171669950001</v>
      </c>
      <c r="H103">
        <v>3.3301271729300002</v>
      </c>
      <c r="I103">
        <v>2.0810774722800001</v>
      </c>
      <c r="J103">
        <v>1.7058808131000001</v>
      </c>
    </row>
    <row r="104" spans="4:23" x14ac:dyDescent="0.3">
      <c r="D104">
        <v>2</v>
      </c>
      <c r="E104" s="3">
        <v>44119</v>
      </c>
      <c r="F104" t="s">
        <v>169</v>
      </c>
      <c r="G104">
        <v>1.2797531685500001</v>
      </c>
      <c r="H104">
        <v>2.2053170128200001</v>
      </c>
      <c r="I104">
        <v>1.50127674479</v>
      </c>
      <c r="J104">
        <v>1.3581929002200002</v>
      </c>
    </row>
    <row r="105" spans="4:23" x14ac:dyDescent="0.3">
      <c r="D105">
        <v>3</v>
      </c>
      <c r="E105" s="3">
        <v>44120</v>
      </c>
      <c r="F105" t="s">
        <v>169</v>
      </c>
      <c r="G105">
        <v>1.768492121305</v>
      </c>
      <c r="H105">
        <v>2.7119429310000003</v>
      </c>
      <c r="I105">
        <v>1.7181550730299999</v>
      </c>
      <c r="J105">
        <v>1.5588470669450001</v>
      </c>
    </row>
    <row r="106" spans="4:23" x14ac:dyDescent="0.3">
      <c r="D106">
        <v>4</v>
      </c>
      <c r="E106" s="3">
        <v>44122</v>
      </c>
      <c r="F106" t="s">
        <v>169</v>
      </c>
      <c r="G106">
        <v>1.240613456825</v>
      </c>
      <c r="H106">
        <v>2.7562402441199998</v>
      </c>
      <c r="I106">
        <v>1.802303399755</v>
      </c>
      <c r="J106">
        <v>1.5221930340199998</v>
      </c>
    </row>
    <row r="107" spans="4:23" x14ac:dyDescent="0.3">
      <c r="D107">
        <v>5</v>
      </c>
      <c r="E107" s="3">
        <v>44123</v>
      </c>
      <c r="F107" t="s">
        <v>169</v>
      </c>
      <c r="G107">
        <v>0.99025665775300009</v>
      </c>
      <c r="H107">
        <v>1.9412757568450001</v>
      </c>
      <c r="I107">
        <v>1.31991633919</v>
      </c>
      <c r="J107">
        <v>1.3698378522049999</v>
      </c>
    </row>
    <row r="108" spans="4:23" x14ac:dyDescent="0.3">
      <c r="D108">
        <v>6</v>
      </c>
      <c r="E108" s="3">
        <v>44124</v>
      </c>
      <c r="F108" t="s">
        <v>169</v>
      </c>
      <c r="G108">
        <v>1.0833339199350001</v>
      </c>
      <c r="H108">
        <v>2.0231662023600001</v>
      </c>
      <c r="I108">
        <v>1.5776101765499999</v>
      </c>
      <c r="J108">
        <v>1.17113310761</v>
      </c>
    </row>
    <row r="109" spans="4:23" x14ac:dyDescent="0.3">
      <c r="D109">
        <v>7</v>
      </c>
      <c r="E109" s="3">
        <v>44125</v>
      </c>
      <c r="F109" t="s">
        <v>169</v>
      </c>
      <c r="G109">
        <v>0.75321009173050002</v>
      </c>
      <c r="H109">
        <v>1.3910082235200001</v>
      </c>
      <c r="I109">
        <v>1.02518513077</v>
      </c>
      <c r="J109">
        <v>0.99312644854949994</v>
      </c>
    </row>
    <row r="110" spans="4:23" x14ac:dyDescent="0.3">
      <c r="D110">
        <v>8</v>
      </c>
      <c r="E110" s="3">
        <v>44126</v>
      </c>
      <c r="G110">
        <v>1.02963236059</v>
      </c>
      <c r="H110">
        <v>1.5089113976899999</v>
      </c>
      <c r="I110">
        <v>1.204700816715</v>
      </c>
      <c r="J110">
        <v>0.80278404461599995</v>
      </c>
    </row>
    <row r="111" spans="4:23" x14ac:dyDescent="0.3">
      <c r="D111">
        <v>9</v>
      </c>
      <c r="E111" s="3">
        <v>44127</v>
      </c>
      <c r="G111">
        <v>0.87956227661950004</v>
      </c>
      <c r="H111">
        <v>1.4733960320049999</v>
      </c>
      <c r="I111">
        <v>1.0090279842850001</v>
      </c>
      <c r="J111">
        <v>0.8704964566565</v>
      </c>
    </row>
    <row r="112" spans="4:23" x14ac:dyDescent="0.3">
      <c r="D112">
        <v>10</v>
      </c>
      <c r="E112" s="3"/>
      <c r="G112">
        <v>1.1150428422849998</v>
      </c>
      <c r="H112">
        <v>1.630494749645</v>
      </c>
      <c r="I112">
        <v>1.37237306136</v>
      </c>
      <c r="J112">
        <v>1.243624471405</v>
      </c>
    </row>
    <row r="113" spans="7:10" x14ac:dyDescent="0.3">
      <c r="G113">
        <f>AVERAGE(G103:G112)</f>
        <v>1.1749914062588001</v>
      </c>
      <c r="H113">
        <f t="shared" ref="H113:J113" si="2">AVERAGE(H103:H112)</f>
        <v>2.0971879722934998</v>
      </c>
      <c r="I113">
        <f t="shared" si="2"/>
        <v>1.4611626198724998</v>
      </c>
      <c r="J113">
        <f t="shared" si="2"/>
        <v>1.2596116195326998</v>
      </c>
    </row>
  </sheetData>
  <phoneticPr fontId="2"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C2325-F249-4FFC-BF17-BF7BA9AF10EE}">
  <dimension ref="A1:AR86"/>
  <sheetViews>
    <sheetView topLeftCell="D59" zoomScaleNormal="100" workbookViewId="0">
      <selection activeCell="X19" sqref="X19:AF19"/>
    </sheetView>
  </sheetViews>
  <sheetFormatPr defaultRowHeight="14.4" x14ac:dyDescent="0.3"/>
  <sheetData>
    <row r="1" spans="1:44" x14ac:dyDescent="0.3">
      <c r="A1" t="s">
        <v>269</v>
      </c>
      <c r="D1" t="s">
        <v>267</v>
      </c>
      <c r="K1" t="s">
        <v>269</v>
      </c>
      <c r="N1" t="s">
        <v>236</v>
      </c>
      <c r="U1" t="s">
        <v>283</v>
      </c>
      <c r="Y1" t="s">
        <v>209</v>
      </c>
      <c r="AA1" t="s">
        <v>210</v>
      </c>
      <c r="AC1" t="s">
        <v>211</v>
      </c>
      <c r="AE1" t="s">
        <v>212</v>
      </c>
      <c r="AI1" t="s">
        <v>283</v>
      </c>
      <c r="AK1" t="s">
        <v>209</v>
      </c>
      <c r="AM1" t="s">
        <v>210</v>
      </c>
      <c r="AO1" t="s">
        <v>211</v>
      </c>
      <c r="AQ1" t="s">
        <v>212</v>
      </c>
    </row>
    <row r="2" spans="1:44" x14ac:dyDescent="0.3">
      <c r="D2" t="s">
        <v>209</v>
      </c>
      <c r="E2" t="s">
        <v>210</v>
      </c>
      <c r="F2" t="s">
        <v>211</v>
      </c>
      <c r="G2" t="s">
        <v>212</v>
      </c>
      <c r="N2" t="s">
        <v>209</v>
      </c>
      <c r="O2" t="s">
        <v>210</v>
      </c>
      <c r="P2" t="s">
        <v>211</v>
      </c>
      <c r="Q2" t="s">
        <v>212</v>
      </c>
      <c r="X2" t="s">
        <v>53</v>
      </c>
      <c r="Y2" t="s">
        <v>54</v>
      </c>
      <c r="Z2" t="s">
        <v>56</v>
      </c>
      <c r="AA2" t="s">
        <v>54</v>
      </c>
      <c r="AB2" t="s">
        <v>56</v>
      </c>
      <c r="AC2" t="s">
        <v>54</v>
      </c>
      <c r="AD2" t="s">
        <v>56</v>
      </c>
      <c r="AE2" t="s">
        <v>54</v>
      </c>
      <c r="AF2" t="s">
        <v>56</v>
      </c>
      <c r="AJ2" t="s">
        <v>53</v>
      </c>
      <c r="AK2" t="s">
        <v>54</v>
      </c>
      <c r="AL2" t="s">
        <v>56</v>
      </c>
      <c r="AM2" t="s">
        <v>54</v>
      </c>
      <c r="AN2" t="s">
        <v>56</v>
      </c>
      <c r="AO2" t="s">
        <v>54</v>
      </c>
      <c r="AP2" t="s">
        <v>56</v>
      </c>
      <c r="AQ2" t="s">
        <v>54</v>
      </c>
      <c r="AR2" t="s">
        <v>56</v>
      </c>
    </row>
    <row r="3" spans="1:44" x14ac:dyDescent="0.3">
      <c r="A3" t="s">
        <v>266</v>
      </c>
      <c r="B3" t="s">
        <v>147</v>
      </c>
      <c r="C3">
        <v>2020</v>
      </c>
      <c r="D3">
        <v>1.5700873632068046</v>
      </c>
      <c r="E3">
        <v>1.2748844826188501</v>
      </c>
      <c r="F3">
        <v>1.0768666927674702</v>
      </c>
      <c r="G3">
        <v>0.98470777172421031</v>
      </c>
      <c r="K3" t="s">
        <v>266</v>
      </c>
      <c r="L3" t="s">
        <v>147</v>
      </c>
      <c r="M3">
        <v>2020</v>
      </c>
      <c r="N3">
        <v>1.2518652164295001</v>
      </c>
      <c r="O3">
        <v>1.0282221198237498</v>
      </c>
      <c r="P3">
        <v>0.86339120076810016</v>
      </c>
      <c r="Q3">
        <v>0.78705119722174999</v>
      </c>
      <c r="U3" t="s">
        <v>279</v>
      </c>
      <c r="V3" t="s">
        <v>147</v>
      </c>
      <c r="W3">
        <v>2020</v>
      </c>
      <c r="X3">
        <v>3</v>
      </c>
      <c r="Y3">
        <v>0</v>
      </c>
      <c r="Z3">
        <v>6</v>
      </c>
      <c r="AA3">
        <v>0</v>
      </c>
      <c r="AB3">
        <v>2</v>
      </c>
      <c r="AC3">
        <v>1</v>
      </c>
      <c r="AD3">
        <v>2</v>
      </c>
      <c r="AE3">
        <v>0</v>
      </c>
      <c r="AF3">
        <v>1</v>
      </c>
      <c r="AI3" t="s">
        <v>279</v>
      </c>
      <c r="AJ3" s="6">
        <f t="shared" ref="AJ3:AR3" si="0">AVERAGE(X3:X6)</f>
        <v>19.75</v>
      </c>
      <c r="AK3" s="6">
        <f t="shared" si="0"/>
        <v>0</v>
      </c>
      <c r="AL3" s="6">
        <f t="shared" si="0"/>
        <v>8</v>
      </c>
      <c r="AM3" s="6">
        <f t="shared" si="0"/>
        <v>1</v>
      </c>
      <c r="AN3" s="6">
        <f t="shared" si="0"/>
        <v>5.75</v>
      </c>
      <c r="AO3" s="6">
        <f t="shared" si="0"/>
        <v>4</v>
      </c>
      <c r="AP3" s="6">
        <f t="shared" si="0"/>
        <v>3.25</v>
      </c>
      <c r="AQ3" s="6">
        <f t="shared" si="0"/>
        <v>4.25</v>
      </c>
      <c r="AR3" s="6">
        <f t="shared" si="0"/>
        <v>3.75</v>
      </c>
    </row>
    <row r="4" spans="1:44" x14ac:dyDescent="0.3">
      <c r="A4" t="s">
        <v>266</v>
      </c>
      <c r="B4" t="s">
        <v>73</v>
      </c>
      <c r="C4">
        <v>2019</v>
      </c>
      <c r="D4">
        <v>2.506108237606965</v>
      </c>
      <c r="E4">
        <v>2.3169409672234602</v>
      </c>
      <c r="F4">
        <v>1.87323002442917</v>
      </c>
      <c r="G4">
        <v>1.594100121860955</v>
      </c>
      <c r="K4" t="s">
        <v>266</v>
      </c>
      <c r="L4" t="s">
        <v>73</v>
      </c>
      <c r="M4">
        <v>2019</v>
      </c>
      <c r="N4">
        <v>2.2063993111244997</v>
      </c>
      <c r="O4">
        <v>2.0520735915004997</v>
      </c>
      <c r="P4">
        <v>1.5990307831404997</v>
      </c>
      <c r="Q4">
        <v>1.3606085246143502</v>
      </c>
      <c r="U4" t="s">
        <v>279</v>
      </c>
      <c r="V4" t="s">
        <v>73</v>
      </c>
      <c r="W4">
        <v>2019</v>
      </c>
      <c r="X4">
        <v>40</v>
      </c>
      <c r="Y4">
        <v>0</v>
      </c>
      <c r="Z4">
        <v>13</v>
      </c>
      <c r="AA4">
        <v>0</v>
      </c>
      <c r="AB4">
        <v>16</v>
      </c>
      <c r="AC4">
        <v>1</v>
      </c>
      <c r="AD4">
        <v>6</v>
      </c>
      <c r="AE4">
        <v>0</v>
      </c>
      <c r="AF4">
        <v>8</v>
      </c>
      <c r="AI4" t="s">
        <v>280</v>
      </c>
      <c r="AJ4" s="6">
        <f t="shared" ref="AJ4:AR4" si="1">AVERAGE(X7:X11)</f>
        <v>17.2</v>
      </c>
      <c r="AK4" s="6">
        <f t="shared" si="1"/>
        <v>1.2</v>
      </c>
      <c r="AL4" s="6">
        <f t="shared" si="1"/>
        <v>20.6</v>
      </c>
      <c r="AM4" s="6">
        <f t="shared" si="1"/>
        <v>1.6</v>
      </c>
      <c r="AN4" s="6">
        <f t="shared" si="1"/>
        <v>13.2</v>
      </c>
      <c r="AO4" s="6">
        <f t="shared" si="1"/>
        <v>2.2000000000000002</v>
      </c>
      <c r="AP4" s="6">
        <f t="shared" si="1"/>
        <v>6</v>
      </c>
      <c r="AQ4" s="6">
        <f t="shared" si="1"/>
        <v>1.4</v>
      </c>
      <c r="AR4" s="6">
        <f t="shared" si="1"/>
        <v>2.6</v>
      </c>
    </row>
    <row r="5" spans="1:44" x14ac:dyDescent="0.3">
      <c r="A5" t="s">
        <v>266</v>
      </c>
      <c r="B5" t="s">
        <v>268</v>
      </c>
      <c r="C5">
        <v>2017</v>
      </c>
      <c r="D5">
        <v>1.5494617269090543</v>
      </c>
      <c r="E5">
        <v>1.3740580926846102</v>
      </c>
      <c r="F5">
        <v>1.2842764343145356</v>
      </c>
      <c r="G5">
        <v>1.1790987898969956</v>
      </c>
      <c r="K5" t="s">
        <v>266</v>
      </c>
      <c r="L5" t="s">
        <v>268</v>
      </c>
      <c r="M5">
        <v>2017</v>
      </c>
      <c r="N5">
        <v>1.3299557698893256</v>
      </c>
      <c r="O5">
        <v>1.1458236980074581</v>
      </c>
      <c r="P5">
        <v>1.1065328774529886</v>
      </c>
      <c r="Q5">
        <v>1.0387331369787691</v>
      </c>
      <c r="U5" t="s">
        <v>279</v>
      </c>
      <c r="V5" t="s">
        <v>268</v>
      </c>
      <c r="W5">
        <v>2017</v>
      </c>
      <c r="X5">
        <v>4</v>
      </c>
      <c r="Y5">
        <v>0</v>
      </c>
      <c r="Z5">
        <v>2</v>
      </c>
      <c r="AA5">
        <v>4</v>
      </c>
      <c r="AB5">
        <v>1</v>
      </c>
      <c r="AC5">
        <v>14</v>
      </c>
      <c r="AD5">
        <v>4</v>
      </c>
      <c r="AE5">
        <v>15</v>
      </c>
      <c r="AF5">
        <v>1</v>
      </c>
      <c r="AI5" t="s">
        <v>281</v>
      </c>
      <c r="AJ5" s="6">
        <f t="shared" ref="AJ5:AR5" si="2">AVERAGE(X12:X18)</f>
        <v>19.714285714285715</v>
      </c>
      <c r="AK5" s="6">
        <f t="shared" si="2"/>
        <v>0</v>
      </c>
      <c r="AL5" s="6">
        <f t="shared" si="2"/>
        <v>5.4285714285714288</v>
      </c>
      <c r="AM5" s="6">
        <f t="shared" si="2"/>
        <v>0.42857142857142855</v>
      </c>
      <c r="AN5" s="6">
        <f t="shared" si="2"/>
        <v>3.7142857142857144</v>
      </c>
      <c r="AO5" s="6">
        <f t="shared" si="2"/>
        <v>1.4285714285714286</v>
      </c>
      <c r="AP5" s="6">
        <f t="shared" si="2"/>
        <v>4.8571428571428568</v>
      </c>
      <c r="AQ5" s="6">
        <f t="shared" si="2"/>
        <v>2.8571428571428572</v>
      </c>
      <c r="AR5" s="6">
        <f t="shared" si="2"/>
        <v>5.1428571428571432</v>
      </c>
    </row>
    <row r="6" spans="1:44" x14ac:dyDescent="0.3">
      <c r="A6" t="s">
        <v>266</v>
      </c>
      <c r="B6" t="s">
        <v>146</v>
      </c>
      <c r="C6">
        <v>2017</v>
      </c>
      <c r="D6">
        <v>2.133476940541017</v>
      </c>
      <c r="E6">
        <v>1.8402970039681037</v>
      </c>
      <c r="F6">
        <v>1.4728700603035159</v>
      </c>
      <c r="G6">
        <v>1.437856165563048</v>
      </c>
      <c r="K6" t="s">
        <v>266</v>
      </c>
      <c r="L6" t="s">
        <v>146</v>
      </c>
      <c r="M6">
        <v>2017</v>
      </c>
      <c r="N6">
        <v>1.9839614013443629</v>
      </c>
      <c r="O6">
        <v>1.6327366029103767</v>
      </c>
      <c r="P6">
        <v>1.261837276574052</v>
      </c>
      <c r="Q6">
        <v>1.1794614435257895</v>
      </c>
      <c r="U6" t="s">
        <v>279</v>
      </c>
      <c r="V6" t="s">
        <v>146</v>
      </c>
      <c r="W6">
        <v>2017</v>
      </c>
      <c r="X6">
        <v>32</v>
      </c>
      <c r="Y6">
        <v>0</v>
      </c>
      <c r="Z6">
        <v>11</v>
      </c>
      <c r="AA6">
        <v>0</v>
      </c>
      <c r="AB6">
        <v>4</v>
      </c>
      <c r="AC6">
        <v>0</v>
      </c>
      <c r="AD6">
        <v>1</v>
      </c>
      <c r="AE6">
        <v>2</v>
      </c>
      <c r="AF6">
        <v>5</v>
      </c>
      <c r="AI6" t="s">
        <v>283</v>
      </c>
    </row>
    <row r="7" spans="1:44" x14ac:dyDescent="0.3">
      <c r="A7" t="s">
        <v>270</v>
      </c>
      <c r="B7" t="s">
        <v>16</v>
      </c>
      <c r="C7">
        <v>2017</v>
      </c>
      <c r="D7">
        <v>1.4343228763361098</v>
      </c>
      <c r="E7">
        <v>1.30772780240262</v>
      </c>
      <c r="F7">
        <v>1.0421390622419149</v>
      </c>
      <c r="G7">
        <v>0.94939063474468399</v>
      </c>
      <c r="K7" t="s">
        <v>270</v>
      </c>
      <c r="L7" t="s">
        <v>16</v>
      </c>
      <c r="M7">
        <v>2017</v>
      </c>
      <c r="N7">
        <v>1.1498181438019501</v>
      </c>
      <c r="O7">
        <v>1.1044664864989502</v>
      </c>
      <c r="P7">
        <v>0.87095582674385008</v>
      </c>
      <c r="Q7">
        <v>0.80789977274550007</v>
      </c>
      <c r="U7" t="s">
        <v>280</v>
      </c>
      <c r="V7" t="s">
        <v>16</v>
      </c>
      <c r="W7">
        <v>2017</v>
      </c>
      <c r="X7">
        <v>6</v>
      </c>
      <c r="Y7">
        <v>0</v>
      </c>
      <c r="Z7">
        <v>2</v>
      </c>
      <c r="AA7">
        <v>1</v>
      </c>
      <c r="AB7">
        <v>2</v>
      </c>
      <c r="AC7">
        <v>1</v>
      </c>
      <c r="AD7">
        <v>1</v>
      </c>
      <c r="AE7">
        <v>1</v>
      </c>
      <c r="AF7">
        <v>0</v>
      </c>
      <c r="AJ7" t="s">
        <v>53</v>
      </c>
      <c r="AK7" t="s">
        <v>209</v>
      </c>
      <c r="AM7" t="s">
        <v>210</v>
      </c>
      <c r="AO7" t="s">
        <v>211</v>
      </c>
      <c r="AQ7" t="s">
        <v>212</v>
      </c>
    </row>
    <row r="8" spans="1:44" x14ac:dyDescent="0.3">
      <c r="A8" t="s">
        <v>270</v>
      </c>
      <c r="B8" t="s">
        <v>15</v>
      </c>
      <c r="C8">
        <v>2017</v>
      </c>
      <c r="D8">
        <v>2.7513221610296852</v>
      </c>
      <c r="E8">
        <v>2.3156490132506149</v>
      </c>
      <c r="F8">
        <v>1.708424696592115</v>
      </c>
      <c r="G8">
        <v>1.3575292049946117</v>
      </c>
      <c r="K8" t="s">
        <v>270</v>
      </c>
      <c r="L8" t="s">
        <v>15</v>
      </c>
      <c r="M8">
        <v>2017</v>
      </c>
      <c r="N8">
        <v>2.5212670696419996</v>
      </c>
      <c r="O8">
        <v>1.9069619274319998</v>
      </c>
      <c r="P8">
        <v>1.3710571527619999</v>
      </c>
      <c r="Q8">
        <v>1.1205333117866501</v>
      </c>
      <c r="U8" t="s">
        <v>280</v>
      </c>
      <c r="V8" t="s">
        <v>15</v>
      </c>
      <c r="W8">
        <v>2017</v>
      </c>
      <c r="X8">
        <v>7</v>
      </c>
      <c r="Y8">
        <v>6</v>
      </c>
      <c r="Z8">
        <v>54</v>
      </c>
      <c r="AA8">
        <v>6</v>
      </c>
      <c r="AB8">
        <v>33</v>
      </c>
      <c r="AC8">
        <v>6</v>
      </c>
      <c r="AD8">
        <v>15</v>
      </c>
      <c r="AE8">
        <v>4</v>
      </c>
      <c r="AF8">
        <v>5</v>
      </c>
      <c r="AK8" t="s">
        <v>289</v>
      </c>
      <c r="AL8" t="s">
        <v>290</v>
      </c>
      <c r="AM8" t="s">
        <v>289</v>
      </c>
      <c r="AN8" t="s">
        <v>290</v>
      </c>
      <c r="AO8" t="s">
        <v>289</v>
      </c>
      <c r="AP8" t="s">
        <v>290</v>
      </c>
      <c r="AQ8" t="s">
        <v>289</v>
      </c>
      <c r="AR8" t="s">
        <v>290</v>
      </c>
    </row>
    <row r="9" spans="1:44" x14ac:dyDescent="0.3">
      <c r="A9" t="s">
        <v>270</v>
      </c>
      <c r="B9" t="s">
        <v>18</v>
      </c>
      <c r="C9">
        <v>2017</v>
      </c>
      <c r="D9">
        <v>0.83607025547444991</v>
      </c>
      <c r="E9">
        <v>0.85515450092647005</v>
      </c>
      <c r="F9">
        <v>0.8687523218426948</v>
      </c>
      <c r="G9">
        <v>0.95750028640879492</v>
      </c>
      <c r="K9" t="s">
        <v>270</v>
      </c>
      <c r="L9" t="s">
        <v>18</v>
      </c>
      <c r="M9">
        <v>2017</v>
      </c>
      <c r="N9">
        <v>0.74927298687138888</v>
      </c>
      <c r="O9">
        <v>0.78642274394699996</v>
      </c>
      <c r="P9">
        <v>0.79617023193144443</v>
      </c>
      <c r="Q9">
        <v>0.83607069972394443</v>
      </c>
      <c r="U9" t="s">
        <v>280</v>
      </c>
      <c r="V9" t="s">
        <v>18</v>
      </c>
      <c r="W9">
        <v>2017</v>
      </c>
      <c r="X9">
        <v>5</v>
      </c>
      <c r="Y9">
        <v>0</v>
      </c>
      <c r="Z9">
        <v>0</v>
      </c>
      <c r="AA9">
        <v>0</v>
      </c>
      <c r="AB9">
        <v>0</v>
      </c>
      <c r="AC9">
        <v>0</v>
      </c>
      <c r="AD9">
        <v>0</v>
      </c>
      <c r="AE9">
        <v>1</v>
      </c>
      <c r="AF9">
        <v>0</v>
      </c>
      <c r="AI9" t="s">
        <v>286</v>
      </c>
      <c r="AJ9" s="6">
        <v>17.2</v>
      </c>
      <c r="AK9" s="6">
        <v>1.2</v>
      </c>
      <c r="AL9" s="6">
        <v>20.6</v>
      </c>
      <c r="AM9" s="6">
        <v>1.6</v>
      </c>
      <c r="AN9" s="6">
        <v>13.2</v>
      </c>
      <c r="AO9" s="6">
        <v>2.2000000000000002</v>
      </c>
      <c r="AP9" s="6">
        <v>6</v>
      </c>
      <c r="AQ9" s="6">
        <v>1.4</v>
      </c>
      <c r="AR9" s="6">
        <v>2.6</v>
      </c>
    </row>
    <row r="10" spans="1:44" x14ac:dyDescent="0.3">
      <c r="A10" t="s">
        <v>270</v>
      </c>
      <c r="B10" t="s">
        <v>13</v>
      </c>
      <c r="C10">
        <v>2004</v>
      </c>
      <c r="D10">
        <v>2.6564285261686651</v>
      </c>
      <c r="E10">
        <v>2.5239324209512</v>
      </c>
      <c r="F10">
        <v>2.16651851492513</v>
      </c>
      <c r="G10">
        <v>1.8851561683535099</v>
      </c>
      <c r="K10" t="s">
        <v>270</v>
      </c>
      <c r="L10" t="s">
        <v>13</v>
      </c>
      <c r="M10">
        <v>2004</v>
      </c>
      <c r="N10">
        <v>2.2096599445549998</v>
      </c>
      <c r="O10">
        <v>2.0524562785377776</v>
      </c>
      <c r="P10">
        <v>1.8887523012705556</v>
      </c>
      <c r="Q10">
        <v>1.584632325886111</v>
      </c>
      <c r="U10" t="s">
        <v>280</v>
      </c>
      <c r="V10" t="s">
        <v>13</v>
      </c>
      <c r="W10">
        <v>2004</v>
      </c>
      <c r="X10">
        <v>5</v>
      </c>
      <c r="Y10">
        <v>0</v>
      </c>
      <c r="Z10">
        <v>35</v>
      </c>
      <c r="AA10">
        <v>0</v>
      </c>
      <c r="AB10">
        <v>28</v>
      </c>
      <c r="AC10">
        <v>1</v>
      </c>
      <c r="AD10">
        <v>13</v>
      </c>
      <c r="AE10">
        <v>1</v>
      </c>
      <c r="AF10">
        <v>6</v>
      </c>
      <c r="AI10" t="s">
        <v>287</v>
      </c>
      <c r="AJ10" s="6">
        <v>19.75</v>
      </c>
      <c r="AK10" s="6">
        <v>0</v>
      </c>
      <c r="AL10" s="6">
        <v>8</v>
      </c>
      <c r="AM10" s="6">
        <v>1</v>
      </c>
      <c r="AN10" s="6">
        <v>5.75</v>
      </c>
      <c r="AO10" s="6">
        <v>4</v>
      </c>
      <c r="AP10" s="6">
        <v>3.25</v>
      </c>
      <c r="AQ10" s="6">
        <v>4.25</v>
      </c>
      <c r="AR10" s="6">
        <v>3.75</v>
      </c>
    </row>
    <row r="11" spans="1:44" x14ac:dyDescent="0.3">
      <c r="A11" t="s">
        <v>270</v>
      </c>
      <c r="B11" t="s">
        <v>20</v>
      </c>
      <c r="C11">
        <v>2003</v>
      </c>
      <c r="D11">
        <v>1.9341000280523151</v>
      </c>
      <c r="E11">
        <v>1.5625184163559402</v>
      </c>
      <c r="F11">
        <v>1.2609017410265599</v>
      </c>
      <c r="G11">
        <v>1.2527783359305051</v>
      </c>
      <c r="K11" t="s">
        <v>270</v>
      </c>
      <c r="L11" t="s">
        <v>20</v>
      </c>
      <c r="M11">
        <v>2003</v>
      </c>
      <c r="N11">
        <v>1.6972063817494001</v>
      </c>
      <c r="O11">
        <v>1.29341060954415</v>
      </c>
      <c r="P11">
        <v>1.08134869714215</v>
      </c>
      <c r="Q11">
        <v>1.06311249205995</v>
      </c>
      <c r="U11" t="s">
        <v>280</v>
      </c>
      <c r="V11" t="s">
        <v>20</v>
      </c>
      <c r="W11">
        <v>2003</v>
      </c>
      <c r="X11">
        <v>63</v>
      </c>
      <c r="Y11">
        <v>0</v>
      </c>
      <c r="Z11">
        <v>12</v>
      </c>
      <c r="AA11">
        <v>1</v>
      </c>
      <c r="AB11">
        <v>3</v>
      </c>
      <c r="AC11">
        <v>3</v>
      </c>
      <c r="AD11">
        <v>1</v>
      </c>
      <c r="AE11">
        <v>0</v>
      </c>
      <c r="AF11">
        <v>2</v>
      </c>
      <c r="AI11" t="s">
        <v>288</v>
      </c>
      <c r="AJ11" s="6">
        <v>19.714285714285715</v>
      </c>
      <c r="AK11" s="6">
        <v>0</v>
      </c>
      <c r="AL11" s="6">
        <v>5.4285714285714288</v>
      </c>
      <c r="AM11" s="6">
        <v>0.42857142857142855</v>
      </c>
      <c r="AN11" s="6">
        <v>3.7142857142857144</v>
      </c>
      <c r="AO11" s="6">
        <v>1.4285714285714286</v>
      </c>
      <c r="AP11" s="6">
        <v>4.8571428571428568</v>
      </c>
      <c r="AQ11" s="6">
        <v>2.8571428571428572</v>
      </c>
      <c r="AR11" s="6">
        <v>5.1428571428571432</v>
      </c>
    </row>
    <row r="12" spans="1:44" x14ac:dyDescent="0.3">
      <c r="U12" t="s">
        <v>281</v>
      </c>
      <c r="V12" t="s">
        <v>243</v>
      </c>
      <c r="W12">
        <v>2020</v>
      </c>
      <c r="X12">
        <v>2</v>
      </c>
      <c r="Y12">
        <v>0</v>
      </c>
      <c r="Z12">
        <v>0</v>
      </c>
      <c r="AA12">
        <v>0</v>
      </c>
      <c r="AB12">
        <v>0</v>
      </c>
      <c r="AC12">
        <v>0</v>
      </c>
      <c r="AD12">
        <v>0</v>
      </c>
      <c r="AE12">
        <v>0</v>
      </c>
      <c r="AF12">
        <v>0</v>
      </c>
      <c r="AI12" t="s">
        <v>100</v>
      </c>
    </row>
    <row r="13" spans="1:44" x14ac:dyDescent="0.3">
      <c r="U13" t="s">
        <v>281</v>
      </c>
      <c r="V13" t="s">
        <v>222</v>
      </c>
      <c r="W13">
        <v>2019</v>
      </c>
      <c r="X13">
        <v>25</v>
      </c>
      <c r="Y13">
        <v>0</v>
      </c>
      <c r="Z13">
        <v>7</v>
      </c>
      <c r="AA13">
        <v>0</v>
      </c>
      <c r="AB13">
        <v>7</v>
      </c>
      <c r="AC13">
        <v>0</v>
      </c>
      <c r="AD13">
        <v>9</v>
      </c>
      <c r="AE13">
        <v>0</v>
      </c>
      <c r="AF13">
        <v>3</v>
      </c>
      <c r="AJ13" t="s">
        <v>53</v>
      </c>
      <c r="AK13" t="s">
        <v>209</v>
      </c>
      <c r="AM13" t="s">
        <v>210</v>
      </c>
      <c r="AO13" t="s">
        <v>211</v>
      </c>
      <c r="AQ13" t="s">
        <v>212</v>
      </c>
    </row>
    <row r="14" spans="1:44" x14ac:dyDescent="0.3">
      <c r="A14" t="s">
        <v>216</v>
      </c>
      <c r="D14" t="s">
        <v>267</v>
      </c>
      <c r="K14" t="s">
        <v>216</v>
      </c>
      <c r="N14" t="s">
        <v>236</v>
      </c>
      <c r="U14" t="s">
        <v>281</v>
      </c>
      <c r="V14" t="s">
        <v>225</v>
      </c>
      <c r="W14">
        <v>2017</v>
      </c>
      <c r="X14">
        <v>0</v>
      </c>
      <c r="Y14">
        <v>0</v>
      </c>
      <c r="Z14">
        <v>0</v>
      </c>
      <c r="AA14">
        <v>0</v>
      </c>
      <c r="AB14">
        <v>0</v>
      </c>
      <c r="AC14">
        <v>0</v>
      </c>
      <c r="AD14">
        <v>0</v>
      </c>
      <c r="AE14">
        <v>1</v>
      </c>
      <c r="AF14">
        <v>0</v>
      </c>
      <c r="AK14" t="s">
        <v>289</v>
      </c>
      <c r="AL14" t="s">
        <v>290</v>
      </c>
      <c r="AM14" t="s">
        <v>289</v>
      </c>
      <c r="AN14" t="s">
        <v>290</v>
      </c>
      <c r="AO14" t="s">
        <v>289</v>
      </c>
      <c r="AP14" t="s">
        <v>290</v>
      </c>
      <c r="AQ14" t="s">
        <v>289</v>
      </c>
      <c r="AR14" t="s">
        <v>290</v>
      </c>
    </row>
    <row r="15" spans="1:44" x14ac:dyDescent="0.3">
      <c r="D15" t="s">
        <v>209</v>
      </c>
      <c r="E15" t="s">
        <v>210</v>
      </c>
      <c r="F15" t="s">
        <v>211</v>
      </c>
      <c r="G15" t="s">
        <v>212</v>
      </c>
      <c r="N15" t="s">
        <v>209</v>
      </c>
      <c r="O15" t="s">
        <v>210</v>
      </c>
      <c r="P15" t="s">
        <v>211</v>
      </c>
      <c r="Q15" t="s">
        <v>212</v>
      </c>
      <c r="U15" t="s">
        <v>281</v>
      </c>
      <c r="V15" t="s">
        <v>223</v>
      </c>
      <c r="W15">
        <v>2017</v>
      </c>
      <c r="X15">
        <v>13</v>
      </c>
      <c r="Y15">
        <v>0</v>
      </c>
      <c r="Z15">
        <v>0</v>
      </c>
      <c r="AA15">
        <v>0</v>
      </c>
      <c r="AB15">
        <v>0</v>
      </c>
      <c r="AC15">
        <v>1</v>
      </c>
      <c r="AD15">
        <v>0</v>
      </c>
      <c r="AE15">
        <v>1</v>
      </c>
      <c r="AF15">
        <v>1</v>
      </c>
      <c r="AI15" t="s">
        <v>286</v>
      </c>
      <c r="AJ15">
        <f>_xlfn.STDEV.S(X7:X11)</f>
        <v>25.616400996236766</v>
      </c>
      <c r="AK15">
        <f>_xlfn.STDEV.S(Y7:Y11)</f>
        <v>2.6832815729997477</v>
      </c>
      <c r="AL15">
        <f t="shared" ref="AL15:AR15" si="3">_xlfn.STDEV.S(Z7:Z11)</f>
        <v>23.276597689524987</v>
      </c>
      <c r="AM15">
        <f t="shared" si="3"/>
        <v>2.5099800796022267</v>
      </c>
      <c r="AN15">
        <f t="shared" si="3"/>
        <v>15.927962832703999</v>
      </c>
      <c r="AO15">
        <f t="shared" si="3"/>
        <v>2.3874672772626644</v>
      </c>
      <c r="AP15">
        <f t="shared" si="3"/>
        <v>7.3484692283495345</v>
      </c>
      <c r="AQ15">
        <f t="shared" si="3"/>
        <v>1.51657508881031</v>
      </c>
      <c r="AR15">
        <f t="shared" si="3"/>
        <v>2.7928480087537886</v>
      </c>
    </row>
    <row r="16" spans="1:44" x14ac:dyDescent="0.3">
      <c r="A16" t="s">
        <v>271</v>
      </c>
      <c r="B16" t="s">
        <v>243</v>
      </c>
      <c r="C16">
        <v>2020</v>
      </c>
      <c r="D16">
        <v>0.97312324583245369</v>
      </c>
      <c r="E16">
        <v>0.9112668648154213</v>
      </c>
      <c r="F16">
        <v>0.89520224120711112</v>
      </c>
      <c r="G16">
        <v>0.948148386577639</v>
      </c>
      <c r="K16" t="s">
        <v>271</v>
      </c>
      <c r="L16" t="s">
        <v>243</v>
      </c>
      <c r="M16">
        <v>2020</v>
      </c>
      <c r="N16">
        <v>0.80246239998911106</v>
      </c>
      <c r="O16">
        <v>0.74565642778183339</v>
      </c>
      <c r="P16">
        <v>0.81247140557066677</v>
      </c>
      <c r="Q16">
        <v>0.8220310833161667</v>
      </c>
      <c r="U16" t="s">
        <v>281</v>
      </c>
      <c r="V16" t="s">
        <v>165</v>
      </c>
      <c r="W16">
        <v>2003</v>
      </c>
      <c r="X16">
        <v>15</v>
      </c>
      <c r="Y16">
        <v>0</v>
      </c>
      <c r="Z16">
        <v>1</v>
      </c>
      <c r="AA16">
        <v>0</v>
      </c>
      <c r="AB16">
        <v>2</v>
      </c>
      <c r="AC16">
        <v>2</v>
      </c>
      <c r="AD16">
        <v>0</v>
      </c>
      <c r="AE16">
        <v>5</v>
      </c>
      <c r="AF16">
        <v>3</v>
      </c>
      <c r="AI16" t="s">
        <v>287</v>
      </c>
      <c r="AJ16">
        <f>_xlfn.STDEV.S(X3:X6)</f>
        <v>19.050371824892729</v>
      </c>
      <c r="AK16">
        <f t="shared" ref="AK16:AR16" si="4">_xlfn.STDEV.S(Y3:Y6)</f>
        <v>0</v>
      </c>
      <c r="AL16">
        <f t="shared" si="4"/>
        <v>4.9665548085837798</v>
      </c>
      <c r="AM16">
        <f t="shared" si="4"/>
        <v>2</v>
      </c>
      <c r="AN16">
        <f t="shared" si="4"/>
        <v>6.946221994724902</v>
      </c>
      <c r="AO16">
        <f t="shared" si="4"/>
        <v>6.6833125519211407</v>
      </c>
      <c r="AP16">
        <f t="shared" si="4"/>
        <v>2.2173557826083452</v>
      </c>
      <c r="AQ16">
        <f t="shared" si="4"/>
        <v>7.2284161474004804</v>
      </c>
      <c r="AR16">
        <f t="shared" si="4"/>
        <v>3.4034296427770228</v>
      </c>
    </row>
    <row r="17" spans="1:44" x14ac:dyDescent="0.3">
      <c r="A17" t="s">
        <v>271</v>
      </c>
      <c r="B17" t="s">
        <v>222</v>
      </c>
      <c r="C17">
        <v>2019</v>
      </c>
      <c r="D17">
        <v>1.3911739427895937</v>
      </c>
      <c r="E17">
        <v>1.3467940604315602</v>
      </c>
      <c r="F17">
        <v>1.2993247621585919</v>
      </c>
      <c r="G17">
        <v>1.2414726248618333</v>
      </c>
      <c r="K17" t="s">
        <v>271</v>
      </c>
      <c r="L17" t="s">
        <v>222</v>
      </c>
      <c r="M17">
        <v>2019</v>
      </c>
      <c r="N17">
        <v>1.0070999528056666</v>
      </c>
      <c r="O17">
        <v>0.92542086749216657</v>
      </c>
      <c r="P17">
        <v>0.90469106704233326</v>
      </c>
      <c r="Q17">
        <v>0.88355504494994419</v>
      </c>
      <c r="U17" t="s">
        <v>281</v>
      </c>
      <c r="V17" t="s">
        <v>149</v>
      </c>
      <c r="W17">
        <v>2003</v>
      </c>
      <c r="X17">
        <v>43</v>
      </c>
      <c r="Y17">
        <v>0</v>
      </c>
      <c r="Z17">
        <v>16</v>
      </c>
      <c r="AA17">
        <v>2</v>
      </c>
      <c r="AB17">
        <v>9</v>
      </c>
      <c r="AC17">
        <v>5</v>
      </c>
      <c r="AD17">
        <v>9</v>
      </c>
      <c r="AE17">
        <v>12</v>
      </c>
      <c r="AF17">
        <v>10</v>
      </c>
      <c r="AI17" t="s">
        <v>288</v>
      </c>
      <c r="AJ17">
        <f>_xlfn.STDEV.S(X12:X18)</f>
        <v>17.085220569391602</v>
      </c>
      <c r="AK17">
        <f t="shared" ref="AK17:AR17" si="5">_xlfn.STDEV.S(Y12:Y18)</f>
        <v>0</v>
      </c>
      <c r="AL17">
        <f t="shared" si="5"/>
        <v>7.0203785001746368</v>
      </c>
      <c r="AM17">
        <f t="shared" si="5"/>
        <v>0.7867957924694432</v>
      </c>
      <c r="AN17">
        <f t="shared" si="5"/>
        <v>4.1115400891590372</v>
      </c>
      <c r="AO17">
        <f t="shared" si="5"/>
        <v>1.8126539343499315</v>
      </c>
      <c r="AP17">
        <f t="shared" si="5"/>
        <v>6.4917530100010081</v>
      </c>
      <c r="AQ17">
        <f t="shared" si="5"/>
        <v>4.3752550946038724</v>
      </c>
      <c r="AR17">
        <f t="shared" si="5"/>
        <v>7.0101966550773129</v>
      </c>
    </row>
    <row r="18" spans="1:44" x14ac:dyDescent="0.3">
      <c r="A18" t="s">
        <v>271</v>
      </c>
      <c r="B18" t="s">
        <v>225</v>
      </c>
      <c r="C18">
        <v>2017</v>
      </c>
      <c r="D18">
        <v>0.65012059769542585</v>
      </c>
      <c r="E18">
        <v>0.64255637546763422</v>
      </c>
      <c r="F18">
        <v>0.61828694723088418</v>
      </c>
      <c r="G18">
        <v>0.651436017143324</v>
      </c>
      <c r="K18" t="s">
        <v>271</v>
      </c>
      <c r="L18" t="s">
        <v>225</v>
      </c>
      <c r="M18">
        <v>2017</v>
      </c>
      <c r="N18">
        <v>0.59069663887677792</v>
      </c>
      <c r="O18">
        <v>0.59581423338061112</v>
      </c>
      <c r="P18">
        <v>0.59590987780316684</v>
      </c>
      <c r="Q18">
        <v>0.62794009443472221</v>
      </c>
      <c r="U18" t="s">
        <v>281</v>
      </c>
      <c r="V18" t="s">
        <v>215</v>
      </c>
      <c r="W18">
        <v>2003</v>
      </c>
      <c r="X18">
        <v>40</v>
      </c>
      <c r="Y18">
        <v>0</v>
      </c>
      <c r="Z18">
        <v>14</v>
      </c>
      <c r="AA18">
        <v>1</v>
      </c>
      <c r="AB18">
        <v>8</v>
      </c>
      <c r="AC18">
        <v>2</v>
      </c>
      <c r="AD18">
        <v>16</v>
      </c>
      <c r="AE18">
        <v>1</v>
      </c>
      <c r="AF18">
        <v>19</v>
      </c>
    </row>
    <row r="19" spans="1:44" x14ac:dyDescent="0.3">
      <c r="A19" t="s">
        <v>271</v>
      </c>
      <c r="B19" t="s">
        <v>223</v>
      </c>
      <c r="C19">
        <v>2017</v>
      </c>
      <c r="D19">
        <v>1.0763617394325833</v>
      </c>
      <c r="E19">
        <v>0.98611562749384751</v>
      </c>
      <c r="F19">
        <v>0.950511567018125</v>
      </c>
      <c r="G19">
        <v>1.0325203861132639</v>
      </c>
      <c r="K19" t="s">
        <v>271</v>
      </c>
      <c r="L19" t="s">
        <v>223</v>
      </c>
      <c r="M19">
        <v>2017</v>
      </c>
      <c r="N19">
        <v>0.88292410009627786</v>
      </c>
      <c r="O19">
        <v>0.86301525777172217</v>
      </c>
      <c r="P19">
        <v>0.84372333836738878</v>
      </c>
      <c r="Q19">
        <v>0.91662395958061105</v>
      </c>
      <c r="U19" t="s">
        <v>282</v>
      </c>
      <c r="V19" t="s">
        <v>148</v>
      </c>
      <c r="W19">
        <v>2019</v>
      </c>
      <c r="X19">
        <v>14</v>
      </c>
      <c r="Y19">
        <v>0</v>
      </c>
      <c r="Z19">
        <v>2</v>
      </c>
      <c r="AA19">
        <v>3</v>
      </c>
      <c r="AB19">
        <v>1</v>
      </c>
      <c r="AC19">
        <v>2</v>
      </c>
      <c r="AD19">
        <v>2</v>
      </c>
      <c r="AE19">
        <v>8</v>
      </c>
      <c r="AF19">
        <v>1</v>
      </c>
    </row>
    <row r="20" spans="1:44" x14ac:dyDescent="0.3">
      <c r="A20" t="s">
        <v>271</v>
      </c>
      <c r="B20" t="s">
        <v>165</v>
      </c>
      <c r="C20">
        <v>2003</v>
      </c>
      <c r="D20">
        <v>1.3883997903770207</v>
      </c>
      <c r="E20">
        <v>1.3244606220836574</v>
      </c>
      <c r="F20">
        <v>1.3091664818386066</v>
      </c>
      <c r="G20">
        <v>1.2922814555154121</v>
      </c>
      <c r="K20" t="s">
        <v>271</v>
      </c>
      <c r="L20" t="s">
        <v>165</v>
      </c>
      <c r="M20">
        <v>2003</v>
      </c>
      <c r="N20">
        <v>1.0388746016263886</v>
      </c>
      <c r="O20">
        <v>1.1721704449753889</v>
      </c>
      <c r="P20">
        <v>1.1189451341124443</v>
      </c>
      <c r="Q20">
        <v>1.0295603888524998</v>
      </c>
      <c r="U20" t="s">
        <v>282</v>
      </c>
      <c r="V20" t="s">
        <v>274</v>
      </c>
      <c r="W20">
        <v>2017</v>
      </c>
    </row>
    <row r="21" spans="1:44" x14ac:dyDescent="0.3">
      <c r="A21" t="s">
        <v>271</v>
      </c>
      <c r="B21" t="s">
        <v>149</v>
      </c>
      <c r="C21">
        <v>2003</v>
      </c>
      <c r="D21">
        <v>1.8369218479663454</v>
      </c>
      <c r="E21">
        <v>1.6158780504499122</v>
      </c>
      <c r="F21">
        <v>1.5937518638957915</v>
      </c>
      <c r="G21">
        <v>1.5693541101733937</v>
      </c>
      <c r="K21" t="s">
        <v>271</v>
      </c>
      <c r="L21" t="s">
        <v>149</v>
      </c>
      <c r="M21">
        <v>2003</v>
      </c>
      <c r="N21">
        <v>1.2877230444294447</v>
      </c>
      <c r="O21">
        <v>1.2289089499657777</v>
      </c>
      <c r="P21">
        <v>1.1389011055524445</v>
      </c>
      <c r="Q21">
        <v>1.1986835611196112</v>
      </c>
      <c r="U21" t="s">
        <v>282</v>
      </c>
      <c r="V21" t="s">
        <v>253</v>
      </c>
      <c r="W21">
        <v>2009</v>
      </c>
    </row>
    <row r="22" spans="1:44" x14ac:dyDescent="0.3">
      <c r="A22" t="s">
        <v>271</v>
      </c>
      <c r="B22" t="s">
        <v>215</v>
      </c>
      <c r="C22">
        <v>2003</v>
      </c>
      <c r="D22">
        <v>2.0673395833291806</v>
      </c>
      <c r="E22">
        <v>1.997889818049148</v>
      </c>
      <c r="F22">
        <v>2.1822214999960274</v>
      </c>
      <c r="G22">
        <v>2.1964742847193888</v>
      </c>
      <c r="K22" t="s">
        <v>271</v>
      </c>
      <c r="L22" t="s">
        <v>215</v>
      </c>
      <c r="M22">
        <v>2003</v>
      </c>
      <c r="N22">
        <v>1.7761427555755556</v>
      </c>
      <c r="O22">
        <v>1.8254688166383335</v>
      </c>
      <c r="P22">
        <v>1.8674199722394447</v>
      </c>
      <c r="Q22">
        <v>2.011381455555</v>
      </c>
      <c r="U22" t="s">
        <v>282</v>
      </c>
      <c r="V22" t="s">
        <v>276</v>
      </c>
      <c r="W22">
        <v>2008</v>
      </c>
    </row>
    <row r="23" spans="1:44" x14ac:dyDescent="0.3">
      <c r="U23" t="s">
        <v>282</v>
      </c>
      <c r="V23" t="s">
        <v>275</v>
      </c>
      <c r="W23">
        <v>2008</v>
      </c>
    </row>
    <row r="24" spans="1:44" x14ac:dyDescent="0.3">
      <c r="U24" t="s">
        <v>282</v>
      </c>
      <c r="V24" t="s">
        <v>277</v>
      </c>
      <c r="W24">
        <v>2004</v>
      </c>
    </row>
    <row r="25" spans="1:44" x14ac:dyDescent="0.3">
      <c r="A25" t="s">
        <v>272</v>
      </c>
      <c r="D25" t="s">
        <v>267</v>
      </c>
      <c r="K25" t="s">
        <v>272</v>
      </c>
      <c r="N25" t="s">
        <v>236</v>
      </c>
    </row>
    <row r="26" spans="1:44" x14ac:dyDescent="0.3">
      <c r="D26" t="s">
        <v>209</v>
      </c>
      <c r="E26" t="s">
        <v>210</v>
      </c>
      <c r="F26" t="s">
        <v>211</v>
      </c>
      <c r="G26" t="s">
        <v>212</v>
      </c>
      <c r="N26" t="s">
        <v>209</v>
      </c>
      <c r="O26" t="s">
        <v>210</v>
      </c>
      <c r="P26" t="s">
        <v>211</v>
      </c>
      <c r="Q26" t="s">
        <v>212</v>
      </c>
    </row>
    <row r="27" spans="1:44" x14ac:dyDescent="0.3">
      <c r="A27" t="s">
        <v>271</v>
      </c>
      <c r="B27" t="s">
        <v>148</v>
      </c>
      <c r="C27">
        <v>2019</v>
      </c>
      <c r="D27">
        <v>1.185946914906949</v>
      </c>
      <c r="E27">
        <v>1.0917646166831065</v>
      </c>
      <c r="F27">
        <v>1.2260698452763426</v>
      </c>
      <c r="G27">
        <v>1.2493449586151899</v>
      </c>
      <c r="K27" t="s">
        <v>271</v>
      </c>
      <c r="L27" t="s">
        <v>148</v>
      </c>
      <c r="M27">
        <v>2019</v>
      </c>
      <c r="N27">
        <v>0.94188449141055541</v>
      </c>
      <c r="O27">
        <v>0.91550991290561123</v>
      </c>
      <c r="P27">
        <v>0.93438683313177784</v>
      </c>
      <c r="Q27">
        <v>1.048286455986611</v>
      </c>
    </row>
    <row r="28" spans="1:44" x14ac:dyDescent="0.3">
      <c r="A28" t="s">
        <v>271</v>
      </c>
      <c r="B28" t="s">
        <v>274</v>
      </c>
      <c r="C28">
        <v>2017</v>
      </c>
      <c r="K28" t="s">
        <v>271</v>
      </c>
      <c r="L28" t="s">
        <v>274</v>
      </c>
      <c r="M28">
        <v>2017</v>
      </c>
    </row>
    <row r="29" spans="1:44" x14ac:dyDescent="0.3">
      <c r="A29" t="s">
        <v>271</v>
      </c>
      <c r="B29" t="s">
        <v>253</v>
      </c>
      <c r="C29">
        <v>2009</v>
      </c>
      <c r="D29">
        <v>0.70362013935037038</v>
      </c>
      <c r="E29">
        <v>0.70023524861817599</v>
      </c>
      <c r="F29">
        <v>0.73972878379712503</v>
      </c>
      <c r="G29">
        <v>0.75726814073439352</v>
      </c>
      <c r="K29" t="s">
        <v>271</v>
      </c>
      <c r="L29" t="s">
        <v>253</v>
      </c>
      <c r="M29">
        <v>2009</v>
      </c>
      <c r="N29">
        <v>0.67204642222433331</v>
      </c>
      <c r="O29">
        <v>0.67195115001399996</v>
      </c>
      <c r="P29">
        <v>0.68562855001400003</v>
      </c>
      <c r="Q29">
        <v>0.71500353888327772</v>
      </c>
    </row>
    <row r="30" spans="1:44" x14ac:dyDescent="0.3">
      <c r="A30" t="s">
        <v>271</v>
      </c>
      <c r="B30" t="s">
        <v>276</v>
      </c>
      <c r="C30">
        <v>2008</v>
      </c>
      <c r="K30" t="s">
        <v>271</v>
      </c>
      <c r="L30" t="s">
        <v>276</v>
      </c>
      <c r="M30">
        <v>2008</v>
      </c>
    </row>
    <row r="31" spans="1:44" x14ac:dyDescent="0.3">
      <c r="A31" t="s">
        <v>271</v>
      </c>
      <c r="B31" t="s">
        <v>275</v>
      </c>
      <c r="C31">
        <v>2008</v>
      </c>
      <c r="D31">
        <v>1.1411718805044213</v>
      </c>
      <c r="E31">
        <v>1.1018927258336531</v>
      </c>
      <c r="F31">
        <v>1.2289420600384722</v>
      </c>
      <c r="G31">
        <v>1.2201520076046852</v>
      </c>
      <c r="K31" t="s">
        <v>271</v>
      </c>
      <c r="L31" t="s">
        <v>275</v>
      </c>
      <c r="M31">
        <v>2008</v>
      </c>
      <c r="N31">
        <v>0.83544281371994455</v>
      </c>
      <c r="O31">
        <v>0.83367833758850007</v>
      </c>
      <c r="P31">
        <v>0.90235679766761123</v>
      </c>
      <c r="Q31">
        <v>0.96840020953372219</v>
      </c>
    </row>
    <row r="32" spans="1:44" x14ac:dyDescent="0.3">
      <c r="A32" t="s">
        <v>271</v>
      </c>
      <c r="B32" t="s">
        <v>277</v>
      </c>
      <c r="C32">
        <v>2004</v>
      </c>
      <c r="K32" t="s">
        <v>271</v>
      </c>
      <c r="L32" t="s">
        <v>277</v>
      </c>
      <c r="M32">
        <v>2004</v>
      </c>
    </row>
    <row r="36" spans="1:12" x14ac:dyDescent="0.3">
      <c r="A36" t="s">
        <v>269</v>
      </c>
      <c r="C36" t="s">
        <v>236</v>
      </c>
      <c r="H36" t="s">
        <v>216</v>
      </c>
      <c r="J36" t="s">
        <v>236</v>
      </c>
    </row>
    <row r="37" spans="1:12" x14ac:dyDescent="0.3">
      <c r="C37" t="s">
        <v>209</v>
      </c>
      <c r="D37" t="s">
        <v>210</v>
      </c>
      <c r="E37" t="s">
        <v>211</v>
      </c>
      <c r="F37" t="s">
        <v>212</v>
      </c>
      <c r="I37" t="s">
        <v>209</v>
      </c>
      <c r="J37" t="s">
        <v>210</v>
      </c>
      <c r="K37" t="s">
        <v>211</v>
      </c>
      <c r="L37" t="s">
        <v>212</v>
      </c>
    </row>
    <row r="38" spans="1:12" x14ac:dyDescent="0.3">
      <c r="A38" t="s">
        <v>266</v>
      </c>
      <c r="B38" t="s">
        <v>147</v>
      </c>
      <c r="C38">
        <v>1.2518652164295001</v>
      </c>
      <c r="D38">
        <v>1.0282221198237498</v>
      </c>
      <c r="E38">
        <v>0.86339120076810016</v>
      </c>
      <c r="F38">
        <v>0.78705119722174999</v>
      </c>
    </row>
    <row r="39" spans="1:12" x14ac:dyDescent="0.3">
      <c r="A39" t="s">
        <v>266</v>
      </c>
      <c r="B39" t="s">
        <v>73</v>
      </c>
      <c r="C39">
        <v>2.2063993111244997</v>
      </c>
      <c r="D39">
        <v>2.0520735915004997</v>
      </c>
      <c r="E39">
        <v>1.5990307831404997</v>
      </c>
      <c r="F39">
        <v>1.3606085246143502</v>
      </c>
    </row>
    <row r="40" spans="1:12" x14ac:dyDescent="0.3">
      <c r="A40" t="s">
        <v>266</v>
      </c>
      <c r="B40" t="s">
        <v>268</v>
      </c>
      <c r="C40">
        <v>1.3299557698893256</v>
      </c>
      <c r="D40">
        <v>1.1458236980074581</v>
      </c>
      <c r="E40">
        <v>1.1065328774529886</v>
      </c>
      <c r="F40">
        <v>1.0387331369787691</v>
      </c>
    </row>
    <row r="41" spans="1:12" x14ac:dyDescent="0.3">
      <c r="A41" t="s">
        <v>266</v>
      </c>
      <c r="B41" t="s">
        <v>146</v>
      </c>
      <c r="C41">
        <v>1.9839614013443629</v>
      </c>
      <c r="D41">
        <v>1.6327366029103767</v>
      </c>
      <c r="E41">
        <v>1.261837276574052</v>
      </c>
      <c r="F41">
        <v>1.1794614435257895</v>
      </c>
    </row>
    <row r="42" spans="1:12" x14ac:dyDescent="0.3">
      <c r="A42" t="s">
        <v>270</v>
      </c>
      <c r="B42" t="s">
        <v>16</v>
      </c>
      <c r="C42">
        <v>1.1498181438019501</v>
      </c>
      <c r="D42">
        <v>1.1044664864989502</v>
      </c>
      <c r="E42">
        <v>0.87095582674385008</v>
      </c>
      <c r="F42">
        <v>0.80789977274550007</v>
      </c>
    </row>
    <row r="43" spans="1:12" x14ac:dyDescent="0.3">
      <c r="A43" t="s">
        <v>270</v>
      </c>
      <c r="B43" t="s">
        <v>15</v>
      </c>
      <c r="C43">
        <v>2.5212670696419996</v>
      </c>
      <c r="D43">
        <v>1.9069619274319998</v>
      </c>
      <c r="E43">
        <v>1.3710571527619999</v>
      </c>
      <c r="F43">
        <v>1.1205333117866501</v>
      </c>
    </row>
    <row r="44" spans="1:12" x14ac:dyDescent="0.3">
      <c r="A44" t="s">
        <v>270</v>
      </c>
      <c r="B44" t="s">
        <v>18</v>
      </c>
      <c r="C44">
        <v>0.74927298687138888</v>
      </c>
      <c r="D44">
        <v>0.78642274394699996</v>
      </c>
      <c r="E44">
        <v>0.79617023193144443</v>
      </c>
      <c r="F44">
        <v>0.83607069972394443</v>
      </c>
    </row>
    <row r="45" spans="1:12" x14ac:dyDescent="0.3">
      <c r="A45" t="s">
        <v>270</v>
      </c>
      <c r="B45" t="s">
        <v>13</v>
      </c>
      <c r="C45">
        <v>2.2096599445549998</v>
      </c>
      <c r="D45">
        <v>2.0524562785377776</v>
      </c>
      <c r="E45">
        <v>1.8887523012705556</v>
      </c>
      <c r="F45">
        <v>1.584632325886111</v>
      </c>
    </row>
    <row r="46" spans="1:12" x14ac:dyDescent="0.3">
      <c r="A46" t="s">
        <v>270</v>
      </c>
      <c r="B46" t="s">
        <v>20</v>
      </c>
      <c r="C46">
        <v>1.6972063817494001</v>
      </c>
      <c r="D46">
        <v>1.29341060954415</v>
      </c>
      <c r="E46">
        <v>1.08134869714215</v>
      </c>
      <c r="F46">
        <v>1.06311249205995</v>
      </c>
    </row>
    <row r="47" spans="1:12" x14ac:dyDescent="0.3">
      <c r="B47" t="s">
        <v>243</v>
      </c>
      <c r="I47">
        <v>0.80246239998911106</v>
      </c>
      <c r="J47">
        <v>0.74565642778183339</v>
      </c>
      <c r="K47">
        <v>0.81247140557066677</v>
      </c>
      <c r="L47">
        <v>0.8220310833161667</v>
      </c>
    </row>
    <row r="48" spans="1:12" x14ac:dyDescent="0.3">
      <c r="B48" t="s">
        <v>222</v>
      </c>
      <c r="I48">
        <v>1.0070999528056666</v>
      </c>
      <c r="J48">
        <v>0.92542086749216657</v>
      </c>
      <c r="K48">
        <v>0.90469106704233326</v>
      </c>
      <c r="L48">
        <v>0.88355504494994419</v>
      </c>
    </row>
    <row r="49" spans="1:12" x14ac:dyDescent="0.3">
      <c r="B49" t="s">
        <v>225</v>
      </c>
      <c r="I49">
        <v>0.59069663887677792</v>
      </c>
      <c r="J49">
        <v>0.59581423338061112</v>
      </c>
      <c r="K49">
        <v>0.59590987780316684</v>
      </c>
      <c r="L49">
        <v>0.62794009443472221</v>
      </c>
    </row>
    <row r="50" spans="1:12" x14ac:dyDescent="0.3">
      <c r="B50" t="s">
        <v>223</v>
      </c>
      <c r="I50">
        <v>0.88292410009627786</v>
      </c>
      <c r="J50">
        <v>0.86301525777172217</v>
      </c>
      <c r="K50">
        <v>0.84372333836738878</v>
      </c>
      <c r="L50">
        <v>0.91662395958061105</v>
      </c>
    </row>
    <row r="51" spans="1:12" x14ac:dyDescent="0.3">
      <c r="B51" t="s">
        <v>165</v>
      </c>
      <c r="I51">
        <v>1.0388746016263886</v>
      </c>
      <c r="J51">
        <v>1.1721704449753889</v>
      </c>
      <c r="K51">
        <v>1.1189451341124443</v>
      </c>
      <c r="L51">
        <v>1.0295603888524998</v>
      </c>
    </row>
    <row r="52" spans="1:12" x14ac:dyDescent="0.3">
      <c r="B52" t="s">
        <v>149</v>
      </c>
      <c r="I52">
        <v>1.2877230444294447</v>
      </c>
      <c r="J52">
        <v>1.2289089499657777</v>
      </c>
      <c r="K52">
        <v>1.1389011055524445</v>
      </c>
      <c r="L52">
        <v>1.1986835611196112</v>
      </c>
    </row>
    <row r="53" spans="1:12" x14ac:dyDescent="0.3">
      <c r="B53" t="s">
        <v>215</v>
      </c>
      <c r="I53">
        <v>1.7761427555755556</v>
      </c>
      <c r="J53">
        <v>1.8254688166383335</v>
      </c>
      <c r="K53">
        <v>1.8674199722394447</v>
      </c>
      <c r="L53">
        <v>2.011381455555</v>
      </c>
    </row>
    <row r="57" spans="1:12" x14ac:dyDescent="0.3">
      <c r="A57" t="s">
        <v>269</v>
      </c>
      <c r="C57" t="s">
        <v>236</v>
      </c>
    </row>
    <row r="58" spans="1:12" x14ac:dyDescent="0.3">
      <c r="C58" t="s">
        <v>209</v>
      </c>
      <c r="D58" t="s">
        <v>210</v>
      </c>
      <c r="E58" t="s">
        <v>211</v>
      </c>
      <c r="F58" t="s">
        <v>212</v>
      </c>
      <c r="H58" t="s">
        <v>209</v>
      </c>
      <c r="I58" t="s">
        <v>210</v>
      </c>
      <c r="J58" t="s">
        <v>211</v>
      </c>
      <c r="K58" t="s">
        <v>212</v>
      </c>
    </row>
    <row r="59" spans="1:12" x14ac:dyDescent="0.3">
      <c r="A59" t="s">
        <v>266</v>
      </c>
      <c r="B59" t="s">
        <v>147</v>
      </c>
      <c r="C59">
        <v>1.2518652164295001</v>
      </c>
      <c r="D59">
        <v>1.0282221198237498</v>
      </c>
      <c r="E59">
        <v>0.86339120076810016</v>
      </c>
      <c r="F59">
        <v>0.78705119722174999</v>
      </c>
    </row>
    <row r="60" spans="1:12" x14ac:dyDescent="0.3">
      <c r="A60" t="s">
        <v>266</v>
      </c>
      <c r="B60" t="s">
        <v>73</v>
      </c>
      <c r="C60">
        <v>2.2063993111244997</v>
      </c>
      <c r="D60">
        <v>2.0520735915004997</v>
      </c>
      <c r="E60">
        <v>1.5990307831404997</v>
      </c>
      <c r="F60">
        <v>1.3606085246143502</v>
      </c>
    </row>
    <row r="61" spans="1:12" x14ac:dyDescent="0.3">
      <c r="A61" t="s">
        <v>266</v>
      </c>
      <c r="B61" t="s">
        <v>268</v>
      </c>
      <c r="C61">
        <v>1.3299557698893256</v>
      </c>
      <c r="D61">
        <v>1.1458236980074581</v>
      </c>
      <c r="E61">
        <v>1.1065328774529886</v>
      </c>
      <c r="F61">
        <v>1.0387331369787691</v>
      </c>
    </row>
    <row r="62" spans="1:12" x14ac:dyDescent="0.3">
      <c r="A62" t="s">
        <v>266</v>
      </c>
      <c r="B62" t="s">
        <v>146</v>
      </c>
      <c r="C62">
        <v>1.9839614013443629</v>
      </c>
      <c r="D62">
        <v>1.6327366029103767</v>
      </c>
      <c r="E62">
        <v>1.261837276574052</v>
      </c>
      <c r="F62">
        <v>1.1794614435257895</v>
      </c>
    </row>
    <row r="63" spans="1:12" x14ac:dyDescent="0.3">
      <c r="A63" t="s">
        <v>270</v>
      </c>
      <c r="B63" t="s">
        <v>16</v>
      </c>
      <c r="H63">
        <v>1.1498181438019501</v>
      </c>
      <c r="I63">
        <v>1.1044664864989502</v>
      </c>
      <c r="J63">
        <v>0.87095582674385008</v>
      </c>
      <c r="K63">
        <v>0.80789977274550007</v>
      </c>
    </row>
    <row r="64" spans="1:12" x14ac:dyDescent="0.3">
      <c r="A64" t="s">
        <v>270</v>
      </c>
      <c r="B64" t="s">
        <v>15</v>
      </c>
      <c r="H64">
        <v>2.5212670696419996</v>
      </c>
      <c r="I64">
        <v>1.9069619274319998</v>
      </c>
      <c r="J64">
        <v>1.3710571527619999</v>
      </c>
      <c r="K64">
        <v>1.1205333117866501</v>
      </c>
    </row>
    <row r="65" spans="1:16" x14ac:dyDescent="0.3">
      <c r="A65" t="s">
        <v>270</v>
      </c>
      <c r="B65" t="s">
        <v>18</v>
      </c>
      <c r="H65">
        <v>0.74927298687138888</v>
      </c>
      <c r="I65">
        <v>0.78642274394699996</v>
      </c>
      <c r="J65">
        <v>0.79617023193144443</v>
      </c>
      <c r="K65">
        <v>0.83607069972394443</v>
      </c>
    </row>
    <row r="66" spans="1:16" x14ac:dyDescent="0.3">
      <c r="A66" t="s">
        <v>270</v>
      </c>
      <c r="B66" t="s">
        <v>13</v>
      </c>
      <c r="H66">
        <v>2.2096599445549998</v>
      </c>
      <c r="I66">
        <v>2.0524562785377776</v>
      </c>
      <c r="J66">
        <v>1.8887523012705556</v>
      </c>
      <c r="K66">
        <v>1.584632325886111</v>
      </c>
    </row>
    <row r="67" spans="1:16" x14ac:dyDescent="0.3">
      <c r="A67" t="s">
        <v>270</v>
      </c>
      <c r="B67" t="s">
        <v>20</v>
      </c>
      <c r="H67">
        <v>1.6972063817494001</v>
      </c>
      <c r="I67">
        <v>1.29341060954415</v>
      </c>
      <c r="J67">
        <v>1.08134869714215</v>
      </c>
      <c r="K67">
        <v>1.06311249205995</v>
      </c>
    </row>
    <row r="71" spans="1:16" x14ac:dyDescent="0.3">
      <c r="A71" t="s">
        <v>269</v>
      </c>
      <c r="C71" t="s">
        <v>236</v>
      </c>
      <c r="H71" t="s">
        <v>278</v>
      </c>
      <c r="M71" t="s">
        <v>285</v>
      </c>
    </row>
    <row r="72" spans="1:16" x14ac:dyDescent="0.3">
      <c r="C72">
        <v>1</v>
      </c>
      <c r="D72">
        <v>2</v>
      </c>
      <c r="E72">
        <v>4</v>
      </c>
      <c r="F72">
        <v>8</v>
      </c>
      <c r="H72">
        <v>1</v>
      </c>
      <c r="I72">
        <v>2</v>
      </c>
      <c r="J72">
        <v>4</v>
      </c>
      <c r="K72">
        <v>8</v>
      </c>
      <c r="M72">
        <v>1</v>
      </c>
      <c r="N72">
        <v>2</v>
      </c>
      <c r="O72">
        <v>4</v>
      </c>
      <c r="P72">
        <v>8</v>
      </c>
    </row>
    <row r="73" spans="1:16" x14ac:dyDescent="0.3">
      <c r="A73" t="s">
        <v>266</v>
      </c>
      <c r="B73" t="s">
        <v>147</v>
      </c>
      <c r="C73">
        <v>1.2518652164295001</v>
      </c>
      <c r="D73">
        <v>1.0282221198237498</v>
      </c>
      <c r="E73">
        <v>0.86339120076810016</v>
      </c>
      <c r="F73">
        <v>0.78705119722174999</v>
      </c>
    </row>
    <row r="74" spans="1:16" x14ac:dyDescent="0.3">
      <c r="A74" t="s">
        <v>266</v>
      </c>
      <c r="B74" t="s">
        <v>73</v>
      </c>
      <c r="C74">
        <v>2.2063993111244997</v>
      </c>
      <c r="D74">
        <v>2.0520735915004997</v>
      </c>
      <c r="E74">
        <v>1.5990307831404997</v>
      </c>
      <c r="F74">
        <v>1.3606085246143502</v>
      </c>
    </row>
    <row r="75" spans="1:16" x14ac:dyDescent="0.3">
      <c r="A75" t="s">
        <v>266</v>
      </c>
      <c r="B75" t="s">
        <v>145</v>
      </c>
      <c r="C75">
        <v>1.3299557698893256</v>
      </c>
      <c r="D75">
        <v>1.1458236980074581</v>
      </c>
      <c r="E75">
        <v>1.1065328774529886</v>
      </c>
      <c r="F75">
        <v>1.0387331369787691</v>
      </c>
    </row>
    <row r="76" spans="1:16" x14ac:dyDescent="0.3">
      <c r="A76" t="s">
        <v>266</v>
      </c>
      <c r="B76" t="s">
        <v>146</v>
      </c>
      <c r="C76">
        <v>1.9839614013443629</v>
      </c>
      <c r="D76">
        <v>1.6327366029103767</v>
      </c>
      <c r="E76">
        <v>1.261837276574052</v>
      </c>
      <c r="F76">
        <v>1.1794614435257895</v>
      </c>
    </row>
    <row r="77" spans="1:16" x14ac:dyDescent="0.3">
      <c r="B77" t="s">
        <v>243</v>
      </c>
      <c r="H77">
        <v>0.80246239998911106</v>
      </c>
      <c r="I77">
        <v>0.74565642778183339</v>
      </c>
      <c r="J77">
        <v>0.81247140557066677</v>
      </c>
      <c r="K77">
        <v>0.8220310833161667</v>
      </c>
    </row>
    <row r="78" spans="1:16" x14ac:dyDescent="0.3">
      <c r="B78" t="s">
        <v>222</v>
      </c>
      <c r="H78">
        <v>1.0070999528056666</v>
      </c>
      <c r="I78">
        <v>0.92542086749216657</v>
      </c>
      <c r="J78">
        <v>0.90469106704233326</v>
      </c>
      <c r="K78">
        <v>0.88355504494994419</v>
      </c>
    </row>
    <row r="79" spans="1:16" x14ac:dyDescent="0.3">
      <c r="B79" t="s">
        <v>225</v>
      </c>
      <c r="H79">
        <v>0.59069663887677792</v>
      </c>
      <c r="I79">
        <v>0.59581423338061112</v>
      </c>
      <c r="J79">
        <v>0.59590987780316684</v>
      </c>
      <c r="K79">
        <v>0.62794009443472221</v>
      </c>
    </row>
    <row r="80" spans="1:16" x14ac:dyDescent="0.3">
      <c r="B80" t="s">
        <v>223</v>
      </c>
      <c r="H80">
        <v>0.88292410009627786</v>
      </c>
      <c r="I80">
        <v>0.86301525777172217</v>
      </c>
      <c r="J80">
        <v>0.84372333836738878</v>
      </c>
      <c r="K80">
        <v>0.91662395958061105</v>
      </c>
    </row>
    <row r="81" spans="2:16" x14ac:dyDescent="0.3">
      <c r="B81" t="s">
        <v>165</v>
      </c>
      <c r="H81">
        <v>1.0388746016263886</v>
      </c>
      <c r="I81">
        <v>1.1721704449753889</v>
      </c>
      <c r="J81">
        <v>1.1189451341124443</v>
      </c>
      <c r="K81">
        <v>1.0295603888524998</v>
      </c>
    </row>
    <row r="82" spans="2:16" x14ac:dyDescent="0.3">
      <c r="B82" t="s">
        <v>149</v>
      </c>
      <c r="H82">
        <v>1.2877230444294447</v>
      </c>
      <c r="I82">
        <v>1.2289089499657777</v>
      </c>
      <c r="J82">
        <v>1.1389011055524445</v>
      </c>
      <c r="K82">
        <v>1.1986835611196112</v>
      </c>
    </row>
    <row r="83" spans="2:16" x14ac:dyDescent="0.3">
      <c r="B83" t="s">
        <v>215</v>
      </c>
      <c r="H83">
        <v>1.7761427555755556</v>
      </c>
      <c r="I83">
        <v>1.8254688166383335</v>
      </c>
      <c r="J83">
        <v>1.8674199722394447</v>
      </c>
      <c r="K83">
        <v>2.011381455555</v>
      </c>
    </row>
    <row r="84" spans="2:16" x14ac:dyDescent="0.3">
      <c r="B84" t="s">
        <v>148</v>
      </c>
      <c r="M84">
        <v>0.94188449141055541</v>
      </c>
      <c r="N84">
        <v>0.91550991290561123</v>
      </c>
      <c r="O84">
        <v>0.93438683313177784</v>
      </c>
      <c r="P84">
        <v>1.048286455986611</v>
      </c>
    </row>
    <row r="85" spans="2:16" x14ac:dyDescent="0.3">
      <c r="B85" t="s">
        <v>284</v>
      </c>
      <c r="M85">
        <v>0.67204642222433331</v>
      </c>
      <c r="N85">
        <v>0.67195115001399996</v>
      </c>
      <c r="O85">
        <v>0.68562855001400003</v>
      </c>
      <c r="P85">
        <v>0.71500353888327772</v>
      </c>
    </row>
    <row r="86" spans="2:16" x14ac:dyDescent="0.3">
      <c r="B86" t="s">
        <v>259</v>
      </c>
      <c r="M86">
        <v>0.83544281371994455</v>
      </c>
      <c r="N86">
        <v>0.83367833758850007</v>
      </c>
      <c r="O86">
        <v>0.90235679766761123</v>
      </c>
      <c r="P86">
        <v>0.96840020953372219</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E0D85-4A9B-4727-A196-F16A0CFB7D11}">
  <dimension ref="A1:X73"/>
  <sheetViews>
    <sheetView topLeftCell="E44" workbookViewId="0">
      <selection activeCell="V59" activeCellId="4" sqref="G59 K59 N59:O59 R59:S59 V59:W59"/>
    </sheetView>
  </sheetViews>
  <sheetFormatPr defaultRowHeight="14.4" x14ac:dyDescent="0.3"/>
  <sheetData>
    <row r="1" spans="1:9" x14ac:dyDescent="0.3">
      <c r="A1" t="s">
        <v>0</v>
      </c>
      <c r="B1" t="s">
        <v>12</v>
      </c>
      <c r="C1" t="s">
        <v>3</v>
      </c>
      <c r="D1" t="s">
        <v>4</v>
      </c>
      <c r="E1" t="s">
        <v>14</v>
      </c>
      <c r="F1" t="s">
        <v>5</v>
      </c>
      <c r="G1" t="s">
        <v>75</v>
      </c>
      <c r="H1" t="s">
        <v>1</v>
      </c>
    </row>
    <row r="2" spans="1:9" x14ac:dyDescent="0.3">
      <c r="A2" t="s">
        <v>148</v>
      </c>
      <c r="C2" s="3">
        <v>44104</v>
      </c>
      <c r="D2">
        <v>1</v>
      </c>
      <c r="E2">
        <v>1</v>
      </c>
      <c r="F2" t="s">
        <v>144</v>
      </c>
      <c r="H2" t="s">
        <v>151</v>
      </c>
    </row>
    <row r="3" spans="1:9" x14ac:dyDescent="0.3">
      <c r="A3" t="s">
        <v>148</v>
      </c>
      <c r="C3" s="3">
        <v>44105</v>
      </c>
      <c r="D3">
        <v>1</v>
      </c>
      <c r="E3">
        <v>1</v>
      </c>
      <c r="F3" t="s">
        <v>144</v>
      </c>
      <c r="G3">
        <v>0</v>
      </c>
      <c r="H3">
        <v>0</v>
      </c>
    </row>
    <row r="4" spans="1:9" x14ac:dyDescent="0.3">
      <c r="A4" t="s">
        <v>148</v>
      </c>
      <c r="C4" s="3">
        <v>44106</v>
      </c>
      <c r="D4">
        <v>2</v>
      </c>
      <c r="E4">
        <v>2</v>
      </c>
      <c r="F4" t="s">
        <v>164</v>
      </c>
      <c r="G4">
        <v>80</v>
      </c>
      <c r="H4">
        <f>G4/80</f>
        <v>1</v>
      </c>
    </row>
    <row r="5" spans="1:9" x14ac:dyDescent="0.3">
      <c r="A5" t="s">
        <v>148</v>
      </c>
      <c r="C5" s="3">
        <v>44109</v>
      </c>
      <c r="D5">
        <v>3</v>
      </c>
      <c r="E5">
        <v>3</v>
      </c>
      <c r="F5" t="s">
        <v>144</v>
      </c>
      <c r="G5">
        <v>80</v>
      </c>
      <c r="H5">
        <f>G5/80</f>
        <v>1</v>
      </c>
    </row>
    <row r="6" spans="1:9" x14ac:dyDescent="0.3">
      <c r="C6" s="3">
        <v>44110</v>
      </c>
      <c r="D6">
        <v>4</v>
      </c>
      <c r="E6">
        <v>1</v>
      </c>
      <c r="F6" t="s">
        <v>166</v>
      </c>
      <c r="G6">
        <v>80</v>
      </c>
      <c r="H6">
        <f>G6/80</f>
        <v>1</v>
      </c>
    </row>
    <row r="7" spans="1:9" x14ac:dyDescent="0.3">
      <c r="C7" s="3">
        <v>44111</v>
      </c>
      <c r="D7">
        <v>5</v>
      </c>
      <c r="E7">
        <v>2</v>
      </c>
      <c r="F7" t="s">
        <v>166</v>
      </c>
    </row>
    <row r="8" spans="1:9" x14ac:dyDescent="0.3">
      <c r="C8" s="3">
        <v>44112</v>
      </c>
    </row>
    <row r="9" spans="1:9" x14ac:dyDescent="0.3">
      <c r="C9" s="3">
        <v>44113</v>
      </c>
    </row>
    <row r="11" spans="1:9" x14ac:dyDescent="0.3">
      <c r="A11" t="s">
        <v>148</v>
      </c>
      <c r="C11" s="3">
        <v>44229</v>
      </c>
      <c r="F11" t="s">
        <v>226</v>
      </c>
      <c r="I11" t="s">
        <v>251</v>
      </c>
    </row>
    <row r="12" spans="1:9" x14ac:dyDescent="0.3">
      <c r="A12" t="s">
        <v>148</v>
      </c>
      <c r="C12" s="3">
        <v>44230</v>
      </c>
      <c r="F12" t="s">
        <v>205</v>
      </c>
      <c r="H12">
        <v>0.95</v>
      </c>
      <c r="I12" t="s">
        <v>251</v>
      </c>
    </row>
    <row r="13" spans="1:9" x14ac:dyDescent="0.3">
      <c r="A13" t="s">
        <v>148</v>
      </c>
      <c r="C13" s="3">
        <v>44231</v>
      </c>
      <c r="F13" t="s">
        <v>205</v>
      </c>
      <c r="H13">
        <v>1</v>
      </c>
    </row>
    <row r="14" spans="1:9" x14ac:dyDescent="0.3">
      <c r="A14" t="s">
        <v>148</v>
      </c>
      <c r="C14" s="3">
        <v>44232</v>
      </c>
      <c r="F14" t="s">
        <v>224</v>
      </c>
      <c r="H14">
        <v>0.97499999999999998</v>
      </c>
    </row>
    <row r="15" spans="1:9" x14ac:dyDescent="0.3">
      <c r="A15" t="s">
        <v>148</v>
      </c>
      <c r="C15" s="3">
        <v>44233</v>
      </c>
      <c r="F15" t="s">
        <v>224</v>
      </c>
      <c r="H15">
        <v>1</v>
      </c>
    </row>
    <row r="16" spans="1:9" x14ac:dyDescent="0.3">
      <c r="A16" t="s">
        <v>148</v>
      </c>
      <c r="C16" s="3">
        <v>44235</v>
      </c>
      <c r="F16" t="s">
        <v>252</v>
      </c>
      <c r="H16">
        <v>0.98750000000000004</v>
      </c>
    </row>
    <row r="17" spans="1:24" x14ac:dyDescent="0.3">
      <c r="A17" t="s">
        <v>148</v>
      </c>
      <c r="C17" s="3">
        <v>44236</v>
      </c>
      <c r="F17" t="s">
        <v>252</v>
      </c>
      <c r="H17">
        <v>0.96250000000000002</v>
      </c>
    </row>
    <row r="20" spans="1:24" x14ac:dyDescent="0.3">
      <c r="H20" t="s">
        <v>53</v>
      </c>
      <c r="I20" t="s">
        <v>57</v>
      </c>
      <c r="J20" t="s">
        <v>58</v>
      </c>
      <c r="K20" t="s">
        <v>54</v>
      </c>
      <c r="L20" t="s">
        <v>56</v>
      </c>
      <c r="M20" t="s">
        <v>59</v>
      </c>
      <c r="N20" t="s">
        <v>60</v>
      </c>
      <c r="O20" t="s">
        <v>54</v>
      </c>
      <c r="P20" t="s">
        <v>56</v>
      </c>
      <c r="Q20" t="s">
        <v>61</v>
      </c>
      <c r="R20" t="s">
        <v>62</v>
      </c>
      <c r="S20" t="s">
        <v>54</v>
      </c>
      <c r="T20" t="s">
        <v>56</v>
      </c>
      <c r="U20" t="s">
        <v>63</v>
      </c>
      <c r="V20" t="s">
        <v>64</v>
      </c>
      <c r="W20" t="s">
        <v>54</v>
      </c>
      <c r="X20" t="s">
        <v>56</v>
      </c>
    </row>
    <row r="21" spans="1:24" x14ac:dyDescent="0.3">
      <c r="A21" t="s">
        <v>148</v>
      </c>
      <c r="F21" s="3">
        <v>44237</v>
      </c>
      <c r="G21" t="s">
        <v>185</v>
      </c>
      <c r="H21">
        <v>4</v>
      </c>
      <c r="I21">
        <v>1.31939887260375</v>
      </c>
      <c r="J21">
        <v>0.9955160079816805</v>
      </c>
      <c r="K21">
        <v>0</v>
      </c>
      <c r="L21">
        <v>1</v>
      </c>
      <c r="M21">
        <v>1.2533423076480417</v>
      </c>
      <c r="N21">
        <v>0.97630508164126339</v>
      </c>
      <c r="O21">
        <v>1</v>
      </c>
      <c r="P21">
        <v>1</v>
      </c>
      <c r="Q21">
        <v>1.4432747733371667</v>
      </c>
      <c r="R21">
        <v>1.2147045938486583</v>
      </c>
      <c r="S21">
        <v>0</v>
      </c>
      <c r="T21">
        <v>1</v>
      </c>
      <c r="U21">
        <v>1.3933241874399582</v>
      </c>
      <c r="V21">
        <v>1.0064897819473786</v>
      </c>
      <c r="W21">
        <v>1</v>
      </c>
      <c r="X21">
        <v>1</v>
      </c>
    </row>
    <row r="22" spans="1:24" x14ac:dyDescent="0.3">
      <c r="A22" t="s">
        <v>148</v>
      </c>
      <c r="F22" s="3">
        <v>44238</v>
      </c>
      <c r="G22" t="s">
        <v>187</v>
      </c>
      <c r="H22">
        <v>2</v>
      </c>
      <c r="I22">
        <v>1.1833661795277501</v>
      </c>
      <c r="J22">
        <v>0.86302225834394597</v>
      </c>
      <c r="K22">
        <v>0</v>
      </c>
      <c r="L22">
        <v>0</v>
      </c>
      <c r="M22">
        <v>1.3055769849475831</v>
      </c>
      <c r="N22">
        <v>1.0227136350420383</v>
      </c>
      <c r="O22">
        <v>0</v>
      </c>
      <c r="P22">
        <v>0</v>
      </c>
      <c r="Q22">
        <v>1.3828425909789583</v>
      </c>
      <c r="R22">
        <v>1.179192987959915</v>
      </c>
      <c r="S22">
        <v>1</v>
      </c>
      <c r="T22">
        <v>1</v>
      </c>
      <c r="U22">
        <v>1.1924167725592085</v>
      </c>
      <c r="V22">
        <v>0.85945412889420569</v>
      </c>
      <c r="W22">
        <v>0</v>
      </c>
      <c r="X22">
        <v>0</v>
      </c>
    </row>
    <row r="23" spans="1:24" x14ac:dyDescent="0.3">
      <c r="A23" t="s">
        <v>148</v>
      </c>
      <c r="F23" s="3">
        <v>44239</v>
      </c>
      <c r="G23" t="s">
        <v>188</v>
      </c>
      <c r="H23">
        <v>1</v>
      </c>
      <c r="I23">
        <v>1.3026470052937502</v>
      </c>
      <c r="J23">
        <v>1.0045050951270535</v>
      </c>
      <c r="K23">
        <v>0</v>
      </c>
      <c r="L23">
        <v>1</v>
      </c>
      <c r="M23">
        <v>1.1222085690049164</v>
      </c>
      <c r="N23">
        <v>0.66242621161756265</v>
      </c>
      <c r="O23">
        <v>0</v>
      </c>
      <c r="P23">
        <v>0</v>
      </c>
      <c r="Q23">
        <v>1.236077399688875</v>
      </c>
      <c r="R23">
        <v>0.76787809508160842</v>
      </c>
      <c r="S23">
        <v>1</v>
      </c>
      <c r="T23">
        <v>0</v>
      </c>
      <c r="U23">
        <v>1.3989100007830835</v>
      </c>
      <c r="V23">
        <v>0.84917392151795434</v>
      </c>
      <c r="W23">
        <v>2</v>
      </c>
      <c r="X23">
        <v>0</v>
      </c>
    </row>
    <row r="24" spans="1:24" x14ac:dyDescent="0.3">
      <c r="A24" t="s">
        <v>148</v>
      </c>
      <c r="F24" s="3">
        <v>44240</v>
      </c>
      <c r="G24" t="s">
        <v>189</v>
      </c>
      <c r="H24">
        <v>1</v>
      </c>
      <c r="I24">
        <v>1.2291636053205417</v>
      </c>
      <c r="J24">
        <v>0.73609777685903333</v>
      </c>
      <c r="K24">
        <v>0</v>
      </c>
      <c r="L24">
        <v>0</v>
      </c>
      <c r="M24">
        <v>1.0824483304045001</v>
      </c>
      <c r="N24">
        <v>0.55936129619693153</v>
      </c>
      <c r="O24">
        <v>0</v>
      </c>
      <c r="P24">
        <v>0</v>
      </c>
      <c r="Q24">
        <v>1.1482691170071251</v>
      </c>
      <c r="R24">
        <v>0.85618248790107987</v>
      </c>
      <c r="S24">
        <v>0</v>
      </c>
      <c r="T24">
        <v>0</v>
      </c>
      <c r="U24">
        <v>1.3143210037872499</v>
      </c>
      <c r="V24">
        <v>0.60378344445121335</v>
      </c>
      <c r="W24">
        <v>1</v>
      </c>
      <c r="X24">
        <v>0</v>
      </c>
    </row>
    <row r="25" spans="1:24" x14ac:dyDescent="0.3">
      <c r="A25" t="s">
        <v>148</v>
      </c>
      <c r="F25" s="3">
        <v>44242</v>
      </c>
      <c r="G25" t="s">
        <v>190</v>
      </c>
      <c r="H25">
        <v>4</v>
      </c>
      <c r="I25">
        <v>1.3257979912982083</v>
      </c>
      <c r="J25">
        <v>0.86105837778033811</v>
      </c>
      <c r="K25">
        <v>0</v>
      </c>
      <c r="L25">
        <v>0</v>
      </c>
      <c r="M25">
        <v>1.0961535006797918</v>
      </c>
      <c r="N25">
        <v>0.40196427212927854</v>
      </c>
      <c r="O25">
        <v>1</v>
      </c>
      <c r="P25">
        <v>0</v>
      </c>
      <c r="Q25">
        <v>1.4930454122304164</v>
      </c>
      <c r="R25">
        <v>1.1863908534345522</v>
      </c>
      <c r="S25">
        <v>0</v>
      </c>
      <c r="T25">
        <v>0</v>
      </c>
      <c r="U25">
        <v>1.33190004478725</v>
      </c>
      <c r="V25">
        <v>0.82190151494503938</v>
      </c>
      <c r="W25">
        <v>0</v>
      </c>
      <c r="X25">
        <v>0</v>
      </c>
    </row>
    <row r="26" spans="1:24" x14ac:dyDescent="0.3">
      <c r="A26" t="s">
        <v>148</v>
      </c>
      <c r="F26" s="3">
        <v>44243</v>
      </c>
      <c r="G26" t="s">
        <v>191</v>
      </c>
      <c r="H26">
        <v>1</v>
      </c>
      <c r="I26">
        <v>1.0910873679087918</v>
      </c>
      <c r="J26">
        <v>0.53416725822630828</v>
      </c>
      <c r="K26">
        <v>0</v>
      </c>
      <c r="L26">
        <v>0</v>
      </c>
      <c r="M26">
        <v>1.0942386669241666</v>
      </c>
      <c r="N26">
        <v>0.52507814494973903</v>
      </c>
      <c r="O26">
        <v>0</v>
      </c>
      <c r="P26">
        <v>0</v>
      </c>
      <c r="Q26">
        <v>1.1098359545627918</v>
      </c>
      <c r="R26">
        <v>0.64549605620952932</v>
      </c>
      <c r="S26">
        <v>0</v>
      </c>
      <c r="T26">
        <v>0</v>
      </c>
      <c r="U26">
        <v>0.91165070669383352</v>
      </c>
      <c r="V26">
        <v>0.30475061798600822</v>
      </c>
      <c r="W26">
        <v>1</v>
      </c>
      <c r="X26">
        <v>0</v>
      </c>
    </row>
    <row r="27" spans="1:24" x14ac:dyDescent="0.3">
      <c r="A27" t="s">
        <v>148</v>
      </c>
      <c r="F27" s="3">
        <v>44244</v>
      </c>
      <c r="G27" t="s">
        <v>192</v>
      </c>
      <c r="H27">
        <v>0</v>
      </c>
      <c r="I27">
        <v>1.1126542836466669</v>
      </c>
      <c r="J27">
        <v>0.59983356092879425</v>
      </c>
      <c r="K27">
        <v>0</v>
      </c>
      <c r="L27">
        <v>0</v>
      </c>
      <c r="M27">
        <v>1.0199774627531248</v>
      </c>
      <c r="N27">
        <v>0.40862516106301783</v>
      </c>
      <c r="O27">
        <v>1</v>
      </c>
      <c r="P27">
        <v>0</v>
      </c>
      <c r="Q27">
        <v>1.2421342177530836</v>
      </c>
      <c r="R27">
        <v>0.77250292492639672</v>
      </c>
      <c r="S27">
        <v>0</v>
      </c>
      <c r="T27">
        <v>0</v>
      </c>
      <c r="U27">
        <v>1.2467979965789169</v>
      </c>
      <c r="V27">
        <v>0.62373540119743376</v>
      </c>
      <c r="W27">
        <v>0</v>
      </c>
      <c r="X27">
        <v>0</v>
      </c>
    </row>
    <row r="28" spans="1:24" x14ac:dyDescent="0.3">
      <c r="F28" s="3">
        <v>44245</v>
      </c>
      <c r="G28" t="s">
        <v>193</v>
      </c>
      <c r="H28">
        <v>1</v>
      </c>
      <c r="I28">
        <v>1.0357014747471667</v>
      </c>
      <c r="J28">
        <v>0.77301189964011219</v>
      </c>
      <c r="K28">
        <v>0</v>
      </c>
      <c r="L28">
        <v>0</v>
      </c>
      <c r="M28">
        <v>0.95767325948724968</v>
      </c>
      <c r="N28">
        <v>0.41761321118749539</v>
      </c>
      <c r="O28">
        <v>0</v>
      </c>
      <c r="P28">
        <v>0</v>
      </c>
      <c r="Q28">
        <v>0.97576472363450029</v>
      </c>
      <c r="R28">
        <v>0.44018732410585454</v>
      </c>
      <c r="S28">
        <v>0</v>
      </c>
      <c r="T28">
        <v>0</v>
      </c>
      <c r="U28">
        <v>1.1266695058182083</v>
      </c>
      <c r="V28">
        <v>0.51410067383326263</v>
      </c>
      <c r="W28">
        <v>3</v>
      </c>
      <c r="X28">
        <v>0</v>
      </c>
    </row>
    <row r="29" spans="1:24" x14ac:dyDescent="0.3">
      <c r="F29" s="3">
        <v>44246</v>
      </c>
      <c r="G29" t="s">
        <v>194</v>
      </c>
      <c r="H29">
        <v>0</v>
      </c>
      <c r="I29">
        <v>1.073705453815917</v>
      </c>
      <c r="J29">
        <v>0.60919366525379881</v>
      </c>
      <c r="K29">
        <v>0</v>
      </c>
      <c r="L29">
        <v>0</v>
      </c>
      <c r="M29">
        <v>0.89426246829858325</v>
      </c>
      <c r="N29">
        <v>0.33824256917505224</v>
      </c>
      <c r="O29">
        <v>0</v>
      </c>
      <c r="P29">
        <v>0</v>
      </c>
      <c r="Q29">
        <v>1.0033844182941667</v>
      </c>
      <c r="R29">
        <v>0.3111105903841101</v>
      </c>
      <c r="S29">
        <v>0</v>
      </c>
      <c r="T29">
        <v>0</v>
      </c>
      <c r="U29">
        <v>1.328114409089</v>
      </c>
      <c r="V29">
        <v>0.76947480281792124</v>
      </c>
      <c r="W29">
        <v>0</v>
      </c>
      <c r="X29">
        <v>0</v>
      </c>
    </row>
    <row r="30" spans="1:24" x14ac:dyDescent="0.3">
      <c r="H30">
        <f>SUM(H21:H29)</f>
        <v>14</v>
      </c>
      <c r="I30">
        <f>AVERAGE(I21:I29)</f>
        <v>1.185946914906949</v>
      </c>
      <c r="K30">
        <f>SUM(K21:K29)</f>
        <v>0</v>
      </c>
      <c r="L30">
        <f>SUM(L21:L29)</f>
        <v>2</v>
      </c>
      <c r="M30">
        <f>AVERAGE(M21:M29)</f>
        <v>1.0917646166831065</v>
      </c>
      <c r="O30">
        <f>SUM(O21:O29)</f>
        <v>3</v>
      </c>
      <c r="P30">
        <f>SUM(P21:P29)</f>
        <v>1</v>
      </c>
      <c r="Q30">
        <f>AVERAGE(Q21:Q29)</f>
        <v>1.2260698452763426</v>
      </c>
      <c r="S30">
        <f>SUM(S21:S29)</f>
        <v>2</v>
      </c>
      <c r="T30">
        <f>SUM(T21:T29)</f>
        <v>2</v>
      </c>
      <c r="U30">
        <f>AVERAGE(U21:U29)</f>
        <v>1.2493449586151899</v>
      </c>
      <c r="W30">
        <f>SUM(W21:W29)</f>
        <v>8</v>
      </c>
      <c r="X30">
        <f>SUM(X21:X29)</f>
        <v>1</v>
      </c>
    </row>
    <row r="31" spans="1:24" x14ac:dyDescent="0.3">
      <c r="I31">
        <f>_xlfn.STDEV.S(I21:I29)</f>
        <v>0.11313873316254232</v>
      </c>
      <c r="M31">
        <f>_xlfn.STDEV.S(M21:M29)</f>
        <v>0.12990529042885743</v>
      </c>
      <c r="Q31">
        <f>_xlfn.STDEV.S(Q21:Q29)</f>
        <v>0.18547053913893252</v>
      </c>
      <c r="U31">
        <f>_xlfn.STDEV.S(U21:U29)</f>
        <v>0.1551916376136262</v>
      </c>
    </row>
    <row r="33" spans="1:11" x14ac:dyDescent="0.3">
      <c r="G33" t="s">
        <v>250</v>
      </c>
      <c r="H33" t="s">
        <v>209</v>
      </c>
      <c r="I33" t="s">
        <v>210</v>
      </c>
      <c r="J33" t="s">
        <v>211</v>
      </c>
      <c r="K33" t="s">
        <v>212</v>
      </c>
    </row>
    <row r="34" spans="1:11" x14ac:dyDescent="0.3">
      <c r="F34" s="3">
        <v>44237</v>
      </c>
      <c r="G34" t="s">
        <v>185</v>
      </c>
      <c r="H34">
        <v>0.98474483581950001</v>
      </c>
      <c r="I34">
        <v>0.89306668637450004</v>
      </c>
      <c r="J34">
        <v>1.0417168213600001</v>
      </c>
      <c r="K34">
        <v>0.96656112185299992</v>
      </c>
    </row>
    <row r="35" spans="1:11" x14ac:dyDescent="0.3">
      <c r="F35" s="3">
        <v>44238</v>
      </c>
      <c r="G35" t="s">
        <v>187</v>
      </c>
      <c r="H35">
        <v>0.85417678562249999</v>
      </c>
      <c r="I35">
        <v>0.860737370705</v>
      </c>
      <c r="J35">
        <v>0.95221116179900001</v>
      </c>
      <c r="K35">
        <v>0.98307147310700005</v>
      </c>
    </row>
    <row r="36" spans="1:11" x14ac:dyDescent="0.3">
      <c r="F36" s="3">
        <v>44239</v>
      </c>
      <c r="G36" t="s">
        <v>188</v>
      </c>
      <c r="H36">
        <v>1.01491574012</v>
      </c>
      <c r="I36">
        <v>0.96350124594750008</v>
      </c>
      <c r="J36">
        <v>0.90060418800550002</v>
      </c>
      <c r="K36">
        <v>1.1485804023399999</v>
      </c>
    </row>
    <row r="37" spans="1:11" x14ac:dyDescent="0.3">
      <c r="F37" s="3">
        <v>44240</v>
      </c>
      <c r="G37" t="s">
        <v>189</v>
      </c>
      <c r="H37">
        <v>1.10092069049</v>
      </c>
      <c r="I37">
        <v>0.88442864129350007</v>
      </c>
      <c r="J37">
        <v>0.89914596246699996</v>
      </c>
      <c r="K37">
        <v>1.1487194276450001</v>
      </c>
    </row>
    <row r="38" spans="1:11" x14ac:dyDescent="0.3">
      <c r="F38" s="3">
        <v>44242</v>
      </c>
      <c r="G38" t="s">
        <v>190</v>
      </c>
      <c r="H38">
        <v>1.0667256788199999</v>
      </c>
      <c r="I38">
        <v>1.0699799998100001</v>
      </c>
      <c r="J38">
        <v>1.029580356693</v>
      </c>
      <c r="K38">
        <v>1.1158093039149999</v>
      </c>
    </row>
    <row r="39" spans="1:11" x14ac:dyDescent="0.3">
      <c r="F39" s="3">
        <v>44243</v>
      </c>
      <c r="G39" t="s">
        <v>191</v>
      </c>
      <c r="H39">
        <v>0.90137674011949998</v>
      </c>
      <c r="I39">
        <v>0.93860191343999999</v>
      </c>
      <c r="J39">
        <v>0.82006425051050003</v>
      </c>
      <c r="K39">
        <v>0.89137840313200001</v>
      </c>
    </row>
    <row r="40" spans="1:11" x14ac:dyDescent="0.3">
      <c r="F40" s="3">
        <v>44244</v>
      </c>
      <c r="G40" t="s">
        <v>192</v>
      </c>
      <c r="H40">
        <v>0.98282759446000001</v>
      </c>
      <c r="I40">
        <v>0.97778795043300004</v>
      </c>
      <c r="J40">
        <v>0.98996624692349999</v>
      </c>
      <c r="K40">
        <v>1.1165655804850001</v>
      </c>
    </row>
    <row r="41" spans="1:11" x14ac:dyDescent="0.3">
      <c r="F41" s="3">
        <v>44245</v>
      </c>
      <c r="G41" t="s">
        <v>193</v>
      </c>
      <c r="H41">
        <v>0.71434941297749999</v>
      </c>
      <c r="I41">
        <v>0.8114260234870001</v>
      </c>
      <c r="J41">
        <v>0.86066143182650001</v>
      </c>
      <c r="K41">
        <v>1.0134559155475</v>
      </c>
    </row>
    <row r="42" spans="1:11" x14ac:dyDescent="0.3">
      <c r="F42" s="3">
        <v>44246</v>
      </c>
      <c r="G42" t="s">
        <v>194</v>
      </c>
      <c r="H42">
        <v>0.85692294426600002</v>
      </c>
      <c r="I42">
        <v>0.84005938465999996</v>
      </c>
      <c r="J42">
        <v>0.91553107860100003</v>
      </c>
      <c r="K42">
        <v>1.050436475855</v>
      </c>
    </row>
    <row r="43" spans="1:11" x14ac:dyDescent="0.3">
      <c r="H43">
        <f>AVERAGE(H34:H42)</f>
        <v>0.94188449141055541</v>
      </c>
      <c r="I43">
        <f t="shared" ref="I43:K43" si="0">AVERAGE(I34:I42)</f>
        <v>0.91550991290561123</v>
      </c>
      <c r="J43">
        <f t="shared" si="0"/>
        <v>0.93438683313177784</v>
      </c>
      <c r="K43">
        <f t="shared" si="0"/>
        <v>1.048286455986611</v>
      </c>
    </row>
    <row r="44" spans="1:11" x14ac:dyDescent="0.3">
      <c r="H44">
        <f>_xlfn.STDEV.S(H34:H42)</f>
        <v>0.12147476114900707</v>
      </c>
      <c r="I44">
        <f t="shared" ref="I44:K44" si="1">_xlfn.STDEV.S(I34:I42)</f>
        <v>8.0290086353054665E-2</v>
      </c>
      <c r="J44">
        <f t="shared" si="1"/>
        <v>7.5193188256672927E-2</v>
      </c>
      <c r="K44">
        <f t="shared" si="1"/>
        <v>9.0923719210443676E-2</v>
      </c>
    </row>
    <row r="46" spans="1:11" x14ac:dyDescent="0.3">
      <c r="A46" t="s">
        <v>0</v>
      </c>
      <c r="B46" t="s">
        <v>12</v>
      </c>
      <c r="C46" t="s">
        <v>3</v>
      </c>
      <c r="D46" t="s">
        <v>4</v>
      </c>
      <c r="E46" t="s">
        <v>14</v>
      </c>
      <c r="F46" t="s">
        <v>5</v>
      </c>
      <c r="G46" t="s">
        <v>75</v>
      </c>
      <c r="H46" t="s">
        <v>1</v>
      </c>
    </row>
    <row r="47" spans="1:11" x14ac:dyDescent="0.3">
      <c r="A47" t="s">
        <v>296</v>
      </c>
      <c r="C47" s="3">
        <v>44252</v>
      </c>
      <c r="F47" t="s">
        <v>295</v>
      </c>
      <c r="H47">
        <v>0.9</v>
      </c>
      <c r="I47" t="s">
        <v>292</v>
      </c>
    </row>
    <row r="49" spans="1:23" x14ac:dyDescent="0.3">
      <c r="A49" t="s">
        <v>0</v>
      </c>
      <c r="B49" t="s">
        <v>12</v>
      </c>
      <c r="C49" t="s">
        <v>3</v>
      </c>
      <c r="D49" t="s">
        <v>4</v>
      </c>
      <c r="E49" t="s">
        <v>14</v>
      </c>
      <c r="F49" t="s">
        <v>5</v>
      </c>
      <c r="G49" t="s">
        <v>53</v>
      </c>
      <c r="H49" t="s">
        <v>57</v>
      </c>
      <c r="I49" t="s">
        <v>58</v>
      </c>
      <c r="J49" t="s">
        <v>54</v>
      </c>
      <c r="K49" t="s">
        <v>56</v>
      </c>
      <c r="L49" t="s">
        <v>59</v>
      </c>
      <c r="M49" t="s">
        <v>60</v>
      </c>
      <c r="N49" t="s">
        <v>54</v>
      </c>
      <c r="O49" t="s">
        <v>56</v>
      </c>
      <c r="P49" t="s">
        <v>61</v>
      </c>
      <c r="Q49" t="s">
        <v>62</v>
      </c>
      <c r="R49" t="s">
        <v>54</v>
      </c>
      <c r="S49" t="s">
        <v>56</v>
      </c>
      <c r="T49" t="s">
        <v>63</v>
      </c>
      <c r="U49" t="s">
        <v>64</v>
      </c>
      <c r="V49" t="s">
        <v>54</v>
      </c>
      <c r="W49" t="s">
        <v>56</v>
      </c>
    </row>
    <row r="50" spans="1:23" x14ac:dyDescent="0.3">
      <c r="A50" t="s">
        <v>148</v>
      </c>
      <c r="B50">
        <v>2019</v>
      </c>
      <c r="C50" s="3">
        <v>44253</v>
      </c>
      <c r="E50" t="s">
        <v>185</v>
      </c>
      <c r="F50" t="s">
        <v>292</v>
      </c>
      <c r="G50">
        <v>3</v>
      </c>
      <c r="H50">
        <v>1.2111500999987084</v>
      </c>
      <c r="I50">
        <v>0.874030801547096</v>
      </c>
      <c r="J50">
        <v>0</v>
      </c>
      <c r="K50">
        <v>0</v>
      </c>
      <c r="L50">
        <v>0.96836077084354166</v>
      </c>
      <c r="M50">
        <v>0.35383479114182254</v>
      </c>
      <c r="N50">
        <v>0</v>
      </c>
      <c r="O50">
        <v>0</v>
      </c>
      <c r="P50">
        <v>1.1618699250100832</v>
      </c>
      <c r="Q50">
        <v>0.72632221138290221</v>
      </c>
      <c r="R50">
        <v>0</v>
      </c>
      <c r="S50">
        <v>0</v>
      </c>
      <c r="T50">
        <v>1.0544555708278751</v>
      </c>
      <c r="U50">
        <v>0.60888906581220248</v>
      </c>
      <c r="V50">
        <v>0</v>
      </c>
      <c r="W50">
        <v>0</v>
      </c>
    </row>
    <row r="51" spans="1:23" x14ac:dyDescent="0.3">
      <c r="A51" t="s">
        <v>148</v>
      </c>
      <c r="B51">
        <v>2020</v>
      </c>
      <c r="C51" s="3">
        <v>44254</v>
      </c>
      <c r="E51" t="s">
        <v>187</v>
      </c>
      <c r="F51" t="s">
        <v>292</v>
      </c>
      <c r="G51">
        <v>2</v>
      </c>
      <c r="H51">
        <v>0.94485085834000027</v>
      </c>
      <c r="I51">
        <v>0.38157614054828987</v>
      </c>
      <c r="J51">
        <v>0</v>
      </c>
      <c r="K51">
        <v>0</v>
      </c>
      <c r="L51">
        <v>0.87536907082520832</v>
      </c>
      <c r="M51">
        <v>0.30668127496243824</v>
      </c>
      <c r="N51">
        <v>0</v>
      </c>
      <c r="O51">
        <v>0</v>
      </c>
      <c r="P51">
        <v>0.806531724985875</v>
      </c>
      <c r="Q51">
        <v>0.38710713757218379</v>
      </c>
      <c r="R51">
        <v>0</v>
      </c>
      <c r="S51">
        <v>0</v>
      </c>
      <c r="T51">
        <v>0.78726984579904169</v>
      </c>
      <c r="U51">
        <v>0.28118019052878762</v>
      </c>
      <c r="V51">
        <v>0</v>
      </c>
      <c r="W51">
        <v>0</v>
      </c>
    </row>
    <row r="52" spans="1:23" x14ac:dyDescent="0.3">
      <c r="A52" t="s">
        <v>148</v>
      </c>
      <c r="B52">
        <v>2021</v>
      </c>
      <c r="C52" s="3">
        <v>44255</v>
      </c>
      <c r="E52" t="s">
        <v>188</v>
      </c>
      <c r="F52" t="s">
        <v>292</v>
      </c>
      <c r="G52">
        <v>3</v>
      </c>
      <c r="H52">
        <v>0.91951723331750002</v>
      </c>
      <c r="I52">
        <v>0.50242594342446234</v>
      </c>
      <c r="J52">
        <v>0</v>
      </c>
      <c r="K52">
        <v>0</v>
      </c>
      <c r="L52">
        <v>0.78171458331041688</v>
      </c>
      <c r="M52">
        <v>0.32455312822344556</v>
      </c>
      <c r="N52">
        <v>0</v>
      </c>
      <c r="O52">
        <v>0</v>
      </c>
      <c r="P52">
        <v>0.83574989583537507</v>
      </c>
      <c r="Q52">
        <v>0.33711352305439157</v>
      </c>
      <c r="R52">
        <v>0</v>
      </c>
      <c r="S52">
        <v>0</v>
      </c>
      <c r="T52">
        <v>0.88751209582554169</v>
      </c>
      <c r="U52">
        <v>0.45735795928033657</v>
      </c>
      <c r="V52">
        <v>0</v>
      </c>
      <c r="W52">
        <v>0</v>
      </c>
    </row>
    <row r="53" spans="1:23" x14ac:dyDescent="0.3">
      <c r="A53" t="s">
        <v>148</v>
      </c>
      <c r="B53">
        <v>2022</v>
      </c>
      <c r="C53" s="3">
        <v>44256</v>
      </c>
      <c r="E53" t="s">
        <v>189</v>
      </c>
      <c r="F53" t="s">
        <v>292</v>
      </c>
      <c r="G53">
        <v>1</v>
      </c>
      <c r="H53">
        <v>0.89724782084020827</v>
      </c>
      <c r="I53">
        <v>0.44037181789796337</v>
      </c>
      <c r="J53">
        <v>0</v>
      </c>
      <c r="K53">
        <v>0</v>
      </c>
      <c r="L53">
        <v>0.80173240835750015</v>
      </c>
      <c r="M53">
        <v>0.30110341869423668</v>
      </c>
      <c r="N53">
        <v>0</v>
      </c>
      <c r="O53">
        <v>0</v>
      </c>
      <c r="P53">
        <v>0.71084614583112504</v>
      </c>
      <c r="Q53">
        <v>0.27039914261428433</v>
      </c>
      <c r="R53">
        <v>0</v>
      </c>
      <c r="S53">
        <v>0</v>
      </c>
      <c r="T53">
        <v>0.7839941499892501</v>
      </c>
      <c r="U53">
        <v>0.32892942564691047</v>
      </c>
      <c r="V53">
        <v>0</v>
      </c>
      <c r="W53">
        <v>0</v>
      </c>
    </row>
    <row r="54" spans="1:23" x14ac:dyDescent="0.3">
      <c r="A54" t="s">
        <v>148</v>
      </c>
      <c r="B54">
        <v>2023</v>
      </c>
      <c r="C54" s="3">
        <v>44257</v>
      </c>
      <c r="E54" t="s">
        <v>190</v>
      </c>
      <c r="F54" t="s">
        <v>292</v>
      </c>
      <c r="G54">
        <v>1</v>
      </c>
      <c r="H54">
        <v>1.0123987458546668</v>
      </c>
      <c r="I54">
        <v>0.6368842738580367</v>
      </c>
      <c r="J54">
        <v>0</v>
      </c>
      <c r="K54">
        <v>0</v>
      </c>
      <c r="L54">
        <v>0.98002262083716651</v>
      </c>
      <c r="M54">
        <v>0.43283126520484377</v>
      </c>
      <c r="N54">
        <v>0</v>
      </c>
      <c r="O54">
        <v>0</v>
      </c>
      <c r="P54">
        <v>0.91000476251558349</v>
      </c>
      <c r="Q54">
        <v>0.64302877733121377</v>
      </c>
      <c r="R54">
        <v>0</v>
      </c>
      <c r="S54">
        <v>0</v>
      </c>
      <c r="T54">
        <v>0.79044773332645824</v>
      </c>
      <c r="U54">
        <v>0.33399395487536837</v>
      </c>
      <c r="V54">
        <v>0</v>
      </c>
      <c r="W54">
        <v>0</v>
      </c>
    </row>
    <row r="55" spans="1:23" x14ac:dyDescent="0.3">
      <c r="E55" t="s">
        <v>191</v>
      </c>
      <c r="F55" t="s">
        <v>292</v>
      </c>
      <c r="G55">
        <v>3</v>
      </c>
      <c r="H55">
        <v>1.2208437750135002</v>
      </c>
      <c r="I55">
        <v>0.93107465036939197</v>
      </c>
      <c r="J55">
        <v>0</v>
      </c>
      <c r="K55">
        <v>0</v>
      </c>
      <c r="L55">
        <v>0.74363017496491668</v>
      </c>
      <c r="M55">
        <v>0.28450273934557835</v>
      </c>
      <c r="N55">
        <v>0</v>
      </c>
      <c r="O55">
        <v>0</v>
      </c>
      <c r="P55">
        <v>0.89997064166966689</v>
      </c>
      <c r="Q55">
        <v>0.57542279837944521</v>
      </c>
      <c r="R55">
        <v>0</v>
      </c>
      <c r="S55">
        <v>0</v>
      </c>
      <c r="T55">
        <v>0.85722601663974995</v>
      </c>
      <c r="U55">
        <v>0.39214784381727025</v>
      </c>
      <c r="V55">
        <v>0</v>
      </c>
      <c r="W55">
        <v>0</v>
      </c>
    </row>
    <row r="56" spans="1:23" x14ac:dyDescent="0.3">
      <c r="E56" t="s">
        <v>192</v>
      </c>
      <c r="F56" t="s">
        <v>292</v>
      </c>
      <c r="G56">
        <v>1</v>
      </c>
      <c r="H56">
        <v>0.89332321666470837</v>
      </c>
      <c r="I56">
        <v>0.47723465058962017</v>
      </c>
      <c r="J56">
        <v>0</v>
      </c>
      <c r="K56">
        <v>0</v>
      </c>
      <c r="L56">
        <v>0.89986020001679179</v>
      </c>
      <c r="M56">
        <v>0.41208562243691604</v>
      </c>
      <c r="N56">
        <v>0</v>
      </c>
      <c r="O56">
        <v>0</v>
      </c>
      <c r="P56">
        <v>0.94129539168599996</v>
      </c>
      <c r="Q56">
        <v>0.48165645526698064</v>
      </c>
      <c r="R56">
        <v>0</v>
      </c>
      <c r="S56">
        <v>0</v>
      </c>
      <c r="T56">
        <v>1.0261258458098335</v>
      </c>
      <c r="U56">
        <v>0.47590940679792748</v>
      </c>
      <c r="V56">
        <v>0</v>
      </c>
      <c r="W56">
        <v>0</v>
      </c>
    </row>
    <row r="57" spans="1:23" x14ac:dyDescent="0.3">
      <c r="E57" t="s">
        <v>193</v>
      </c>
      <c r="F57" t="s">
        <v>292</v>
      </c>
      <c r="G57">
        <v>1</v>
      </c>
      <c r="H57">
        <v>1.3317304458266663</v>
      </c>
      <c r="I57">
        <v>1.1029203402431893</v>
      </c>
      <c r="J57">
        <v>0</v>
      </c>
      <c r="K57">
        <v>1</v>
      </c>
      <c r="L57">
        <v>1.0622027583015419</v>
      </c>
      <c r="M57">
        <v>1.1381129556189338</v>
      </c>
      <c r="N57">
        <v>0</v>
      </c>
      <c r="O57">
        <v>0</v>
      </c>
      <c r="P57">
        <v>0.94491282080291672</v>
      </c>
      <c r="Q57">
        <v>0.39528874558602489</v>
      </c>
      <c r="R57">
        <v>0</v>
      </c>
      <c r="S57">
        <v>0</v>
      </c>
      <c r="T57">
        <v>0.75687475832341644</v>
      </c>
      <c r="U57">
        <v>0.31772199209521673</v>
      </c>
      <c r="V57">
        <v>0</v>
      </c>
      <c r="W57">
        <v>0</v>
      </c>
    </row>
    <row r="58" spans="1:23" x14ac:dyDescent="0.3">
      <c r="E58" t="s">
        <v>194</v>
      </c>
      <c r="F58" t="s">
        <v>292</v>
      </c>
      <c r="G58">
        <v>0</v>
      </c>
      <c r="H58">
        <v>0.88573092914879181</v>
      </c>
      <c r="I58">
        <v>0.34022263415941217</v>
      </c>
      <c r="J58">
        <v>0</v>
      </c>
      <c r="K58">
        <v>0</v>
      </c>
      <c r="L58">
        <v>0.96637629585695839</v>
      </c>
      <c r="M58">
        <v>0.72395537105508523</v>
      </c>
      <c r="N58">
        <v>0</v>
      </c>
      <c r="O58">
        <v>0</v>
      </c>
      <c r="P58">
        <v>0.70566968748841674</v>
      </c>
      <c r="Q58">
        <v>0.33935830279707169</v>
      </c>
      <c r="R58">
        <v>0</v>
      </c>
      <c r="S58">
        <v>0</v>
      </c>
      <c r="T58">
        <v>0.92703229584695823</v>
      </c>
      <c r="U58">
        <v>0.4773354616166447</v>
      </c>
      <c r="V58">
        <v>0</v>
      </c>
      <c r="W58">
        <v>0</v>
      </c>
    </row>
    <row r="59" spans="1:23" x14ac:dyDescent="0.3">
      <c r="G59">
        <f>SUM(G50:G58)</f>
        <v>15</v>
      </c>
      <c r="H59">
        <f>AVERAGE(H50:H58)</f>
        <v>1.0351992361116389</v>
      </c>
      <c r="K59">
        <f>SUM(K50:K58)</f>
        <v>1</v>
      </c>
      <c r="L59">
        <f>AVERAGE(L50:L58)</f>
        <v>0.89769654259044906</v>
      </c>
      <c r="N59">
        <f>SUM(N50:N58)</f>
        <v>0</v>
      </c>
      <c r="O59">
        <f>SUM(O50:O58)</f>
        <v>0</v>
      </c>
      <c r="P59">
        <f>AVERAGE(P50:P58)</f>
        <v>0.87965011064722687</v>
      </c>
      <c r="R59">
        <f>SUM(R50:R58)</f>
        <v>0</v>
      </c>
      <c r="S59">
        <f>SUM(S50:S58)</f>
        <v>0</v>
      </c>
      <c r="T59">
        <f>AVERAGE(T50:T58)</f>
        <v>0.87454870137645835</v>
      </c>
      <c r="V59">
        <f>SUM(V50:V58)</f>
        <v>0</v>
      </c>
      <c r="W59">
        <f>SUM(W50:W58)</f>
        <v>0</v>
      </c>
    </row>
    <row r="62" spans="1:23" x14ac:dyDescent="0.3">
      <c r="F62" t="s">
        <v>135</v>
      </c>
    </row>
    <row r="63" spans="1:23" x14ac:dyDescent="0.3">
      <c r="G63" t="s">
        <v>209</v>
      </c>
      <c r="H63" t="s">
        <v>210</v>
      </c>
      <c r="I63" t="s">
        <v>211</v>
      </c>
      <c r="J63" t="s">
        <v>212</v>
      </c>
    </row>
    <row r="64" spans="1:23" x14ac:dyDescent="0.3">
      <c r="F64" t="s">
        <v>185</v>
      </c>
      <c r="G64">
        <v>0.81549810001199996</v>
      </c>
      <c r="H64">
        <v>0.98508475010749996</v>
      </c>
      <c r="I64">
        <v>0.957064450018</v>
      </c>
      <c r="J64">
        <v>0.74172634992300002</v>
      </c>
    </row>
    <row r="65" spans="6:10" x14ac:dyDescent="0.3">
      <c r="F65" t="s">
        <v>187</v>
      </c>
      <c r="G65">
        <v>0.89116415008899996</v>
      </c>
      <c r="H65">
        <v>0.87153915001549997</v>
      </c>
      <c r="I65">
        <v>0.73063250002449998</v>
      </c>
      <c r="J65">
        <v>0.72694114991449998</v>
      </c>
    </row>
    <row r="66" spans="6:10" x14ac:dyDescent="0.3">
      <c r="F66" t="s">
        <v>188</v>
      </c>
      <c r="G66">
        <v>0.7938530000395001</v>
      </c>
      <c r="H66">
        <v>0.738524949993</v>
      </c>
      <c r="I66">
        <v>0.69256780005499996</v>
      </c>
      <c r="J66">
        <v>0.65366065001600004</v>
      </c>
    </row>
    <row r="67" spans="6:10" x14ac:dyDescent="0.3">
      <c r="F67" t="s">
        <v>189</v>
      </c>
      <c r="G67">
        <v>0.80313279991999997</v>
      </c>
      <c r="H67">
        <v>0.81650710012749994</v>
      </c>
      <c r="I67">
        <v>0.57047365012099993</v>
      </c>
      <c r="J67">
        <v>0.68199084990199998</v>
      </c>
    </row>
    <row r="68" spans="6:10" x14ac:dyDescent="0.3">
      <c r="F68" t="s">
        <v>190</v>
      </c>
      <c r="G68">
        <v>0.85251164995100004</v>
      </c>
      <c r="H68">
        <v>0.83182219997999995</v>
      </c>
      <c r="I68">
        <v>0.68246224999850003</v>
      </c>
      <c r="J68">
        <v>0.74799689999749996</v>
      </c>
    </row>
    <row r="69" spans="6:10" x14ac:dyDescent="0.3">
      <c r="F69" t="s">
        <v>191</v>
      </c>
      <c r="G69">
        <v>0.89902064995850006</v>
      </c>
      <c r="H69">
        <v>0.56433804996799997</v>
      </c>
      <c r="I69">
        <v>0.59401564998550005</v>
      </c>
      <c r="J69">
        <v>0.74565564992399991</v>
      </c>
    </row>
    <row r="70" spans="6:10" x14ac:dyDescent="0.3">
      <c r="F70" t="s">
        <v>192</v>
      </c>
      <c r="G70">
        <v>0.72298980003699997</v>
      </c>
      <c r="H70">
        <v>0.80848000012349996</v>
      </c>
      <c r="I70">
        <v>0.73506750003449994</v>
      </c>
      <c r="J70">
        <v>0.93664830003400001</v>
      </c>
    </row>
    <row r="71" spans="6:10" x14ac:dyDescent="0.3">
      <c r="F71" t="s">
        <v>193</v>
      </c>
      <c r="G71">
        <v>0.98239624989000007</v>
      </c>
      <c r="H71">
        <v>0.60235634993300002</v>
      </c>
      <c r="I71">
        <v>0.84201194986250005</v>
      </c>
      <c r="J71">
        <v>0.595487149898</v>
      </c>
    </row>
    <row r="72" spans="6:10" x14ac:dyDescent="0.3">
      <c r="F72" t="s">
        <v>194</v>
      </c>
      <c r="G72">
        <v>0.86139609990650001</v>
      </c>
      <c r="H72">
        <v>0.76583810010950004</v>
      </c>
      <c r="I72">
        <v>0.57002220000100001</v>
      </c>
      <c r="J72">
        <v>0.79393194999999994</v>
      </c>
    </row>
    <row r="73" spans="6:10" x14ac:dyDescent="0.3">
      <c r="G73">
        <f>AVERAGE(G64:G72)</f>
        <v>0.84688472220038902</v>
      </c>
      <c r="H73">
        <f t="shared" ref="H73:J73" si="2">AVERAGE(H64:H72)</f>
        <v>0.7760545167063887</v>
      </c>
      <c r="I73">
        <f t="shared" si="2"/>
        <v>0.70825755001116653</v>
      </c>
      <c r="J73">
        <f t="shared" si="2"/>
        <v>0.73600432773433344</v>
      </c>
    </row>
  </sheetData>
  <phoneticPr fontId="2"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51EB1-23B6-4E20-8790-4CB2E3E58A0D}">
  <dimension ref="A1:W67"/>
  <sheetViews>
    <sheetView topLeftCell="E36" workbookViewId="0">
      <selection activeCell="V53" activeCellId="4" sqref="G53 J53:K53 N53:O53 R53:S53 V53:W53"/>
    </sheetView>
  </sheetViews>
  <sheetFormatPr defaultRowHeight="14.4" x14ac:dyDescent="0.3"/>
  <cols>
    <col min="4" max="4" width="13.109375" customWidth="1"/>
    <col min="5" max="5" width="12.88671875" customWidth="1"/>
    <col min="6" max="6" width="11.5546875" customWidth="1"/>
  </cols>
  <sheetData>
    <row r="1" spans="1:23" x14ac:dyDescent="0.3">
      <c r="A1" t="s">
        <v>0</v>
      </c>
      <c r="B1" t="s">
        <v>217</v>
      </c>
      <c r="C1" t="s">
        <v>3</v>
      </c>
      <c r="D1" t="s">
        <v>4</v>
      </c>
      <c r="E1" t="s">
        <v>14</v>
      </c>
      <c r="F1" t="s">
        <v>5</v>
      </c>
      <c r="G1" t="s">
        <v>75</v>
      </c>
      <c r="H1" t="s">
        <v>1</v>
      </c>
      <c r="I1" t="s">
        <v>257</v>
      </c>
    </row>
    <row r="2" spans="1:23" x14ac:dyDescent="0.3">
      <c r="A2" t="s">
        <v>253</v>
      </c>
      <c r="C2" s="3">
        <v>44231</v>
      </c>
      <c r="D2">
        <v>1</v>
      </c>
      <c r="E2">
        <v>1</v>
      </c>
      <c r="F2" t="s">
        <v>254</v>
      </c>
      <c r="G2">
        <v>1</v>
      </c>
      <c r="I2" t="s">
        <v>251</v>
      </c>
      <c r="N2" t="s">
        <v>255</v>
      </c>
    </row>
    <row r="3" spans="1:23" x14ac:dyDescent="0.3">
      <c r="A3" t="s">
        <v>253</v>
      </c>
      <c r="C3" s="3">
        <v>44232</v>
      </c>
      <c r="D3">
        <v>2</v>
      </c>
      <c r="E3">
        <v>2</v>
      </c>
      <c r="F3" t="s">
        <v>254</v>
      </c>
      <c r="G3">
        <v>1</v>
      </c>
      <c r="I3" t="s">
        <v>251</v>
      </c>
    </row>
    <row r="4" spans="1:23" x14ac:dyDescent="0.3">
      <c r="A4" t="s">
        <v>253</v>
      </c>
      <c r="C4" s="3">
        <v>44233</v>
      </c>
      <c r="D4">
        <v>3</v>
      </c>
      <c r="E4">
        <v>1</v>
      </c>
      <c r="F4" t="s">
        <v>256</v>
      </c>
      <c r="G4">
        <v>0.88749999999999996</v>
      </c>
      <c r="I4" t="s">
        <v>251</v>
      </c>
    </row>
    <row r="5" spans="1:23" x14ac:dyDescent="0.3">
      <c r="A5" t="s">
        <v>253</v>
      </c>
      <c r="C5" s="3">
        <v>44235</v>
      </c>
      <c r="D5">
        <v>4</v>
      </c>
      <c r="E5">
        <v>2</v>
      </c>
      <c r="F5" t="s">
        <v>256</v>
      </c>
      <c r="G5">
        <v>0.85</v>
      </c>
    </row>
    <row r="6" spans="1:23" x14ac:dyDescent="0.3">
      <c r="A6" t="s">
        <v>253</v>
      </c>
      <c r="C6" s="3">
        <v>44236</v>
      </c>
      <c r="D6">
        <v>5</v>
      </c>
      <c r="E6">
        <v>3</v>
      </c>
      <c r="F6" t="s">
        <v>256</v>
      </c>
      <c r="G6">
        <v>1</v>
      </c>
    </row>
    <row r="7" spans="1:23" x14ac:dyDescent="0.3">
      <c r="C7" s="3">
        <v>44237</v>
      </c>
      <c r="D7">
        <v>6</v>
      </c>
      <c r="E7">
        <v>4</v>
      </c>
      <c r="F7" t="s">
        <v>256</v>
      </c>
      <c r="G7">
        <v>1</v>
      </c>
    </row>
    <row r="8" spans="1:23" x14ac:dyDescent="0.3">
      <c r="C8" s="3">
        <v>44238</v>
      </c>
      <c r="D8">
        <v>7</v>
      </c>
      <c r="E8">
        <v>1</v>
      </c>
      <c r="F8" t="s">
        <v>224</v>
      </c>
      <c r="G8">
        <v>1</v>
      </c>
    </row>
    <row r="9" spans="1:23" x14ac:dyDescent="0.3">
      <c r="C9" s="3">
        <v>44239</v>
      </c>
      <c r="D9">
        <v>8</v>
      </c>
      <c r="E9">
        <v>2</v>
      </c>
      <c r="F9" t="s">
        <v>224</v>
      </c>
      <c r="G9">
        <v>1</v>
      </c>
    </row>
    <row r="10" spans="1:23" x14ac:dyDescent="0.3">
      <c r="C10" s="3">
        <v>44240</v>
      </c>
      <c r="D10">
        <v>9</v>
      </c>
      <c r="E10">
        <v>1</v>
      </c>
      <c r="F10" t="s">
        <v>252</v>
      </c>
      <c r="G10">
        <v>0.98750000000000004</v>
      </c>
    </row>
    <row r="11" spans="1:23" x14ac:dyDescent="0.3">
      <c r="C11" s="3">
        <v>44242</v>
      </c>
      <c r="D11">
        <v>10</v>
      </c>
      <c r="E11">
        <v>2</v>
      </c>
      <c r="F11" t="s">
        <v>252</v>
      </c>
      <c r="G11">
        <v>0.98750000000000004</v>
      </c>
    </row>
    <row r="14" spans="1:23" x14ac:dyDescent="0.3">
      <c r="A14" t="s">
        <v>0</v>
      </c>
      <c r="B14" t="s">
        <v>217</v>
      </c>
      <c r="C14" t="s">
        <v>3</v>
      </c>
      <c r="D14" t="s">
        <v>4</v>
      </c>
      <c r="E14" t="s">
        <v>14</v>
      </c>
      <c r="F14" t="s">
        <v>5</v>
      </c>
      <c r="G14" t="s">
        <v>53</v>
      </c>
      <c r="H14" t="s">
        <v>57</v>
      </c>
      <c r="I14" t="s">
        <v>58</v>
      </c>
      <c r="J14" t="s">
        <v>54</v>
      </c>
      <c r="K14" t="s">
        <v>56</v>
      </c>
      <c r="L14" t="s">
        <v>59</v>
      </c>
      <c r="M14" t="s">
        <v>60</v>
      </c>
      <c r="N14" t="s">
        <v>54</v>
      </c>
      <c r="O14" t="s">
        <v>56</v>
      </c>
      <c r="P14" t="s">
        <v>61</v>
      </c>
      <c r="Q14" t="s">
        <v>62</v>
      </c>
      <c r="R14" t="s">
        <v>54</v>
      </c>
      <c r="S14" t="s">
        <v>56</v>
      </c>
      <c r="T14" t="s">
        <v>63</v>
      </c>
      <c r="U14" t="s">
        <v>64</v>
      </c>
      <c r="V14" t="s">
        <v>54</v>
      </c>
      <c r="W14" t="s">
        <v>56</v>
      </c>
    </row>
    <row r="15" spans="1:23" x14ac:dyDescent="0.3">
      <c r="A15" t="s">
        <v>253</v>
      </c>
      <c r="C15" s="3">
        <v>44243</v>
      </c>
      <c r="F15" t="s">
        <v>185</v>
      </c>
      <c r="G15">
        <v>0</v>
      </c>
      <c r="H15">
        <v>0.76431683333041656</v>
      </c>
      <c r="I15">
        <v>0.15626891991343753</v>
      </c>
      <c r="J15">
        <v>0</v>
      </c>
      <c r="K15">
        <v>0</v>
      </c>
      <c r="L15">
        <v>0.73987930833633342</v>
      </c>
      <c r="M15">
        <v>0.17337690840821268</v>
      </c>
      <c r="N15">
        <v>0</v>
      </c>
      <c r="O15">
        <v>0</v>
      </c>
      <c r="P15">
        <v>0.88932627916083329</v>
      </c>
      <c r="Q15">
        <v>0.48773092966176967</v>
      </c>
      <c r="R15">
        <v>0</v>
      </c>
      <c r="S15">
        <v>0</v>
      </c>
      <c r="T15">
        <v>0.90600185000699973</v>
      </c>
      <c r="U15">
        <v>0.5275023878489844</v>
      </c>
      <c r="V15">
        <v>0</v>
      </c>
      <c r="W15">
        <v>0</v>
      </c>
    </row>
    <row r="16" spans="1:23" x14ac:dyDescent="0.3">
      <c r="C16" s="3">
        <v>44244</v>
      </c>
      <c r="F16" t="s">
        <v>187</v>
      </c>
      <c r="G16">
        <v>0</v>
      </c>
      <c r="H16">
        <v>0.68256684166154169</v>
      </c>
      <c r="I16">
        <v>0.1417233591130872</v>
      </c>
      <c r="J16">
        <v>0</v>
      </c>
      <c r="K16">
        <v>0</v>
      </c>
      <c r="L16">
        <v>0.67571707083454147</v>
      </c>
      <c r="M16">
        <v>7.6607824830166246E-2</v>
      </c>
      <c r="N16">
        <v>0</v>
      </c>
      <c r="O16">
        <v>0</v>
      </c>
      <c r="P16">
        <v>0.75725727500683326</v>
      </c>
      <c r="Q16">
        <v>0.24407763139623911</v>
      </c>
      <c r="R16">
        <v>0</v>
      </c>
      <c r="S16">
        <v>0</v>
      </c>
      <c r="T16">
        <v>0.73974105832150006</v>
      </c>
      <c r="U16">
        <v>0.1375722408518279</v>
      </c>
      <c r="V16">
        <v>0</v>
      </c>
      <c r="W16">
        <v>0</v>
      </c>
    </row>
    <row r="17" spans="3:23" x14ac:dyDescent="0.3">
      <c r="C17" s="3">
        <v>44245</v>
      </c>
      <c r="F17" t="s">
        <v>188</v>
      </c>
      <c r="G17">
        <v>0</v>
      </c>
      <c r="H17">
        <v>0.6691649458418335</v>
      </c>
      <c r="I17">
        <v>0.11821145487629618</v>
      </c>
      <c r="J17">
        <v>0</v>
      </c>
      <c r="K17">
        <v>0</v>
      </c>
      <c r="L17">
        <v>0.68642660833820834</v>
      </c>
      <c r="M17">
        <v>0.14509103234670839</v>
      </c>
      <c r="N17">
        <v>0</v>
      </c>
      <c r="O17">
        <v>0</v>
      </c>
      <c r="P17">
        <v>0.69731990417241674</v>
      </c>
      <c r="Q17">
        <v>0.14495824281026451</v>
      </c>
      <c r="R17">
        <v>0</v>
      </c>
      <c r="S17">
        <v>0</v>
      </c>
      <c r="T17">
        <v>0.72391842497750003</v>
      </c>
      <c r="U17">
        <v>0.11531293965674599</v>
      </c>
      <c r="V17">
        <v>0</v>
      </c>
      <c r="W17">
        <v>0</v>
      </c>
    </row>
    <row r="18" spans="3:23" x14ac:dyDescent="0.3">
      <c r="C18" s="3">
        <v>44246</v>
      </c>
      <c r="F18" t="s">
        <v>189</v>
      </c>
      <c r="G18">
        <v>0</v>
      </c>
      <c r="H18">
        <v>0.66170243749604163</v>
      </c>
      <c r="I18">
        <v>0.11722834300367288</v>
      </c>
      <c r="J18">
        <v>0</v>
      </c>
      <c r="K18">
        <v>0</v>
      </c>
      <c r="L18">
        <v>0.68499470834416654</v>
      </c>
      <c r="M18">
        <v>0.15130600883861842</v>
      </c>
      <c r="N18">
        <v>0</v>
      </c>
      <c r="O18">
        <v>0</v>
      </c>
      <c r="P18">
        <v>0.69316378332858342</v>
      </c>
      <c r="Q18">
        <v>0.19391220918402446</v>
      </c>
      <c r="R18">
        <v>0</v>
      </c>
      <c r="S18">
        <v>0</v>
      </c>
      <c r="T18">
        <v>0.70820687083075018</v>
      </c>
      <c r="U18">
        <v>0.1168895042536939</v>
      </c>
      <c r="V18">
        <v>0</v>
      </c>
      <c r="W18">
        <v>0</v>
      </c>
    </row>
    <row r="19" spans="3:23" x14ac:dyDescent="0.3">
      <c r="C19" s="3">
        <v>44247</v>
      </c>
      <c r="F19" t="s">
        <v>190</v>
      </c>
      <c r="G19">
        <v>0</v>
      </c>
      <c r="H19">
        <v>0.69715225833816685</v>
      </c>
      <c r="I19">
        <v>0.13752838712880455</v>
      </c>
      <c r="J19">
        <v>0</v>
      </c>
      <c r="K19">
        <v>0</v>
      </c>
      <c r="L19">
        <v>0.69694903749500003</v>
      </c>
      <c r="M19">
        <v>0.21273828990968263</v>
      </c>
      <c r="N19">
        <v>0</v>
      </c>
      <c r="O19">
        <v>0</v>
      </c>
      <c r="P19">
        <v>0.65674358334208327</v>
      </c>
      <c r="Q19">
        <v>0.10493949288063405</v>
      </c>
      <c r="R19">
        <v>0</v>
      </c>
      <c r="S19">
        <v>0</v>
      </c>
      <c r="T19">
        <v>0.71379328332354153</v>
      </c>
      <c r="U19">
        <v>0.1202521911397694</v>
      </c>
      <c r="V19">
        <v>0</v>
      </c>
      <c r="W19">
        <v>0</v>
      </c>
    </row>
    <row r="20" spans="3:23" x14ac:dyDescent="0.3">
      <c r="C20" s="3">
        <v>44248</v>
      </c>
      <c r="F20" t="s">
        <v>191</v>
      </c>
      <c r="G20">
        <v>0</v>
      </c>
      <c r="H20">
        <v>0.72619644166358333</v>
      </c>
      <c r="I20">
        <v>0.1517817531707448</v>
      </c>
      <c r="J20">
        <v>0</v>
      </c>
      <c r="K20">
        <v>0</v>
      </c>
      <c r="L20">
        <v>0.68578501249916668</v>
      </c>
      <c r="M20">
        <v>9.3729701436239904E-2</v>
      </c>
      <c r="N20">
        <v>0</v>
      </c>
      <c r="O20">
        <v>0</v>
      </c>
      <c r="P20">
        <v>0.76244464998804162</v>
      </c>
      <c r="Q20">
        <v>0.2671982892719254</v>
      </c>
      <c r="R20">
        <v>1</v>
      </c>
      <c r="S20">
        <v>0</v>
      </c>
      <c r="T20">
        <v>0.73644932499633342</v>
      </c>
      <c r="U20">
        <v>0.12883995464046144</v>
      </c>
      <c r="V20">
        <v>0</v>
      </c>
      <c r="W20">
        <v>0</v>
      </c>
    </row>
    <row r="21" spans="3:23" x14ac:dyDescent="0.3">
      <c r="C21" s="3">
        <v>44249</v>
      </c>
      <c r="F21" t="s">
        <v>192</v>
      </c>
      <c r="G21">
        <v>0</v>
      </c>
      <c r="H21">
        <v>0.71024457082491654</v>
      </c>
      <c r="I21">
        <v>0.26408657938382352</v>
      </c>
      <c r="J21">
        <v>0</v>
      </c>
      <c r="K21">
        <v>0</v>
      </c>
      <c r="L21">
        <v>0.70608365417858332</v>
      </c>
      <c r="M21">
        <v>0.24954023146746232</v>
      </c>
      <c r="N21">
        <v>0</v>
      </c>
      <c r="O21">
        <v>0</v>
      </c>
      <c r="P21">
        <v>0.69587798751312502</v>
      </c>
      <c r="Q21">
        <v>0.16637981313421799</v>
      </c>
      <c r="R21">
        <v>0</v>
      </c>
      <c r="S21">
        <v>0</v>
      </c>
      <c r="T21">
        <v>0.74253833333670827</v>
      </c>
      <c r="U21">
        <v>0.18946151044336265</v>
      </c>
      <c r="V21">
        <v>0</v>
      </c>
      <c r="W21">
        <v>0</v>
      </c>
    </row>
    <row r="22" spans="3:23" x14ac:dyDescent="0.3">
      <c r="C22" s="3">
        <v>44250</v>
      </c>
      <c r="F22" t="s">
        <v>193</v>
      </c>
      <c r="G22">
        <v>0</v>
      </c>
      <c r="H22">
        <v>0.75445993334387484</v>
      </c>
      <c r="I22">
        <v>0.28131652796471168</v>
      </c>
      <c r="J22">
        <v>0</v>
      </c>
      <c r="K22">
        <v>0</v>
      </c>
      <c r="L22">
        <v>0.72394359584700008</v>
      </c>
      <c r="M22">
        <v>0.21002021447261279</v>
      </c>
      <c r="N22">
        <v>0</v>
      </c>
      <c r="O22">
        <v>0</v>
      </c>
      <c r="P22">
        <v>0.70497969999775012</v>
      </c>
      <c r="Q22">
        <v>0.14380623344405677</v>
      </c>
      <c r="R22">
        <v>0</v>
      </c>
      <c r="S22">
        <v>0</v>
      </c>
      <c r="T22">
        <v>0.79061931251924999</v>
      </c>
      <c r="U22">
        <v>0.21422516142890641</v>
      </c>
      <c r="V22">
        <v>0</v>
      </c>
      <c r="W22">
        <v>0</v>
      </c>
    </row>
    <row r="23" spans="3:23" x14ac:dyDescent="0.3">
      <c r="C23" s="3">
        <v>44251</v>
      </c>
      <c r="F23" t="s">
        <v>194</v>
      </c>
      <c r="G23">
        <v>0</v>
      </c>
      <c r="H23">
        <v>0.66677699165295834</v>
      </c>
      <c r="I23">
        <v>0.10405662161497715</v>
      </c>
      <c r="J23">
        <v>0</v>
      </c>
      <c r="K23">
        <v>0</v>
      </c>
      <c r="L23">
        <v>0.70233824169058323</v>
      </c>
      <c r="M23">
        <v>0.15199036034214192</v>
      </c>
      <c r="N23">
        <v>0</v>
      </c>
      <c r="O23">
        <v>0</v>
      </c>
      <c r="P23">
        <v>0.80044589166445823</v>
      </c>
      <c r="Q23">
        <v>0.3359549127181557</v>
      </c>
      <c r="R23">
        <v>0</v>
      </c>
      <c r="S23">
        <v>0</v>
      </c>
      <c r="T23">
        <v>0.7541448082969584</v>
      </c>
      <c r="U23">
        <v>0.13922776155801259</v>
      </c>
      <c r="V23">
        <v>0</v>
      </c>
      <c r="W23">
        <v>0</v>
      </c>
    </row>
    <row r="24" spans="3:23" x14ac:dyDescent="0.3">
      <c r="G24">
        <f>SUM(G15:G23)</f>
        <v>0</v>
      </c>
      <c r="H24">
        <f>AVERAGE(H15:H23)</f>
        <v>0.70362013935037038</v>
      </c>
      <c r="J24">
        <f>SUM(J15:J23)</f>
        <v>0</v>
      </c>
      <c r="K24">
        <f>SUM(K15:K23)</f>
        <v>0</v>
      </c>
      <c r="L24">
        <f>AVERAGE(L15:L23)</f>
        <v>0.70023524861817599</v>
      </c>
      <c r="N24">
        <f>SUM(N15:N23)</f>
        <v>0</v>
      </c>
      <c r="O24">
        <f>SUM(O15:O23)</f>
        <v>0</v>
      </c>
      <c r="P24">
        <f>AVERAGE(P15:P23)</f>
        <v>0.73972878379712503</v>
      </c>
      <c r="R24">
        <f>SUM(R15:R23)</f>
        <v>1</v>
      </c>
      <c r="S24">
        <f>SUM(S15:S23)</f>
        <v>0</v>
      </c>
      <c r="T24">
        <f>AVERAGE(T15:T23)</f>
        <v>0.75726814073439352</v>
      </c>
      <c r="V24">
        <f>SUM(V15:V23)</f>
        <v>0</v>
      </c>
      <c r="W24">
        <f>SUM(W15:W23)</f>
        <v>0</v>
      </c>
    </row>
    <row r="27" spans="3:23" x14ac:dyDescent="0.3">
      <c r="F27" t="s">
        <v>135</v>
      </c>
    </row>
    <row r="28" spans="3:23" x14ac:dyDescent="0.3">
      <c r="G28" t="s">
        <v>209</v>
      </c>
      <c r="H28" t="s">
        <v>210</v>
      </c>
      <c r="I28" t="s">
        <v>211</v>
      </c>
      <c r="J28" t="s">
        <v>212</v>
      </c>
    </row>
    <row r="29" spans="3:23" x14ac:dyDescent="0.3">
      <c r="F29" t="s">
        <v>185</v>
      </c>
      <c r="G29">
        <v>0.73607960002850004</v>
      </c>
      <c r="H29">
        <v>0.70757779999949999</v>
      </c>
      <c r="I29">
        <v>0.78119684997350003</v>
      </c>
      <c r="J29">
        <v>0.78050069999900007</v>
      </c>
    </row>
    <row r="30" spans="3:23" x14ac:dyDescent="0.3">
      <c r="F30" t="s">
        <v>187</v>
      </c>
      <c r="G30">
        <v>0.65589759999450004</v>
      </c>
      <c r="H30">
        <v>0.66277039999849996</v>
      </c>
      <c r="I30">
        <v>0.71599810000050002</v>
      </c>
      <c r="J30">
        <v>0.67115184996499999</v>
      </c>
    </row>
    <row r="31" spans="3:23" x14ac:dyDescent="0.3">
      <c r="F31" t="s">
        <v>188</v>
      </c>
      <c r="G31">
        <v>0.64121020003200002</v>
      </c>
      <c r="H31">
        <v>0.65562004991800005</v>
      </c>
      <c r="I31">
        <v>0.67462860001250002</v>
      </c>
      <c r="J31">
        <v>0.70729299995600003</v>
      </c>
    </row>
    <row r="32" spans="3:23" x14ac:dyDescent="0.3">
      <c r="F32" t="s">
        <v>189</v>
      </c>
      <c r="G32">
        <v>0.65751599997749999</v>
      </c>
      <c r="H32">
        <v>0.65999030007549997</v>
      </c>
      <c r="I32">
        <v>0.65523194999000001</v>
      </c>
      <c r="J32">
        <v>0.70216610003249991</v>
      </c>
    </row>
    <row r="33" spans="1:23" x14ac:dyDescent="0.3">
      <c r="F33" t="s">
        <v>190</v>
      </c>
      <c r="G33">
        <v>0.69093565002549995</v>
      </c>
      <c r="H33">
        <v>0.66965125000600001</v>
      </c>
      <c r="I33">
        <v>0.65248215000599996</v>
      </c>
      <c r="J33">
        <v>0.70978610002200004</v>
      </c>
    </row>
    <row r="34" spans="1:23" x14ac:dyDescent="0.3">
      <c r="F34" t="s">
        <v>191</v>
      </c>
      <c r="G34">
        <v>0.69438940001400007</v>
      </c>
      <c r="H34">
        <v>0.66973225004049997</v>
      </c>
      <c r="I34">
        <v>0.66516115004200005</v>
      </c>
      <c r="J34">
        <v>0.71740939997850006</v>
      </c>
    </row>
    <row r="35" spans="1:23" x14ac:dyDescent="0.3">
      <c r="F35" t="s">
        <v>192</v>
      </c>
      <c r="G35">
        <v>0.64699774997999993</v>
      </c>
      <c r="H35">
        <v>0.65718785004000002</v>
      </c>
      <c r="I35">
        <v>0.66176300006950006</v>
      </c>
      <c r="J35">
        <v>0.70690545003149996</v>
      </c>
    </row>
    <row r="36" spans="1:23" x14ac:dyDescent="0.3">
      <c r="F36" t="s">
        <v>193</v>
      </c>
      <c r="G36">
        <v>0.67618639994200003</v>
      </c>
      <c r="H36">
        <v>0.68731950002249997</v>
      </c>
      <c r="I36">
        <v>0.69638010003799999</v>
      </c>
      <c r="J36">
        <v>0.73073270003099999</v>
      </c>
    </row>
    <row r="37" spans="1:23" x14ac:dyDescent="0.3">
      <c r="F37" t="s">
        <v>194</v>
      </c>
      <c r="G37">
        <v>0.64920520002500004</v>
      </c>
      <c r="H37">
        <v>0.67771095002550008</v>
      </c>
      <c r="I37">
        <v>0.6678150499940001</v>
      </c>
      <c r="J37">
        <v>0.709086549934</v>
      </c>
    </row>
    <row r="38" spans="1:23" x14ac:dyDescent="0.3">
      <c r="G38">
        <f>AVERAGE(G29:G37)</f>
        <v>0.67204642222433331</v>
      </c>
      <c r="H38">
        <f t="shared" ref="H38:J38" si="0">AVERAGE(H29:H37)</f>
        <v>0.67195115001399996</v>
      </c>
      <c r="I38">
        <f t="shared" si="0"/>
        <v>0.68562855001400003</v>
      </c>
      <c r="J38">
        <f t="shared" si="0"/>
        <v>0.71500353888327772</v>
      </c>
    </row>
    <row r="40" spans="1:23" x14ac:dyDescent="0.3">
      <c r="A40" t="s">
        <v>0</v>
      </c>
      <c r="B40" t="s">
        <v>217</v>
      </c>
      <c r="C40" t="s">
        <v>3</v>
      </c>
      <c r="D40" t="s">
        <v>4</v>
      </c>
      <c r="E40" t="s">
        <v>14</v>
      </c>
      <c r="F40" t="s">
        <v>5</v>
      </c>
      <c r="G40" t="s">
        <v>75</v>
      </c>
      <c r="H40" t="s">
        <v>1</v>
      </c>
      <c r="I40" t="s">
        <v>257</v>
      </c>
    </row>
    <row r="41" spans="1:23" x14ac:dyDescent="0.3">
      <c r="A41" t="s">
        <v>284</v>
      </c>
      <c r="C41" s="3">
        <v>44252</v>
      </c>
      <c r="D41">
        <v>20</v>
      </c>
      <c r="E41">
        <v>1</v>
      </c>
      <c r="F41" t="s">
        <v>228</v>
      </c>
      <c r="H41">
        <v>1</v>
      </c>
      <c r="I41" t="s">
        <v>291</v>
      </c>
    </row>
    <row r="43" spans="1:23" x14ac:dyDescent="0.3">
      <c r="A43" t="s">
        <v>0</v>
      </c>
      <c r="B43" t="s">
        <v>217</v>
      </c>
      <c r="C43" t="s">
        <v>3</v>
      </c>
      <c r="D43" t="s">
        <v>4</v>
      </c>
      <c r="E43" t="s">
        <v>14</v>
      </c>
      <c r="F43" t="s">
        <v>5</v>
      </c>
      <c r="G43" t="s">
        <v>53</v>
      </c>
      <c r="H43" t="s">
        <v>57</v>
      </c>
      <c r="I43" t="s">
        <v>58</v>
      </c>
      <c r="J43" t="s">
        <v>54</v>
      </c>
      <c r="K43" t="s">
        <v>56</v>
      </c>
      <c r="L43" t="s">
        <v>59</v>
      </c>
      <c r="M43" t="s">
        <v>60</v>
      </c>
      <c r="N43" t="s">
        <v>54</v>
      </c>
      <c r="O43" t="s">
        <v>56</v>
      </c>
      <c r="P43" t="s">
        <v>61</v>
      </c>
      <c r="Q43" t="s">
        <v>62</v>
      </c>
      <c r="R43" t="s">
        <v>54</v>
      </c>
      <c r="S43" t="s">
        <v>56</v>
      </c>
      <c r="T43" t="s">
        <v>63</v>
      </c>
      <c r="U43" t="s">
        <v>64</v>
      </c>
      <c r="V43" t="s">
        <v>54</v>
      </c>
      <c r="W43" t="s">
        <v>56</v>
      </c>
    </row>
    <row r="44" spans="1:23" x14ac:dyDescent="0.3">
      <c r="A44" t="s">
        <v>284</v>
      </c>
      <c r="C44" s="3">
        <v>44253</v>
      </c>
      <c r="D44">
        <v>21</v>
      </c>
      <c r="E44" t="s">
        <v>185</v>
      </c>
      <c r="F44" t="s">
        <v>292</v>
      </c>
      <c r="G44">
        <v>0</v>
      </c>
      <c r="H44">
        <v>0.71874214167487516</v>
      </c>
      <c r="I44">
        <v>0.30339594751465221</v>
      </c>
      <c r="J44">
        <v>0</v>
      </c>
      <c r="K44">
        <v>0</v>
      </c>
      <c r="L44">
        <v>0.68632967503329168</v>
      </c>
      <c r="M44">
        <v>0.13128013320868118</v>
      </c>
      <c r="N44">
        <v>0</v>
      </c>
      <c r="O44">
        <v>0</v>
      </c>
      <c r="P44">
        <v>0.71332596666383352</v>
      </c>
      <c r="Q44">
        <v>0.28571626733359662</v>
      </c>
      <c r="R44">
        <v>0</v>
      </c>
      <c r="S44">
        <v>0</v>
      </c>
      <c r="T44">
        <v>0.74358784166766656</v>
      </c>
      <c r="U44">
        <v>0.20069835675042227</v>
      </c>
      <c r="V44">
        <v>0</v>
      </c>
      <c r="W44">
        <v>0</v>
      </c>
    </row>
    <row r="45" spans="1:23" x14ac:dyDescent="0.3">
      <c r="C45" s="3">
        <v>44254</v>
      </c>
      <c r="D45">
        <v>22</v>
      </c>
      <c r="E45" t="s">
        <v>187</v>
      </c>
      <c r="F45" t="s">
        <v>292</v>
      </c>
      <c r="G45">
        <v>1</v>
      </c>
      <c r="H45">
        <v>0.69337171250179164</v>
      </c>
      <c r="I45">
        <v>0.15467110626118363</v>
      </c>
      <c r="J45">
        <v>0</v>
      </c>
      <c r="K45">
        <v>0</v>
      </c>
      <c r="L45">
        <v>0.72712760836745816</v>
      </c>
      <c r="M45">
        <v>0.22214662217946654</v>
      </c>
      <c r="N45">
        <v>0</v>
      </c>
      <c r="O45">
        <v>0</v>
      </c>
      <c r="P45">
        <v>0.73612306665774996</v>
      </c>
      <c r="Q45">
        <v>0.24200865446308528</v>
      </c>
      <c r="R45">
        <v>0</v>
      </c>
      <c r="S45">
        <v>0</v>
      </c>
      <c r="T45">
        <v>0.82000796666662479</v>
      </c>
      <c r="U45">
        <v>0.33759735789975026</v>
      </c>
      <c r="V45">
        <v>0</v>
      </c>
      <c r="W45">
        <v>0</v>
      </c>
    </row>
    <row r="46" spans="1:23" x14ac:dyDescent="0.3">
      <c r="C46" s="3">
        <v>44255</v>
      </c>
      <c r="D46">
        <v>23</v>
      </c>
      <c r="E46" t="s">
        <v>188</v>
      </c>
      <c r="F46" t="s">
        <v>292</v>
      </c>
      <c r="G46">
        <v>0</v>
      </c>
      <c r="H46">
        <v>0.73013476668474997</v>
      </c>
      <c r="I46">
        <v>0.12017635275599901</v>
      </c>
      <c r="J46">
        <v>0</v>
      </c>
      <c r="K46">
        <v>0</v>
      </c>
      <c r="L46">
        <v>0.69122519998933329</v>
      </c>
      <c r="M46">
        <v>0.11721077294350336</v>
      </c>
      <c r="N46">
        <v>0</v>
      </c>
      <c r="O46">
        <v>0</v>
      </c>
      <c r="P46">
        <v>0.68223527083550006</v>
      </c>
      <c r="Q46">
        <v>0.12696868365059369</v>
      </c>
      <c r="R46">
        <v>0</v>
      </c>
      <c r="S46">
        <v>0</v>
      </c>
      <c r="T46">
        <v>0.75377144170749999</v>
      </c>
      <c r="U46">
        <v>0.17042139401219569</v>
      </c>
      <c r="V46">
        <v>0</v>
      </c>
      <c r="W46">
        <v>0</v>
      </c>
    </row>
    <row r="47" spans="1:23" x14ac:dyDescent="0.3">
      <c r="C47" s="3">
        <v>44256</v>
      </c>
      <c r="D47">
        <v>24</v>
      </c>
      <c r="E47" t="s">
        <v>189</v>
      </c>
      <c r="F47" t="s">
        <v>292</v>
      </c>
      <c r="G47">
        <v>0</v>
      </c>
      <c r="H47">
        <v>0.70209004165333333</v>
      </c>
      <c r="I47">
        <v>0.19757831602728909</v>
      </c>
      <c r="J47">
        <v>0</v>
      </c>
      <c r="K47">
        <v>0</v>
      </c>
      <c r="L47">
        <v>0.63980011665262482</v>
      </c>
      <c r="M47">
        <v>0.10357362814070301</v>
      </c>
      <c r="N47">
        <v>0</v>
      </c>
      <c r="O47">
        <v>0</v>
      </c>
      <c r="P47">
        <v>0.66473609164433323</v>
      </c>
      <c r="Q47">
        <v>8.2084975928220921E-2</v>
      </c>
      <c r="R47">
        <v>0</v>
      </c>
      <c r="S47">
        <v>0</v>
      </c>
      <c r="T47">
        <v>0.68304808750204182</v>
      </c>
      <c r="U47">
        <v>0.13465743206470557</v>
      </c>
      <c r="V47">
        <v>0</v>
      </c>
      <c r="W47">
        <v>0</v>
      </c>
    </row>
    <row r="48" spans="1:23" x14ac:dyDescent="0.3">
      <c r="C48" s="3">
        <v>44257</v>
      </c>
      <c r="D48">
        <v>25</v>
      </c>
      <c r="E48" t="s">
        <v>190</v>
      </c>
      <c r="F48" t="s">
        <v>292</v>
      </c>
      <c r="G48">
        <v>2</v>
      </c>
      <c r="H48">
        <v>0.7015384583405001</v>
      </c>
      <c r="I48">
        <v>0.15276128767326452</v>
      </c>
      <c r="J48">
        <v>0</v>
      </c>
      <c r="K48">
        <v>0</v>
      </c>
      <c r="L48">
        <v>0.67575906665291674</v>
      </c>
      <c r="M48">
        <v>0.14674826910843672</v>
      </c>
      <c r="N48">
        <v>0</v>
      </c>
      <c r="O48">
        <v>0</v>
      </c>
      <c r="P48">
        <v>0.70033941666275012</v>
      </c>
      <c r="Q48">
        <v>0.17238463409761345</v>
      </c>
      <c r="R48">
        <v>0</v>
      </c>
      <c r="S48">
        <v>0</v>
      </c>
      <c r="T48">
        <v>0.6972888041442501</v>
      </c>
      <c r="U48">
        <v>0.11465703607043369</v>
      </c>
      <c r="V48">
        <v>0</v>
      </c>
      <c r="W48">
        <v>0</v>
      </c>
    </row>
    <row r="49" spans="3:23" x14ac:dyDescent="0.3">
      <c r="C49" s="3">
        <v>44258</v>
      </c>
      <c r="D49">
        <v>26</v>
      </c>
      <c r="E49" t="s">
        <v>191</v>
      </c>
      <c r="F49" t="s">
        <v>292</v>
      </c>
      <c r="G49">
        <v>0</v>
      </c>
      <c r="H49">
        <v>0.68802530413570828</v>
      </c>
      <c r="I49">
        <v>0.12433629526261844</v>
      </c>
      <c r="J49">
        <v>0</v>
      </c>
      <c r="K49">
        <v>0</v>
      </c>
      <c r="L49">
        <v>0.67486848336808325</v>
      </c>
      <c r="M49">
        <v>9.655986699941943E-2</v>
      </c>
      <c r="N49">
        <v>0</v>
      </c>
      <c r="O49">
        <v>0</v>
      </c>
      <c r="P49">
        <v>0.72918347086916679</v>
      </c>
      <c r="Q49">
        <v>0.12057751619698537</v>
      </c>
      <c r="R49">
        <v>0</v>
      </c>
      <c r="S49">
        <v>0</v>
      </c>
      <c r="T49">
        <v>0.70972045417862517</v>
      </c>
      <c r="U49">
        <v>0.19015152858295126</v>
      </c>
      <c r="V49">
        <v>0</v>
      </c>
      <c r="W49">
        <v>0</v>
      </c>
    </row>
    <row r="50" spans="3:23" x14ac:dyDescent="0.3">
      <c r="C50" s="3">
        <v>44259</v>
      </c>
      <c r="E50" t="s">
        <v>192</v>
      </c>
      <c r="F50" t="s">
        <v>292</v>
      </c>
      <c r="G50">
        <v>0</v>
      </c>
      <c r="H50">
        <v>0.72384799998445837</v>
      </c>
      <c r="I50">
        <v>0.23522335636982145</v>
      </c>
      <c r="J50">
        <v>0</v>
      </c>
      <c r="K50">
        <v>0</v>
      </c>
      <c r="L50">
        <v>0.67783590834000007</v>
      </c>
      <c r="M50">
        <v>0.13264271303241507</v>
      </c>
      <c r="N50">
        <v>0</v>
      </c>
      <c r="O50">
        <v>0</v>
      </c>
      <c r="P50">
        <v>0.71386381253258335</v>
      </c>
      <c r="Q50">
        <v>0.12818000070068553</v>
      </c>
      <c r="R50">
        <v>0</v>
      </c>
      <c r="S50">
        <v>0</v>
      </c>
      <c r="T50">
        <v>0.69198360834454187</v>
      </c>
      <c r="U50">
        <v>0.11633723335182157</v>
      </c>
      <c r="V50">
        <v>0</v>
      </c>
      <c r="W50">
        <v>0</v>
      </c>
    </row>
    <row r="51" spans="3:23" x14ac:dyDescent="0.3">
      <c r="C51" s="3">
        <v>44260</v>
      </c>
      <c r="E51" t="s">
        <v>193</v>
      </c>
      <c r="F51" t="s">
        <v>292</v>
      </c>
      <c r="G51">
        <v>1</v>
      </c>
      <c r="H51">
        <v>0.71181647915125001</v>
      </c>
      <c r="I51">
        <v>0.17477804820515594</v>
      </c>
      <c r="J51">
        <v>0</v>
      </c>
      <c r="K51">
        <v>0</v>
      </c>
      <c r="L51">
        <v>0.71196227914566668</v>
      </c>
      <c r="M51">
        <v>0.13251575351097469</v>
      </c>
      <c r="N51">
        <v>0</v>
      </c>
      <c r="O51">
        <v>0</v>
      </c>
      <c r="P51">
        <v>0.67491631667745844</v>
      </c>
      <c r="Q51">
        <v>0.10881280516975747</v>
      </c>
      <c r="R51">
        <v>0</v>
      </c>
      <c r="S51">
        <v>0</v>
      </c>
      <c r="T51">
        <v>0.7140832167059582</v>
      </c>
      <c r="U51">
        <v>0.15943349297341283</v>
      </c>
      <c r="V51">
        <v>0</v>
      </c>
      <c r="W51">
        <v>0</v>
      </c>
    </row>
    <row r="52" spans="3:23" x14ac:dyDescent="0.3">
      <c r="C52" s="3">
        <v>44261</v>
      </c>
      <c r="E52" t="s">
        <v>194</v>
      </c>
      <c r="F52" t="s">
        <v>292</v>
      </c>
      <c r="G52">
        <v>1</v>
      </c>
      <c r="H52">
        <v>0.73640143746149977</v>
      </c>
      <c r="I52">
        <v>0.27869252828486862</v>
      </c>
      <c r="J52">
        <v>0</v>
      </c>
      <c r="K52">
        <v>0</v>
      </c>
      <c r="L52">
        <v>0.71644663334379166</v>
      </c>
      <c r="M52">
        <v>0.22836926494163484</v>
      </c>
      <c r="N52">
        <v>0</v>
      </c>
      <c r="O52">
        <v>0</v>
      </c>
      <c r="P52">
        <v>0.71517654583049983</v>
      </c>
      <c r="Q52">
        <v>0.17819631267945699</v>
      </c>
      <c r="R52">
        <v>0</v>
      </c>
      <c r="S52">
        <v>0</v>
      </c>
      <c r="T52">
        <v>0.73959856667616675</v>
      </c>
      <c r="U52">
        <v>0.17002977968290839</v>
      </c>
      <c r="V52">
        <v>0</v>
      </c>
      <c r="W52">
        <v>0</v>
      </c>
    </row>
    <row r="53" spans="3:23" x14ac:dyDescent="0.3">
      <c r="G53">
        <f>SUM(G44:G52)</f>
        <v>5</v>
      </c>
      <c r="H53">
        <f>AVERAGE(H44:H52)</f>
        <v>0.71177426017646295</v>
      </c>
      <c r="J53">
        <f>SUM(J44:J52)</f>
        <v>0</v>
      </c>
      <c r="K53">
        <f>SUM(K44:K52)</f>
        <v>0</v>
      </c>
      <c r="L53">
        <f>AVERAGE(L44:L52)</f>
        <v>0.68903944121035177</v>
      </c>
      <c r="N53">
        <f>SUM(N44:N52)</f>
        <v>0</v>
      </c>
      <c r="O53">
        <f>SUM(O44:O52)</f>
        <v>0</v>
      </c>
      <c r="P53">
        <f>AVERAGE(P44:P52)</f>
        <v>0.70332221759709723</v>
      </c>
      <c r="R53">
        <f>SUM(R44:R52)</f>
        <v>0</v>
      </c>
      <c r="S53">
        <f>SUM(S44:S52)</f>
        <v>0</v>
      </c>
      <c r="T53">
        <f>AVERAGE(T44:T52)</f>
        <v>0.72812110973259736</v>
      </c>
      <c r="V53">
        <f>SUM(V44:V52)</f>
        <v>0</v>
      </c>
      <c r="W53">
        <f>SUM(W44:W52)</f>
        <v>0</v>
      </c>
    </row>
    <row r="56" spans="3:23" x14ac:dyDescent="0.3">
      <c r="E56" t="s">
        <v>135</v>
      </c>
    </row>
    <row r="57" spans="3:23" x14ac:dyDescent="0.3">
      <c r="F57" t="s">
        <v>209</v>
      </c>
      <c r="G57" t="s">
        <v>210</v>
      </c>
      <c r="H57" t="s">
        <v>211</v>
      </c>
      <c r="I57" t="s">
        <v>212</v>
      </c>
    </row>
    <row r="58" spans="3:23" x14ac:dyDescent="0.3">
      <c r="D58" s="3">
        <v>44253</v>
      </c>
      <c r="E58" t="s">
        <v>185</v>
      </c>
      <c r="F58">
        <v>0.67694254999549996</v>
      </c>
      <c r="G58">
        <v>0.67433725006449996</v>
      </c>
      <c r="H58">
        <v>0.64069080003550005</v>
      </c>
      <c r="I58">
        <v>0.6892796499885</v>
      </c>
    </row>
    <row r="59" spans="3:23" x14ac:dyDescent="0.3">
      <c r="D59" s="3">
        <v>44254</v>
      </c>
      <c r="E59" t="s">
        <v>187</v>
      </c>
      <c r="F59">
        <v>0.69412265007850005</v>
      </c>
      <c r="G59">
        <v>0.659409450018</v>
      </c>
      <c r="H59">
        <v>0.67309945006899996</v>
      </c>
      <c r="I59">
        <v>0.71676284994450001</v>
      </c>
    </row>
    <row r="60" spans="3:23" x14ac:dyDescent="0.3">
      <c r="D60" s="3">
        <v>44255</v>
      </c>
      <c r="E60" t="s">
        <v>188</v>
      </c>
      <c r="F60">
        <v>0.72495530010199993</v>
      </c>
      <c r="G60">
        <v>0.67953614995349998</v>
      </c>
      <c r="H60">
        <v>0.64731690008200005</v>
      </c>
      <c r="I60">
        <v>0.72808149992500004</v>
      </c>
    </row>
    <row r="61" spans="3:23" x14ac:dyDescent="0.3">
      <c r="D61" s="3">
        <v>44256</v>
      </c>
      <c r="E61" t="s">
        <v>189</v>
      </c>
      <c r="F61">
        <v>0.65234344999750005</v>
      </c>
      <c r="G61">
        <v>0.62943980004650002</v>
      </c>
      <c r="H61">
        <v>0.65856704989000003</v>
      </c>
      <c r="I61">
        <v>0.65197060012750008</v>
      </c>
    </row>
    <row r="62" spans="3:23" x14ac:dyDescent="0.3">
      <c r="D62" s="3">
        <v>44257</v>
      </c>
      <c r="E62" t="s">
        <v>190</v>
      </c>
      <c r="F62">
        <v>0.66707165003750002</v>
      </c>
      <c r="G62">
        <v>0.64102474995900005</v>
      </c>
      <c r="H62">
        <v>0.64578505000100006</v>
      </c>
      <c r="I62">
        <v>0.69134070002500003</v>
      </c>
    </row>
    <row r="63" spans="3:23" x14ac:dyDescent="0.3">
      <c r="D63" s="3">
        <v>44258</v>
      </c>
      <c r="E63" t="s">
        <v>191</v>
      </c>
      <c r="F63">
        <v>0.67529050004699998</v>
      </c>
      <c r="G63">
        <v>0.64722904993699992</v>
      </c>
      <c r="H63">
        <v>0.73636084992899997</v>
      </c>
      <c r="I63">
        <v>0.64455699990549997</v>
      </c>
    </row>
    <row r="64" spans="3:23" x14ac:dyDescent="0.3">
      <c r="D64" s="3">
        <v>44259</v>
      </c>
      <c r="E64" t="s">
        <v>192</v>
      </c>
      <c r="F64">
        <v>0.67021615011650004</v>
      </c>
      <c r="G64">
        <v>0.65472990006699994</v>
      </c>
      <c r="H64">
        <v>0.68524815014099993</v>
      </c>
      <c r="I64">
        <v>0.686706450069</v>
      </c>
    </row>
    <row r="65" spans="4:9" x14ac:dyDescent="0.3">
      <c r="D65" s="3">
        <v>44260</v>
      </c>
      <c r="E65" t="s">
        <v>193</v>
      </c>
      <c r="F65">
        <v>0.64973080006900008</v>
      </c>
      <c r="G65">
        <v>0.69405439996649998</v>
      </c>
      <c r="H65">
        <v>0.63699585001449999</v>
      </c>
      <c r="I65">
        <v>0.67394270002849999</v>
      </c>
    </row>
    <row r="66" spans="4:9" x14ac:dyDescent="0.3">
      <c r="D66" s="3">
        <v>44261</v>
      </c>
      <c r="E66" t="s">
        <v>194</v>
      </c>
      <c r="F66">
        <v>0.6798821499105</v>
      </c>
      <c r="G66">
        <v>0.65474649996000001</v>
      </c>
      <c r="H66">
        <v>0.68061614991149999</v>
      </c>
      <c r="I66">
        <v>0.7003795000495</v>
      </c>
    </row>
    <row r="67" spans="4:9" x14ac:dyDescent="0.3">
      <c r="F67">
        <f>AVERAGE(F58:F66)</f>
        <v>0.67672835559488886</v>
      </c>
      <c r="G67">
        <f t="shared" ref="G67:I67" si="1">AVERAGE(G58:G66)</f>
        <v>0.65938969444133333</v>
      </c>
      <c r="H67">
        <f t="shared" si="1"/>
        <v>0.66718669445261103</v>
      </c>
      <c r="I67">
        <f t="shared" si="1"/>
        <v>0.68700232778477788</v>
      </c>
    </row>
  </sheetData>
  <phoneticPr fontId="2"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2F89D-1F89-420A-9C34-27F3E2EA259B}">
  <dimension ref="A1:W83"/>
  <sheetViews>
    <sheetView topLeftCell="E20" workbookViewId="0">
      <selection activeCell="V36" activeCellId="4" sqref="G36 J36:K36 N36:O36 R36:S36 V36:W36"/>
    </sheetView>
  </sheetViews>
  <sheetFormatPr defaultRowHeight="14.4" x14ac:dyDescent="0.3"/>
  <cols>
    <col min="6" max="6" width="14.44140625" customWidth="1"/>
  </cols>
  <sheetData>
    <row r="1" spans="1:9" x14ac:dyDescent="0.3">
      <c r="A1" t="s">
        <v>0</v>
      </c>
      <c r="B1" t="s">
        <v>217</v>
      </c>
      <c r="C1" t="s">
        <v>3</v>
      </c>
      <c r="D1" t="s">
        <v>4</v>
      </c>
      <c r="E1" t="s">
        <v>14</v>
      </c>
      <c r="F1" t="s">
        <v>5</v>
      </c>
      <c r="G1" t="s">
        <v>75</v>
      </c>
      <c r="H1" t="s">
        <v>1</v>
      </c>
      <c r="I1" t="s">
        <v>257</v>
      </c>
    </row>
    <row r="2" spans="1:9" x14ac:dyDescent="0.3">
      <c r="A2" t="s">
        <v>258</v>
      </c>
      <c r="C2" s="3">
        <v>44231</v>
      </c>
      <c r="D2">
        <v>1</v>
      </c>
      <c r="F2" t="s">
        <v>254</v>
      </c>
      <c r="G2">
        <v>1</v>
      </c>
    </row>
    <row r="3" spans="1:9" x14ac:dyDescent="0.3">
      <c r="A3" t="s">
        <v>258</v>
      </c>
      <c r="C3" s="3">
        <v>44232</v>
      </c>
      <c r="D3">
        <v>2</v>
      </c>
      <c r="F3" t="s">
        <v>254</v>
      </c>
      <c r="G3">
        <v>1</v>
      </c>
    </row>
    <row r="4" spans="1:9" x14ac:dyDescent="0.3">
      <c r="A4" t="s">
        <v>258</v>
      </c>
      <c r="C4" s="3">
        <v>44233</v>
      </c>
      <c r="D4">
        <v>3</v>
      </c>
      <c r="F4" t="s">
        <v>256</v>
      </c>
      <c r="G4">
        <v>0.22500000000000001</v>
      </c>
    </row>
    <row r="5" spans="1:9" x14ac:dyDescent="0.3">
      <c r="A5" t="s">
        <v>258</v>
      </c>
      <c r="C5" s="3">
        <v>44235</v>
      </c>
      <c r="D5">
        <v>4</v>
      </c>
      <c r="F5" t="s">
        <v>256</v>
      </c>
      <c r="G5">
        <v>0.28749999999999998</v>
      </c>
    </row>
    <row r="6" spans="1:9" x14ac:dyDescent="0.3">
      <c r="A6" t="s">
        <v>258</v>
      </c>
      <c r="C6" s="3">
        <v>44236</v>
      </c>
      <c r="D6">
        <v>5</v>
      </c>
      <c r="F6" t="s">
        <v>256</v>
      </c>
      <c r="G6">
        <v>0.23749999999999999</v>
      </c>
    </row>
    <row r="7" spans="1:9" x14ac:dyDescent="0.3">
      <c r="A7" t="s">
        <v>258</v>
      </c>
      <c r="C7" s="3">
        <v>44237</v>
      </c>
      <c r="D7">
        <v>6</v>
      </c>
      <c r="F7" t="s">
        <v>256</v>
      </c>
      <c r="G7">
        <v>2.5000000000000001E-2</v>
      </c>
    </row>
    <row r="8" spans="1:9" x14ac:dyDescent="0.3">
      <c r="A8" t="s">
        <v>258</v>
      </c>
      <c r="C8" s="3">
        <v>44238</v>
      </c>
      <c r="D8">
        <v>7</v>
      </c>
      <c r="F8" t="s">
        <v>256</v>
      </c>
      <c r="G8">
        <v>1.2500000000000001E-2</v>
      </c>
    </row>
    <row r="9" spans="1:9" x14ac:dyDescent="0.3">
      <c r="A9" t="s">
        <v>258</v>
      </c>
      <c r="C9" s="3">
        <v>44239</v>
      </c>
      <c r="D9">
        <v>8</v>
      </c>
      <c r="F9" t="s">
        <v>254</v>
      </c>
      <c r="G9">
        <v>1</v>
      </c>
    </row>
    <row r="10" spans="1:9" x14ac:dyDescent="0.3">
      <c r="A10" t="s">
        <v>258</v>
      </c>
      <c r="C10" s="3">
        <v>44240</v>
      </c>
      <c r="D10">
        <v>9</v>
      </c>
      <c r="F10" t="s">
        <v>262</v>
      </c>
      <c r="G10">
        <v>0.38750000000000001</v>
      </c>
      <c r="H10" t="s">
        <v>263</v>
      </c>
    </row>
    <row r="11" spans="1:9" x14ac:dyDescent="0.3">
      <c r="C11" s="3">
        <v>44242</v>
      </c>
      <c r="D11">
        <v>10</v>
      </c>
      <c r="F11" t="s">
        <v>262</v>
      </c>
      <c r="G11">
        <v>0.61250000000000004</v>
      </c>
      <c r="H11" t="s">
        <v>263</v>
      </c>
    </row>
    <row r="12" spans="1:9" x14ac:dyDescent="0.3">
      <c r="C12" s="3">
        <v>44243</v>
      </c>
      <c r="D12">
        <v>11</v>
      </c>
      <c r="F12" t="s">
        <v>262</v>
      </c>
      <c r="G12">
        <v>0.1875</v>
      </c>
      <c r="H12" t="s">
        <v>263</v>
      </c>
    </row>
    <row r="13" spans="1:9" x14ac:dyDescent="0.3">
      <c r="C13" s="3">
        <v>44244</v>
      </c>
      <c r="D13">
        <v>12</v>
      </c>
      <c r="F13" t="s">
        <v>262</v>
      </c>
      <c r="G13">
        <v>0.71250000000000002</v>
      </c>
      <c r="H13" t="s">
        <v>263</v>
      </c>
    </row>
    <row r="14" spans="1:9" x14ac:dyDescent="0.3">
      <c r="C14" s="3">
        <v>44245</v>
      </c>
      <c r="D14">
        <v>13</v>
      </c>
      <c r="F14" t="s">
        <v>262</v>
      </c>
      <c r="G14">
        <v>0.96250000000000002</v>
      </c>
      <c r="H14" t="s">
        <v>263</v>
      </c>
    </row>
    <row r="15" spans="1:9" x14ac:dyDescent="0.3">
      <c r="C15" s="3">
        <v>44246</v>
      </c>
      <c r="D15">
        <v>14</v>
      </c>
      <c r="F15" t="s">
        <v>262</v>
      </c>
      <c r="G15">
        <v>0.98750000000000004</v>
      </c>
      <c r="H15" t="s">
        <v>263</v>
      </c>
    </row>
    <row r="16" spans="1:9" x14ac:dyDescent="0.3">
      <c r="C16" s="3">
        <v>44248</v>
      </c>
      <c r="D16">
        <v>15</v>
      </c>
      <c r="F16" t="s">
        <v>262</v>
      </c>
      <c r="G16">
        <v>7.4999999999999997E-2</v>
      </c>
      <c r="H16" t="s">
        <v>273</v>
      </c>
    </row>
    <row r="17" spans="1:23" x14ac:dyDescent="0.3">
      <c r="C17" s="3">
        <v>44249</v>
      </c>
      <c r="D17">
        <v>16</v>
      </c>
      <c r="F17" t="s">
        <v>262</v>
      </c>
      <c r="G17">
        <v>0.875</v>
      </c>
      <c r="H17" t="s">
        <v>273</v>
      </c>
    </row>
    <row r="18" spans="1:23" x14ac:dyDescent="0.3">
      <c r="C18" s="3">
        <v>44250</v>
      </c>
      <c r="D18">
        <v>17</v>
      </c>
      <c r="F18" t="s">
        <v>262</v>
      </c>
      <c r="G18">
        <v>0.98750000000000004</v>
      </c>
      <c r="H18" t="s">
        <v>273</v>
      </c>
    </row>
    <row r="19" spans="1:23" x14ac:dyDescent="0.3">
      <c r="C19" s="3">
        <v>44251</v>
      </c>
      <c r="D19">
        <v>18</v>
      </c>
      <c r="F19" t="s">
        <v>262</v>
      </c>
      <c r="G19">
        <v>1</v>
      </c>
      <c r="H19" t="s">
        <v>273</v>
      </c>
    </row>
    <row r="20" spans="1:23" x14ac:dyDescent="0.3">
      <c r="C20" s="3">
        <v>44252</v>
      </c>
      <c r="D20">
        <v>19</v>
      </c>
      <c r="F20" t="s">
        <v>224</v>
      </c>
      <c r="G20">
        <v>0.98750000000000004</v>
      </c>
    </row>
    <row r="21" spans="1:23" x14ac:dyDescent="0.3">
      <c r="C21" s="3">
        <v>44253</v>
      </c>
      <c r="D21">
        <v>20</v>
      </c>
      <c r="F21" t="s">
        <v>224</v>
      </c>
      <c r="G21">
        <v>0.98750000000000004</v>
      </c>
    </row>
    <row r="22" spans="1:23" x14ac:dyDescent="0.3">
      <c r="C22" s="3">
        <v>44254</v>
      </c>
      <c r="D22">
        <v>21</v>
      </c>
      <c r="F22" t="s">
        <v>252</v>
      </c>
      <c r="G22">
        <v>0.9</v>
      </c>
    </row>
    <row r="23" spans="1:23" x14ac:dyDescent="0.3">
      <c r="C23" s="3">
        <v>44255</v>
      </c>
      <c r="D23">
        <v>22</v>
      </c>
      <c r="F23" t="s">
        <v>252</v>
      </c>
      <c r="G23">
        <v>0.96250000000000002</v>
      </c>
    </row>
    <row r="25" spans="1:23" x14ac:dyDescent="0.3">
      <c r="A25" t="s">
        <v>0</v>
      </c>
      <c r="B25" t="s">
        <v>217</v>
      </c>
      <c r="C25" t="s">
        <v>3</v>
      </c>
      <c r="D25" t="s">
        <v>4</v>
      </c>
      <c r="E25" t="s">
        <v>14</v>
      </c>
      <c r="F25" t="s">
        <v>5</v>
      </c>
      <c r="G25" t="s">
        <v>53</v>
      </c>
      <c r="H25" t="s">
        <v>57</v>
      </c>
      <c r="I25" t="s">
        <v>58</v>
      </c>
      <c r="J25" t="s">
        <v>54</v>
      </c>
      <c r="K25" t="s">
        <v>56</v>
      </c>
      <c r="L25" t="s">
        <v>59</v>
      </c>
      <c r="M25" t="s">
        <v>60</v>
      </c>
      <c r="N25" t="s">
        <v>54</v>
      </c>
      <c r="O25" t="s">
        <v>56</v>
      </c>
      <c r="P25" t="s">
        <v>61</v>
      </c>
      <c r="Q25" t="s">
        <v>62</v>
      </c>
      <c r="R25" t="s">
        <v>54</v>
      </c>
      <c r="S25" t="s">
        <v>56</v>
      </c>
      <c r="T25" t="s">
        <v>63</v>
      </c>
      <c r="U25" t="s">
        <v>64</v>
      </c>
      <c r="V25" t="s">
        <v>54</v>
      </c>
      <c r="W25" t="s">
        <v>56</v>
      </c>
    </row>
    <row r="26" spans="1:23" x14ac:dyDescent="0.3">
      <c r="A26" t="s">
        <v>258</v>
      </c>
      <c r="B26">
        <v>2008</v>
      </c>
      <c r="C26" s="3">
        <v>44256</v>
      </c>
      <c r="D26">
        <v>23</v>
      </c>
      <c r="E26" t="s">
        <v>185</v>
      </c>
      <c r="F26" t="s">
        <v>297</v>
      </c>
      <c r="G26">
        <v>10</v>
      </c>
      <c r="H26">
        <v>2.2291290833193327</v>
      </c>
      <c r="I26">
        <v>1.434892923776949</v>
      </c>
      <c r="J26">
        <v>0</v>
      </c>
      <c r="K26">
        <v>3</v>
      </c>
      <c r="L26">
        <v>1.9326805416885422</v>
      </c>
      <c r="M26">
        <v>1.3291928952411025</v>
      </c>
      <c r="N26">
        <v>0</v>
      </c>
      <c r="O26">
        <v>0</v>
      </c>
      <c r="P26">
        <v>1.9096904208410834</v>
      </c>
      <c r="Q26">
        <v>1.4250860860604539</v>
      </c>
      <c r="R26">
        <v>1</v>
      </c>
      <c r="S26">
        <v>1</v>
      </c>
      <c r="T26">
        <v>1.6027934249634581</v>
      </c>
      <c r="U26">
        <v>1.0498566223672547</v>
      </c>
      <c r="V26">
        <v>1</v>
      </c>
      <c r="W26">
        <v>1</v>
      </c>
    </row>
    <row r="27" spans="1:23" x14ac:dyDescent="0.3">
      <c r="A27" t="s">
        <v>258</v>
      </c>
      <c r="B27">
        <v>2008</v>
      </c>
      <c r="C27" s="3">
        <v>44257</v>
      </c>
      <c r="D27">
        <v>24</v>
      </c>
      <c r="E27" t="s">
        <v>187</v>
      </c>
      <c r="F27" t="s">
        <v>297</v>
      </c>
      <c r="G27">
        <v>3</v>
      </c>
      <c r="H27">
        <v>2.2976544541989998</v>
      </c>
      <c r="I27">
        <v>1.3667071566301017</v>
      </c>
      <c r="J27">
        <v>0</v>
      </c>
      <c r="K27">
        <v>0</v>
      </c>
      <c r="L27">
        <v>1.8479594999997915</v>
      </c>
      <c r="M27">
        <v>1.3672339214909663</v>
      </c>
      <c r="N27">
        <v>0</v>
      </c>
      <c r="O27">
        <v>2</v>
      </c>
      <c r="P27">
        <v>1.9732212041859167</v>
      </c>
      <c r="Q27">
        <v>1.3342531005413309</v>
      </c>
      <c r="R27">
        <v>0</v>
      </c>
      <c r="S27">
        <v>2</v>
      </c>
      <c r="T27">
        <v>1.7497038958634583</v>
      </c>
      <c r="U27">
        <v>1.1117056484027668</v>
      </c>
      <c r="V27">
        <v>0</v>
      </c>
      <c r="W27">
        <v>0</v>
      </c>
    </row>
    <row r="28" spans="1:23" x14ac:dyDescent="0.3">
      <c r="A28" t="s">
        <v>258</v>
      </c>
      <c r="B28">
        <v>2008</v>
      </c>
      <c r="C28" s="3">
        <v>44258</v>
      </c>
      <c r="D28">
        <v>25</v>
      </c>
      <c r="E28" t="s">
        <v>188</v>
      </c>
      <c r="F28" t="s">
        <v>297</v>
      </c>
      <c r="G28">
        <v>10</v>
      </c>
      <c r="H28">
        <v>1.7694885374802922</v>
      </c>
      <c r="I28">
        <v>1.0889176559340159</v>
      </c>
      <c r="J28">
        <v>0</v>
      </c>
      <c r="K28">
        <v>0</v>
      </c>
      <c r="L28">
        <v>2.0846376541594167</v>
      </c>
      <c r="M28">
        <v>1.2668512400648084</v>
      </c>
      <c r="N28">
        <v>0</v>
      </c>
      <c r="O28">
        <v>1</v>
      </c>
      <c r="P28">
        <v>1.8623128458179998</v>
      </c>
      <c r="Q28">
        <v>1.0075884598060552</v>
      </c>
      <c r="R28">
        <v>0</v>
      </c>
      <c r="S28">
        <v>0</v>
      </c>
      <c r="T28">
        <v>1.8402166249777501</v>
      </c>
      <c r="U28">
        <v>1.3723299409991931</v>
      </c>
      <c r="V28">
        <v>1</v>
      </c>
      <c r="W28">
        <v>2</v>
      </c>
    </row>
    <row r="29" spans="1:23" x14ac:dyDescent="0.3">
      <c r="A29" t="s">
        <v>258</v>
      </c>
      <c r="B29">
        <v>2008</v>
      </c>
      <c r="C29" s="3">
        <v>44259</v>
      </c>
      <c r="D29">
        <v>26</v>
      </c>
      <c r="E29" t="s">
        <v>189</v>
      </c>
      <c r="F29" t="s">
        <v>297</v>
      </c>
      <c r="G29">
        <v>0</v>
      </c>
      <c r="H29">
        <v>1.9174812416710834</v>
      </c>
      <c r="I29">
        <v>1.2640554775148685</v>
      </c>
      <c r="J29">
        <v>0</v>
      </c>
      <c r="K29">
        <v>1</v>
      </c>
      <c r="L29">
        <v>1.9026857458228748</v>
      </c>
      <c r="M29">
        <v>1.1461530440118923</v>
      </c>
      <c r="N29">
        <v>0</v>
      </c>
      <c r="O29">
        <v>0</v>
      </c>
      <c r="P29">
        <v>1.6562855249989585</v>
      </c>
      <c r="Q29">
        <v>1.1014654747698225</v>
      </c>
      <c r="R29">
        <v>0</v>
      </c>
      <c r="S29">
        <v>0</v>
      </c>
      <c r="T29">
        <v>2.1089803291939586</v>
      </c>
      <c r="U29">
        <v>1.43150342484833</v>
      </c>
      <c r="V29">
        <v>0</v>
      </c>
      <c r="W29">
        <v>2</v>
      </c>
    </row>
    <row r="30" spans="1:23" x14ac:dyDescent="0.3">
      <c r="A30" t="s">
        <v>258</v>
      </c>
      <c r="B30">
        <v>2008</v>
      </c>
      <c r="C30" s="3">
        <v>44260</v>
      </c>
      <c r="D30">
        <v>27</v>
      </c>
      <c r="E30" t="s">
        <v>190</v>
      </c>
      <c r="F30" t="s">
        <v>297</v>
      </c>
      <c r="G30" t="s">
        <v>303</v>
      </c>
    </row>
    <row r="31" spans="1:23" x14ac:dyDescent="0.3">
      <c r="A31" t="s">
        <v>258</v>
      </c>
      <c r="B31">
        <v>2008</v>
      </c>
      <c r="C31" s="3">
        <v>44261</v>
      </c>
      <c r="D31">
        <v>27</v>
      </c>
      <c r="E31" t="s">
        <v>190</v>
      </c>
      <c r="F31" t="s">
        <v>297</v>
      </c>
      <c r="G31">
        <v>2</v>
      </c>
      <c r="H31">
        <v>1.6892567666948335</v>
      </c>
      <c r="I31">
        <v>1.080566156560447</v>
      </c>
      <c r="J31">
        <v>0</v>
      </c>
      <c r="K31">
        <v>0</v>
      </c>
      <c r="L31">
        <v>1.4355555083412919</v>
      </c>
      <c r="M31">
        <v>0.72899892390606491</v>
      </c>
      <c r="N31">
        <v>0</v>
      </c>
      <c r="O31">
        <v>0</v>
      </c>
      <c r="P31">
        <v>2.0602667458300838</v>
      </c>
      <c r="Q31">
        <v>1.1101108672493587</v>
      </c>
      <c r="R31">
        <v>0</v>
      </c>
      <c r="S31">
        <v>1</v>
      </c>
      <c r="T31">
        <v>1.8319726208290001</v>
      </c>
      <c r="U31">
        <v>1.2233111465145063</v>
      </c>
      <c r="V31">
        <v>1</v>
      </c>
      <c r="W31">
        <v>1</v>
      </c>
    </row>
    <row r="32" spans="1:23" x14ac:dyDescent="0.3">
      <c r="A32" t="s">
        <v>258</v>
      </c>
      <c r="B32">
        <v>2008</v>
      </c>
      <c r="C32" s="3">
        <v>44263</v>
      </c>
      <c r="D32">
        <v>28</v>
      </c>
      <c r="E32" t="s">
        <v>191</v>
      </c>
      <c r="F32" t="s">
        <v>297</v>
      </c>
      <c r="G32">
        <v>1</v>
      </c>
      <c r="H32">
        <v>2.0213518416082503</v>
      </c>
      <c r="I32">
        <v>1.2938729351345895</v>
      </c>
      <c r="J32">
        <v>0</v>
      </c>
      <c r="K32">
        <v>2</v>
      </c>
      <c r="L32">
        <v>2.0110656749852081</v>
      </c>
      <c r="M32">
        <v>1.6301690969017315</v>
      </c>
      <c r="N32">
        <v>1</v>
      </c>
      <c r="O32">
        <v>2</v>
      </c>
      <c r="P32">
        <v>2.1634766499429587</v>
      </c>
      <c r="Q32">
        <v>1.5165938041721654</v>
      </c>
      <c r="R32">
        <v>0</v>
      </c>
      <c r="S32">
        <v>2</v>
      </c>
      <c r="T32">
        <v>1.753665920773708</v>
      </c>
      <c r="U32">
        <v>1.2555408739054232</v>
      </c>
      <c r="V32">
        <v>1</v>
      </c>
      <c r="W32">
        <v>1</v>
      </c>
    </row>
    <row r="33" spans="1:23" x14ac:dyDescent="0.3">
      <c r="A33" t="s">
        <v>258</v>
      </c>
      <c r="B33">
        <v>2008</v>
      </c>
      <c r="C33" s="3">
        <v>44264</v>
      </c>
      <c r="D33">
        <v>29</v>
      </c>
      <c r="E33" t="s">
        <v>192</v>
      </c>
      <c r="F33" t="s">
        <v>297</v>
      </c>
      <c r="G33">
        <v>1</v>
      </c>
      <c r="H33">
        <v>1.8758059303963044</v>
      </c>
      <c r="I33">
        <v>1.2649591648541973</v>
      </c>
      <c r="J33">
        <v>0</v>
      </c>
      <c r="K33">
        <v>0</v>
      </c>
      <c r="L33">
        <v>1.9381722542072499</v>
      </c>
      <c r="M33">
        <v>1.5582222119748257</v>
      </c>
      <c r="N33">
        <v>0</v>
      </c>
      <c r="O33">
        <v>3</v>
      </c>
      <c r="P33">
        <v>1.4638002625237496</v>
      </c>
      <c r="Q33">
        <v>0.72296670839388688</v>
      </c>
      <c r="R33">
        <v>1</v>
      </c>
      <c r="S33">
        <v>0</v>
      </c>
      <c r="T33">
        <v>2.4903760916783333</v>
      </c>
      <c r="U33">
        <v>1.5697764038655782</v>
      </c>
      <c r="V33">
        <v>0</v>
      </c>
      <c r="W33">
        <v>4</v>
      </c>
    </row>
    <row r="34" spans="1:23" x14ac:dyDescent="0.3">
      <c r="A34" t="s">
        <v>258</v>
      </c>
      <c r="B34">
        <v>2008</v>
      </c>
      <c r="C34" s="3">
        <v>44265</v>
      </c>
      <c r="D34">
        <v>30</v>
      </c>
      <c r="E34" t="s">
        <v>193</v>
      </c>
      <c r="F34" t="s">
        <v>297</v>
      </c>
      <c r="G34">
        <v>2</v>
      </c>
      <c r="H34">
        <v>1.9350018083738334</v>
      </c>
      <c r="I34">
        <v>1.3261297656935027</v>
      </c>
      <c r="J34">
        <v>0</v>
      </c>
      <c r="K34">
        <v>2</v>
      </c>
      <c r="L34">
        <v>2.0847243874647918</v>
      </c>
      <c r="M34">
        <v>1.481472372847519</v>
      </c>
      <c r="N34">
        <v>0</v>
      </c>
      <c r="O34">
        <v>2</v>
      </c>
      <c r="P34">
        <v>1.9173726375060411</v>
      </c>
      <c r="Q34">
        <v>1.111051952144142</v>
      </c>
      <c r="R34">
        <v>0</v>
      </c>
      <c r="S34">
        <v>1</v>
      </c>
      <c r="T34">
        <v>1.7546995416049167</v>
      </c>
      <c r="U34">
        <v>1.0220748322854716</v>
      </c>
      <c r="V34">
        <v>0</v>
      </c>
      <c r="W34">
        <v>0</v>
      </c>
    </row>
    <row r="35" spans="1:23" x14ac:dyDescent="0.3">
      <c r="A35" t="s">
        <v>258</v>
      </c>
      <c r="B35">
        <v>2008</v>
      </c>
      <c r="C35" s="3">
        <v>44266</v>
      </c>
      <c r="D35">
        <v>31</v>
      </c>
      <c r="E35" t="s">
        <v>194</v>
      </c>
      <c r="F35" t="s">
        <v>297</v>
      </c>
      <c r="G35">
        <v>2</v>
      </c>
      <c r="H35">
        <v>2.0526809916666249</v>
      </c>
      <c r="I35">
        <v>1.4378181422862482</v>
      </c>
      <c r="J35">
        <v>0</v>
      </c>
      <c r="K35">
        <v>2</v>
      </c>
      <c r="L35">
        <v>1.6094492499999167</v>
      </c>
      <c r="M35">
        <v>1.1644751950994567</v>
      </c>
      <c r="N35">
        <v>0</v>
      </c>
      <c r="O35">
        <v>1</v>
      </c>
      <c r="P35">
        <v>1.9176194125001667</v>
      </c>
      <c r="Q35">
        <v>1.1539891768231816</v>
      </c>
      <c r="R35">
        <v>0</v>
      </c>
      <c r="S35">
        <v>0</v>
      </c>
      <c r="T35">
        <v>1.7606099166666249</v>
      </c>
      <c r="U35">
        <v>1.2208489089725516</v>
      </c>
      <c r="V35">
        <v>0</v>
      </c>
      <c r="W35">
        <v>1</v>
      </c>
    </row>
    <row r="36" spans="1:23" x14ac:dyDescent="0.3">
      <c r="G36">
        <f>SUM(G26:G35)</f>
        <v>31</v>
      </c>
      <c r="H36">
        <f>AVERAGE(H26:H29,H31:H35)</f>
        <v>1.9764278506010617</v>
      </c>
      <c r="J36">
        <f>SUM(J26:J35)</f>
        <v>0</v>
      </c>
      <c r="K36">
        <f>SUM(K26:K35)</f>
        <v>10</v>
      </c>
      <c r="L36">
        <f>AVERAGE(L26:L29,L31:L35)</f>
        <v>1.8718811685187871</v>
      </c>
      <c r="N36">
        <f>SUM(N26:N35)</f>
        <v>1</v>
      </c>
      <c r="O36">
        <f>SUM(O26:O35)</f>
        <v>11</v>
      </c>
      <c r="P36">
        <f>AVERAGE(P26:P29,P31:P35)</f>
        <v>1.8804495226829954</v>
      </c>
      <c r="R36">
        <f>SUM(R26:R35)</f>
        <v>2</v>
      </c>
      <c r="S36">
        <f>SUM(S26:S35)</f>
        <v>7</v>
      </c>
      <c r="T36">
        <f>AVERAGE(T26:T29,T31:T35)</f>
        <v>1.8770020407279122</v>
      </c>
      <c r="V36">
        <f>SUM(V26:V35)</f>
        <v>4</v>
      </c>
      <c r="W36">
        <f>SUM(W26:W35)</f>
        <v>12</v>
      </c>
    </row>
    <row r="39" spans="1:23" x14ac:dyDescent="0.3">
      <c r="G39" t="s">
        <v>135</v>
      </c>
    </row>
    <row r="40" spans="1:23" x14ac:dyDescent="0.3">
      <c r="H40" t="s">
        <v>209</v>
      </c>
      <c r="I40" t="s">
        <v>210</v>
      </c>
      <c r="J40" t="s">
        <v>211</v>
      </c>
      <c r="K40" t="s">
        <v>212</v>
      </c>
    </row>
    <row r="41" spans="1:23" x14ac:dyDescent="0.3">
      <c r="G41" t="s">
        <v>185</v>
      </c>
      <c r="H41">
        <v>1.9722211499500002</v>
      </c>
      <c r="I41">
        <v>1.528971050055</v>
      </c>
      <c r="J41">
        <v>1.2504269999900002</v>
      </c>
      <c r="K41">
        <v>1.3150942999649999</v>
      </c>
    </row>
    <row r="42" spans="1:23" x14ac:dyDescent="0.3">
      <c r="G42" t="s">
        <v>187</v>
      </c>
      <c r="H42">
        <v>1.9168110999749999</v>
      </c>
      <c r="I42">
        <v>1.1810576500100001</v>
      </c>
      <c r="J42">
        <v>1.4949466501149999</v>
      </c>
      <c r="K42">
        <v>1.5945029000299999</v>
      </c>
    </row>
    <row r="43" spans="1:23" x14ac:dyDescent="0.3">
      <c r="G43" t="s">
        <v>188</v>
      </c>
      <c r="H43">
        <v>1.4262757499199998</v>
      </c>
      <c r="I43">
        <v>1.65683995001</v>
      </c>
      <c r="J43">
        <v>1.56145639997</v>
      </c>
      <c r="K43">
        <v>1.1919940500499999</v>
      </c>
    </row>
    <row r="44" spans="1:23" x14ac:dyDescent="0.3">
      <c r="G44" t="s">
        <v>189</v>
      </c>
      <c r="H44">
        <v>1.3755578501149999</v>
      </c>
      <c r="I44">
        <v>1.5164157999699999</v>
      </c>
      <c r="J44">
        <v>1.355239299825</v>
      </c>
      <c r="K44">
        <v>1.6387059000600002</v>
      </c>
    </row>
    <row r="45" spans="1:23" x14ac:dyDescent="0.3">
      <c r="G45" t="s">
        <v>190</v>
      </c>
      <c r="H45" t="s">
        <v>304</v>
      </c>
    </row>
    <row r="46" spans="1:23" x14ac:dyDescent="0.3">
      <c r="G46" t="s">
        <v>190</v>
      </c>
      <c r="H46">
        <v>1.29847719998</v>
      </c>
      <c r="I46">
        <v>1.306442599975</v>
      </c>
      <c r="J46">
        <v>1.7799288498950001</v>
      </c>
      <c r="K46">
        <v>1.4881149500149999</v>
      </c>
    </row>
    <row r="47" spans="1:23" x14ac:dyDescent="0.3">
      <c r="G47" t="s">
        <v>191</v>
      </c>
      <c r="H47">
        <v>1.461165050045</v>
      </c>
      <c r="I47">
        <v>0.95515934983249995</v>
      </c>
      <c r="J47">
        <v>1.6987862498499999</v>
      </c>
      <c r="K47">
        <v>1.219625950095</v>
      </c>
    </row>
    <row r="48" spans="1:23" x14ac:dyDescent="0.3">
      <c r="G48" t="s">
        <v>192</v>
      </c>
      <c r="H48">
        <v>1.50713304989</v>
      </c>
      <c r="I48">
        <v>1.4962325000700001</v>
      </c>
      <c r="J48">
        <v>1.27763450006</v>
      </c>
      <c r="K48">
        <v>2.3885720998500002</v>
      </c>
    </row>
    <row r="49" spans="1:23" x14ac:dyDescent="0.3">
      <c r="G49" t="s">
        <v>193</v>
      </c>
      <c r="H49">
        <v>1.6237631000099999</v>
      </c>
      <c r="I49">
        <v>1.4738814500149999</v>
      </c>
      <c r="J49">
        <v>1.55898314994</v>
      </c>
      <c r="K49">
        <v>1.53556979983</v>
      </c>
    </row>
    <row r="50" spans="1:23" x14ac:dyDescent="0.3">
      <c r="G50" t="s">
        <v>194</v>
      </c>
      <c r="H50">
        <v>1.7540487499999999</v>
      </c>
      <c r="I50">
        <v>1.1716777999999999</v>
      </c>
      <c r="J50">
        <v>1.5951015499999999</v>
      </c>
      <c r="K50">
        <v>1.3612076499999999</v>
      </c>
    </row>
    <row r="51" spans="1:23" x14ac:dyDescent="0.3">
      <c r="H51">
        <f>AVERAGE(H41:H44,H47:H50)</f>
        <v>1.6296219749881251</v>
      </c>
      <c r="I51">
        <f>AVERAGE(I41:I44,I47:I50)</f>
        <v>1.3725294437453124</v>
      </c>
      <c r="J51">
        <f>AVERAGE(J41:J44,J47:J50)</f>
        <v>1.47407184996875</v>
      </c>
      <c r="K51">
        <f>AVERAGE(K41:K44,K47:K50)</f>
        <v>1.5306590812350001</v>
      </c>
    </row>
    <row r="54" spans="1:23" x14ac:dyDescent="0.3">
      <c r="A54" t="s">
        <v>0</v>
      </c>
      <c r="B54" t="s">
        <v>12</v>
      </c>
      <c r="C54" t="s">
        <v>3</v>
      </c>
      <c r="D54" t="s">
        <v>4</v>
      </c>
      <c r="E54" t="s">
        <v>14</v>
      </c>
      <c r="F54" t="s">
        <v>5</v>
      </c>
      <c r="G54" t="s">
        <v>75</v>
      </c>
      <c r="H54" t="s">
        <v>1</v>
      </c>
    </row>
    <row r="55" spans="1:23" x14ac:dyDescent="0.3">
      <c r="A55" t="s">
        <v>258</v>
      </c>
      <c r="C55" s="3">
        <v>44267</v>
      </c>
      <c r="F55" t="s">
        <v>295</v>
      </c>
      <c r="H55">
        <v>0.96250000000000002</v>
      </c>
      <c r="I55" t="s">
        <v>292</v>
      </c>
    </row>
    <row r="57" spans="1:23" x14ac:dyDescent="0.3">
      <c r="A57" t="s">
        <v>0</v>
      </c>
      <c r="B57" t="s">
        <v>12</v>
      </c>
      <c r="C57" t="s">
        <v>3</v>
      </c>
      <c r="D57" t="s">
        <v>4</v>
      </c>
      <c r="E57" t="s">
        <v>14</v>
      </c>
      <c r="F57" t="s">
        <v>5</v>
      </c>
      <c r="G57" t="s">
        <v>53</v>
      </c>
      <c r="H57" t="s">
        <v>57</v>
      </c>
      <c r="I57" t="s">
        <v>58</v>
      </c>
      <c r="J57" t="s">
        <v>54</v>
      </c>
      <c r="K57" t="s">
        <v>56</v>
      </c>
      <c r="L57" t="s">
        <v>59</v>
      </c>
      <c r="M57" t="s">
        <v>60</v>
      </c>
      <c r="N57" t="s">
        <v>54</v>
      </c>
      <c r="O57" t="s">
        <v>56</v>
      </c>
      <c r="P57" t="s">
        <v>61</v>
      </c>
      <c r="Q57" t="s">
        <v>62</v>
      </c>
      <c r="R57" t="s">
        <v>54</v>
      </c>
      <c r="S57" t="s">
        <v>56</v>
      </c>
      <c r="T57" t="s">
        <v>63</v>
      </c>
      <c r="U57" t="s">
        <v>64</v>
      </c>
      <c r="V57" t="s">
        <v>54</v>
      </c>
      <c r="W57" t="s">
        <v>56</v>
      </c>
    </row>
    <row r="58" spans="1:23" x14ac:dyDescent="0.3">
      <c r="A58" t="s">
        <v>258</v>
      </c>
      <c r="B58">
        <v>2008</v>
      </c>
      <c r="C58" s="3">
        <v>44268</v>
      </c>
      <c r="E58" t="s">
        <v>185</v>
      </c>
      <c r="F58" t="s">
        <v>292</v>
      </c>
      <c r="G58">
        <v>2</v>
      </c>
      <c r="H58">
        <v>1.6632570250020002</v>
      </c>
      <c r="I58">
        <v>1.1673548997674983</v>
      </c>
      <c r="J58">
        <v>0</v>
      </c>
      <c r="K58">
        <v>0</v>
      </c>
      <c r="L58">
        <v>1.5807851291659583</v>
      </c>
      <c r="M58">
        <v>1.244355200750584</v>
      </c>
      <c r="N58">
        <v>2</v>
      </c>
      <c r="O58">
        <v>1</v>
      </c>
      <c r="P58">
        <v>1.7961387083281251</v>
      </c>
      <c r="Q58">
        <v>1.4139312183185755</v>
      </c>
      <c r="R58">
        <v>0</v>
      </c>
      <c r="S58">
        <v>1</v>
      </c>
      <c r="T58">
        <v>1.8309237208363334</v>
      </c>
      <c r="U58">
        <v>1.3431686478934028</v>
      </c>
      <c r="V58">
        <v>1</v>
      </c>
      <c r="W58">
        <v>2</v>
      </c>
    </row>
    <row r="59" spans="1:23" x14ac:dyDescent="0.3">
      <c r="A59" t="s">
        <v>258</v>
      </c>
      <c r="B59">
        <v>2008</v>
      </c>
      <c r="C59" s="3">
        <v>44269</v>
      </c>
      <c r="E59" t="s">
        <v>187</v>
      </c>
      <c r="F59" t="s">
        <v>292</v>
      </c>
      <c r="G59">
        <v>1</v>
      </c>
      <c r="H59">
        <v>1.9723549374975835</v>
      </c>
      <c r="I59">
        <v>1.1948576642968582</v>
      </c>
      <c r="J59">
        <v>0</v>
      </c>
      <c r="K59">
        <v>1</v>
      </c>
      <c r="L59">
        <v>1.9225072416663747</v>
      </c>
      <c r="M59">
        <v>1.0613054608953607</v>
      </c>
      <c r="N59">
        <v>0</v>
      </c>
      <c r="O59">
        <v>0</v>
      </c>
      <c r="P59">
        <v>1.3284032499867922</v>
      </c>
      <c r="Q59">
        <v>0.81836133655776755</v>
      </c>
      <c r="R59">
        <v>1</v>
      </c>
      <c r="S59">
        <v>0</v>
      </c>
      <c r="T59">
        <v>1.9167894874962501</v>
      </c>
      <c r="U59">
        <v>1.3673264125033036</v>
      </c>
      <c r="V59">
        <v>0</v>
      </c>
      <c r="W59">
        <v>1</v>
      </c>
    </row>
    <row r="60" spans="1:23" x14ac:dyDescent="0.3">
      <c r="A60" t="s">
        <v>258</v>
      </c>
      <c r="B60">
        <v>2008</v>
      </c>
      <c r="C60" s="3">
        <v>44270</v>
      </c>
      <c r="E60" t="s">
        <v>188</v>
      </c>
      <c r="F60" t="s">
        <v>292</v>
      </c>
      <c r="G60">
        <v>1</v>
      </c>
      <c r="H60">
        <v>2.1095328791666668</v>
      </c>
      <c r="I60">
        <v>1.5199347419994906</v>
      </c>
      <c r="J60">
        <v>0</v>
      </c>
      <c r="K60">
        <v>2</v>
      </c>
      <c r="L60">
        <v>2.009971029166667</v>
      </c>
      <c r="M60">
        <v>1.3704535076999003</v>
      </c>
      <c r="N60">
        <v>0</v>
      </c>
      <c r="O60">
        <v>2</v>
      </c>
      <c r="P60">
        <v>2.6140480166666666</v>
      </c>
      <c r="Q60">
        <v>1.7600981374822917</v>
      </c>
      <c r="R60">
        <v>0</v>
      </c>
      <c r="S60">
        <v>4</v>
      </c>
      <c r="T60">
        <v>1.950075733333333</v>
      </c>
      <c r="U60">
        <v>1.2378818646896212</v>
      </c>
      <c r="V60">
        <v>1</v>
      </c>
      <c r="W60">
        <v>1</v>
      </c>
    </row>
    <row r="61" spans="1:23" x14ac:dyDescent="0.3">
      <c r="A61" t="s">
        <v>258</v>
      </c>
      <c r="B61">
        <v>2008</v>
      </c>
      <c r="C61" s="3">
        <v>44271</v>
      </c>
      <c r="E61" t="s">
        <v>189</v>
      </c>
      <c r="F61" t="s">
        <v>292</v>
      </c>
      <c r="G61">
        <v>0</v>
      </c>
      <c r="H61">
        <v>2.5809388791659997</v>
      </c>
      <c r="I61">
        <v>1.4148691138346237</v>
      </c>
      <c r="J61">
        <v>0</v>
      </c>
      <c r="K61">
        <v>2</v>
      </c>
      <c r="L61">
        <v>1.9112116791660834</v>
      </c>
      <c r="M61">
        <v>1.323569874714799</v>
      </c>
      <c r="N61">
        <v>0</v>
      </c>
      <c r="O61">
        <v>0</v>
      </c>
      <c r="P61">
        <v>1.51140551666775</v>
      </c>
      <c r="Q61">
        <v>0.99285700268849053</v>
      </c>
      <c r="R61">
        <v>0</v>
      </c>
      <c r="S61">
        <v>0</v>
      </c>
      <c r="T61">
        <v>2.3555563583327497</v>
      </c>
      <c r="U61">
        <v>1.4108512828254431</v>
      </c>
      <c r="V61">
        <v>1</v>
      </c>
      <c r="W61">
        <v>2</v>
      </c>
    </row>
    <row r="62" spans="1:23" x14ac:dyDescent="0.3">
      <c r="A62" t="s">
        <v>258</v>
      </c>
      <c r="B62">
        <v>2008</v>
      </c>
      <c r="C62" s="3">
        <v>44272</v>
      </c>
      <c r="E62" t="s">
        <v>190</v>
      </c>
      <c r="F62" t="s">
        <v>292</v>
      </c>
      <c r="G62">
        <v>1</v>
      </c>
      <c r="H62">
        <v>2.4174091166665419</v>
      </c>
      <c r="I62">
        <v>1.4580893671362767</v>
      </c>
      <c r="J62">
        <v>0</v>
      </c>
      <c r="K62">
        <v>2</v>
      </c>
      <c r="L62">
        <v>2.0330981125018752</v>
      </c>
      <c r="M62">
        <v>1.287005190593818</v>
      </c>
      <c r="N62">
        <v>0</v>
      </c>
      <c r="O62">
        <v>0</v>
      </c>
      <c r="P62">
        <v>1.6027095666644167</v>
      </c>
      <c r="Q62">
        <v>1.1388131089900468</v>
      </c>
      <c r="R62">
        <v>0</v>
      </c>
      <c r="S62">
        <v>0</v>
      </c>
      <c r="T62">
        <v>2.2059519666678749</v>
      </c>
      <c r="U62">
        <v>1.5924095744931679</v>
      </c>
      <c r="V62">
        <v>2</v>
      </c>
      <c r="W62">
        <v>3</v>
      </c>
    </row>
    <row r="63" spans="1:23" x14ac:dyDescent="0.3">
      <c r="A63" t="s">
        <v>258</v>
      </c>
      <c r="B63">
        <v>2008</v>
      </c>
      <c r="C63" s="3">
        <v>44273</v>
      </c>
      <c r="E63" t="s">
        <v>191</v>
      </c>
      <c r="F63" t="s">
        <v>292</v>
      </c>
      <c r="G63" t="s">
        <v>344</v>
      </c>
    </row>
    <row r="64" spans="1:23" x14ac:dyDescent="0.3">
      <c r="A64" t="s">
        <v>258</v>
      </c>
      <c r="B64">
        <v>2008</v>
      </c>
      <c r="C64" s="3">
        <v>44274</v>
      </c>
      <c r="E64" t="s">
        <v>192</v>
      </c>
      <c r="F64" t="s">
        <v>292</v>
      </c>
      <c r="G64">
        <v>0</v>
      </c>
      <c r="H64">
        <v>1.8252301708239582</v>
      </c>
      <c r="I64">
        <v>1.3269332151646918</v>
      </c>
      <c r="J64">
        <v>0</v>
      </c>
      <c r="K64">
        <v>2</v>
      </c>
      <c r="L64">
        <v>1.5963510958300831</v>
      </c>
      <c r="M64">
        <v>0.95562245784545841</v>
      </c>
      <c r="N64">
        <v>0</v>
      </c>
      <c r="O64">
        <v>0</v>
      </c>
      <c r="P64">
        <v>1.9148586375067083</v>
      </c>
      <c r="Q64">
        <v>1.2498774547204412</v>
      </c>
      <c r="R64">
        <v>1</v>
      </c>
      <c r="S64">
        <v>1</v>
      </c>
      <c r="T64">
        <v>1.8748136833407918</v>
      </c>
      <c r="U64">
        <v>1.3103270371433353</v>
      </c>
      <c r="V64">
        <v>1</v>
      </c>
      <c r="W64">
        <v>2</v>
      </c>
    </row>
    <row r="65" spans="1:23" x14ac:dyDescent="0.3">
      <c r="A65" t="s">
        <v>258</v>
      </c>
      <c r="B65">
        <v>2008</v>
      </c>
      <c r="C65" s="3">
        <v>44275</v>
      </c>
      <c r="E65" t="s">
        <v>193</v>
      </c>
      <c r="F65" t="s">
        <v>292</v>
      </c>
      <c r="G65">
        <v>1</v>
      </c>
      <c r="H65">
        <v>1.6606484999962083</v>
      </c>
      <c r="I65">
        <v>0.90077828468206023</v>
      </c>
      <c r="J65">
        <v>0</v>
      </c>
      <c r="K65">
        <v>0</v>
      </c>
      <c r="L65">
        <v>1.8753414583337085</v>
      </c>
      <c r="M65">
        <v>1.3574257144014659</v>
      </c>
      <c r="N65">
        <v>0</v>
      </c>
      <c r="O65">
        <v>1</v>
      </c>
      <c r="P65">
        <v>1.9300006874958333</v>
      </c>
      <c r="Q65">
        <v>1.5461551676253535</v>
      </c>
      <c r="R65">
        <v>0</v>
      </c>
      <c r="S65">
        <v>3</v>
      </c>
      <c r="T65">
        <v>1.4245195916646667</v>
      </c>
      <c r="U65">
        <v>0.7751631077178488</v>
      </c>
      <c r="V65">
        <v>0</v>
      </c>
      <c r="W65">
        <v>0</v>
      </c>
    </row>
    <row r="66" spans="1:23" x14ac:dyDescent="0.3">
      <c r="A66" t="s">
        <v>258</v>
      </c>
      <c r="B66">
        <v>2008</v>
      </c>
      <c r="C66" s="3">
        <v>44276</v>
      </c>
      <c r="E66" t="s">
        <v>194</v>
      </c>
      <c r="F66" t="s">
        <v>292</v>
      </c>
      <c r="G66">
        <v>0</v>
      </c>
      <c r="H66">
        <v>2.6117233666527082</v>
      </c>
      <c r="I66">
        <v>1.3169523750763006</v>
      </c>
      <c r="J66">
        <v>0</v>
      </c>
      <c r="K66">
        <v>3</v>
      </c>
      <c r="L66">
        <v>1.6560972083362087</v>
      </c>
      <c r="M66">
        <v>1.216729082794932</v>
      </c>
      <c r="N66">
        <v>0</v>
      </c>
      <c r="O66">
        <v>1</v>
      </c>
      <c r="P66">
        <v>1.7785723625032084</v>
      </c>
      <c r="Q66">
        <v>1.1233969459507831</v>
      </c>
      <c r="R66">
        <v>0</v>
      </c>
      <c r="S66">
        <v>0</v>
      </c>
      <c r="T66">
        <v>2.2970480958254171</v>
      </c>
      <c r="U66">
        <v>1.5232044025227607</v>
      </c>
      <c r="V66">
        <v>1</v>
      </c>
      <c r="W66">
        <v>4</v>
      </c>
    </row>
    <row r="67" spans="1:23" x14ac:dyDescent="0.3">
      <c r="C67" s="3"/>
      <c r="E67" t="s">
        <v>346</v>
      </c>
      <c r="G67">
        <v>0</v>
      </c>
      <c r="H67">
        <v>1.746219225013375</v>
      </c>
      <c r="I67">
        <v>1.0477624853775995</v>
      </c>
      <c r="J67">
        <v>0</v>
      </c>
      <c r="K67">
        <v>0</v>
      </c>
      <c r="L67">
        <v>1.89369589582675</v>
      </c>
      <c r="M67">
        <v>1.4392154046192109</v>
      </c>
      <c r="N67">
        <v>1</v>
      </c>
      <c r="O67">
        <v>2</v>
      </c>
      <c r="P67">
        <v>1.812796295834209</v>
      </c>
      <c r="Q67">
        <v>1.0405796225226387</v>
      </c>
      <c r="R67">
        <v>0</v>
      </c>
      <c r="S67">
        <v>0</v>
      </c>
      <c r="T67">
        <v>2.0605818375088334</v>
      </c>
      <c r="U67">
        <v>1.3108898223841936</v>
      </c>
      <c r="V67">
        <v>1</v>
      </c>
      <c r="W67">
        <v>1</v>
      </c>
    </row>
    <row r="68" spans="1:23" x14ac:dyDescent="0.3">
      <c r="G68">
        <f>SUM(G58:G67)</f>
        <v>6</v>
      </c>
      <c r="H68">
        <f>AVERAGE(H58:H67)</f>
        <v>2.0652571222205602</v>
      </c>
      <c r="J68">
        <f>SUM(J58:J67)</f>
        <v>0</v>
      </c>
      <c r="K68">
        <f>SUM(K58:K67)</f>
        <v>12</v>
      </c>
      <c r="L68">
        <f>AVERAGE(L58:L67)</f>
        <v>1.83100653888819</v>
      </c>
      <c r="N68">
        <f>SUM(N58:N67)</f>
        <v>3</v>
      </c>
      <c r="O68">
        <f>SUM(O58:O67)</f>
        <v>7</v>
      </c>
      <c r="P68">
        <f>AVERAGE(P58:P67)</f>
        <v>1.809881449072634</v>
      </c>
      <c r="R68">
        <f>SUM(R58:R67)</f>
        <v>2</v>
      </c>
      <c r="S68">
        <f>SUM(S58:S67)</f>
        <v>9</v>
      </c>
      <c r="T68">
        <f>AVERAGE(T58:T67)</f>
        <v>1.9906956083340279</v>
      </c>
      <c r="V68">
        <f>SUM(V58:V67)</f>
        <v>8</v>
      </c>
      <c r="W68">
        <f>SUM(W58:W67)</f>
        <v>16</v>
      </c>
    </row>
    <row r="71" spans="1:23" x14ac:dyDescent="0.3">
      <c r="F71" t="s">
        <v>135</v>
      </c>
    </row>
    <row r="72" spans="1:23" x14ac:dyDescent="0.3">
      <c r="G72" t="s">
        <v>209</v>
      </c>
      <c r="H72" t="s">
        <v>210</v>
      </c>
      <c r="I72" t="s">
        <v>211</v>
      </c>
      <c r="J72" t="s">
        <v>212</v>
      </c>
    </row>
    <row r="73" spans="1:23" x14ac:dyDescent="0.3">
      <c r="F73" t="s">
        <v>185</v>
      </c>
      <c r="G73">
        <v>1.3476460500049998</v>
      </c>
      <c r="H73">
        <v>1.23516615</v>
      </c>
      <c r="I73">
        <v>1.2639557999950002</v>
      </c>
      <c r="J73">
        <v>1.3735300000100001</v>
      </c>
    </row>
    <row r="74" spans="1:23" x14ac:dyDescent="0.3">
      <c r="F74" t="s">
        <v>187</v>
      </c>
      <c r="G74">
        <v>1.910565849975</v>
      </c>
      <c r="H74">
        <v>1.8477971499949999</v>
      </c>
      <c r="I74">
        <v>1.2739672499900001</v>
      </c>
      <c r="J74">
        <v>1.4002539000050001</v>
      </c>
    </row>
    <row r="75" spans="1:23" x14ac:dyDescent="0.3">
      <c r="F75" t="s">
        <v>188</v>
      </c>
      <c r="G75">
        <v>1.4474384499999999</v>
      </c>
      <c r="H75">
        <v>1.8325616</v>
      </c>
      <c r="I75">
        <v>2.2596322999999998</v>
      </c>
      <c r="J75">
        <v>1.7479684</v>
      </c>
    </row>
    <row r="76" spans="1:23" x14ac:dyDescent="0.3">
      <c r="F76" t="s">
        <v>189</v>
      </c>
      <c r="G76">
        <v>2.4531400999950002</v>
      </c>
      <c r="H76">
        <v>1.306250500005</v>
      </c>
      <c r="I76">
        <v>1.3253685000049999</v>
      </c>
      <c r="J76">
        <v>2.326315750005</v>
      </c>
    </row>
    <row r="77" spans="1:23" x14ac:dyDescent="0.3">
      <c r="F77" t="s">
        <v>190</v>
      </c>
      <c r="G77">
        <v>1.8141030499799999</v>
      </c>
      <c r="H77">
        <v>1.52725545</v>
      </c>
      <c r="I77">
        <v>1.41770105</v>
      </c>
      <c r="J77">
        <v>1.4363309500049999</v>
      </c>
    </row>
    <row r="78" spans="1:23" x14ac:dyDescent="0.3">
      <c r="F78" t="s">
        <v>191</v>
      </c>
    </row>
    <row r="79" spans="1:23" x14ac:dyDescent="0.3">
      <c r="F79" t="s">
        <v>192</v>
      </c>
      <c r="G79">
        <v>1.5793028499749999</v>
      </c>
      <c r="H79">
        <v>1.4927754499699999</v>
      </c>
      <c r="I79">
        <v>1.8031559499800001</v>
      </c>
      <c r="J79">
        <v>1.7200888999799999</v>
      </c>
    </row>
    <row r="80" spans="1:23" x14ac:dyDescent="0.3">
      <c r="F80" t="s">
        <v>193</v>
      </c>
      <c r="G80">
        <v>1.4570678499850001</v>
      </c>
      <c r="H80">
        <v>1.489121600025</v>
      </c>
      <c r="I80">
        <v>1.28638315</v>
      </c>
      <c r="J80">
        <v>1.2582415500100002</v>
      </c>
    </row>
    <row r="81" spans="6:10" x14ac:dyDescent="0.3">
      <c r="F81" t="s">
        <v>194</v>
      </c>
      <c r="G81">
        <v>2.29043960001</v>
      </c>
      <c r="H81">
        <v>1.25878910001</v>
      </c>
      <c r="I81">
        <v>1.629854650005</v>
      </c>
      <c r="J81">
        <v>1.7942251499949999</v>
      </c>
    </row>
    <row r="82" spans="6:10" x14ac:dyDescent="0.3">
      <c r="F82" t="s">
        <v>345</v>
      </c>
      <c r="G82">
        <v>1.5171873999600001</v>
      </c>
      <c r="H82">
        <v>1.2921835499599998</v>
      </c>
      <c r="I82">
        <v>1.75269085</v>
      </c>
      <c r="J82">
        <v>1.4111366999550001</v>
      </c>
    </row>
    <row r="83" spans="6:10" x14ac:dyDescent="0.3">
      <c r="G83">
        <f>AVERAGE(G73:G82)</f>
        <v>1.7574323555427778</v>
      </c>
      <c r="H83">
        <f t="shared" ref="H83:J83" si="0">AVERAGE(H73:H82)</f>
        <v>1.4757667277738891</v>
      </c>
      <c r="I83">
        <f t="shared" si="0"/>
        <v>1.5569677222194447</v>
      </c>
      <c r="J83">
        <f t="shared" si="0"/>
        <v>1.6075656999961112</v>
      </c>
    </row>
  </sheetData>
  <phoneticPr fontId="2"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1D93B-8DFF-419A-B24B-D982FFBD637E}">
  <dimension ref="A1:X64"/>
  <sheetViews>
    <sheetView topLeftCell="E11" workbookViewId="0">
      <selection activeCell="W22" activeCellId="4" sqref="H22 K22:L22 O22:P22 S22:T22 W22:X22"/>
    </sheetView>
  </sheetViews>
  <sheetFormatPr defaultRowHeight="14.4" x14ac:dyDescent="0.3"/>
  <cols>
    <col min="3" max="3" width="14.33203125" customWidth="1"/>
    <col min="4" max="4" width="12.5546875" customWidth="1"/>
    <col min="6" max="6" width="13.6640625" customWidth="1"/>
  </cols>
  <sheetData>
    <row r="1" spans="1:24" x14ac:dyDescent="0.3">
      <c r="A1" t="s">
        <v>0</v>
      </c>
      <c r="B1" t="s">
        <v>217</v>
      </c>
      <c r="C1" t="s">
        <v>3</v>
      </c>
      <c r="D1" t="s">
        <v>4</v>
      </c>
      <c r="E1" t="s">
        <v>14</v>
      </c>
      <c r="F1" t="s">
        <v>5</v>
      </c>
      <c r="G1" t="s">
        <v>75</v>
      </c>
      <c r="H1" t="s">
        <v>1</v>
      </c>
      <c r="I1" t="s">
        <v>257</v>
      </c>
    </row>
    <row r="2" spans="1:24" x14ac:dyDescent="0.3">
      <c r="A2" t="s">
        <v>259</v>
      </c>
      <c r="C2" s="3">
        <v>44231</v>
      </c>
      <c r="E2">
        <v>1</v>
      </c>
      <c r="F2" t="s">
        <v>261</v>
      </c>
      <c r="G2">
        <v>1</v>
      </c>
      <c r="I2" t="s">
        <v>260</v>
      </c>
    </row>
    <row r="3" spans="1:24" x14ac:dyDescent="0.3">
      <c r="A3" t="s">
        <v>259</v>
      </c>
      <c r="C3" s="3">
        <v>44232</v>
      </c>
      <c r="E3">
        <v>2</v>
      </c>
      <c r="F3" t="s">
        <v>261</v>
      </c>
      <c r="G3">
        <v>1</v>
      </c>
      <c r="I3" t="s">
        <v>260</v>
      </c>
    </row>
    <row r="4" spans="1:24" x14ac:dyDescent="0.3">
      <c r="A4" t="s">
        <v>259</v>
      </c>
      <c r="C4" s="3">
        <v>44233</v>
      </c>
      <c r="E4">
        <v>3</v>
      </c>
      <c r="F4" t="s">
        <v>205</v>
      </c>
      <c r="G4">
        <v>1</v>
      </c>
      <c r="I4" t="s">
        <v>260</v>
      </c>
    </row>
    <row r="5" spans="1:24" x14ac:dyDescent="0.3">
      <c r="A5" t="s">
        <v>259</v>
      </c>
      <c r="C5" s="3">
        <v>44235</v>
      </c>
      <c r="E5">
        <v>4</v>
      </c>
      <c r="F5" t="s">
        <v>205</v>
      </c>
      <c r="G5">
        <v>0.97499999999999998</v>
      </c>
    </row>
    <row r="6" spans="1:24" x14ac:dyDescent="0.3">
      <c r="A6" t="s">
        <v>259</v>
      </c>
      <c r="C6" s="3">
        <v>44236</v>
      </c>
      <c r="E6">
        <v>5</v>
      </c>
      <c r="F6" t="s">
        <v>224</v>
      </c>
      <c r="G6">
        <v>1</v>
      </c>
    </row>
    <row r="7" spans="1:24" x14ac:dyDescent="0.3">
      <c r="A7" t="s">
        <v>259</v>
      </c>
      <c r="C7" s="3">
        <v>44237</v>
      </c>
      <c r="E7">
        <v>6</v>
      </c>
      <c r="F7" t="s">
        <v>224</v>
      </c>
      <c r="G7">
        <v>0.98750000000000004</v>
      </c>
    </row>
    <row r="8" spans="1:24" x14ac:dyDescent="0.3">
      <c r="A8" t="s">
        <v>259</v>
      </c>
      <c r="C8" s="3">
        <v>44238</v>
      </c>
      <c r="E8">
        <v>7</v>
      </c>
      <c r="F8" t="s">
        <v>228</v>
      </c>
      <c r="G8">
        <v>0.96250000000000002</v>
      </c>
    </row>
    <row r="9" spans="1:24" x14ac:dyDescent="0.3">
      <c r="A9" t="s">
        <v>259</v>
      </c>
      <c r="C9" s="3">
        <v>44239</v>
      </c>
      <c r="E9">
        <v>8</v>
      </c>
      <c r="F9" t="s">
        <v>228</v>
      </c>
      <c r="G9">
        <v>0.92500000000000004</v>
      </c>
    </row>
    <row r="12" spans="1:24" x14ac:dyDescent="0.3">
      <c r="H12" t="s">
        <v>53</v>
      </c>
      <c r="I12" t="s">
        <v>57</v>
      </c>
      <c r="J12" t="s">
        <v>58</v>
      </c>
      <c r="K12" t="s">
        <v>54</v>
      </c>
      <c r="L12" t="s">
        <v>56</v>
      </c>
      <c r="M12" t="s">
        <v>59</v>
      </c>
      <c r="N12" t="s">
        <v>60</v>
      </c>
      <c r="O12" t="s">
        <v>54</v>
      </c>
      <c r="P12" t="s">
        <v>56</v>
      </c>
      <c r="Q12" t="s">
        <v>61</v>
      </c>
      <c r="R12" t="s">
        <v>62</v>
      </c>
      <c r="S12" t="s">
        <v>54</v>
      </c>
      <c r="T12" t="s">
        <v>56</v>
      </c>
      <c r="U12" t="s">
        <v>63</v>
      </c>
      <c r="V12" t="s">
        <v>64</v>
      </c>
      <c r="W12" t="s">
        <v>54</v>
      </c>
      <c r="X12" t="s">
        <v>56</v>
      </c>
    </row>
    <row r="13" spans="1:24" x14ac:dyDescent="0.3">
      <c r="F13" s="3">
        <v>44240</v>
      </c>
      <c r="G13" t="s">
        <v>185</v>
      </c>
      <c r="H13">
        <v>2</v>
      </c>
      <c r="I13">
        <v>1.0684557225002917</v>
      </c>
      <c r="J13">
        <v>0.62468365168075024</v>
      </c>
      <c r="K13">
        <v>0</v>
      </c>
      <c r="L13">
        <v>0</v>
      </c>
      <c r="M13">
        <v>1.3808327738567083</v>
      </c>
      <c r="N13">
        <v>0.94920381767089257</v>
      </c>
      <c r="O13">
        <v>0</v>
      </c>
      <c r="P13">
        <v>0</v>
      </c>
      <c r="Q13">
        <v>1.6922648419694999</v>
      </c>
      <c r="R13">
        <v>1.2722570000088347</v>
      </c>
      <c r="S13">
        <v>1</v>
      </c>
      <c r="T13">
        <v>1</v>
      </c>
      <c r="U13">
        <v>1.3619109463910417</v>
      </c>
      <c r="V13">
        <v>0.83867658436332082</v>
      </c>
      <c r="W13">
        <v>2</v>
      </c>
      <c r="X13">
        <v>0</v>
      </c>
    </row>
    <row r="14" spans="1:24" x14ac:dyDescent="0.3">
      <c r="F14" s="3">
        <v>44242</v>
      </c>
      <c r="G14" t="s">
        <v>187</v>
      </c>
      <c r="H14">
        <v>0</v>
      </c>
      <c r="I14">
        <v>0.84198486889574975</v>
      </c>
      <c r="J14">
        <v>0.36133376598620309</v>
      </c>
      <c r="K14">
        <v>0</v>
      </c>
      <c r="L14">
        <v>0</v>
      </c>
      <c r="M14">
        <v>1.1739119340359583</v>
      </c>
      <c r="N14">
        <v>0.74440438231642825</v>
      </c>
      <c r="O14">
        <v>0</v>
      </c>
      <c r="P14">
        <v>0</v>
      </c>
      <c r="Q14">
        <v>1.3293186479004167</v>
      </c>
      <c r="R14">
        <v>1.1768597055648875</v>
      </c>
      <c r="S14">
        <v>0</v>
      </c>
      <c r="T14">
        <v>1</v>
      </c>
      <c r="U14">
        <v>1.3208962170626248</v>
      </c>
      <c r="V14">
        <v>0.63737052923166126</v>
      </c>
      <c r="W14">
        <v>1</v>
      </c>
      <c r="X14">
        <v>0</v>
      </c>
    </row>
    <row r="15" spans="1:24" x14ac:dyDescent="0.3">
      <c r="F15" s="3">
        <v>44243</v>
      </c>
      <c r="G15" t="s">
        <v>188</v>
      </c>
      <c r="H15">
        <v>0</v>
      </c>
      <c r="I15">
        <v>1.2726337613766667</v>
      </c>
      <c r="J15">
        <v>1.1477267661244237</v>
      </c>
      <c r="K15">
        <v>0</v>
      </c>
      <c r="L15">
        <v>0</v>
      </c>
      <c r="M15">
        <v>1.0273988573572916</v>
      </c>
      <c r="N15">
        <v>0.63992628764879866</v>
      </c>
      <c r="O15">
        <v>0</v>
      </c>
      <c r="P15">
        <v>0</v>
      </c>
      <c r="Q15">
        <v>1.1714064287782917</v>
      </c>
      <c r="R15">
        <v>0.82470187202502543</v>
      </c>
      <c r="S15">
        <v>2</v>
      </c>
      <c r="T15">
        <v>0</v>
      </c>
      <c r="U15">
        <v>1.2560026427873336</v>
      </c>
      <c r="V15">
        <v>0.83202863862214238</v>
      </c>
      <c r="W15">
        <v>0</v>
      </c>
      <c r="X15">
        <v>0</v>
      </c>
    </row>
    <row r="16" spans="1:24" x14ac:dyDescent="0.3">
      <c r="F16" s="3">
        <v>44244</v>
      </c>
      <c r="G16" t="s">
        <v>189</v>
      </c>
      <c r="H16">
        <v>0</v>
      </c>
      <c r="I16">
        <v>1.1555086909476666</v>
      </c>
      <c r="J16">
        <v>0.66614819134594783</v>
      </c>
      <c r="K16">
        <v>0</v>
      </c>
      <c r="L16">
        <v>0</v>
      </c>
      <c r="M16">
        <v>0.9994586030601248</v>
      </c>
      <c r="N16">
        <v>0.5860522140327793</v>
      </c>
      <c r="O16">
        <v>0</v>
      </c>
      <c r="P16">
        <v>0</v>
      </c>
      <c r="Q16">
        <v>1.1737908373949166</v>
      </c>
      <c r="R16">
        <v>0.69004229646774651</v>
      </c>
      <c r="S16">
        <v>0</v>
      </c>
      <c r="T16">
        <v>0</v>
      </c>
      <c r="U16">
        <v>1.1090475798709585</v>
      </c>
      <c r="V16">
        <v>0.75385099863481442</v>
      </c>
      <c r="W16">
        <v>4</v>
      </c>
      <c r="X16">
        <v>0</v>
      </c>
    </row>
    <row r="17" spans="6:24" x14ac:dyDescent="0.3">
      <c r="F17" s="3">
        <v>44245</v>
      </c>
      <c r="G17" t="s">
        <v>190</v>
      </c>
      <c r="H17">
        <v>0</v>
      </c>
      <c r="I17">
        <v>1.1102986185222499</v>
      </c>
      <c r="J17">
        <v>0.630716586936101</v>
      </c>
      <c r="K17">
        <v>0</v>
      </c>
      <c r="L17">
        <v>0</v>
      </c>
      <c r="M17">
        <v>1.2427831461642915</v>
      </c>
      <c r="N17">
        <v>0.94917100535189636</v>
      </c>
      <c r="O17">
        <v>0</v>
      </c>
      <c r="P17">
        <v>0</v>
      </c>
      <c r="Q17">
        <v>1.2294401698262916</v>
      </c>
      <c r="R17">
        <v>0.99227128729454905</v>
      </c>
      <c r="S17">
        <v>0</v>
      </c>
      <c r="T17">
        <v>1</v>
      </c>
      <c r="U17">
        <v>1.1710811213292083</v>
      </c>
      <c r="V17">
        <v>0.98280183664900689</v>
      </c>
      <c r="W17">
        <v>0</v>
      </c>
      <c r="X17">
        <v>1</v>
      </c>
    </row>
    <row r="18" spans="6:24" x14ac:dyDescent="0.3">
      <c r="F18" s="3">
        <v>44246</v>
      </c>
      <c r="G18" t="s">
        <v>191</v>
      </c>
      <c r="H18">
        <v>0</v>
      </c>
      <c r="I18">
        <v>1.1955167772547082</v>
      </c>
      <c r="J18">
        <v>1.1031257183427019</v>
      </c>
      <c r="K18">
        <v>0</v>
      </c>
      <c r="L18">
        <v>0</v>
      </c>
      <c r="M18">
        <v>0.87173753991466685</v>
      </c>
      <c r="N18">
        <v>0.55299807489553998</v>
      </c>
      <c r="O18">
        <v>0</v>
      </c>
      <c r="P18">
        <v>0</v>
      </c>
      <c r="Q18">
        <v>1.1782098565579582</v>
      </c>
      <c r="R18">
        <v>0.74434940667436955</v>
      </c>
      <c r="S18">
        <v>0</v>
      </c>
      <c r="T18">
        <v>0</v>
      </c>
      <c r="U18">
        <v>1.0505317436724166</v>
      </c>
      <c r="V18">
        <v>0.76807328905732375</v>
      </c>
      <c r="W18">
        <v>1</v>
      </c>
      <c r="X18">
        <v>0</v>
      </c>
    </row>
    <row r="19" spans="6:24" x14ac:dyDescent="0.3">
      <c r="F19" s="3">
        <v>44247</v>
      </c>
      <c r="G19" t="s">
        <v>192</v>
      </c>
      <c r="H19">
        <v>0</v>
      </c>
      <c r="I19">
        <v>1.2199098495449168</v>
      </c>
      <c r="J19">
        <v>0.7448217417157299</v>
      </c>
      <c r="K19">
        <v>0</v>
      </c>
      <c r="L19">
        <v>0</v>
      </c>
      <c r="M19">
        <v>1.2107199050479587</v>
      </c>
      <c r="N19">
        <v>0.84588587360568357</v>
      </c>
      <c r="O19">
        <v>1</v>
      </c>
      <c r="P19">
        <v>0</v>
      </c>
      <c r="Q19">
        <v>0.91369308971720831</v>
      </c>
      <c r="R19">
        <v>0.88560546399943774</v>
      </c>
      <c r="S19">
        <v>0</v>
      </c>
      <c r="T19">
        <v>0</v>
      </c>
      <c r="U19">
        <v>1.443939587918792</v>
      </c>
      <c r="V19">
        <v>1.2225710847192897</v>
      </c>
      <c r="W19">
        <v>0</v>
      </c>
      <c r="X19">
        <v>2</v>
      </c>
    </row>
    <row r="20" spans="6:24" x14ac:dyDescent="0.3">
      <c r="F20" s="3">
        <v>44248</v>
      </c>
      <c r="G20" t="s">
        <v>193</v>
      </c>
      <c r="H20">
        <v>0</v>
      </c>
      <c r="I20">
        <v>1.1793630060034586</v>
      </c>
      <c r="J20">
        <v>1.0346948869309744</v>
      </c>
      <c r="K20">
        <v>0</v>
      </c>
      <c r="L20">
        <v>0</v>
      </c>
      <c r="M20">
        <v>0.97362168338645849</v>
      </c>
      <c r="N20">
        <v>0.64240850798547322</v>
      </c>
      <c r="O20">
        <v>0</v>
      </c>
      <c r="P20">
        <v>0</v>
      </c>
      <c r="Q20">
        <v>1.3442564299649584</v>
      </c>
      <c r="R20">
        <v>1.0603491002330017</v>
      </c>
      <c r="S20">
        <v>0</v>
      </c>
      <c r="T20">
        <v>1</v>
      </c>
      <c r="U20">
        <v>0.97149343651795828</v>
      </c>
      <c r="V20">
        <v>0.58502662887031198</v>
      </c>
      <c r="W20">
        <v>2</v>
      </c>
      <c r="X20">
        <v>0</v>
      </c>
    </row>
    <row r="21" spans="6:24" x14ac:dyDescent="0.3">
      <c r="F21" s="3">
        <v>44249</v>
      </c>
      <c r="G21" t="s">
        <v>194</v>
      </c>
      <c r="H21">
        <v>0</v>
      </c>
      <c r="I21">
        <v>1.2268756294940835</v>
      </c>
      <c r="J21">
        <v>0.75057825832853631</v>
      </c>
      <c r="K21">
        <v>0</v>
      </c>
      <c r="L21">
        <v>0</v>
      </c>
      <c r="M21">
        <v>1.0365700896794166</v>
      </c>
      <c r="N21">
        <v>0.68518974266887889</v>
      </c>
      <c r="O21">
        <v>0</v>
      </c>
      <c r="P21">
        <v>0</v>
      </c>
      <c r="Q21">
        <v>1.0280982382367085</v>
      </c>
      <c r="R21">
        <v>0.71430457605359143</v>
      </c>
      <c r="S21">
        <v>0</v>
      </c>
      <c r="T21">
        <v>0</v>
      </c>
      <c r="U21">
        <v>1.2964647928918336</v>
      </c>
      <c r="V21">
        <v>1.0572362003766718</v>
      </c>
      <c r="W21">
        <v>0</v>
      </c>
      <c r="X21">
        <v>1</v>
      </c>
    </row>
    <row r="22" spans="6:24" x14ac:dyDescent="0.3">
      <c r="H22">
        <f>SUM(H13:H21)</f>
        <v>2</v>
      </c>
      <c r="I22">
        <f>AVERAGE(I13:I21)</f>
        <v>1.1411718805044213</v>
      </c>
      <c r="K22">
        <f>SUM(K13:K21)</f>
        <v>0</v>
      </c>
      <c r="L22">
        <f>SUM(L13:L21)</f>
        <v>0</v>
      </c>
      <c r="M22">
        <f>AVERAGE(M13:M21)</f>
        <v>1.1018927258336531</v>
      </c>
      <c r="O22">
        <f>SUM(O13:O21)</f>
        <v>1</v>
      </c>
      <c r="P22">
        <f>SUM(P13:P21)</f>
        <v>0</v>
      </c>
      <c r="Q22">
        <f>AVERAGE(Q13:Q21)</f>
        <v>1.2289420600384722</v>
      </c>
      <c r="S22">
        <f>SUM(S13:S21)</f>
        <v>3</v>
      </c>
      <c r="T22">
        <f>SUM(T13:T21)</f>
        <v>4</v>
      </c>
      <c r="U22">
        <f>AVERAGE(U13:U21)</f>
        <v>1.2201520076046852</v>
      </c>
      <c r="W22">
        <f>SUM(W13:W21)</f>
        <v>10</v>
      </c>
      <c r="X22">
        <f>SUM(X13:X21)</f>
        <v>4</v>
      </c>
    </row>
    <row r="24" spans="6:24" x14ac:dyDescent="0.3">
      <c r="G24" t="s">
        <v>264</v>
      </c>
    </row>
    <row r="25" spans="6:24" x14ac:dyDescent="0.3">
      <c r="H25" t="s">
        <v>209</v>
      </c>
      <c r="I25" t="s">
        <v>210</v>
      </c>
      <c r="J25" t="s">
        <v>211</v>
      </c>
      <c r="K25" t="s">
        <v>212</v>
      </c>
    </row>
    <row r="26" spans="6:24" x14ac:dyDescent="0.3">
      <c r="F26" s="3">
        <v>44240</v>
      </c>
      <c r="G26" t="s">
        <v>185</v>
      </c>
      <c r="H26">
        <v>0.8098844770575</v>
      </c>
      <c r="I26">
        <v>1.023795539602</v>
      </c>
      <c r="J26">
        <v>1.119558216395</v>
      </c>
      <c r="K26">
        <v>1.1459613597849998</v>
      </c>
    </row>
    <row r="27" spans="6:24" x14ac:dyDescent="0.3">
      <c r="F27" s="3">
        <v>44242</v>
      </c>
      <c r="G27" t="s">
        <v>187</v>
      </c>
      <c r="H27">
        <v>0.7491594727269999</v>
      </c>
      <c r="I27">
        <v>0.83558793793850006</v>
      </c>
      <c r="J27">
        <v>0.88561239924000001</v>
      </c>
      <c r="K27">
        <v>1.368108710245</v>
      </c>
    </row>
    <row r="28" spans="6:24" x14ac:dyDescent="0.3">
      <c r="F28" s="3">
        <v>44243</v>
      </c>
      <c r="G28" t="s">
        <v>188</v>
      </c>
      <c r="H28">
        <v>0.72115744191249997</v>
      </c>
      <c r="I28">
        <v>0.74530439802000004</v>
      </c>
      <c r="J28">
        <v>0.95010048491499999</v>
      </c>
      <c r="K28">
        <v>0.9927320018025001</v>
      </c>
    </row>
    <row r="29" spans="6:24" x14ac:dyDescent="0.3">
      <c r="F29" s="3">
        <v>44244</v>
      </c>
      <c r="G29" t="s">
        <v>189</v>
      </c>
      <c r="H29">
        <v>0.85478126053149994</v>
      </c>
      <c r="I29">
        <v>0.84912722428450005</v>
      </c>
      <c r="J29">
        <v>1.0735385472250001</v>
      </c>
      <c r="K29">
        <v>0.86898575349149998</v>
      </c>
    </row>
    <row r="30" spans="6:24" x14ac:dyDescent="0.3">
      <c r="F30" s="3">
        <v>44245</v>
      </c>
      <c r="G30" t="s">
        <v>190</v>
      </c>
      <c r="H30">
        <v>0.96004360798499999</v>
      </c>
      <c r="I30">
        <v>0.9323908986335</v>
      </c>
      <c r="J30">
        <v>0.87960178232600006</v>
      </c>
      <c r="K30">
        <v>0.77425738392050003</v>
      </c>
    </row>
    <row r="31" spans="6:24" x14ac:dyDescent="0.3">
      <c r="F31" s="3">
        <v>44246</v>
      </c>
      <c r="G31" t="s">
        <v>191</v>
      </c>
      <c r="H31">
        <v>0.71501439961149993</v>
      </c>
      <c r="I31">
        <v>0.7218182490035</v>
      </c>
      <c r="J31">
        <v>0.9397622854305</v>
      </c>
      <c r="K31">
        <v>0.83159405854549995</v>
      </c>
    </row>
    <row r="32" spans="6:24" x14ac:dyDescent="0.3">
      <c r="F32" s="3">
        <v>44247</v>
      </c>
      <c r="G32" t="s">
        <v>192</v>
      </c>
      <c r="H32">
        <v>0.87543940151249999</v>
      </c>
      <c r="I32">
        <v>0.89995085744900005</v>
      </c>
      <c r="J32">
        <v>0.57661798750650006</v>
      </c>
      <c r="K32">
        <v>1.10487497016</v>
      </c>
    </row>
    <row r="33" spans="1:23" x14ac:dyDescent="0.3">
      <c r="F33" s="3">
        <v>44248</v>
      </c>
      <c r="G33" t="s">
        <v>193</v>
      </c>
      <c r="H33">
        <v>0.74587699485699999</v>
      </c>
      <c r="I33">
        <v>0.73970029625349998</v>
      </c>
      <c r="J33">
        <v>0.91118369821900003</v>
      </c>
      <c r="K33">
        <v>0.76745221467000002</v>
      </c>
    </row>
    <row r="34" spans="1:23" x14ac:dyDescent="0.3">
      <c r="F34" s="3">
        <v>44249</v>
      </c>
      <c r="G34" t="s">
        <v>194</v>
      </c>
      <c r="H34">
        <v>1.0876282672849999</v>
      </c>
      <c r="I34">
        <v>0.75542963711199995</v>
      </c>
      <c r="J34">
        <v>0.7852357777515</v>
      </c>
      <c r="K34">
        <v>0.8616354331835</v>
      </c>
    </row>
    <row r="35" spans="1:23" x14ac:dyDescent="0.3">
      <c r="H35">
        <f>AVERAGE(H26:H34)</f>
        <v>0.83544281371994455</v>
      </c>
      <c r="I35">
        <f t="shared" ref="I35:K35" si="0">AVERAGE(I26:I34)</f>
        <v>0.83367833758850007</v>
      </c>
      <c r="J35">
        <f t="shared" si="0"/>
        <v>0.90235679766761123</v>
      </c>
      <c r="K35">
        <f t="shared" si="0"/>
        <v>0.96840020953372219</v>
      </c>
    </row>
    <row r="37" spans="1:23" x14ac:dyDescent="0.3">
      <c r="A37" t="s">
        <v>0</v>
      </c>
      <c r="B37" t="s">
        <v>217</v>
      </c>
      <c r="C37" t="s">
        <v>3</v>
      </c>
      <c r="D37" t="s">
        <v>4</v>
      </c>
      <c r="E37" t="s">
        <v>14</v>
      </c>
      <c r="F37" t="s">
        <v>5</v>
      </c>
      <c r="G37" t="s">
        <v>75</v>
      </c>
      <c r="H37" t="s">
        <v>1</v>
      </c>
      <c r="I37" t="s">
        <v>257</v>
      </c>
    </row>
    <row r="38" spans="1:23" x14ac:dyDescent="0.3">
      <c r="A38" t="s">
        <v>259</v>
      </c>
      <c r="C38" s="3">
        <v>44252</v>
      </c>
      <c r="D38">
        <v>18</v>
      </c>
      <c r="E38">
        <v>1</v>
      </c>
      <c r="F38" t="s">
        <v>252</v>
      </c>
      <c r="H38">
        <v>0.9</v>
      </c>
      <c r="I38" t="s">
        <v>293</v>
      </c>
    </row>
    <row r="40" spans="1:23" x14ac:dyDescent="0.3">
      <c r="A40" t="s">
        <v>0</v>
      </c>
      <c r="B40" t="s">
        <v>217</v>
      </c>
      <c r="C40" t="s">
        <v>3</v>
      </c>
      <c r="D40" t="s">
        <v>4</v>
      </c>
      <c r="E40" t="s">
        <v>14</v>
      </c>
      <c r="F40" t="s">
        <v>5</v>
      </c>
      <c r="G40" t="s">
        <v>53</v>
      </c>
      <c r="H40" t="s">
        <v>57</v>
      </c>
      <c r="I40" t="s">
        <v>58</v>
      </c>
      <c r="J40" t="s">
        <v>54</v>
      </c>
      <c r="K40" t="s">
        <v>56</v>
      </c>
      <c r="L40" t="s">
        <v>59</v>
      </c>
      <c r="M40" t="s">
        <v>60</v>
      </c>
      <c r="N40" t="s">
        <v>54</v>
      </c>
      <c r="O40" t="s">
        <v>56</v>
      </c>
      <c r="P40" t="s">
        <v>61</v>
      </c>
      <c r="Q40" t="s">
        <v>62</v>
      </c>
      <c r="R40" t="s">
        <v>54</v>
      </c>
      <c r="S40" t="s">
        <v>56</v>
      </c>
      <c r="T40" t="s">
        <v>63</v>
      </c>
      <c r="U40" t="s">
        <v>64</v>
      </c>
      <c r="V40" t="s">
        <v>54</v>
      </c>
      <c r="W40" t="s">
        <v>56</v>
      </c>
    </row>
    <row r="41" spans="1:23" x14ac:dyDescent="0.3">
      <c r="A41" t="s">
        <v>259</v>
      </c>
      <c r="C41" s="3">
        <v>44253</v>
      </c>
      <c r="D41">
        <v>19</v>
      </c>
      <c r="E41" t="s">
        <v>185</v>
      </c>
      <c r="F41" t="s">
        <v>294</v>
      </c>
      <c r="G41">
        <v>0</v>
      </c>
      <c r="H41">
        <v>0.97549873751499983</v>
      </c>
      <c r="I41">
        <v>0.46793184894248285</v>
      </c>
      <c r="J41">
        <v>0</v>
      </c>
      <c r="K41">
        <v>0</v>
      </c>
      <c r="L41">
        <v>1.0299478041705417</v>
      </c>
      <c r="M41">
        <v>0.83324529426944727</v>
      </c>
      <c r="N41">
        <v>0</v>
      </c>
      <c r="O41">
        <v>0</v>
      </c>
      <c r="P41">
        <v>1.3764920000101666</v>
      </c>
      <c r="Q41">
        <v>1.3765245521538505</v>
      </c>
      <c r="R41">
        <v>0</v>
      </c>
      <c r="S41">
        <v>2</v>
      </c>
      <c r="T41">
        <v>0.87586992083675008</v>
      </c>
      <c r="U41">
        <v>0.46002309979041389</v>
      </c>
      <c r="V41">
        <v>0</v>
      </c>
      <c r="W41">
        <v>0</v>
      </c>
    </row>
    <row r="42" spans="1:23" x14ac:dyDescent="0.3">
      <c r="E42" t="s">
        <v>187</v>
      </c>
      <c r="G42">
        <v>0</v>
      </c>
      <c r="H42">
        <v>0.92966850416287505</v>
      </c>
      <c r="I42">
        <v>0.81496891160478713</v>
      </c>
      <c r="J42">
        <v>0</v>
      </c>
      <c r="K42">
        <v>0</v>
      </c>
      <c r="L42">
        <v>0.85245636665295832</v>
      </c>
      <c r="M42">
        <v>0.39306866017401459</v>
      </c>
      <c r="N42">
        <v>0</v>
      </c>
      <c r="O42">
        <v>0</v>
      </c>
      <c r="P42">
        <v>0.84158597084258313</v>
      </c>
      <c r="Q42">
        <v>0.33174497012626369</v>
      </c>
      <c r="R42">
        <v>0</v>
      </c>
      <c r="S42">
        <v>0</v>
      </c>
      <c r="T42">
        <v>1.0767316541654584</v>
      </c>
      <c r="U42">
        <v>0.78209824046506649</v>
      </c>
      <c r="V42">
        <v>0</v>
      </c>
      <c r="W42">
        <v>0</v>
      </c>
    </row>
    <row r="43" spans="1:23" x14ac:dyDescent="0.3">
      <c r="E43" t="s">
        <v>188</v>
      </c>
      <c r="G43">
        <v>0</v>
      </c>
      <c r="H43">
        <v>1.2492251166750834</v>
      </c>
      <c r="I43">
        <v>0.95541999486201479</v>
      </c>
      <c r="J43">
        <v>0</v>
      </c>
      <c r="K43">
        <v>0</v>
      </c>
      <c r="L43">
        <v>0.87636488333591656</v>
      </c>
      <c r="M43">
        <v>0.51917863214917803</v>
      </c>
      <c r="N43">
        <v>0</v>
      </c>
      <c r="O43">
        <v>0</v>
      </c>
      <c r="P43">
        <v>0.73249243331758329</v>
      </c>
      <c r="Q43">
        <v>0.27684297567281957</v>
      </c>
      <c r="R43">
        <v>0</v>
      </c>
      <c r="S43">
        <v>0</v>
      </c>
      <c r="T43">
        <v>0.78129847500104155</v>
      </c>
      <c r="U43">
        <v>0.32666608955584286</v>
      </c>
      <c r="V43">
        <v>0</v>
      </c>
      <c r="W43">
        <v>0</v>
      </c>
    </row>
    <row r="44" spans="1:23" x14ac:dyDescent="0.3">
      <c r="E44" t="s">
        <v>189</v>
      </c>
      <c r="G44">
        <v>0</v>
      </c>
      <c r="H44">
        <v>1.0219641458145414</v>
      </c>
      <c r="I44">
        <v>0.87743438166387133</v>
      </c>
      <c r="J44">
        <v>0</v>
      </c>
      <c r="K44">
        <v>0</v>
      </c>
      <c r="L44">
        <v>0.9013908749907501</v>
      </c>
      <c r="M44">
        <v>0.46833299438060561</v>
      </c>
      <c r="N44">
        <v>0</v>
      </c>
      <c r="O44">
        <v>0</v>
      </c>
      <c r="P44">
        <v>0.82963416665250023</v>
      </c>
      <c r="Q44">
        <v>0.53465646953367518</v>
      </c>
      <c r="R44">
        <v>0</v>
      </c>
      <c r="S44">
        <v>0</v>
      </c>
      <c r="T44">
        <v>0.86160671670229183</v>
      </c>
      <c r="U44">
        <v>0.52173570609059006</v>
      </c>
      <c r="V44">
        <v>0</v>
      </c>
      <c r="W44">
        <v>0</v>
      </c>
    </row>
    <row r="45" spans="1:23" x14ac:dyDescent="0.3">
      <c r="E45" t="s">
        <v>190</v>
      </c>
      <c r="G45">
        <v>0</v>
      </c>
      <c r="H45">
        <v>1.0286536041914585</v>
      </c>
      <c r="I45">
        <v>1.082793613290441</v>
      </c>
      <c r="J45">
        <v>0</v>
      </c>
      <c r="K45">
        <v>0</v>
      </c>
      <c r="L45">
        <v>1.0544486624807501</v>
      </c>
      <c r="M45">
        <v>0.89215113769829013</v>
      </c>
      <c r="N45">
        <v>0</v>
      </c>
      <c r="O45">
        <v>0</v>
      </c>
      <c r="P45">
        <v>0.79968788750316666</v>
      </c>
      <c r="Q45">
        <v>0.35806381384947789</v>
      </c>
      <c r="R45">
        <v>0</v>
      </c>
      <c r="S45">
        <v>1</v>
      </c>
      <c r="T45">
        <v>1.20926094582925</v>
      </c>
      <c r="U45">
        <v>1.0993004986644328</v>
      </c>
      <c r="V45">
        <v>0</v>
      </c>
      <c r="W45">
        <v>1</v>
      </c>
    </row>
    <row r="46" spans="1:23" x14ac:dyDescent="0.3">
      <c r="E46" t="s">
        <v>191</v>
      </c>
      <c r="G46">
        <v>0</v>
      </c>
      <c r="H46">
        <v>0.83815913332124981</v>
      </c>
      <c r="I46">
        <v>0.2830753647836316</v>
      </c>
      <c r="J46">
        <v>0</v>
      </c>
      <c r="K46">
        <v>0</v>
      </c>
      <c r="L46">
        <v>0.89395911249441695</v>
      </c>
      <c r="M46">
        <v>0.46317892507687819</v>
      </c>
      <c r="N46">
        <v>0</v>
      </c>
      <c r="O46">
        <v>0</v>
      </c>
      <c r="P46">
        <v>1.0143693166415833</v>
      </c>
      <c r="Q46">
        <v>0.6165349707914346</v>
      </c>
      <c r="R46">
        <v>0</v>
      </c>
      <c r="S46">
        <v>0</v>
      </c>
      <c r="T46">
        <v>0.91777277919245825</v>
      </c>
      <c r="U46">
        <v>0.89251547587175772</v>
      </c>
      <c r="V46">
        <v>0</v>
      </c>
      <c r="W46">
        <v>0</v>
      </c>
    </row>
    <row r="47" spans="1:23" x14ac:dyDescent="0.3">
      <c r="E47" t="s">
        <v>192</v>
      </c>
      <c r="G47">
        <v>0</v>
      </c>
      <c r="H47">
        <v>1.0189538708264583</v>
      </c>
      <c r="I47">
        <v>0.94020753096659049</v>
      </c>
      <c r="J47">
        <v>0</v>
      </c>
      <c r="K47">
        <v>0</v>
      </c>
      <c r="L47">
        <v>1.042936350025125</v>
      </c>
      <c r="M47">
        <v>0.93311553311250794</v>
      </c>
      <c r="N47">
        <v>0</v>
      </c>
      <c r="O47">
        <v>1</v>
      </c>
      <c r="P47">
        <v>1.0527219416696667</v>
      </c>
      <c r="Q47">
        <v>0.79564798768507317</v>
      </c>
      <c r="R47">
        <v>0</v>
      </c>
      <c r="S47">
        <v>0</v>
      </c>
      <c r="T47">
        <v>0.96296756248916637</v>
      </c>
      <c r="U47">
        <v>0.52957805443791262</v>
      </c>
      <c r="V47">
        <v>0</v>
      </c>
      <c r="W47">
        <v>0</v>
      </c>
    </row>
    <row r="48" spans="1:23" x14ac:dyDescent="0.3">
      <c r="E48" t="s">
        <v>193</v>
      </c>
      <c r="G48">
        <v>0</v>
      </c>
      <c r="H48">
        <v>1.0105918291378753</v>
      </c>
      <c r="I48">
        <v>0.61544694863684679</v>
      </c>
      <c r="J48">
        <v>0</v>
      </c>
      <c r="K48">
        <v>0</v>
      </c>
      <c r="L48">
        <v>1.0673777208239168</v>
      </c>
      <c r="M48">
        <v>0.92064337606471336</v>
      </c>
      <c r="N48">
        <v>0</v>
      </c>
      <c r="O48">
        <v>1</v>
      </c>
      <c r="P48">
        <v>1.2218818499625415</v>
      </c>
      <c r="Q48">
        <v>1.0456787499815685</v>
      </c>
      <c r="R48">
        <v>0</v>
      </c>
      <c r="S48">
        <v>0</v>
      </c>
      <c r="T48">
        <v>1.274240283305375</v>
      </c>
      <c r="U48">
        <v>0.96182190495437758</v>
      </c>
      <c r="V48">
        <v>1</v>
      </c>
      <c r="W48">
        <v>0</v>
      </c>
    </row>
    <row r="49" spans="5:23" x14ac:dyDescent="0.3">
      <c r="E49" t="s">
        <v>194</v>
      </c>
      <c r="G49">
        <v>1</v>
      </c>
      <c r="H49">
        <v>1.0788018416789165</v>
      </c>
      <c r="I49">
        <v>0.76361974641827124</v>
      </c>
      <c r="J49">
        <v>0</v>
      </c>
      <c r="K49">
        <v>0</v>
      </c>
      <c r="L49">
        <v>1.3348330499620416</v>
      </c>
      <c r="M49">
        <v>1.3304902071934195</v>
      </c>
      <c r="N49">
        <v>0</v>
      </c>
      <c r="O49">
        <v>2</v>
      </c>
      <c r="P49">
        <v>1.1633165500148335</v>
      </c>
      <c r="Q49">
        <v>1.0516620705179072</v>
      </c>
      <c r="R49">
        <v>0</v>
      </c>
      <c r="S49">
        <v>1</v>
      </c>
      <c r="T49">
        <v>0.89976421666054185</v>
      </c>
      <c r="U49">
        <v>0.46211262995155045</v>
      </c>
      <c r="V49">
        <v>0</v>
      </c>
      <c r="W49">
        <v>0</v>
      </c>
    </row>
    <row r="50" spans="5:23" x14ac:dyDescent="0.3">
      <c r="G50">
        <f>SUM(G41:G49)</f>
        <v>1</v>
      </c>
      <c r="H50">
        <f>AVERAGE(H41:H49)</f>
        <v>1.0168351981470509</v>
      </c>
      <c r="J50">
        <f>SUM(J41:J49)</f>
        <v>0</v>
      </c>
      <c r="K50">
        <f>SUM(K41:K49)</f>
        <v>0</v>
      </c>
      <c r="L50">
        <f>AVERAGE(L41:L49)</f>
        <v>1.0059683138818241</v>
      </c>
      <c r="N50">
        <f>SUM(N41:N49)</f>
        <v>0</v>
      </c>
      <c r="O50">
        <f>SUM(O41:O49)</f>
        <v>4</v>
      </c>
      <c r="P50">
        <f>AVERAGE(P41:P49)</f>
        <v>1.0035757907349585</v>
      </c>
      <c r="R50">
        <f>SUM(R41:R49)</f>
        <v>0</v>
      </c>
      <c r="S50">
        <f>SUM(S41:S49)</f>
        <v>4</v>
      </c>
      <c r="T50">
        <f>AVERAGE(T41:T49)</f>
        <v>0.98439028379803695</v>
      </c>
      <c r="V50">
        <f>SUM(V41:V49)</f>
        <v>1</v>
      </c>
      <c r="W50">
        <f>SUM(W41:W49)</f>
        <v>1</v>
      </c>
    </row>
    <row r="53" spans="5:23" x14ac:dyDescent="0.3">
      <c r="E53" t="s">
        <v>135</v>
      </c>
    </row>
    <row r="54" spans="5:23" x14ac:dyDescent="0.3">
      <c r="F54" t="s">
        <v>209</v>
      </c>
      <c r="G54" t="s">
        <v>210</v>
      </c>
      <c r="H54" t="s">
        <v>211</v>
      </c>
      <c r="I54" t="s">
        <v>212</v>
      </c>
    </row>
    <row r="55" spans="5:23" x14ac:dyDescent="0.3">
      <c r="E55" t="s">
        <v>185</v>
      </c>
      <c r="F55">
        <v>0.85717229999150002</v>
      </c>
      <c r="G55">
        <v>0.69243529997749997</v>
      </c>
      <c r="H55">
        <v>0.73181384999749999</v>
      </c>
      <c r="I55">
        <v>0.72610934998350007</v>
      </c>
    </row>
    <row r="56" spans="5:23" x14ac:dyDescent="0.3">
      <c r="E56" t="s">
        <v>187</v>
      </c>
      <c r="F56">
        <v>0.65557679999649998</v>
      </c>
      <c r="G56">
        <v>0.80857114994450008</v>
      </c>
      <c r="H56">
        <v>0.77122180000850005</v>
      </c>
      <c r="I56">
        <v>0.84404275007549989</v>
      </c>
    </row>
    <row r="57" spans="5:23" x14ac:dyDescent="0.3">
      <c r="E57" t="s">
        <v>188</v>
      </c>
      <c r="F57">
        <v>0.90565110009599992</v>
      </c>
      <c r="G57">
        <v>0.82785504986500003</v>
      </c>
      <c r="H57">
        <v>0.6223552499435</v>
      </c>
      <c r="I57">
        <v>0.64561929996150003</v>
      </c>
    </row>
    <row r="58" spans="5:23" x14ac:dyDescent="0.3">
      <c r="E58" t="s">
        <v>189</v>
      </c>
      <c r="F58">
        <v>0.76730659988249994</v>
      </c>
      <c r="G58">
        <v>0.77542984986200003</v>
      </c>
      <c r="H58">
        <v>0.61820309993349998</v>
      </c>
      <c r="I58">
        <v>0.63134889991500009</v>
      </c>
    </row>
    <row r="59" spans="5:23" x14ac:dyDescent="0.3">
      <c r="E59" t="s">
        <v>190</v>
      </c>
      <c r="F59">
        <v>0.6367500500055</v>
      </c>
      <c r="G59">
        <v>0.89937469991849994</v>
      </c>
      <c r="H59">
        <v>0.66610169981149991</v>
      </c>
      <c r="I59">
        <v>0.88792769995049992</v>
      </c>
    </row>
    <row r="60" spans="5:23" x14ac:dyDescent="0.3">
      <c r="E60" t="s">
        <v>191</v>
      </c>
      <c r="F60">
        <v>0.79241174994950003</v>
      </c>
      <c r="G60">
        <v>0.72229960001999993</v>
      </c>
      <c r="H60">
        <v>0.80401934986000001</v>
      </c>
      <c r="I60">
        <v>0.68494214990650004</v>
      </c>
    </row>
    <row r="61" spans="5:23" x14ac:dyDescent="0.3">
      <c r="E61" t="s">
        <v>192</v>
      </c>
      <c r="F61">
        <v>0.74437099997900003</v>
      </c>
      <c r="G61">
        <v>0.7930804000935</v>
      </c>
      <c r="H61">
        <v>0.81015855004049997</v>
      </c>
      <c r="I61">
        <v>0.83913049998199996</v>
      </c>
    </row>
    <row r="62" spans="5:23" x14ac:dyDescent="0.3">
      <c r="E62" t="s">
        <v>193</v>
      </c>
      <c r="F62">
        <v>0.76636740006550008</v>
      </c>
      <c r="G62">
        <v>0.81839449994700009</v>
      </c>
      <c r="H62">
        <v>0.76745949988249995</v>
      </c>
      <c r="I62">
        <v>0.87707304989450008</v>
      </c>
    </row>
    <row r="63" spans="5:23" x14ac:dyDescent="0.3">
      <c r="E63" t="s">
        <v>194</v>
      </c>
      <c r="F63">
        <v>0.83009525015950003</v>
      </c>
      <c r="G63">
        <v>0.78929999994599997</v>
      </c>
      <c r="H63">
        <v>0.7785868499195</v>
      </c>
      <c r="I63">
        <v>0.76497484988050002</v>
      </c>
    </row>
    <row r="64" spans="5:23" x14ac:dyDescent="0.3">
      <c r="F64">
        <f>AVERAGE(F55:F63)</f>
        <v>0.77285580556949995</v>
      </c>
      <c r="G64">
        <f t="shared" ref="G64:I64" si="1">AVERAGE(G55:G63)</f>
        <v>0.79186006106377782</v>
      </c>
      <c r="H64">
        <f t="shared" si="1"/>
        <v>0.7299911054885555</v>
      </c>
      <c r="I64">
        <f t="shared" si="1"/>
        <v>0.76679650550549994</v>
      </c>
    </row>
  </sheetData>
  <phoneticPr fontId="2"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25FA7-905D-4DB8-A4F4-E3EC94A2B41A}">
  <dimension ref="A1:AS100"/>
  <sheetViews>
    <sheetView workbookViewId="0">
      <selection activeCell="AL123" sqref="AL123"/>
    </sheetView>
  </sheetViews>
  <sheetFormatPr defaultRowHeight="14.4" x14ac:dyDescent="0.3"/>
  <cols>
    <col min="37" max="37" width="13.5546875" customWidth="1"/>
  </cols>
  <sheetData>
    <row r="1" spans="1:33" x14ac:dyDescent="0.3">
      <c r="A1" t="s">
        <v>315</v>
      </c>
      <c r="B1" t="s">
        <v>316</v>
      </c>
      <c r="C1" t="s">
        <v>317</v>
      </c>
      <c r="D1" t="s">
        <v>318</v>
      </c>
      <c r="E1" t="s">
        <v>319</v>
      </c>
      <c r="F1" t="s">
        <v>320</v>
      </c>
      <c r="G1" t="s">
        <v>321</v>
      </c>
      <c r="H1" t="s">
        <v>322</v>
      </c>
      <c r="I1" t="s">
        <v>323</v>
      </c>
      <c r="J1" t="s">
        <v>324</v>
      </c>
      <c r="K1" t="s">
        <v>325</v>
      </c>
      <c r="L1" t="s">
        <v>326</v>
      </c>
      <c r="M1" t="s">
        <v>327</v>
      </c>
      <c r="N1" t="s">
        <v>328</v>
      </c>
      <c r="O1" t="s">
        <v>333</v>
      </c>
      <c r="P1" t="s">
        <v>334</v>
      </c>
      <c r="R1" t="s">
        <v>315</v>
      </c>
      <c r="S1" t="s">
        <v>316</v>
      </c>
      <c r="T1" t="s">
        <v>319</v>
      </c>
      <c r="U1" t="s">
        <v>322</v>
      </c>
      <c r="V1" t="s">
        <v>324</v>
      </c>
      <c r="W1" t="s">
        <v>328</v>
      </c>
      <c r="X1" t="s">
        <v>337</v>
      </c>
      <c r="Y1" t="s">
        <v>333</v>
      </c>
      <c r="Z1" t="s">
        <v>334</v>
      </c>
      <c r="AD1" t="s">
        <v>316</v>
      </c>
      <c r="AE1" t="s">
        <v>319</v>
      </c>
      <c r="AF1" t="s">
        <v>316</v>
      </c>
      <c r="AG1" t="s">
        <v>319</v>
      </c>
    </row>
    <row r="2" spans="1:33" x14ac:dyDescent="0.3">
      <c r="A2">
        <v>8</v>
      </c>
      <c r="B2" t="s">
        <v>331</v>
      </c>
      <c r="C2">
        <v>1</v>
      </c>
      <c r="D2">
        <v>0</v>
      </c>
      <c r="E2" t="s">
        <v>332</v>
      </c>
      <c r="F2" t="s">
        <v>311</v>
      </c>
      <c r="G2">
        <v>1</v>
      </c>
      <c r="H2" t="s">
        <v>54</v>
      </c>
      <c r="I2">
        <v>0</v>
      </c>
      <c r="J2">
        <v>1.63250198803143</v>
      </c>
      <c r="K2" t="s">
        <v>312</v>
      </c>
      <c r="L2">
        <v>0</v>
      </c>
      <c r="M2">
        <v>0</v>
      </c>
      <c r="N2" s="3">
        <v>44124</v>
      </c>
      <c r="O2" t="s">
        <v>145</v>
      </c>
      <c r="P2" t="s">
        <v>335</v>
      </c>
      <c r="R2">
        <v>8</v>
      </c>
      <c r="S2">
        <v>0</v>
      </c>
      <c r="T2" t="s">
        <v>331</v>
      </c>
      <c r="U2" t="s">
        <v>54</v>
      </c>
      <c r="V2">
        <v>0.90324238283199998</v>
      </c>
      <c r="W2" s="3">
        <v>44264</v>
      </c>
      <c r="X2">
        <v>5</v>
      </c>
      <c r="Y2" t="s">
        <v>162</v>
      </c>
      <c r="Z2" t="s">
        <v>338</v>
      </c>
      <c r="AD2" t="s">
        <v>332</v>
      </c>
      <c r="AE2" t="s">
        <v>331</v>
      </c>
      <c r="AF2">
        <v>0</v>
      </c>
      <c r="AG2">
        <v>1</v>
      </c>
    </row>
    <row r="3" spans="1:33" x14ac:dyDescent="0.3">
      <c r="A3">
        <v>8</v>
      </c>
      <c r="B3" t="s">
        <v>329</v>
      </c>
      <c r="C3">
        <v>4</v>
      </c>
      <c r="D3">
        <v>0</v>
      </c>
      <c r="E3" t="s">
        <v>330</v>
      </c>
      <c r="F3" t="s">
        <v>311</v>
      </c>
      <c r="G3">
        <v>1</v>
      </c>
      <c r="H3" t="s">
        <v>54</v>
      </c>
      <c r="I3">
        <v>0</v>
      </c>
      <c r="J3">
        <v>1.35126694798236</v>
      </c>
      <c r="K3" t="s">
        <v>312</v>
      </c>
      <c r="L3">
        <v>0</v>
      </c>
      <c r="M3">
        <v>0</v>
      </c>
      <c r="N3" s="3">
        <v>44127</v>
      </c>
      <c r="O3" t="s">
        <v>145</v>
      </c>
      <c r="P3" t="s">
        <v>335</v>
      </c>
      <c r="R3">
        <v>8</v>
      </c>
      <c r="S3">
        <v>0</v>
      </c>
      <c r="T3" t="s">
        <v>331</v>
      </c>
      <c r="U3" t="s">
        <v>54</v>
      </c>
      <c r="V3">
        <v>1.2049787105600001</v>
      </c>
      <c r="W3" s="3">
        <v>44264</v>
      </c>
      <c r="X3">
        <v>5</v>
      </c>
      <c r="Y3" t="s">
        <v>162</v>
      </c>
      <c r="Z3" t="s">
        <v>338</v>
      </c>
      <c r="AD3" t="s">
        <v>332</v>
      </c>
      <c r="AE3" t="s">
        <v>331</v>
      </c>
      <c r="AF3">
        <v>0</v>
      </c>
      <c r="AG3">
        <v>1</v>
      </c>
    </row>
    <row r="4" spans="1:33" x14ac:dyDescent="0.3">
      <c r="A4">
        <v>8</v>
      </c>
      <c r="B4" t="s">
        <v>329</v>
      </c>
      <c r="C4">
        <v>2</v>
      </c>
      <c r="D4">
        <v>0</v>
      </c>
      <c r="E4" t="s">
        <v>330</v>
      </c>
      <c r="F4" t="s">
        <v>311</v>
      </c>
      <c r="G4">
        <v>1</v>
      </c>
      <c r="H4" t="s">
        <v>54</v>
      </c>
      <c r="I4">
        <v>0</v>
      </c>
      <c r="J4">
        <v>0.83102041145320904</v>
      </c>
      <c r="K4" t="s">
        <v>312</v>
      </c>
      <c r="L4">
        <v>0</v>
      </c>
      <c r="M4">
        <v>0</v>
      </c>
      <c r="N4" s="3">
        <v>44127</v>
      </c>
      <c r="O4" t="s">
        <v>145</v>
      </c>
      <c r="P4" t="s">
        <v>335</v>
      </c>
      <c r="R4">
        <v>8</v>
      </c>
      <c r="S4">
        <v>0</v>
      </c>
      <c r="T4" t="s">
        <v>331</v>
      </c>
      <c r="U4" t="s">
        <v>54</v>
      </c>
      <c r="V4">
        <v>1.96600377132</v>
      </c>
      <c r="W4" s="3">
        <v>44265</v>
      </c>
      <c r="X4">
        <v>6</v>
      </c>
      <c r="Y4" t="s">
        <v>162</v>
      </c>
      <c r="Z4" t="s">
        <v>338</v>
      </c>
      <c r="AD4" t="s">
        <v>332</v>
      </c>
      <c r="AE4" t="s">
        <v>331</v>
      </c>
      <c r="AF4">
        <v>0</v>
      </c>
      <c r="AG4">
        <v>1</v>
      </c>
    </row>
    <row r="5" spans="1:33" x14ac:dyDescent="0.3">
      <c r="A5">
        <v>8</v>
      </c>
      <c r="B5" t="s">
        <v>329</v>
      </c>
      <c r="C5">
        <v>4</v>
      </c>
      <c r="D5">
        <v>0</v>
      </c>
      <c r="E5" t="s">
        <v>330</v>
      </c>
      <c r="F5" t="s">
        <v>311</v>
      </c>
      <c r="G5">
        <v>1</v>
      </c>
      <c r="H5" t="s">
        <v>54</v>
      </c>
      <c r="I5">
        <v>0</v>
      </c>
      <c r="J5">
        <v>1.33012521493947</v>
      </c>
      <c r="K5" t="s">
        <v>312</v>
      </c>
      <c r="L5">
        <v>0</v>
      </c>
      <c r="M5">
        <v>0</v>
      </c>
      <c r="N5" s="3">
        <v>44126</v>
      </c>
      <c r="O5" t="s">
        <v>145</v>
      </c>
      <c r="P5" t="s">
        <v>335</v>
      </c>
      <c r="R5">
        <v>8</v>
      </c>
      <c r="S5">
        <v>1</v>
      </c>
      <c r="T5" t="s">
        <v>332</v>
      </c>
      <c r="U5" t="s">
        <v>54</v>
      </c>
      <c r="V5">
        <v>0.96201459056500005</v>
      </c>
      <c r="W5" s="3">
        <v>44261</v>
      </c>
      <c r="X5">
        <v>3</v>
      </c>
      <c r="Y5" t="s">
        <v>162</v>
      </c>
      <c r="Z5" t="s">
        <v>338</v>
      </c>
    </row>
    <row r="6" spans="1:33" x14ac:dyDescent="0.3">
      <c r="A6">
        <v>4</v>
      </c>
      <c r="B6" t="s">
        <v>310</v>
      </c>
      <c r="C6">
        <v>3</v>
      </c>
      <c r="D6">
        <v>0</v>
      </c>
      <c r="E6" t="s">
        <v>313</v>
      </c>
      <c r="F6" t="s">
        <v>311</v>
      </c>
      <c r="G6">
        <v>1</v>
      </c>
      <c r="H6" t="s">
        <v>54</v>
      </c>
      <c r="I6">
        <v>0</v>
      </c>
      <c r="J6">
        <v>1.3477355185523201</v>
      </c>
      <c r="K6" t="s">
        <v>312</v>
      </c>
      <c r="L6">
        <v>0</v>
      </c>
      <c r="M6">
        <v>0</v>
      </c>
      <c r="N6" s="3">
        <v>44130</v>
      </c>
      <c r="O6" t="s">
        <v>145</v>
      </c>
      <c r="P6" t="s">
        <v>335</v>
      </c>
      <c r="R6">
        <v>8</v>
      </c>
      <c r="S6">
        <v>1</v>
      </c>
      <c r="T6" t="s">
        <v>332</v>
      </c>
      <c r="U6" t="s">
        <v>54</v>
      </c>
      <c r="V6">
        <v>0.93612652656200002</v>
      </c>
      <c r="W6" s="3">
        <v>44261</v>
      </c>
      <c r="X6">
        <v>3</v>
      </c>
      <c r="Y6" t="s">
        <v>162</v>
      </c>
      <c r="Z6" t="s">
        <v>338</v>
      </c>
      <c r="AD6" t="s">
        <v>331</v>
      </c>
      <c r="AE6" t="s">
        <v>332</v>
      </c>
      <c r="AF6">
        <v>1</v>
      </c>
      <c r="AG6">
        <v>0</v>
      </c>
    </row>
    <row r="7" spans="1:33" x14ac:dyDescent="0.3">
      <c r="A7">
        <v>4</v>
      </c>
      <c r="B7" t="s">
        <v>310</v>
      </c>
      <c r="C7">
        <v>7</v>
      </c>
      <c r="D7">
        <v>0</v>
      </c>
      <c r="E7" t="s">
        <v>313</v>
      </c>
      <c r="F7" t="s">
        <v>311</v>
      </c>
      <c r="G7">
        <v>1</v>
      </c>
      <c r="H7" t="s">
        <v>54</v>
      </c>
      <c r="I7">
        <v>0</v>
      </c>
      <c r="J7">
        <v>2.5490894499880499</v>
      </c>
      <c r="K7" t="s">
        <v>312</v>
      </c>
      <c r="L7">
        <v>0</v>
      </c>
      <c r="M7">
        <v>0</v>
      </c>
      <c r="N7" s="3">
        <v>44130</v>
      </c>
      <c r="O7" t="s">
        <v>145</v>
      </c>
      <c r="P7" t="s">
        <v>335</v>
      </c>
      <c r="R7">
        <v>4</v>
      </c>
      <c r="S7">
        <v>1</v>
      </c>
      <c r="T7" t="s">
        <v>332</v>
      </c>
      <c r="U7" t="s">
        <v>54</v>
      </c>
      <c r="V7">
        <v>0.75767781300199999</v>
      </c>
      <c r="W7" s="3">
        <v>44261</v>
      </c>
      <c r="X7">
        <v>3</v>
      </c>
      <c r="Y7" t="s">
        <v>162</v>
      </c>
      <c r="Z7" t="s">
        <v>338</v>
      </c>
      <c r="AD7" t="s">
        <v>331</v>
      </c>
      <c r="AE7" t="s">
        <v>332</v>
      </c>
      <c r="AF7">
        <v>1</v>
      </c>
      <c r="AG7">
        <v>0</v>
      </c>
    </row>
    <row r="8" spans="1:33" x14ac:dyDescent="0.3">
      <c r="A8">
        <v>8</v>
      </c>
      <c r="B8" t="s">
        <v>310</v>
      </c>
      <c r="C8">
        <v>1</v>
      </c>
      <c r="D8">
        <v>0</v>
      </c>
      <c r="E8" t="s">
        <v>313</v>
      </c>
      <c r="F8" t="s">
        <v>311</v>
      </c>
      <c r="G8">
        <v>1</v>
      </c>
      <c r="H8" t="s">
        <v>54</v>
      </c>
      <c r="I8">
        <v>0</v>
      </c>
      <c r="J8">
        <v>1.8111372249368201</v>
      </c>
      <c r="K8" t="s">
        <v>312</v>
      </c>
      <c r="L8">
        <v>0</v>
      </c>
      <c r="M8">
        <v>0</v>
      </c>
      <c r="N8" s="3">
        <v>44130</v>
      </c>
      <c r="O8" t="s">
        <v>145</v>
      </c>
      <c r="P8" t="s">
        <v>335</v>
      </c>
      <c r="R8">
        <v>8</v>
      </c>
      <c r="S8">
        <v>1</v>
      </c>
      <c r="T8" t="s">
        <v>332</v>
      </c>
      <c r="U8" t="s">
        <v>54</v>
      </c>
      <c r="V8">
        <v>0.77768132979100002</v>
      </c>
      <c r="W8" s="3">
        <v>44263</v>
      </c>
      <c r="X8">
        <v>4</v>
      </c>
      <c r="Y8" t="s">
        <v>162</v>
      </c>
      <c r="Z8" t="s">
        <v>338</v>
      </c>
      <c r="AD8" t="s">
        <v>331</v>
      </c>
      <c r="AE8" t="s">
        <v>332</v>
      </c>
      <c r="AF8">
        <v>1</v>
      </c>
      <c r="AG8">
        <v>0</v>
      </c>
    </row>
    <row r="9" spans="1:33" x14ac:dyDescent="0.3">
      <c r="A9">
        <v>4</v>
      </c>
      <c r="B9" t="s">
        <v>310</v>
      </c>
      <c r="C9">
        <v>0</v>
      </c>
      <c r="D9">
        <v>0</v>
      </c>
      <c r="E9" t="s">
        <v>313</v>
      </c>
      <c r="F9" t="s">
        <v>311</v>
      </c>
      <c r="G9">
        <v>1</v>
      </c>
      <c r="H9" t="s">
        <v>54</v>
      </c>
      <c r="I9">
        <v>0</v>
      </c>
      <c r="J9">
        <v>3.7865062375785699</v>
      </c>
      <c r="K9" t="s">
        <v>312</v>
      </c>
      <c r="L9">
        <v>0</v>
      </c>
      <c r="M9">
        <v>0</v>
      </c>
      <c r="N9" s="3">
        <v>44127</v>
      </c>
      <c r="O9" t="s">
        <v>145</v>
      </c>
      <c r="P9" t="s">
        <v>335</v>
      </c>
      <c r="R9">
        <v>8</v>
      </c>
      <c r="S9">
        <v>1</v>
      </c>
      <c r="T9" t="s">
        <v>332</v>
      </c>
      <c r="U9" t="s">
        <v>54</v>
      </c>
      <c r="V9">
        <v>2.1686982337599998</v>
      </c>
      <c r="W9" s="3">
        <v>44263</v>
      </c>
      <c r="X9">
        <v>4</v>
      </c>
      <c r="Y9" t="s">
        <v>162</v>
      </c>
      <c r="Z9" t="s">
        <v>338</v>
      </c>
      <c r="AD9" t="s">
        <v>331</v>
      </c>
      <c r="AE9" t="s">
        <v>332</v>
      </c>
      <c r="AF9">
        <v>1</v>
      </c>
      <c r="AG9">
        <v>0</v>
      </c>
    </row>
    <row r="10" spans="1:33" x14ac:dyDescent="0.3">
      <c r="A10">
        <v>4</v>
      </c>
      <c r="B10" t="s">
        <v>310</v>
      </c>
      <c r="C10">
        <v>1</v>
      </c>
      <c r="D10">
        <v>0</v>
      </c>
      <c r="E10" t="s">
        <v>313</v>
      </c>
      <c r="F10" t="s">
        <v>311</v>
      </c>
      <c r="G10">
        <v>1</v>
      </c>
      <c r="H10" t="s">
        <v>54</v>
      </c>
      <c r="I10">
        <v>0</v>
      </c>
      <c r="J10">
        <v>1.20360091450857</v>
      </c>
      <c r="K10" t="s">
        <v>312</v>
      </c>
      <c r="L10">
        <v>0</v>
      </c>
      <c r="M10">
        <v>0</v>
      </c>
      <c r="N10" s="3">
        <v>44127</v>
      </c>
      <c r="O10" t="s">
        <v>145</v>
      </c>
      <c r="P10" t="s">
        <v>335</v>
      </c>
      <c r="R10">
        <v>8</v>
      </c>
      <c r="S10">
        <v>1</v>
      </c>
      <c r="T10" t="s">
        <v>332</v>
      </c>
      <c r="U10" t="s">
        <v>54</v>
      </c>
      <c r="V10">
        <v>1.12663014451</v>
      </c>
      <c r="W10" s="3">
        <v>44263</v>
      </c>
      <c r="X10">
        <v>4</v>
      </c>
      <c r="Y10" t="s">
        <v>162</v>
      </c>
      <c r="Z10" t="s">
        <v>338</v>
      </c>
      <c r="AD10" t="s">
        <v>331</v>
      </c>
      <c r="AE10" t="s">
        <v>332</v>
      </c>
      <c r="AF10">
        <v>1</v>
      </c>
      <c r="AG10">
        <v>0</v>
      </c>
    </row>
    <row r="11" spans="1:33" x14ac:dyDescent="0.3">
      <c r="A11">
        <v>8</v>
      </c>
      <c r="B11" t="s">
        <v>310</v>
      </c>
      <c r="C11">
        <v>7</v>
      </c>
      <c r="D11">
        <v>0</v>
      </c>
      <c r="E11" t="s">
        <v>313</v>
      </c>
      <c r="F11" t="s">
        <v>311</v>
      </c>
      <c r="G11">
        <v>1</v>
      </c>
      <c r="H11" t="s">
        <v>54</v>
      </c>
      <c r="I11">
        <v>0</v>
      </c>
      <c r="J11">
        <v>2.3289317300222998</v>
      </c>
      <c r="K11" t="s">
        <v>312</v>
      </c>
      <c r="L11">
        <v>0</v>
      </c>
      <c r="M11">
        <v>0</v>
      </c>
      <c r="N11" s="3">
        <v>44123</v>
      </c>
      <c r="O11" t="s">
        <v>145</v>
      </c>
      <c r="P11" t="s">
        <v>335</v>
      </c>
      <c r="R11">
        <v>4</v>
      </c>
      <c r="S11">
        <v>1</v>
      </c>
      <c r="T11" t="s">
        <v>332</v>
      </c>
      <c r="U11" t="s">
        <v>54</v>
      </c>
      <c r="V11">
        <v>1.4291909485400001</v>
      </c>
      <c r="W11" s="3">
        <v>44263</v>
      </c>
      <c r="X11">
        <v>4</v>
      </c>
      <c r="Y11" t="s">
        <v>162</v>
      </c>
      <c r="Z11" t="s">
        <v>338</v>
      </c>
      <c r="AD11" t="s">
        <v>331</v>
      </c>
      <c r="AE11" t="s">
        <v>332</v>
      </c>
      <c r="AF11">
        <v>1</v>
      </c>
      <c r="AG11">
        <v>0</v>
      </c>
    </row>
    <row r="12" spans="1:33" x14ac:dyDescent="0.3">
      <c r="A12">
        <v>4</v>
      </c>
      <c r="B12" t="s">
        <v>310</v>
      </c>
      <c r="C12">
        <v>0</v>
      </c>
      <c r="D12">
        <v>0</v>
      </c>
      <c r="E12" t="s">
        <v>313</v>
      </c>
      <c r="F12" t="s">
        <v>311</v>
      </c>
      <c r="G12">
        <v>1</v>
      </c>
      <c r="H12" t="s">
        <v>54</v>
      </c>
      <c r="I12">
        <v>0</v>
      </c>
      <c r="J12">
        <v>1.4062655806892499</v>
      </c>
      <c r="K12" t="s">
        <v>312</v>
      </c>
      <c r="L12">
        <v>0</v>
      </c>
      <c r="M12">
        <v>0</v>
      </c>
      <c r="N12" s="3">
        <v>44122</v>
      </c>
      <c r="O12" t="s">
        <v>145</v>
      </c>
      <c r="P12" t="s">
        <v>335</v>
      </c>
      <c r="R12">
        <v>8</v>
      </c>
      <c r="S12">
        <v>1</v>
      </c>
      <c r="T12" t="s">
        <v>332</v>
      </c>
      <c r="U12" t="s">
        <v>54</v>
      </c>
      <c r="V12">
        <v>0.82271735774700006</v>
      </c>
      <c r="W12" s="3">
        <v>44264</v>
      </c>
      <c r="X12">
        <v>5</v>
      </c>
      <c r="Y12" t="s">
        <v>162</v>
      </c>
      <c r="Z12" t="s">
        <v>338</v>
      </c>
      <c r="AD12" t="s">
        <v>331</v>
      </c>
      <c r="AE12" t="s">
        <v>332</v>
      </c>
      <c r="AF12">
        <v>1</v>
      </c>
      <c r="AG12">
        <v>0</v>
      </c>
    </row>
    <row r="13" spans="1:33" x14ac:dyDescent="0.3">
      <c r="A13">
        <v>8</v>
      </c>
      <c r="B13" t="s">
        <v>310</v>
      </c>
      <c r="C13">
        <v>6</v>
      </c>
      <c r="D13">
        <v>0</v>
      </c>
      <c r="E13" t="s">
        <v>313</v>
      </c>
      <c r="F13" t="s">
        <v>311</v>
      </c>
      <c r="G13">
        <v>1</v>
      </c>
      <c r="H13" t="s">
        <v>54</v>
      </c>
      <c r="I13">
        <v>0</v>
      </c>
      <c r="J13">
        <v>1.2252769845126701</v>
      </c>
      <c r="K13" t="s">
        <v>312</v>
      </c>
      <c r="L13">
        <v>0</v>
      </c>
      <c r="M13">
        <v>0</v>
      </c>
      <c r="N13" s="3">
        <v>44122</v>
      </c>
      <c r="O13" t="s">
        <v>145</v>
      </c>
      <c r="P13" t="s">
        <v>335</v>
      </c>
      <c r="R13">
        <v>4</v>
      </c>
      <c r="S13">
        <v>1</v>
      </c>
      <c r="T13" t="s">
        <v>332</v>
      </c>
      <c r="U13" t="s">
        <v>54</v>
      </c>
      <c r="V13">
        <v>1.0811875978300001</v>
      </c>
      <c r="W13" s="3">
        <v>44264</v>
      </c>
      <c r="X13">
        <v>5</v>
      </c>
      <c r="Y13" t="s">
        <v>162</v>
      </c>
      <c r="Z13" t="s">
        <v>338</v>
      </c>
      <c r="AD13" t="s">
        <v>331</v>
      </c>
      <c r="AE13" t="s">
        <v>332</v>
      </c>
      <c r="AF13">
        <v>1</v>
      </c>
      <c r="AG13">
        <v>0</v>
      </c>
    </row>
    <row r="14" spans="1:33" x14ac:dyDescent="0.3">
      <c r="A14">
        <v>4</v>
      </c>
      <c r="B14" t="s">
        <v>310</v>
      </c>
      <c r="C14">
        <v>5</v>
      </c>
      <c r="D14">
        <v>0</v>
      </c>
      <c r="E14" t="s">
        <v>313</v>
      </c>
      <c r="F14" t="s">
        <v>311</v>
      </c>
      <c r="G14">
        <v>1</v>
      </c>
      <c r="H14" t="s">
        <v>54</v>
      </c>
      <c r="I14">
        <v>0</v>
      </c>
      <c r="J14">
        <v>1.66753229644382</v>
      </c>
      <c r="K14" t="s">
        <v>312</v>
      </c>
      <c r="L14">
        <v>0</v>
      </c>
      <c r="M14">
        <v>0</v>
      </c>
      <c r="N14" s="3">
        <v>44118</v>
      </c>
      <c r="O14" t="s">
        <v>145</v>
      </c>
      <c r="P14" t="s">
        <v>335</v>
      </c>
      <c r="R14">
        <v>2</v>
      </c>
      <c r="S14">
        <v>1</v>
      </c>
      <c r="T14" t="s">
        <v>332</v>
      </c>
      <c r="U14" t="s">
        <v>54</v>
      </c>
      <c r="V14">
        <v>1.2854091452600001</v>
      </c>
      <c r="W14" s="3">
        <v>44264</v>
      </c>
      <c r="X14">
        <v>5</v>
      </c>
      <c r="Y14" t="s">
        <v>162</v>
      </c>
      <c r="Z14" t="s">
        <v>338</v>
      </c>
      <c r="AD14" t="s">
        <v>331</v>
      </c>
      <c r="AE14" t="s">
        <v>332</v>
      </c>
      <c r="AF14">
        <v>1</v>
      </c>
      <c r="AG14">
        <v>0</v>
      </c>
    </row>
    <row r="15" spans="1:33" x14ac:dyDescent="0.3">
      <c r="A15">
        <v>4</v>
      </c>
      <c r="B15" t="s">
        <v>310</v>
      </c>
      <c r="C15">
        <v>5</v>
      </c>
      <c r="D15">
        <v>0</v>
      </c>
      <c r="E15" t="s">
        <v>313</v>
      </c>
      <c r="F15" t="s">
        <v>311</v>
      </c>
      <c r="G15">
        <v>1</v>
      </c>
      <c r="H15" t="s">
        <v>54</v>
      </c>
      <c r="I15">
        <v>0</v>
      </c>
      <c r="J15">
        <v>1.22955024224938</v>
      </c>
      <c r="K15" t="s">
        <v>312</v>
      </c>
      <c r="L15">
        <v>0</v>
      </c>
      <c r="M15">
        <v>0</v>
      </c>
      <c r="N15" s="3">
        <v>44118</v>
      </c>
      <c r="O15" t="s">
        <v>145</v>
      </c>
      <c r="P15" t="s">
        <v>335</v>
      </c>
      <c r="R15">
        <v>8</v>
      </c>
      <c r="S15">
        <v>1</v>
      </c>
      <c r="T15" t="s">
        <v>332</v>
      </c>
      <c r="U15" t="s">
        <v>54</v>
      </c>
      <c r="V15">
        <v>0.86214263527699997</v>
      </c>
      <c r="W15" s="3">
        <v>44264</v>
      </c>
      <c r="X15">
        <v>5</v>
      </c>
      <c r="Y15" t="s">
        <v>162</v>
      </c>
      <c r="Z15" t="s">
        <v>338</v>
      </c>
      <c r="AD15" t="s">
        <v>331</v>
      </c>
      <c r="AE15" t="s">
        <v>332</v>
      </c>
      <c r="AF15">
        <v>1</v>
      </c>
      <c r="AG15">
        <v>0</v>
      </c>
    </row>
    <row r="16" spans="1:33" x14ac:dyDescent="0.3">
      <c r="A16">
        <v>8</v>
      </c>
      <c r="B16" t="s">
        <v>310</v>
      </c>
      <c r="C16">
        <v>3</v>
      </c>
      <c r="D16">
        <v>0</v>
      </c>
      <c r="E16" t="s">
        <v>313</v>
      </c>
      <c r="F16" t="s">
        <v>311</v>
      </c>
      <c r="G16">
        <v>1</v>
      </c>
      <c r="H16" t="s">
        <v>54</v>
      </c>
      <c r="I16">
        <v>0</v>
      </c>
      <c r="J16">
        <v>1.072610598756</v>
      </c>
      <c r="K16" t="s">
        <v>312</v>
      </c>
      <c r="L16">
        <v>0</v>
      </c>
      <c r="M16">
        <v>0</v>
      </c>
      <c r="N16" s="3">
        <v>44118</v>
      </c>
      <c r="O16" t="s">
        <v>145</v>
      </c>
      <c r="P16" t="s">
        <v>335</v>
      </c>
      <c r="R16">
        <v>8</v>
      </c>
      <c r="S16">
        <v>1</v>
      </c>
      <c r="T16" t="s">
        <v>332</v>
      </c>
      <c r="U16" t="s">
        <v>54</v>
      </c>
      <c r="V16">
        <v>0.82208206222299995</v>
      </c>
      <c r="W16" s="3">
        <v>44265</v>
      </c>
      <c r="X16">
        <v>6</v>
      </c>
      <c r="Y16" t="s">
        <v>162</v>
      </c>
      <c r="Z16" t="s">
        <v>338</v>
      </c>
      <c r="AD16" t="s">
        <v>331</v>
      </c>
      <c r="AE16" t="s">
        <v>332</v>
      </c>
      <c r="AF16">
        <v>1</v>
      </c>
      <c r="AG16">
        <v>0</v>
      </c>
    </row>
    <row r="17" spans="1:34" x14ac:dyDescent="0.3">
      <c r="A17">
        <v>2</v>
      </c>
      <c r="B17" t="s">
        <v>309</v>
      </c>
      <c r="C17">
        <v>7</v>
      </c>
      <c r="D17">
        <v>0</v>
      </c>
      <c r="E17" t="s">
        <v>310</v>
      </c>
      <c r="F17" t="s">
        <v>311</v>
      </c>
      <c r="G17">
        <v>1</v>
      </c>
      <c r="H17" t="s">
        <v>54</v>
      </c>
      <c r="I17">
        <v>0</v>
      </c>
      <c r="J17">
        <v>1.56727661339664</v>
      </c>
      <c r="K17" t="s">
        <v>312</v>
      </c>
      <c r="L17">
        <v>0</v>
      </c>
      <c r="M17">
        <v>0</v>
      </c>
      <c r="N17" s="3">
        <v>44130</v>
      </c>
      <c r="O17" t="s">
        <v>145</v>
      </c>
      <c r="P17" t="s">
        <v>335</v>
      </c>
      <c r="R17">
        <v>2</v>
      </c>
      <c r="S17">
        <v>1</v>
      </c>
      <c r="T17" t="s">
        <v>332</v>
      </c>
      <c r="U17" t="s">
        <v>54</v>
      </c>
      <c r="V17">
        <v>0.61951914642100003</v>
      </c>
      <c r="W17" s="3">
        <v>44265</v>
      </c>
      <c r="X17">
        <v>6</v>
      </c>
      <c r="Y17" t="s">
        <v>162</v>
      </c>
      <c r="Z17" t="s">
        <v>338</v>
      </c>
      <c r="AD17" t="s">
        <v>331</v>
      </c>
      <c r="AE17" t="s">
        <v>332</v>
      </c>
      <c r="AF17">
        <v>1</v>
      </c>
      <c r="AG17">
        <v>0</v>
      </c>
    </row>
    <row r="18" spans="1:34" x14ac:dyDescent="0.3">
      <c r="A18">
        <v>2</v>
      </c>
      <c r="B18" t="s">
        <v>309</v>
      </c>
      <c r="C18">
        <v>3</v>
      </c>
      <c r="D18">
        <v>0</v>
      </c>
      <c r="E18" t="s">
        <v>310</v>
      </c>
      <c r="F18" t="s">
        <v>311</v>
      </c>
      <c r="G18">
        <v>1</v>
      </c>
      <c r="H18" t="s">
        <v>54</v>
      </c>
      <c r="I18">
        <v>0</v>
      </c>
      <c r="J18">
        <v>1.1670593672579299</v>
      </c>
      <c r="K18" t="s">
        <v>312</v>
      </c>
      <c r="L18">
        <v>0</v>
      </c>
      <c r="M18">
        <v>0</v>
      </c>
      <c r="N18" s="3">
        <v>44130</v>
      </c>
      <c r="O18" t="s">
        <v>145</v>
      </c>
      <c r="P18" t="s">
        <v>335</v>
      </c>
      <c r="R18">
        <v>4</v>
      </c>
      <c r="S18">
        <v>1</v>
      </c>
      <c r="T18" t="s">
        <v>332</v>
      </c>
      <c r="U18" t="s">
        <v>54</v>
      </c>
      <c r="V18">
        <v>0.98136877143400003</v>
      </c>
      <c r="W18" s="3">
        <v>44265</v>
      </c>
      <c r="X18">
        <v>6</v>
      </c>
      <c r="Y18" t="s">
        <v>162</v>
      </c>
      <c r="Z18" t="s">
        <v>338</v>
      </c>
      <c r="AD18" t="s">
        <v>331</v>
      </c>
      <c r="AE18" t="s">
        <v>332</v>
      </c>
      <c r="AF18">
        <v>1</v>
      </c>
      <c r="AG18">
        <v>0</v>
      </c>
    </row>
    <row r="19" spans="1:34" x14ac:dyDescent="0.3">
      <c r="A19">
        <v>4</v>
      </c>
      <c r="B19" t="s">
        <v>309</v>
      </c>
      <c r="C19">
        <v>7</v>
      </c>
      <c r="D19">
        <v>0</v>
      </c>
      <c r="E19" t="s">
        <v>314</v>
      </c>
      <c r="F19" t="s">
        <v>311</v>
      </c>
      <c r="G19">
        <v>1</v>
      </c>
      <c r="H19" t="s">
        <v>54</v>
      </c>
      <c r="I19">
        <v>0</v>
      </c>
      <c r="J19">
        <v>2.50825465802972</v>
      </c>
      <c r="K19" t="s">
        <v>312</v>
      </c>
      <c r="L19">
        <v>0</v>
      </c>
      <c r="M19">
        <v>0</v>
      </c>
      <c r="N19" s="3">
        <v>44130</v>
      </c>
      <c r="O19" t="s">
        <v>145</v>
      </c>
      <c r="P19" t="s">
        <v>335</v>
      </c>
      <c r="R19">
        <v>8</v>
      </c>
      <c r="S19">
        <v>1</v>
      </c>
      <c r="T19" t="s">
        <v>332</v>
      </c>
      <c r="U19" t="s">
        <v>54</v>
      </c>
      <c r="V19">
        <v>0.734052718966</v>
      </c>
      <c r="W19" s="3">
        <v>44266</v>
      </c>
      <c r="X19">
        <v>7</v>
      </c>
      <c r="Y19" t="s">
        <v>162</v>
      </c>
      <c r="Z19" t="s">
        <v>338</v>
      </c>
      <c r="AD19" t="s">
        <v>331</v>
      </c>
      <c r="AE19" t="s">
        <v>332</v>
      </c>
      <c r="AF19">
        <v>1</v>
      </c>
      <c r="AG19">
        <v>0</v>
      </c>
    </row>
    <row r="20" spans="1:34" x14ac:dyDescent="0.3">
      <c r="A20">
        <v>8</v>
      </c>
      <c r="B20" t="s">
        <v>309</v>
      </c>
      <c r="C20">
        <v>4</v>
      </c>
      <c r="D20">
        <v>0</v>
      </c>
      <c r="E20" t="s">
        <v>314</v>
      </c>
      <c r="F20" t="s">
        <v>311</v>
      </c>
      <c r="G20">
        <v>1</v>
      </c>
      <c r="H20" t="s">
        <v>54</v>
      </c>
      <c r="I20">
        <v>0</v>
      </c>
      <c r="J20">
        <v>1.7889832172231701</v>
      </c>
      <c r="K20" t="s">
        <v>312</v>
      </c>
      <c r="L20">
        <v>0</v>
      </c>
      <c r="M20">
        <v>0</v>
      </c>
      <c r="N20" s="3">
        <v>44130</v>
      </c>
      <c r="O20" t="s">
        <v>145</v>
      </c>
      <c r="P20" t="s">
        <v>335</v>
      </c>
      <c r="R20">
        <v>8</v>
      </c>
      <c r="S20">
        <v>1</v>
      </c>
      <c r="T20" t="s">
        <v>332</v>
      </c>
      <c r="U20" t="s">
        <v>54</v>
      </c>
      <c r="V20">
        <v>0.87944211904000003</v>
      </c>
      <c r="W20" s="3">
        <v>44266</v>
      </c>
      <c r="X20">
        <v>7</v>
      </c>
      <c r="Y20" t="s">
        <v>162</v>
      </c>
      <c r="Z20" t="s">
        <v>338</v>
      </c>
      <c r="AD20" t="s">
        <v>331</v>
      </c>
      <c r="AE20" t="s">
        <v>332</v>
      </c>
      <c r="AF20">
        <v>1</v>
      </c>
      <c r="AG20">
        <v>0</v>
      </c>
    </row>
    <row r="21" spans="1:34" x14ac:dyDescent="0.3">
      <c r="A21">
        <v>8</v>
      </c>
      <c r="B21" t="s">
        <v>309</v>
      </c>
      <c r="C21">
        <v>4</v>
      </c>
      <c r="D21">
        <v>0</v>
      </c>
      <c r="E21" t="s">
        <v>314</v>
      </c>
      <c r="F21" t="s">
        <v>311</v>
      </c>
      <c r="G21">
        <v>1</v>
      </c>
      <c r="H21" t="s">
        <v>54</v>
      </c>
      <c r="I21">
        <v>0</v>
      </c>
      <c r="J21">
        <v>1.5286758612792199</v>
      </c>
      <c r="K21" t="s">
        <v>312</v>
      </c>
      <c r="L21">
        <v>0</v>
      </c>
      <c r="M21">
        <v>0</v>
      </c>
      <c r="N21" s="3">
        <v>44130</v>
      </c>
      <c r="O21" t="s">
        <v>145</v>
      </c>
      <c r="P21" t="s">
        <v>335</v>
      </c>
      <c r="R21">
        <v>8</v>
      </c>
      <c r="S21">
        <v>1</v>
      </c>
      <c r="T21" t="s">
        <v>332</v>
      </c>
      <c r="U21" t="s">
        <v>54</v>
      </c>
      <c r="V21">
        <v>1.1620364300599999</v>
      </c>
      <c r="W21" s="3">
        <v>44266</v>
      </c>
      <c r="X21">
        <v>7</v>
      </c>
      <c r="Y21" t="s">
        <v>162</v>
      </c>
      <c r="Z21" t="s">
        <v>338</v>
      </c>
      <c r="AD21" t="s">
        <v>331</v>
      </c>
      <c r="AE21" t="s">
        <v>332</v>
      </c>
      <c r="AF21">
        <v>1</v>
      </c>
      <c r="AG21">
        <v>0</v>
      </c>
    </row>
    <row r="22" spans="1:34" x14ac:dyDescent="0.3">
      <c r="A22">
        <v>4</v>
      </c>
      <c r="B22" t="s">
        <v>309</v>
      </c>
      <c r="C22">
        <v>3</v>
      </c>
      <c r="D22">
        <v>0</v>
      </c>
      <c r="E22" t="s">
        <v>314</v>
      </c>
      <c r="F22" t="s">
        <v>311</v>
      </c>
      <c r="G22">
        <v>1</v>
      </c>
      <c r="H22" t="s">
        <v>54</v>
      </c>
      <c r="I22">
        <v>0</v>
      </c>
      <c r="J22">
        <v>2.1736191164236498</v>
      </c>
      <c r="K22" t="s">
        <v>312</v>
      </c>
      <c r="L22">
        <v>0</v>
      </c>
      <c r="M22">
        <v>0</v>
      </c>
      <c r="N22" s="3">
        <v>44127</v>
      </c>
      <c r="O22" t="s">
        <v>145</v>
      </c>
      <c r="P22" t="s">
        <v>335</v>
      </c>
      <c r="R22">
        <v>4</v>
      </c>
      <c r="S22">
        <v>1</v>
      </c>
      <c r="T22" t="s">
        <v>332</v>
      </c>
      <c r="U22" t="s">
        <v>54</v>
      </c>
      <c r="V22">
        <v>1.3146327384700001</v>
      </c>
      <c r="W22" s="3">
        <v>44267</v>
      </c>
      <c r="X22">
        <v>8</v>
      </c>
      <c r="Y22" t="s">
        <v>162</v>
      </c>
      <c r="Z22" t="s">
        <v>338</v>
      </c>
      <c r="AD22" t="s">
        <v>331</v>
      </c>
      <c r="AE22" t="s">
        <v>332</v>
      </c>
      <c r="AF22">
        <v>1</v>
      </c>
      <c r="AG22">
        <v>0</v>
      </c>
    </row>
    <row r="23" spans="1:34" x14ac:dyDescent="0.3">
      <c r="A23">
        <v>4</v>
      </c>
      <c r="B23" t="s">
        <v>309</v>
      </c>
      <c r="C23">
        <v>3</v>
      </c>
      <c r="D23">
        <v>0</v>
      </c>
      <c r="E23" t="s">
        <v>314</v>
      </c>
      <c r="F23" t="s">
        <v>311</v>
      </c>
      <c r="G23">
        <v>1</v>
      </c>
      <c r="H23" t="s">
        <v>54</v>
      </c>
      <c r="I23">
        <v>0</v>
      </c>
      <c r="J23">
        <v>1.79013370338361</v>
      </c>
      <c r="K23" t="s">
        <v>312</v>
      </c>
      <c r="L23">
        <v>0</v>
      </c>
      <c r="M23">
        <v>0</v>
      </c>
      <c r="N23" s="3">
        <v>44127</v>
      </c>
      <c r="O23" t="s">
        <v>145</v>
      </c>
      <c r="P23" t="s">
        <v>335</v>
      </c>
      <c r="R23">
        <v>8</v>
      </c>
      <c r="S23">
        <v>1</v>
      </c>
      <c r="T23" t="s">
        <v>332</v>
      </c>
      <c r="U23" t="s">
        <v>54</v>
      </c>
      <c r="V23">
        <v>1.32568837609</v>
      </c>
      <c r="W23" s="3">
        <v>44267</v>
      </c>
      <c r="X23">
        <v>8</v>
      </c>
      <c r="Y23" t="s">
        <v>162</v>
      </c>
      <c r="Z23" t="s">
        <v>338</v>
      </c>
      <c r="AD23" t="s">
        <v>331</v>
      </c>
      <c r="AE23" t="s">
        <v>332</v>
      </c>
      <c r="AF23">
        <v>1</v>
      </c>
      <c r="AG23">
        <v>0</v>
      </c>
    </row>
    <row r="24" spans="1:34" x14ac:dyDescent="0.3">
      <c r="A24">
        <v>8</v>
      </c>
      <c r="B24" t="s">
        <v>309</v>
      </c>
      <c r="C24">
        <v>6</v>
      </c>
      <c r="D24">
        <v>0</v>
      </c>
      <c r="E24" t="s">
        <v>314</v>
      </c>
      <c r="F24" t="s">
        <v>311</v>
      </c>
      <c r="G24">
        <v>1</v>
      </c>
      <c r="H24" t="s">
        <v>54</v>
      </c>
      <c r="I24">
        <v>0</v>
      </c>
      <c r="J24">
        <v>1.27244132390478</v>
      </c>
      <c r="K24" t="s">
        <v>312</v>
      </c>
      <c r="L24">
        <v>0</v>
      </c>
      <c r="M24">
        <v>0</v>
      </c>
      <c r="N24" s="3">
        <v>44127</v>
      </c>
      <c r="O24" t="s">
        <v>145</v>
      </c>
      <c r="P24" t="s">
        <v>335</v>
      </c>
      <c r="R24">
        <v>8</v>
      </c>
      <c r="S24">
        <v>1</v>
      </c>
      <c r="T24" t="s">
        <v>332</v>
      </c>
      <c r="U24" t="s">
        <v>54</v>
      </c>
      <c r="V24">
        <v>1.1952446987900001</v>
      </c>
      <c r="W24" s="3">
        <v>44267</v>
      </c>
      <c r="X24">
        <v>8</v>
      </c>
      <c r="Y24" t="s">
        <v>162</v>
      </c>
      <c r="Z24" t="s">
        <v>338</v>
      </c>
      <c r="AD24" t="s">
        <v>331</v>
      </c>
      <c r="AE24" t="s">
        <v>332</v>
      </c>
      <c r="AF24">
        <v>1</v>
      </c>
      <c r="AG24">
        <v>0</v>
      </c>
    </row>
    <row r="25" spans="1:34" x14ac:dyDescent="0.3">
      <c r="A25">
        <v>2</v>
      </c>
      <c r="B25" t="s">
        <v>309</v>
      </c>
      <c r="C25">
        <v>5</v>
      </c>
      <c r="D25">
        <v>0</v>
      </c>
      <c r="E25" t="s">
        <v>310</v>
      </c>
      <c r="F25" t="s">
        <v>311</v>
      </c>
      <c r="G25">
        <v>1</v>
      </c>
      <c r="H25" t="s">
        <v>54</v>
      </c>
      <c r="I25">
        <v>0</v>
      </c>
      <c r="J25">
        <v>2.0485660634585598</v>
      </c>
      <c r="K25" t="s">
        <v>312</v>
      </c>
      <c r="L25">
        <v>0</v>
      </c>
      <c r="M25">
        <v>0</v>
      </c>
      <c r="N25" s="3">
        <v>44126</v>
      </c>
      <c r="O25" t="s">
        <v>145</v>
      </c>
      <c r="P25" t="s">
        <v>335</v>
      </c>
      <c r="R25">
        <v>4</v>
      </c>
      <c r="S25">
        <v>1</v>
      </c>
      <c r="T25" t="s">
        <v>332</v>
      </c>
      <c r="U25" t="s">
        <v>54</v>
      </c>
      <c r="V25">
        <v>1.44017267367</v>
      </c>
      <c r="W25" s="3">
        <v>44267</v>
      </c>
      <c r="X25">
        <v>8</v>
      </c>
      <c r="Y25" t="s">
        <v>162</v>
      </c>
      <c r="Z25" t="s">
        <v>338</v>
      </c>
      <c r="AD25" t="s">
        <v>331</v>
      </c>
      <c r="AE25" t="s">
        <v>332</v>
      </c>
      <c r="AF25">
        <v>1</v>
      </c>
      <c r="AG25">
        <v>0</v>
      </c>
    </row>
    <row r="26" spans="1:34" x14ac:dyDescent="0.3">
      <c r="A26">
        <v>4</v>
      </c>
      <c r="B26" t="s">
        <v>309</v>
      </c>
      <c r="C26">
        <v>1</v>
      </c>
      <c r="D26">
        <v>0</v>
      </c>
      <c r="E26" t="s">
        <v>314</v>
      </c>
      <c r="F26" t="s">
        <v>311</v>
      </c>
      <c r="G26">
        <v>1</v>
      </c>
      <c r="H26" t="s">
        <v>54</v>
      </c>
      <c r="I26">
        <v>0</v>
      </c>
      <c r="J26">
        <v>2.31226829672232</v>
      </c>
      <c r="K26" t="s">
        <v>312</v>
      </c>
      <c r="L26">
        <v>0</v>
      </c>
      <c r="M26">
        <v>0</v>
      </c>
      <c r="N26" s="3">
        <v>44126</v>
      </c>
      <c r="O26" t="s">
        <v>145</v>
      </c>
      <c r="P26" t="s">
        <v>335</v>
      </c>
      <c r="R26">
        <v>8</v>
      </c>
      <c r="S26">
        <v>1</v>
      </c>
      <c r="T26" t="s">
        <v>332</v>
      </c>
      <c r="U26" t="s">
        <v>54</v>
      </c>
      <c r="V26">
        <v>0.58449298224900004</v>
      </c>
      <c r="W26" s="3">
        <v>44268</v>
      </c>
      <c r="X26">
        <v>9</v>
      </c>
      <c r="Y26" t="s">
        <v>162</v>
      </c>
      <c r="Z26" t="s">
        <v>338</v>
      </c>
      <c r="AD26" t="s">
        <v>331</v>
      </c>
      <c r="AE26" t="s">
        <v>332</v>
      </c>
      <c r="AF26">
        <v>1</v>
      </c>
      <c r="AG26">
        <v>0</v>
      </c>
    </row>
    <row r="27" spans="1:34" x14ac:dyDescent="0.3">
      <c r="A27">
        <v>4</v>
      </c>
      <c r="B27" t="s">
        <v>309</v>
      </c>
      <c r="C27">
        <v>7</v>
      </c>
      <c r="D27">
        <v>0</v>
      </c>
      <c r="E27" t="s">
        <v>314</v>
      </c>
      <c r="F27" t="s">
        <v>311</v>
      </c>
      <c r="G27">
        <v>1</v>
      </c>
      <c r="H27" t="s">
        <v>54</v>
      </c>
      <c r="I27">
        <v>0</v>
      </c>
      <c r="J27">
        <v>1.83095784037141</v>
      </c>
      <c r="K27" t="s">
        <v>312</v>
      </c>
      <c r="L27">
        <v>0</v>
      </c>
      <c r="M27">
        <v>0</v>
      </c>
      <c r="N27" s="3">
        <v>44126</v>
      </c>
      <c r="O27" t="s">
        <v>145</v>
      </c>
      <c r="P27" t="s">
        <v>335</v>
      </c>
      <c r="R27">
        <v>8</v>
      </c>
      <c r="S27">
        <v>1</v>
      </c>
      <c r="T27" t="s">
        <v>332</v>
      </c>
      <c r="U27" t="s">
        <v>54</v>
      </c>
      <c r="V27">
        <v>1.5192880818500001</v>
      </c>
      <c r="W27" s="3">
        <v>44268</v>
      </c>
      <c r="X27">
        <v>9</v>
      </c>
      <c r="Y27" t="s">
        <v>162</v>
      </c>
      <c r="Z27" t="s">
        <v>338</v>
      </c>
      <c r="AD27" t="s">
        <v>331</v>
      </c>
      <c r="AE27" t="s">
        <v>332</v>
      </c>
      <c r="AF27">
        <v>1</v>
      </c>
      <c r="AG27">
        <v>0</v>
      </c>
    </row>
    <row r="28" spans="1:34" x14ac:dyDescent="0.3">
      <c r="A28">
        <v>4</v>
      </c>
      <c r="B28" t="s">
        <v>309</v>
      </c>
      <c r="C28">
        <v>6</v>
      </c>
      <c r="D28">
        <v>0</v>
      </c>
      <c r="E28" t="s">
        <v>314</v>
      </c>
      <c r="F28" t="s">
        <v>311</v>
      </c>
      <c r="G28">
        <v>1</v>
      </c>
      <c r="H28" t="s">
        <v>54</v>
      </c>
      <c r="I28">
        <v>0</v>
      </c>
      <c r="J28">
        <v>0.99164229485904798</v>
      </c>
      <c r="K28" t="s">
        <v>312</v>
      </c>
      <c r="L28">
        <v>0</v>
      </c>
      <c r="M28">
        <v>0</v>
      </c>
      <c r="N28" s="3">
        <v>44125</v>
      </c>
      <c r="O28" t="s">
        <v>145</v>
      </c>
      <c r="P28" t="s">
        <v>335</v>
      </c>
      <c r="R28">
        <v>8</v>
      </c>
      <c r="S28">
        <v>1</v>
      </c>
      <c r="T28" t="s">
        <v>332</v>
      </c>
      <c r="U28" t="s">
        <v>54</v>
      </c>
      <c r="V28">
        <v>0.66511831717799996</v>
      </c>
      <c r="W28" s="3">
        <v>44269</v>
      </c>
      <c r="X28">
        <v>10</v>
      </c>
      <c r="Y28" t="s">
        <v>162</v>
      </c>
      <c r="Z28" t="s">
        <v>338</v>
      </c>
      <c r="AD28" t="s">
        <v>331</v>
      </c>
      <c r="AE28" t="s">
        <v>332</v>
      </c>
      <c r="AF28">
        <v>1</v>
      </c>
      <c r="AG28">
        <v>0</v>
      </c>
    </row>
    <row r="29" spans="1:34" x14ac:dyDescent="0.3">
      <c r="A29">
        <v>4</v>
      </c>
      <c r="B29" t="s">
        <v>309</v>
      </c>
      <c r="C29">
        <v>1</v>
      </c>
      <c r="D29">
        <v>0</v>
      </c>
      <c r="E29" t="s">
        <v>314</v>
      </c>
      <c r="F29" t="s">
        <v>311</v>
      </c>
      <c r="G29">
        <v>1</v>
      </c>
      <c r="H29" t="s">
        <v>54</v>
      </c>
      <c r="I29">
        <v>0</v>
      </c>
      <c r="J29">
        <v>0.98407781851710696</v>
      </c>
      <c r="K29" t="s">
        <v>312</v>
      </c>
      <c r="L29">
        <v>0</v>
      </c>
      <c r="M29">
        <v>0</v>
      </c>
      <c r="N29" s="3">
        <v>44125</v>
      </c>
      <c r="O29" t="s">
        <v>145</v>
      </c>
      <c r="P29" t="s">
        <v>335</v>
      </c>
      <c r="R29">
        <v>8</v>
      </c>
      <c r="S29">
        <v>1</v>
      </c>
      <c r="T29" t="s">
        <v>332</v>
      </c>
      <c r="U29" t="s">
        <v>54</v>
      </c>
      <c r="V29">
        <v>1.3982194127700001</v>
      </c>
      <c r="W29" s="3">
        <v>44269</v>
      </c>
      <c r="X29">
        <v>10</v>
      </c>
      <c r="Y29" t="s">
        <v>162</v>
      </c>
      <c r="Z29" t="s">
        <v>338</v>
      </c>
      <c r="AD29" t="s">
        <v>331</v>
      </c>
      <c r="AE29" t="s">
        <v>332</v>
      </c>
      <c r="AF29">
        <v>1</v>
      </c>
      <c r="AG29">
        <v>0</v>
      </c>
    </row>
    <row r="30" spans="1:34" x14ac:dyDescent="0.3">
      <c r="A30">
        <v>8</v>
      </c>
      <c r="B30" t="s">
        <v>309</v>
      </c>
      <c r="C30">
        <v>6</v>
      </c>
      <c r="D30">
        <v>0</v>
      </c>
      <c r="E30" t="s">
        <v>314</v>
      </c>
      <c r="F30" t="s">
        <v>311</v>
      </c>
      <c r="G30">
        <v>1</v>
      </c>
      <c r="H30" t="s">
        <v>54</v>
      </c>
      <c r="I30">
        <v>0</v>
      </c>
      <c r="J30">
        <v>1.7300227838568301</v>
      </c>
      <c r="K30" t="s">
        <v>312</v>
      </c>
      <c r="L30">
        <v>0</v>
      </c>
      <c r="M30">
        <v>0</v>
      </c>
      <c r="N30" s="3">
        <v>44125</v>
      </c>
      <c r="O30" t="s">
        <v>145</v>
      </c>
      <c r="P30" t="s">
        <v>335</v>
      </c>
      <c r="R30">
        <v>8</v>
      </c>
      <c r="S30">
        <v>2</v>
      </c>
      <c r="T30" t="s">
        <v>331</v>
      </c>
      <c r="U30" t="s">
        <v>54</v>
      </c>
      <c r="V30">
        <v>1.31962561887</v>
      </c>
      <c r="W30" s="3">
        <v>44260</v>
      </c>
      <c r="X30">
        <v>1</v>
      </c>
      <c r="Y30" t="s">
        <v>162</v>
      </c>
      <c r="Z30" t="s">
        <v>338</v>
      </c>
      <c r="AD30" t="s">
        <v>331</v>
      </c>
      <c r="AE30" t="s">
        <v>332</v>
      </c>
      <c r="AF30">
        <v>1</v>
      </c>
      <c r="AG30">
        <v>0</v>
      </c>
      <c r="AH30">
        <f>COUNT(AF6:AF30)</f>
        <v>25</v>
      </c>
    </row>
    <row r="31" spans="1:34" x14ac:dyDescent="0.3">
      <c r="A31">
        <v>8</v>
      </c>
      <c r="B31" t="s">
        <v>309</v>
      </c>
      <c r="C31">
        <v>4</v>
      </c>
      <c r="D31">
        <v>0</v>
      </c>
      <c r="E31" t="s">
        <v>314</v>
      </c>
      <c r="F31" t="s">
        <v>311</v>
      </c>
      <c r="G31">
        <v>1</v>
      </c>
      <c r="H31" t="s">
        <v>54</v>
      </c>
      <c r="I31">
        <v>0</v>
      </c>
      <c r="J31">
        <v>1.7921594826620999</v>
      </c>
      <c r="K31" t="s">
        <v>312</v>
      </c>
      <c r="L31">
        <v>0</v>
      </c>
      <c r="M31">
        <v>0</v>
      </c>
      <c r="N31" s="3">
        <v>44125</v>
      </c>
      <c r="O31" t="s">
        <v>145</v>
      </c>
      <c r="P31" t="s">
        <v>335</v>
      </c>
      <c r="R31">
        <v>4</v>
      </c>
      <c r="S31">
        <v>2</v>
      </c>
      <c r="T31" t="s">
        <v>331</v>
      </c>
      <c r="U31" t="s">
        <v>54</v>
      </c>
      <c r="V31">
        <v>1.0874267150600001</v>
      </c>
      <c r="W31" s="3">
        <v>44260</v>
      </c>
      <c r="X31">
        <v>1</v>
      </c>
      <c r="Y31" t="s">
        <v>162</v>
      </c>
      <c r="Z31" t="s">
        <v>338</v>
      </c>
    </row>
    <row r="32" spans="1:34" x14ac:dyDescent="0.3">
      <c r="A32">
        <v>2</v>
      </c>
      <c r="B32" t="s">
        <v>309</v>
      </c>
      <c r="C32">
        <v>7</v>
      </c>
      <c r="D32">
        <v>0</v>
      </c>
      <c r="E32" t="s">
        <v>310</v>
      </c>
      <c r="F32" t="s">
        <v>311</v>
      </c>
      <c r="G32">
        <v>1</v>
      </c>
      <c r="H32" t="s">
        <v>54</v>
      </c>
      <c r="I32">
        <v>0</v>
      </c>
      <c r="J32">
        <v>1.3128466891939701</v>
      </c>
      <c r="K32" t="s">
        <v>312</v>
      </c>
      <c r="L32">
        <v>0</v>
      </c>
      <c r="M32">
        <v>0</v>
      </c>
      <c r="N32" s="3">
        <v>44118</v>
      </c>
      <c r="O32" t="s">
        <v>145</v>
      </c>
      <c r="P32" t="s">
        <v>335</v>
      </c>
      <c r="R32">
        <v>8</v>
      </c>
      <c r="S32">
        <v>2</v>
      </c>
      <c r="T32" t="s">
        <v>331</v>
      </c>
      <c r="U32" t="s">
        <v>54</v>
      </c>
      <c r="V32">
        <v>2.05827817071</v>
      </c>
      <c r="W32" s="3">
        <v>44261</v>
      </c>
      <c r="X32">
        <v>3</v>
      </c>
      <c r="Y32" t="s">
        <v>162</v>
      </c>
      <c r="Z32" t="s">
        <v>338</v>
      </c>
      <c r="AD32" t="s">
        <v>313</v>
      </c>
      <c r="AE32" t="s">
        <v>332</v>
      </c>
      <c r="AF32">
        <v>2</v>
      </c>
      <c r="AG32">
        <v>0</v>
      </c>
    </row>
    <row r="33" spans="1:45" x14ac:dyDescent="0.3">
      <c r="A33">
        <v>4</v>
      </c>
      <c r="B33" t="s">
        <v>309</v>
      </c>
      <c r="C33">
        <v>2</v>
      </c>
      <c r="D33">
        <v>0</v>
      </c>
      <c r="E33" t="s">
        <v>310</v>
      </c>
      <c r="F33" t="s">
        <v>311</v>
      </c>
      <c r="G33">
        <v>1</v>
      </c>
      <c r="H33" t="s">
        <v>54</v>
      </c>
      <c r="I33">
        <v>0</v>
      </c>
      <c r="J33">
        <v>1.2260048461612301</v>
      </c>
      <c r="K33" t="s">
        <v>312</v>
      </c>
      <c r="L33">
        <v>0</v>
      </c>
      <c r="M33">
        <v>0</v>
      </c>
      <c r="N33" s="3">
        <v>44118</v>
      </c>
      <c r="O33" t="s">
        <v>145</v>
      </c>
      <c r="P33" t="s">
        <v>335</v>
      </c>
      <c r="R33">
        <v>4</v>
      </c>
      <c r="S33">
        <v>2</v>
      </c>
      <c r="T33" t="s">
        <v>331</v>
      </c>
      <c r="U33" t="s">
        <v>54</v>
      </c>
      <c r="V33">
        <v>0.639979797415</v>
      </c>
      <c r="W33" s="3">
        <v>44261</v>
      </c>
      <c r="X33">
        <v>3</v>
      </c>
      <c r="Y33" t="s">
        <v>162</v>
      </c>
      <c r="Z33" t="s">
        <v>338</v>
      </c>
      <c r="AD33" t="s">
        <v>313</v>
      </c>
      <c r="AE33" t="s">
        <v>331</v>
      </c>
      <c r="AF33">
        <v>2</v>
      </c>
      <c r="AG33">
        <v>1</v>
      </c>
    </row>
    <row r="34" spans="1:45" x14ac:dyDescent="0.3">
      <c r="A34">
        <v>4</v>
      </c>
      <c r="B34" t="s">
        <v>309</v>
      </c>
      <c r="C34">
        <v>2</v>
      </c>
      <c r="D34">
        <v>0</v>
      </c>
      <c r="E34" t="s">
        <v>314</v>
      </c>
      <c r="F34" t="s">
        <v>311</v>
      </c>
      <c r="G34">
        <v>1</v>
      </c>
      <c r="H34" t="s">
        <v>54</v>
      </c>
      <c r="I34">
        <v>0</v>
      </c>
      <c r="J34">
        <v>1.51232347096083</v>
      </c>
      <c r="K34" t="s">
        <v>312</v>
      </c>
      <c r="L34">
        <v>0</v>
      </c>
      <c r="M34">
        <v>0</v>
      </c>
      <c r="N34" s="3">
        <v>44118</v>
      </c>
      <c r="O34" t="s">
        <v>145</v>
      </c>
      <c r="P34" t="s">
        <v>335</v>
      </c>
      <c r="R34">
        <v>8</v>
      </c>
      <c r="S34">
        <v>2</v>
      </c>
      <c r="T34" t="s">
        <v>331</v>
      </c>
      <c r="U34" t="s">
        <v>54</v>
      </c>
      <c r="V34">
        <v>0.902224746533</v>
      </c>
      <c r="W34" s="3">
        <v>44261</v>
      </c>
      <c r="X34">
        <v>3</v>
      </c>
      <c r="Y34" t="s">
        <v>162</v>
      </c>
      <c r="Z34" t="s">
        <v>338</v>
      </c>
      <c r="AD34" t="s">
        <v>313</v>
      </c>
      <c r="AE34" t="s">
        <v>331</v>
      </c>
      <c r="AF34">
        <v>2</v>
      </c>
      <c r="AG34">
        <v>1</v>
      </c>
    </row>
    <row r="35" spans="1:45" x14ac:dyDescent="0.3">
      <c r="A35">
        <v>8</v>
      </c>
      <c r="B35" t="s">
        <v>313</v>
      </c>
      <c r="C35">
        <v>4</v>
      </c>
      <c r="D35">
        <v>0</v>
      </c>
      <c r="E35" t="s">
        <v>331</v>
      </c>
      <c r="F35" t="s">
        <v>311</v>
      </c>
      <c r="G35">
        <v>1</v>
      </c>
      <c r="H35" t="s">
        <v>54</v>
      </c>
      <c r="I35">
        <v>0</v>
      </c>
      <c r="J35">
        <v>1.18955222301883</v>
      </c>
      <c r="K35" t="s">
        <v>312</v>
      </c>
      <c r="L35">
        <v>0</v>
      </c>
      <c r="M35">
        <v>0</v>
      </c>
      <c r="N35" s="3">
        <v>44126</v>
      </c>
      <c r="O35" t="s">
        <v>145</v>
      </c>
      <c r="P35" t="s">
        <v>335</v>
      </c>
      <c r="R35">
        <v>8</v>
      </c>
      <c r="S35">
        <v>2</v>
      </c>
      <c r="T35" t="s">
        <v>331</v>
      </c>
      <c r="U35" t="s">
        <v>54</v>
      </c>
      <c r="V35">
        <v>1.05090415221</v>
      </c>
      <c r="W35" s="3">
        <v>44263</v>
      </c>
      <c r="X35">
        <v>4</v>
      </c>
      <c r="Y35" t="s">
        <v>162</v>
      </c>
      <c r="Z35" t="s">
        <v>338</v>
      </c>
      <c r="AD35" t="s">
        <v>313</v>
      </c>
      <c r="AE35" t="s">
        <v>331</v>
      </c>
      <c r="AF35">
        <v>2</v>
      </c>
      <c r="AG35">
        <v>1</v>
      </c>
    </row>
    <row r="36" spans="1:45" x14ac:dyDescent="0.3">
      <c r="A36">
        <v>8</v>
      </c>
      <c r="B36" t="s">
        <v>313</v>
      </c>
      <c r="E36" t="s">
        <v>331</v>
      </c>
      <c r="F36" t="s">
        <v>311</v>
      </c>
      <c r="G36">
        <v>1</v>
      </c>
      <c r="H36" t="s">
        <v>54</v>
      </c>
      <c r="I36">
        <v>0</v>
      </c>
      <c r="J36">
        <v>1.49041243465035</v>
      </c>
      <c r="K36" t="s">
        <v>312</v>
      </c>
      <c r="L36">
        <v>0</v>
      </c>
      <c r="M36">
        <v>0</v>
      </c>
      <c r="N36" s="3">
        <v>44119</v>
      </c>
      <c r="O36" t="s">
        <v>145</v>
      </c>
      <c r="P36" t="s">
        <v>335</v>
      </c>
      <c r="R36">
        <v>8</v>
      </c>
      <c r="S36">
        <v>2</v>
      </c>
      <c r="T36" t="s">
        <v>331</v>
      </c>
      <c r="U36" t="s">
        <v>54</v>
      </c>
      <c r="V36">
        <v>1.4571452706100001</v>
      </c>
      <c r="W36" s="3">
        <v>44263</v>
      </c>
      <c r="X36">
        <v>4</v>
      </c>
      <c r="Y36" t="s">
        <v>162</v>
      </c>
      <c r="Z36" t="s">
        <v>338</v>
      </c>
      <c r="AD36" t="s">
        <v>313</v>
      </c>
      <c r="AE36" t="s">
        <v>331</v>
      </c>
      <c r="AF36">
        <v>2</v>
      </c>
      <c r="AG36">
        <v>1</v>
      </c>
    </row>
    <row r="37" spans="1:45" x14ac:dyDescent="0.3">
      <c r="R37">
        <v>2</v>
      </c>
      <c r="S37">
        <v>2</v>
      </c>
      <c r="T37" t="s">
        <v>331</v>
      </c>
      <c r="U37" t="s">
        <v>54</v>
      </c>
      <c r="V37">
        <v>0.521219925754</v>
      </c>
      <c r="W37" s="3">
        <v>44263</v>
      </c>
      <c r="X37">
        <v>4</v>
      </c>
      <c r="Y37" t="s">
        <v>162</v>
      </c>
      <c r="Z37" t="s">
        <v>338</v>
      </c>
      <c r="AD37" t="s">
        <v>313</v>
      </c>
      <c r="AE37" t="s">
        <v>331</v>
      </c>
      <c r="AF37">
        <v>2</v>
      </c>
      <c r="AG37">
        <v>1</v>
      </c>
      <c r="AS37" t="s">
        <v>330</v>
      </c>
    </row>
    <row r="38" spans="1:45" x14ac:dyDescent="0.3">
      <c r="R38">
        <v>8</v>
      </c>
      <c r="S38">
        <v>2</v>
      </c>
      <c r="T38" t="s">
        <v>331</v>
      </c>
      <c r="U38" t="s">
        <v>54</v>
      </c>
      <c r="V38">
        <v>0.81636352277500002</v>
      </c>
      <c r="W38" s="3">
        <v>44263</v>
      </c>
      <c r="X38">
        <v>4</v>
      </c>
      <c r="Y38" t="s">
        <v>162</v>
      </c>
      <c r="Z38" t="s">
        <v>338</v>
      </c>
      <c r="AD38" t="s">
        <v>313</v>
      </c>
      <c r="AE38" t="s">
        <v>331</v>
      </c>
      <c r="AF38">
        <v>2</v>
      </c>
      <c r="AG38">
        <v>1</v>
      </c>
    </row>
    <row r="39" spans="1:45" x14ac:dyDescent="0.3">
      <c r="R39">
        <v>8</v>
      </c>
      <c r="S39">
        <v>2</v>
      </c>
      <c r="T39" t="s">
        <v>332</v>
      </c>
      <c r="U39" t="s">
        <v>54</v>
      </c>
      <c r="V39">
        <v>1.06811608486</v>
      </c>
      <c r="W39" s="3">
        <v>44264</v>
      </c>
      <c r="X39">
        <v>5</v>
      </c>
      <c r="Y39" t="s">
        <v>162</v>
      </c>
      <c r="Z39" t="s">
        <v>338</v>
      </c>
      <c r="AD39" t="s">
        <v>313</v>
      </c>
      <c r="AE39" t="s">
        <v>331</v>
      </c>
      <c r="AF39">
        <v>2</v>
      </c>
      <c r="AG39">
        <v>1</v>
      </c>
    </row>
    <row r="40" spans="1:45" x14ac:dyDescent="0.3">
      <c r="R40">
        <v>8</v>
      </c>
      <c r="S40">
        <v>2</v>
      </c>
      <c r="T40" t="s">
        <v>331</v>
      </c>
      <c r="U40" t="s">
        <v>54</v>
      </c>
      <c r="V40">
        <v>1.6209780383100001</v>
      </c>
      <c r="W40" s="3">
        <v>44264</v>
      </c>
      <c r="X40">
        <v>5</v>
      </c>
      <c r="Y40" t="s">
        <v>162</v>
      </c>
      <c r="Z40" t="s">
        <v>338</v>
      </c>
      <c r="AD40" t="s">
        <v>313</v>
      </c>
      <c r="AE40" t="s">
        <v>331</v>
      </c>
      <c r="AF40">
        <v>2</v>
      </c>
      <c r="AG40">
        <v>1</v>
      </c>
    </row>
    <row r="41" spans="1:45" x14ac:dyDescent="0.3">
      <c r="R41">
        <v>8</v>
      </c>
      <c r="S41">
        <v>2</v>
      </c>
      <c r="T41" t="s">
        <v>331</v>
      </c>
      <c r="U41" t="s">
        <v>54</v>
      </c>
      <c r="V41">
        <v>2.9336692538900002</v>
      </c>
      <c r="W41" s="3">
        <v>44265</v>
      </c>
      <c r="X41">
        <v>6</v>
      </c>
      <c r="Y41" t="s">
        <v>162</v>
      </c>
      <c r="Z41" t="s">
        <v>338</v>
      </c>
      <c r="AD41" t="s">
        <v>313</v>
      </c>
      <c r="AE41" t="s">
        <v>331</v>
      </c>
      <c r="AF41">
        <v>2</v>
      </c>
      <c r="AG41">
        <v>1</v>
      </c>
    </row>
    <row r="42" spans="1:45" x14ac:dyDescent="0.3">
      <c r="R42">
        <v>8</v>
      </c>
      <c r="S42">
        <v>2</v>
      </c>
      <c r="T42" t="s">
        <v>331</v>
      </c>
      <c r="U42" t="s">
        <v>54</v>
      </c>
      <c r="V42">
        <v>1.11789967082</v>
      </c>
      <c r="W42" s="3">
        <v>44265</v>
      </c>
      <c r="X42">
        <v>6</v>
      </c>
      <c r="Y42" t="s">
        <v>162</v>
      </c>
      <c r="Z42" t="s">
        <v>338</v>
      </c>
      <c r="AD42" t="s">
        <v>313</v>
      </c>
      <c r="AE42" t="s">
        <v>331</v>
      </c>
      <c r="AF42">
        <v>2</v>
      </c>
      <c r="AG42">
        <v>1</v>
      </c>
    </row>
    <row r="43" spans="1:45" x14ac:dyDescent="0.3">
      <c r="R43">
        <v>8</v>
      </c>
      <c r="S43">
        <v>2</v>
      </c>
      <c r="T43" t="s">
        <v>331</v>
      </c>
      <c r="U43" t="s">
        <v>54</v>
      </c>
      <c r="V43">
        <v>1.79767466008</v>
      </c>
      <c r="W43" s="3">
        <v>44266</v>
      </c>
      <c r="X43">
        <v>7</v>
      </c>
      <c r="Y43" t="s">
        <v>162</v>
      </c>
      <c r="Z43" t="s">
        <v>338</v>
      </c>
      <c r="AD43" t="s">
        <v>313</v>
      </c>
      <c r="AE43" t="s">
        <v>331</v>
      </c>
      <c r="AF43">
        <v>2</v>
      </c>
      <c r="AG43">
        <v>1</v>
      </c>
    </row>
    <row r="44" spans="1:45" x14ac:dyDescent="0.3">
      <c r="R44">
        <v>4</v>
      </c>
      <c r="S44">
        <v>2</v>
      </c>
      <c r="T44" t="s">
        <v>331</v>
      </c>
      <c r="U44" t="s">
        <v>54</v>
      </c>
      <c r="V44">
        <v>1.6551784062999999</v>
      </c>
      <c r="W44" s="3">
        <v>44266</v>
      </c>
      <c r="X44">
        <v>7</v>
      </c>
      <c r="Y44" t="s">
        <v>162</v>
      </c>
      <c r="Z44" t="s">
        <v>338</v>
      </c>
      <c r="AD44" t="s">
        <v>313</v>
      </c>
      <c r="AE44" t="s">
        <v>331</v>
      </c>
      <c r="AF44">
        <v>2</v>
      </c>
      <c r="AG44">
        <v>1</v>
      </c>
    </row>
    <row r="45" spans="1:45" x14ac:dyDescent="0.3">
      <c r="R45">
        <v>8</v>
      </c>
      <c r="S45">
        <v>2</v>
      </c>
      <c r="T45" t="s">
        <v>331</v>
      </c>
      <c r="U45" t="s">
        <v>54</v>
      </c>
      <c r="V45">
        <v>1.0617569704200001</v>
      </c>
      <c r="W45" s="3">
        <v>44266</v>
      </c>
      <c r="X45">
        <v>7</v>
      </c>
      <c r="Y45" t="s">
        <v>162</v>
      </c>
      <c r="Z45" t="s">
        <v>338</v>
      </c>
      <c r="AD45" t="s">
        <v>313</v>
      </c>
      <c r="AE45" t="s">
        <v>331</v>
      </c>
      <c r="AF45">
        <v>2</v>
      </c>
      <c r="AG45">
        <v>1</v>
      </c>
    </row>
    <row r="46" spans="1:45" x14ac:dyDescent="0.3">
      <c r="R46">
        <v>8</v>
      </c>
      <c r="S46">
        <v>2</v>
      </c>
      <c r="T46" t="s">
        <v>331</v>
      </c>
      <c r="U46" t="s">
        <v>54</v>
      </c>
      <c r="V46">
        <v>1.1210207139999999</v>
      </c>
      <c r="W46" s="3">
        <v>44267</v>
      </c>
      <c r="X46">
        <v>8</v>
      </c>
      <c r="Y46" t="s">
        <v>162</v>
      </c>
      <c r="Z46" t="s">
        <v>338</v>
      </c>
      <c r="AD46" t="s">
        <v>313</v>
      </c>
      <c r="AE46" t="s">
        <v>331</v>
      </c>
      <c r="AF46">
        <v>2</v>
      </c>
      <c r="AG46">
        <v>1</v>
      </c>
    </row>
    <row r="47" spans="1:45" x14ac:dyDescent="0.3">
      <c r="R47">
        <v>4</v>
      </c>
      <c r="S47">
        <v>2</v>
      </c>
      <c r="T47" t="s">
        <v>331</v>
      </c>
      <c r="U47" t="s">
        <v>54</v>
      </c>
      <c r="V47">
        <v>0.89990708144599996</v>
      </c>
      <c r="W47" s="3">
        <v>44267</v>
      </c>
      <c r="X47">
        <v>8</v>
      </c>
      <c r="Y47" t="s">
        <v>162</v>
      </c>
      <c r="Z47" t="s">
        <v>338</v>
      </c>
      <c r="AD47" t="s">
        <v>313</v>
      </c>
      <c r="AE47" t="s">
        <v>331</v>
      </c>
      <c r="AF47">
        <v>2</v>
      </c>
      <c r="AG47">
        <v>1</v>
      </c>
    </row>
    <row r="48" spans="1:45" x14ac:dyDescent="0.3">
      <c r="R48">
        <v>8</v>
      </c>
      <c r="S48">
        <v>2</v>
      </c>
      <c r="T48" t="s">
        <v>331</v>
      </c>
      <c r="U48" t="s">
        <v>54</v>
      </c>
      <c r="V48">
        <v>0.82190432027000004</v>
      </c>
      <c r="W48" s="3">
        <v>44267</v>
      </c>
      <c r="X48">
        <v>8</v>
      </c>
      <c r="Y48" t="s">
        <v>162</v>
      </c>
      <c r="Z48" t="s">
        <v>338</v>
      </c>
      <c r="AD48" t="s">
        <v>313</v>
      </c>
      <c r="AE48" t="s">
        <v>331</v>
      </c>
      <c r="AF48">
        <v>2</v>
      </c>
      <c r="AG48">
        <v>1</v>
      </c>
    </row>
    <row r="49" spans="18:34" x14ac:dyDescent="0.3">
      <c r="R49">
        <v>8</v>
      </c>
      <c r="S49">
        <v>2</v>
      </c>
      <c r="T49" t="s">
        <v>331</v>
      </c>
      <c r="U49" t="s">
        <v>54</v>
      </c>
      <c r="V49">
        <v>0.58355807716700003</v>
      </c>
      <c r="W49" s="3">
        <v>44268</v>
      </c>
      <c r="X49">
        <v>9</v>
      </c>
      <c r="Y49" t="s">
        <v>162</v>
      </c>
      <c r="Z49" t="s">
        <v>338</v>
      </c>
      <c r="AD49" t="s">
        <v>313</v>
      </c>
      <c r="AE49" t="s">
        <v>331</v>
      </c>
      <c r="AF49">
        <v>2</v>
      </c>
      <c r="AG49">
        <v>1</v>
      </c>
      <c r="AH49">
        <f>COUNT(AG33:AG52)</f>
        <v>20</v>
      </c>
    </row>
    <row r="50" spans="18:34" x14ac:dyDescent="0.3">
      <c r="R50">
        <v>8</v>
      </c>
      <c r="S50">
        <v>2</v>
      </c>
      <c r="T50" t="s">
        <v>331</v>
      </c>
      <c r="U50" t="s">
        <v>54</v>
      </c>
      <c r="V50">
        <v>1.84077708429</v>
      </c>
      <c r="W50" s="3">
        <v>44269</v>
      </c>
      <c r="X50">
        <v>10</v>
      </c>
      <c r="Y50" t="s">
        <v>162</v>
      </c>
      <c r="Z50" t="s">
        <v>338</v>
      </c>
      <c r="AD50" t="s">
        <v>313</v>
      </c>
      <c r="AE50" t="s">
        <v>331</v>
      </c>
      <c r="AF50">
        <v>2</v>
      </c>
      <c r="AG50">
        <v>1</v>
      </c>
    </row>
    <row r="51" spans="18:34" x14ac:dyDescent="0.3">
      <c r="R51">
        <v>8</v>
      </c>
      <c r="S51">
        <v>3</v>
      </c>
      <c r="T51" t="s">
        <v>313</v>
      </c>
      <c r="U51" t="s">
        <v>54</v>
      </c>
      <c r="V51">
        <v>1.3408884731499999</v>
      </c>
      <c r="W51" s="3">
        <v>44260</v>
      </c>
      <c r="X51">
        <v>1</v>
      </c>
      <c r="Y51" t="s">
        <v>162</v>
      </c>
      <c r="Z51" t="s">
        <v>338</v>
      </c>
      <c r="AD51" t="s">
        <v>313</v>
      </c>
      <c r="AE51" t="s">
        <v>331</v>
      </c>
      <c r="AF51">
        <v>2</v>
      </c>
      <c r="AG51">
        <v>1</v>
      </c>
    </row>
    <row r="52" spans="18:34" x14ac:dyDescent="0.3">
      <c r="R52">
        <v>2</v>
      </c>
      <c r="S52">
        <v>3</v>
      </c>
      <c r="T52" t="s">
        <v>313</v>
      </c>
      <c r="U52" t="s">
        <v>54</v>
      </c>
      <c r="V52">
        <v>0.78349768451900004</v>
      </c>
      <c r="W52" s="3">
        <v>44260</v>
      </c>
      <c r="X52">
        <v>1</v>
      </c>
      <c r="Y52" t="s">
        <v>162</v>
      </c>
      <c r="Z52" t="s">
        <v>338</v>
      </c>
      <c r="AD52" t="s">
        <v>313</v>
      </c>
      <c r="AE52" t="s">
        <v>331</v>
      </c>
      <c r="AF52">
        <v>2</v>
      </c>
      <c r="AG52">
        <v>1</v>
      </c>
    </row>
    <row r="53" spans="18:34" x14ac:dyDescent="0.3">
      <c r="R53">
        <v>8</v>
      </c>
      <c r="S53">
        <v>3</v>
      </c>
      <c r="T53" t="s">
        <v>313</v>
      </c>
      <c r="U53" t="s">
        <v>54</v>
      </c>
      <c r="V53">
        <v>1.77621604787</v>
      </c>
      <c r="W53" s="3">
        <v>44260</v>
      </c>
      <c r="X53">
        <v>1</v>
      </c>
      <c r="Y53" t="s">
        <v>162</v>
      </c>
      <c r="Z53" t="s">
        <v>338</v>
      </c>
    </row>
    <row r="54" spans="18:34" x14ac:dyDescent="0.3">
      <c r="R54">
        <v>4</v>
      </c>
      <c r="S54">
        <v>3</v>
      </c>
      <c r="T54" t="s">
        <v>313</v>
      </c>
      <c r="U54" t="s">
        <v>54</v>
      </c>
      <c r="V54">
        <v>1.4192174319799999</v>
      </c>
      <c r="W54" s="3">
        <v>44260</v>
      </c>
      <c r="X54">
        <v>1</v>
      </c>
      <c r="Y54" t="s">
        <v>162</v>
      </c>
      <c r="Z54" t="s">
        <v>338</v>
      </c>
      <c r="AD54" t="s">
        <v>336</v>
      </c>
      <c r="AE54" t="s">
        <v>332</v>
      </c>
      <c r="AF54">
        <v>3</v>
      </c>
      <c r="AG54">
        <v>0</v>
      </c>
    </row>
    <row r="55" spans="18:34" x14ac:dyDescent="0.3">
      <c r="R55">
        <v>8</v>
      </c>
      <c r="S55">
        <v>3</v>
      </c>
      <c r="T55" t="s">
        <v>313</v>
      </c>
      <c r="U55" t="s">
        <v>54</v>
      </c>
      <c r="V55">
        <v>1.13895339071</v>
      </c>
      <c r="W55" s="3">
        <v>44261</v>
      </c>
      <c r="X55">
        <v>3</v>
      </c>
      <c r="Y55" t="s">
        <v>162</v>
      </c>
      <c r="Z55" t="s">
        <v>338</v>
      </c>
      <c r="AD55" t="s">
        <v>336</v>
      </c>
      <c r="AE55" t="s">
        <v>330</v>
      </c>
      <c r="AF55">
        <v>3</v>
      </c>
      <c r="AG55">
        <v>7</v>
      </c>
    </row>
    <row r="56" spans="18:34" x14ac:dyDescent="0.3">
      <c r="R56">
        <v>2</v>
      </c>
      <c r="S56">
        <v>3</v>
      </c>
      <c r="T56" t="s">
        <v>313</v>
      </c>
      <c r="U56" t="s">
        <v>54</v>
      </c>
      <c r="V56">
        <v>0.84058270690699999</v>
      </c>
      <c r="W56" s="3">
        <v>44261</v>
      </c>
      <c r="X56">
        <v>3</v>
      </c>
      <c r="Y56" t="s">
        <v>162</v>
      </c>
      <c r="Z56" t="s">
        <v>338</v>
      </c>
      <c r="AD56" t="s">
        <v>336</v>
      </c>
      <c r="AE56" t="s">
        <v>313</v>
      </c>
      <c r="AF56">
        <v>3</v>
      </c>
      <c r="AG56">
        <v>2</v>
      </c>
    </row>
    <row r="57" spans="18:34" x14ac:dyDescent="0.3">
      <c r="R57">
        <v>8</v>
      </c>
      <c r="S57">
        <v>3</v>
      </c>
      <c r="T57" t="s">
        <v>313</v>
      </c>
      <c r="U57" t="s">
        <v>54</v>
      </c>
      <c r="V57">
        <v>1.8690211695500001</v>
      </c>
      <c r="W57" s="3">
        <v>44261</v>
      </c>
      <c r="X57">
        <v>3</v>
      </c>
      <c r="Y57" t="s">
        <v>162</v>
      </c>
      <c r="Z57" t="s">
        <v>338</v>
      </c>
      <c r="AD57" t="s">
        <v>336</v>
      </c>
      <c r="AE57" t="s">
        <v>313</v>
      </c>
      <c r="AF57">
        <v>3</v>
      </c>
      <c r="AG57">
        <v>2</v>
      </c>
    </row>
    <row r="58" spans="18:34" x14ac:dyDescent="0.3">
      <c r="R58">
        <v>8</v>
      </c>
      <c r="S58">
        <v>3</v>
      </c>
      <c r="T58" t="s">
        <v>313</v>
      </c>
      <c r="U58" t="s">
        <v>54</v>
      </c>
      <c r="V58">
        <v>2.0109971235700002</v>
      </c>
      <c r="W58" s="3">
        <v>44263</v>
      </c>
      <c r="X58">
        <v>4</v>
      </c>
      <c r="Y58" t="s">
        <v>162</v>
      </c>
      <c r="Z58" t="s">
        <v>338</v>
      </c>
      <c r="AD58" t="s">
        <v>336</v>
      </c>
      <c r="AE58" t="s">
        <v>313</v>
      </c>
      <c r="AF58">
        <v>3</v>
      </c>
      <c r="AG58">
        <v>2</v>
      </c>
    </row>
    <row r="59" spans="18:34" x14ac:dyDescent="0.3">
      <c r="R59">
        <v>8</v>
      </c>
      <c r="S59">
        <v>3</v>
      </c>
      <c r="T59" t="s">
        <v>313</v>
      </c>
      <c r="U59" t="s">
        <v>54</v>
      </c>
      <c r="V59">
        <v>1.2490098805200001</v>
      </c>
      <c r="W59" s="3">
        <v>44263</v>
      </c>
      <c r="X59">
        <v>4</v>
      </c>
      <c r="Y59" t="s">
        <v>162</v>
      </c>
      <c r="Z59" t="s">
        <v>338</v>
      </c>
      <c r="AD59" t="s">
        <v>336</v>
      </c>
      <c r="AE59" t="s">
        <v>313</v>
      </c>
      <c r="AF59">
        <v>3</v>
      </c>
      <c r="AG59">
        <v>2</v>
      </c>
    </row>
    <row r="60" spans="18:34" x14ac:dyDescent="0.3">
      <c r="R60">
        <v>4</v>
      </c>
      <c r="S60">
        <v>3</v>
      </c>
      <c r="T60" t="s">
        <v>313</v>
      </c>
      <c r="U60" t="s">
        <v>54</v>
      </c>
      <c r="V60">
        <v>1.5254360177399999</v>
      </c>
      <c r="W60" s="3">
        <v>44263</v>
      </c>
      <c r="X60">
        <v>4</v>
      </c>
      <c r="Y60" t="s">
        <v>162</v>
      </c>
      <c r="Z60" t="s">
        <v>338</v>
      </c>
      <c r="AD60" t="s">
        <v>336</v>
      </c>
      <c r="AE60" t="s">
        <v>313</v>
      </c>
      <c r="AF60">
        <v>3</v>
      </c>
      <c r="AG60">
        <v>2</v>
      </c>
    </row>
    <row r="61" spans="18:34" x14ac:dyDescent="0.3">
      <c r="R61">
        <v>8</v>
      </c>
      <c r="S61">
        <v>3</v>
      </c>
      <c r="T61" t="s">
        <v>313</v>
      </c>
      <c r="U61" t="s">
        <v>54</v>
      </c>
      <c r="V61">
        <v>2.0428547293800001</v>
      </c>
      <c r="W61" s="3">
        <v>44264</v>
      </c>
      <c r="X61">
        <v>5</v>
      </c>
      <c r="Y61" t="s">
        <v>162</v>
      </c>
      <c r="Z61" t="s">
        <v>338</v>
      </c>
      <c r="AD61" t="s">
        <v>336</v>
      </c>
      <c r="AE61" t="s">
        <v>313</v>
      </c>
      <c r="AF61">
        <v>3</v>
      </c>
      <c r="AG61">
        <v>2</v>
      </c>
    </row>
    <row r="62" spans="18:34" x14ac:dyDescent="0.3">
      <c r="R62">
        <v>8</v>
      </c>
      <c r="S62">
        <v>3</v>
      </c>
      <c r="T62" t="s">
        <v>332</v>
      </c>
      <c r="U62" t="s">
        <v>54</v>
      </c>
      <c r="V62">
        <v>1.7254177155999999</v>
      </c>
      <c r="W62" s="3">
        <v>44264</v>
      </c>
      <c r="X62">
        <v>5</v>
      </c>
      <c r="Y62" t="s">
        <v>162</v>
      </c>
      <c r="Z62" t="s">
        <v>338</v>
      </c>
      <c r="AD62" t="s">
        <v>336</v>
      </c>
      <c r="AE62" t="s">
        <v>313</v>
      </c>
      <c r="AF62">
        <v>3</v>
      </c>
      <c r="AG62">
        <v>2</v>
      </c>
    </row>
    <row r="63" spans="18:34" x14ac:dyDescent="0.3">
      <c r="R63">
        <v>8</v>
      </c>
      <c r="S63">
        <v>3</v>
      </c>
      <c r="T63" t="s">
        <v>313</v>
      </c>
      <c r="U63" t="s">
        <v>54</v>
      </c>
      <c r="V63">
        <v>1.8059678181600001</v>
      </c>
      <c r="W63" s="3">
        <v>44265</v>
      </c>
      <c r="X63">
        <v>6</v>
      </c>
      <c r="Y63" t="s">
        <v>162</v>
      </c>
      <c r="Z63" t="s">
        <v>338</v>
      </c>
      <c r="AD63" t="s">
        <v>336</v>
      </c>
      <c r="AE63" t="s">
        <v>313</v>
      </c>
      <c r="AF63">
        <v>3</v>
      </c>
      <c r="AG63">
        <v>2</v>
      </c>
    </row>
    <row r="64" spans="18:34" x14ac:dyDescent="0.3">
      <c r="R64">
        <v>4</v>
      </c>
      <c r="S64">
        <v>3</v>
      </c>
      <c r="T64" t="s">
        <v>313</v>
      </c>
      <c r="U64" t="s">
        <v>54</v>
      </c>
      <c r="V64">
        <v>1.06150135637</v>
      </c>
      <c r="W64" s="3">
        <v>44266</v>
      </c>
      <c r="X64">
        <v>7</v>
      </c>
      <c r="Y64" t="s">
        <v>162</v>
      </c>
      <c r="Z64" t="s">
        <v>338</v>
      </c>
      <c r="AD64" t="s">
        <v>336</v>
      </c>
      <c r="AE64" t="s">
        <v>313</v>
      </c>
      <c r="AF64">
        <v>3</v>
      </c>
      <c r="AG64">
        <v>2</v>
      </c>
    </row>
    <row r="65" spans="18:34" x14ac:dyDescent="0.3">
      <c r="R65">
        <v>2</v>
      </c>
      <c r="S65">
        <v>3</v>
      </c>
      <c r="T65" t="s">
        <v>313</v>
      </c>
      <c r="U65" t="s">
        <v>54</v>
      </c>
      <c r="V65">
        <v>1.27288977624</v>
      </c>
      <c r="W65" s="3">
        <v>44266</v>
      </c>
      <c r="X65">
        <v>7</v>
      </c>
      <c r="Y65" t="s">
        <v>162</v>
      </c>
      <c r="Z65" t="s">
        <v>338</v>
      </c>
      <c r="AD65" t="s">
        <v>336</v>
      </c>
      <c r="AE65" t="s">
        <v>313</v>
      </c>
      <c r="AF65">
        <v>3</v>
      </c>
      <c r="AG65">
        <v>2</v>
      </c>
    </row>
    <row r="66" spans="18:34" x14ac:dyDescent="0.3">
      <c r="R66">
        <v>8</v>
      </c>
      <c r="S66">
        <v>3</v>
      </c>
      <c r="T66" t="s">
        <v>330</v>
      </c>
      <c r="U66" t="s">
        <v>54</v>
      </c>
      <c r="V66">
        <v>1.10261034299</v>
      </c>
      <c r="W66" s="3">
        <v>44266</v>
      </c>
      <c r="X66">
        <v>7</v>
      </c>
      <c r="Y66" t="s">
        <v>162</v>
      </c>
      <c r="Z66" t="s">
        <v>338</v>
      </c>
      <c r="AD66" t="s">
        <v>336</v>
      </c>
      <c r="AE66" t="s">
        <v>313</v>
      </c>
      <c r="AF66">
        <v>3</v>
      </c>
      <c r="AG66">
        <v>2</v>
      </c>
    </row>
    <row r="67" spans="18:34" x14ac:dyDescent="0.3">
      <c r="R67">
        <v>8</v>
      </c>
      <c r="S67">
        <v>3</v>
      </c>
      <c r="T67" t="s">
        <v>313</v>
      </c>
      <c r="U67" t="s">
        <v>54</v>
      </c>
      <c r="V67">
        <v>2.3851206225200001</v>
      </c>
      <c r="W67" s="3">
        <v>44267</v>
      </c>
      <c r="X67">
        <v>8</v>
      </c>
      <c r="Y67" t="s">
        <v>162</v>
      </c>
      <c r="Z67" t="s">
        <v>338</v>
      </c>
      <c r="AD67" t="s">
        <v>336</v>
      </c>
      <c r="AE67" t="s">
        <v>313</v>
      </c>
      <c r="AF67">
        <v>3</v>
      </c>
      <c r="AG67">
        <v>2</v>
      </c>
    </row>
    <row r="68" spans="18:34" x14ac:dyDescent="0.3">
      <c r="R68">
        <v>8</v>
      </c>
      <c r="S68">
        <v>3</v>
      </c>
      <c r="T68" t="s">
        <v>313</v>
      </c>
      <c r="U68" t="s">
        <v>54</v>
      </c>
      <c r="V68">
        <v>0.93815415858999995</v>
      </c>
      <c r="W68" s="3">
        <v>44267</v>
      </c>
      <c r="X68">
        <v>8</v>
      </c>
      <c r="Y68" t="s">
        <v>162</v>
      </c>
      <c r="Z68" t="s">
        <v>338</v>
      </c>
      <c r="AD68" t="s">
        <v>336</v>
      </c>
      <c r="AE68" t="s">
        <v>313</v>
      </c>
      <c r="AF68">
        <v>3</v>
      </c>
      <c r="AG68">
        <v>2</v>
      </c>
      <c r="AH68">
        <f>COUNT(AF56:AF76)</f>
        <v>21</v>
      </c>
    </row>
    <row r="69" spans="18:34" x14ac:dyDescent="0.3">
      <c r="R69">
        <v>4</v>
      </c>
      <c r="S69">
        <v>3</v>
      </c>
      <c r="T69" t="s">
        <v>313</v>
      </c>
      <c r="U69" t="s">
        <v>54</v>
      </c>
      <c r="V69">
        <v>1.4274047298799999</v>
      </c>
      <c r="W69" s="3">
        <v>44268</v>
      </c>
      <c r="X69">
        <v>9</v>
      </c>
      <c r="Y69" t="s">
        <v>162</v>
      </c>
      <c r="Z69" t="s">
        <v>338</v>
      </c>
      <c r="AD69" t="s">
        <v>336</v>
      </c>
      <c r="AE69" t="s">
        <v>313</v>
      </c>
      <c r="AF69">
        <v>3</v>
      </c>
      <c r="AG69">
        <v>2</v>
      </c>
    </row>
    <row r="70" spans="18:34" x14ac:dyDescent="0.3">
      <c r="R70">
        <v>8</v>
      </c>
      <c r="S70">
        <v>3</v>
      </c>
      <c r="T70" t="s">
        <v>313</v>
      </c>
      <c r="U70" t="s">
        <v>54</v>
      </c>
      <c r="V70">
        <v>1.39143002202</v>
      </c>
      <c r="W70" s="3">
        <v>44268</v>
      </c>
      <c r="X70">
        <v>9</v>
      </c>
      <c r="Y70" t="s">
        <v>162</v>
      </c>
      <c r="Z70" t="s">
        <v>338</v>
      </c>
      <c r="AD70" t="s">
        <v>336</v>
      </c>
      <c r="AE70" t="s">
        <v>313</v>
      </c>
      <c r="AF70">
        <v>3</v>
      </c>
      <c r="AG70">
        <v>2</v>
      </c>
    </row>
    <row r="71" spans="18:34" x14ac:dyDescent="0.3">
      <c r="R71">
        <v>8</v>
      </c>
      <c r="S71">
        <v>3</v>
      </c>
      <c r="T71" t="s">
        <v>313</v>
      </c>
      <c r="U71" t="s">
        <v>54</v>
      </c>
      <c r="V71">
        <v>2.06775576144</v>
      </c>
      <c r="W71" s="3">
        <v>44269</v>
      </c>
      <c r="X71">
        <v>10</v>
      </c>
      <c r="Y71" t="s">
        <v>162</v>
      </c>
      <c r="Z71" t="s">
        <v>338</v>
      </c>
      <c r="AD71" t="s">
        <v>336</v>
      </c>
      <c r="AE71" t="s">
        <v>313</v>
      </c>
      <c r="AF71">
        <v>3</v>
      </c>
      <c r="AG71">
        <v>2</v>
      </c>
    </row>
    <row r="72" spans="18:34" x14ac:dyDescent="0.3">
      <c r="R72">
        <v>4</v>
      </c>
      <c r="S72">
        <v>3</v>
      </c>
      <c r="T72" t="s">
        <v>313</v>
      </c>
      <c r="U72" t="s">
        <v>54</v>
      </c>
      <c r="V72">
        <v>1.7640523933800001</v>
      </c>
      <c r="W72" s="3">
        <v>44269</v>
      </c>
      <c r="X72">
        <v>10</v>
      </c>
      <c r="Y72" t="s">
        <v>162</v>
      </c>
      <c r="Z72" t="s">
        <v>338</v>
      </c>
      <c r="AD72" t="s">
        <v>336</v>
      </c>
      <c r="AE72" t="s">
        <v>313</v>
      </c>
      <c r="AF72">
        <v>3</v>
      </c>
      <c r="AG72">
        <v>2</v>
      </c>
    </row>
    <row r="73" spans="18:34" x14ac:dyDescent="0.3">
      <c r="R73">
        <v>8</v>
      </c>
      <c r="S73">
        <v>3</v>
      </c>
      <c r="T73" t="s">
        <v>313</v>
      </c>
      <c r="U73" t="s">
        <v>54</v>
      </c>
      <c r="V73">
        <v>1.3592807258199999</v>
      </c>
      <c r="W73" s="3">
        <v>44269</v>
      </c>
      <c r="X73">
        <v>10</v>
      </c>
      <c r="Y73" t="s">
        <v>162</v>
      </c>
      <c r="Z73" t="s">
        <v>338</v>
      </c>
      <c r="AD73" t="s">
        <v>336</v>
      </c>
      <c r="AE73" t="s">
        <v>313</v>
      </c>
      <c r="AF73">
        <v>3</v>
      </c>
      <c r="AG73">
        <v>2</v>
      </c>
    </row>
    <row r="74" spans="18:34" x14ac:dyDescent="0.3">
      <c r="R74">
        <v>4</v>
      </c>
      <c r="S74">
        <v>4</v>
      </c>
      <c r="T74" t="s">
        <v>336</v>
      </c>
      <c r="U74" t="s">
        <v>54</v>
      </c>
      <c r="V74">
        <v>1.9120229056</v>
      </c>
      <c r="W74" s="3">
        <v>44260</v>
      </c>
      <c r="X74">
        <v>1</v>
      </c>
      <c r="Y74" t="s">
        <v>162</v>
      </c>
      <c r="Z74" t="s">
        <v>338</v>
      </c>
      <c r="AD74" t="s">
        <v>336</v>
      </c>
      <c r="AE74" t="s">
        <v>313</v>
      </c>
      <c r="AF74">
        <v>3</v>
      </c>
      <c r="AG74">
        <v>2</v>
      </c>
    </row>
    <row r="75" spans="18:34" x14ac:dyDescent="0.3">
      <c r="R75">
        <v>8</v>
      </c>
      <c r="S75">
        <v>4</v>
      </c>
      <c r="T75" t="s">
        <v>336</v>
      </c>
      <c r="U75" t="s">
        <v>54</v>
      </c>
      <c r="V75">
        <v>3.03916667914</v>
      </c>
      <c r="W75" s="3">
        <v>44260</v>
      </c>
      <c r="X75">
        <v>1</v>
      </c>
      <c r="Y75" t="s">
        <v>162</v>
      </c>
      <c r="Z75" t="s">
        <v>338</v>
      </c>
      <c r="AD75" t="s">
        <v>336</v>
      </c>
      <c r="AE75" t="s">
        <v>313</v>
      </c>
      <c r="AF75">
        <v>3</v>
      </c>
      <c r="AG75">
        <v>2</v>
      </c>
    </row>
    <row r="76" spans="18:34" x14ac:dyDescent="0.3">
      <c r="R76">
        <v>4</v>
      </c>
      <c r="S76">
        <v>4</v>
      </c>
      <c r="T76" t="s">
        <v>336</v>
      </c>
      <c r="U76" t="s">
        <v>54</v>
      </c>
      <c r="V76">
        <v>2.50826668803</v>
      </c>
      <c r="W76" s="3">
        <v>44260</v>
      </c>
      <c r="X76">
        <v>1</v>
      </c>
      <c r="Y76" t="s">
        <v>162</v>
      </c>
      <c r="Z76" t="s">
        <v>338</v>
      </c>
      <c r="AD76" t="s">
        <v>336</v>
      </c>
      <c r="AE76" t="s">
        <v>313</v>
      </c>
      <c r="AF76">
        <v>3</v>
      </c>
      <c r="AG76">
        <v>2</v>
      </c>
    </row>
    <row r="77" spans="18:34" x14ac:dyDescent="0.3">
      <c r="R77">
        <v>8</v>
      </c>
      <c r="S77">
        <v>4</v>
      </c>
      <c r="T77" t="s">
        <v>336</v>
      </c>
      <c r="U77" t="s">
        <v>54</v>
      </c>
      <c r="V77">
        <v>2.5982028862300002</v>
      </c>
      <c r="W77" s="3">
        <v>44260</v>
      </c>
      <c r="X77">
        <v>1</v>
      </c>
      <c r="Y77" t="s">
        <v>162</v>
      </c>
      <c r="Z77" t="s">
        <v>338</v>
      </c>
    </row>
    <row r="78" spans="18:34" x14ac:dyDescent="0.3">
      <c r="R78">
        <v>8</v>
      </c>
      <c r="S78">
        <v>4</v>
      </c>
      <c r="T78" t="s">
        <v>336</v>
      </c>
      <c r="U78" t="s">
        <v>54</v>
      </c>
      <c r="V78">
        <v>1.9925085064600001</v>
      </c>
      <c r="W78" s="3">
        <v>44261</v>
      </c>
      <c r="X78">
        <v>3</v>
      </c>
      <c r="Y78" t="s">
        <v>162</v>
      </c>
      <c r="Z78" t="s">
        <v>338</v>
      </c>
      <c r="AD78" t="s">
        <v>339</v>
      </c>
      <c r="AE78" t="s">
        <v>336</v>
      </c>
      <c r="AF78">
        <v>4</v>
      </c>
      <c r="AG78">
        <v>3</v>
      </c>
    </row>
    <row r="79" spans="18:34" x14ac:dyDescent="0.3">
      <c r="R79">
        <v>4</v>
      </c>
      <c r="S79">
        <v>4</v>
      </c>
      <c r="T79" t="s">
        <v>336</v>
      </c>
      <c r="U79" t="s">
        <v>54</v>
      </c>
      <c r="V79">
        <v>2.2192920477200002</v>
      </c>
      <c r="W79" s="3">
        <v>44261</v>
      </c>
      <c r="X79">
        <v>3</v>
      </c>
      <c r="Y79" t="s">
        <v>162</v>
      </c>
      <c r="Z79" t="s">
        <v>338</v>
      </c>
      <c r="AD79" t="s">
        <v>339</v>
      </c>
      <c r="AE79" t="s">
        <v>336</v>
      </c>
      <c r="AF79">
        <v>4</v>
      </c>
      <c r="AG79">
        <v>3</v>
      </c>
    </row>
    <row r="80" spans="18:34" x14ac:dyDescent="0.3">
      <c r="R80">
        <v>8</v>
      </c>
      <c r="S80">
        <v>4</v>
      </c>
      <c r="T80" t="s">
        <v>336</v>
      </c>
      <c r="U80" t="s">
        <v>54</v>
      </c>
      <c r="V80">
        <v>3.9920016824000002</v>
      </c>
      <c r="W80" s="3">
        <v>44261</v>
      </c>
      <c r="X80">
        <v>3</v>
      </c>
      <c r="Y80" t="s">
        <v>162</v>
      </c>
      <c r="Z80" t="s">
        <v>338</v>
      </c>
      <c r="AD80" t="s">
        <v>339</v>
      </c>
      <c r="AE80" t="s">
        <v>336</v>
      </c>
      <c r="AF80">
        <v>4</v>
      </c>
      <c r="AG80">
        <v>3</v>
      </c>
    </row>
    <row r="81" spans="18:45" x14ac:dyDescent="0.3">
      <c r="R81">
        <v>8</v>
      </c>
      <c r="S81">
        <v>4</v>
      </c>
      <c r="T81" t="s">
        <v>336</v>
      </c>
      <c r="U81" t="s">
        <v>54</v>
      </c>
      <c r="V81">
        <v>1.6826487775000001</v>
      </c>
      <c r="W81" s="3">
        <v>44263</v>
      </c>
      <c r="X81">
        <v>4</v>
      </c>
      <c r="Y81" t="s">
        <v>162</v>
      </c>
      <c r="Z81" t="s">
        <v>338</v>
      </c>
      <c r="AD81" t="s">
        <v>339</v>
      </c>
      <c r="AE81" t="s">
        <v>336</v>
      </c>
      <c r="AF81">
        <v>4</v>
      </c>
      <c r="AG81">
        <v>3</v>
      </c>
    </row>
    <row r="82" spans="18:45" x14ac:dyDescent="0.3">
      <c r="R82">
        <v>2</v>
      </c>
      <c r="S82">
        <v>4</v>
      </c>
      <c r="T82" t="s">
        <v>336</v>
      </c>
      <c r="U82" t="s">
        <v>54</v>
      </c>
      <c r="V82">
        <v>2.0990176677300001</v>
      </c>
      <c r="W82" s="3">
        <v>44265</v>
      </c>
      <c r="X82">
        <v>6</v>
      </c>
      <c r="Y82" t="s">
        <v>162</v>
      </c>
      <c r="Z82" t="s">
        <v>338</v>
      </c>
      <c r="AD82" t="s">
        <v>339</v>
      </c>
      <c r="AE82" t="s">
        <v>336</v>
      </c>
      <c r="AF82">
        <v>4</v>
      </c>
      <c r="AG82">
        <v>3</v>
      </c>
    </row>
    <row r="83" spans="18:45" x14ac:dyDescent="0.3">
      <c r="R83">
        <v>8</v>
      </c>
      <c r="S83">
        <v>4</v>
      </c>
      <c r="T83" t="s">
        <v>336</v>
      </c>
      <c r="U83" t="s">
        <v>54</v>
      </c>
      <c r="V83">
        <v>1.84501649387</v>
      </c>
      <c r="W83" s="3">
        <v>44268</v>
      </c>
      <c r="X83">
        <v>9</v>
      </c>
      <c r="Y83" t="s">
        <v>162</v>
      </c>
      <c r="Z83" t="s">
        <v>338</v>
      </c>
      <c r="AD83" t="s">
        <v>339</v>
      </c>
      <c r="AE83" t="s">
        <v>336</v>
      </c>
      <c r="AF83">
        <v>4</v>
      </c>
      <c r="AG83">
        <v>3</v>
      </c>
    </row>
    <row r="84" spans="18:45" x14ac:dyDescent="0.3">
      <c r="R84">
        <v>4</v>
      </c>
      <c r="S84">
        <v>5</v>
      </c>
      <c r="T84" t="s">
        <v>329</v>
      </c>
      <c r="U84" t="s">
        <v>54</v>
      </c>
      <c r="V84">
        <v>0.79730732110299996</v>
      </c>
      <c r="W84" s="3">
        <v>44261</v>
      </c>
      <c r="X84">
        <v>3</v>
      </c>
      <c r="Y84" t="s">
        <v>162</v>
      </c>
      <c r="Z84" t="s">
        <v>338</v>
      </c>
      <c r="AD84" t="s">
        <v>339</v>
      </c>
      <c r="AE84" t="s">
        <v>336</v>
      </c>
      <c r="AF84">
        <v>4</v>
      </c>
      <c r="AG84">
        <v>3</v>
      </c>
    </row>
    <row r="85" spans="18:45" x14ac:dyDescent="0.3">
      <c r="R85">
        <v>8</v>
      </c>
      <c r="S85">
        <v>5</v>
      </c>
      <c r="T85" t="s">
        <v>329</v>
      </c>
      <c r="U85" t="s">
        <v>54</v>
      </c>
      <c r="V85">
        <v>1.1686058431299999</v>
      </c>
      <c r="W85" s="3">
        <v>44263</v>
      </c>
      <c r="X85">
        <v>4</v>
      </c>
      <c r="Y85" t="s">
        <v>162</v>
      </c>
      <c r="Z85" t="s">
        <v>338</v>
      </c>
      <c r="AD85" t="s">
        <v>339</v>
      </c>
      <c r="AE85" t="s">
        <v>336</v>
      </c>
      <c r="AF85">
        <v>4</v>
      </c>
      <c r="AG85">
        <v>3</v>
      </c>
    </row>
    <row r="86" spans="18:45" x14ac:dyDescent="0.3">
      <c r="R86">
        <v>8</v>
      </c>
      <c r="S86">
        <v>6</v>
      </c>
      <c r="T86" t="s">
        <v>330</v>
      </c>
      <c r="U86" t="s">
        <v>54</v>
      </c>
      <c r="V86">
        <v>0.90332814486500002</v>
      </c>
      <c r="W86" s="3">
        <v>44261</v>
      </c>
      <c r="X86">
        <v>3</v>
      </c>
      <c r="Y86" t="s">
        <v>162</v>
      </c>
      <c r="Z86" t="s">
        <v>338</v>
      </c>
      <c r="AD86" t="s">
        <v>339</v>
      </c>
      <c r="AE86" t="s">
        <v>336</v>
      </c>
      <c r="AF86">
        <v>4</v>
      </c>
      <c r="AG86">
        <v>3</v>
      </c>
      <c r="AH86">
        <f>COUNT(AG78:AG87)</f>
        <v>10</v>
      </c>
    </row>
    <row r="87" spans="18:45" x14ac:dyDescent="0.3">
      <c r="R87">
        <v>8</v>
      </c>
      <c r="S87">
        <v>6</v>
      </c>
      <c r="T87" t="s">
        <v>330</v>
      </c>
      <c r="U87" t="s">
        <v>54</v>
      </c>
      <c r="V87">
        <v>0.68250799178900001</v>
      </c>
      <c r="W87" s="3">
        <v>44263</v>
      </c>
      <c r="X87">
        <v>4</v>
      </c>
      <c r="Y87" t="s">
        <v>162</v>
      </c>
      <c r="Z87" t="s">
        <v>338</v>
      </c>
      <c r="AD87" t="s">
        <v>339</v>
      </c>
      <c r="AE87" t="s">
        <v>336</v>
      </c>
      <c r="AF87">
        <v>4</v>
      </c>
      <c r="AG87">
        <v>3</v>
      </c>
    </row>
    <row r="88" spans="18:45" x14ac:dyDescent="0.3">
      <c r="R88">
        <v>4</v>
      </c>
      <c r="S88">
        <v>6</v>
      </c>
      <c r="T88" t="s">
        <v>332</v>
      </c>
      <c r="U88" t="s">
        <v>54</v>
      </c>
      <c r="V88">
        <v>0.65678336334499998</v>
      </c>
      <c r="W88" s="3">
        <v>44266</v>
      </c>
      <c r="X88">
        <v>7</v>
      </c>
      <c r="Y88" t="s">
        <v>162</v>
      </c>
      <c r="Z88" t="s">
        <v>338</v>
      </c>
    </row>
    <row r="89" spans="18:45" x14ac:dyDescent="0.3">
      <c r="R89">
        <v>4</v>
      </c>
      <c r="S89">
        <v>6</v>
      </c>
      <c r="T89" t="s">
        <v>330</v>
      </c>
      <c r="U89" t="s">
        <v>54</v>
      </c>
      <c r="V89">
        <v>1.7550623460599999</v>
      </c>
      <c r="W89" s="3">
        <v>44267</v>
      </c>
      <c r="X89">
        <v>8</v>
      </c>
      <c r="Y89" t="s">
        <v>162</v>
      </c>
      <c r="Z89" t="s">
        <v>338</v>
      </c>
      <c r="AD89" t="s">
        <v>314</v>
      </c>
      <c r="AE89" t="s">
        <v>329</v>
      </c>
      <c r="AF89">
        <v>5</v>
      </c>
      <c r="AG89">
        <v>6</v>
      </c>
    </row>
    <row r="90" spans="18:45" x14ac:dyDescent="0.3">
      <c r="R90">
        <v>8</v>
      </c>
      <c r="S90">
        <v>6</v>
      </c>
      <c r="T90" t="s">
        <v>330</v>
      </c>
      <c r="U90" t="s">
        <v>54</v>
      </c>
      <c r="V90">
        <v>0.72503979393499995</v>
      </c>
      <c r="W90" s="3">
        <v>44268</v>
      </c>
      <c r="X90">
        <v>9</v>
      </c>
      <c r="Y90" t="s">
        <v>162</v>
      </c>
      <c r="Z90" t="s">
        <v>338</v>
      </c>
      <c r="AD90" t="s">
        <v>314</v>
      </c>
      <c r="AE90" t="s">
        <v>329</v>
      </c>
      <c r="AF90">
        <v>5</v>
      </c>
      <c r="AG90">
        <v>6</v>
      </c>
      <c r="AK90" t="s">
        <v>340</v>
      </c>
      <c r="AL90" t="s">
        <v>332</v>
      </c>
      <c r="AM90" t="s">
        <v>331</v>
      </c>
      <c r="AN90" t="s">
        <v>313</v>
      </c>
      <c r="AO90" t="s">
        <v>336</v>
      </c>
      <c r="AP90" t="s">
        <v>339</v>
      </c>
      <c r="AQ90" t="s">
        <v>314</v>
      </c>
      <c r="AR90" t="s">
        <v>329</v>
      </c>
      <c r="AS90" t="s">
        <v>330</v>
      </c>
    </row>
    <row r="91" spans="18:45" x14ac:dyDescent="0.3">
      <c r="R91">
        <v>8</v>
      </c>
      <c r="S91">
        <v>7</v>
      </c>
      <c r="T91" t="s">
        <v>329</v>
      </c>
      <c r="U91" t="s">
        <v>54</v>
      </c>
      <c r="V91">
        <v>1.3136730756399999</v>
      </c>
      <c r="W91" s="3">
        <v>44260</v>
      </c>
      <c r="X91">
        <v>1</v>
      </c>
      <c r="Y91" t="s">
        <v>162</v>
      </c>
      <c r="Z91" t="s">
        <v>338</v>
      </c>
      <c r="AK91" t="s">
        <v>341</v>
      </c>
      <c r="AL91">
        <v>3</v>
      </c>
      <c r="AM91">
        <v>0</v>
      </c>
      <c r="AN91">
        <v>0</v>
      </c>
      <c r="AO91">
        <v>0</v>
      </c>
      <c r="AP91">
        <v>0</v>
      </c>
      <c r="AQ91">
        <v>0</v>
      </c>
      <c r="AR91">
        <v>0</v>
      </c>
      <c r="AS91">
        <v>1</v>
      </c>
    </row>
    <row r="92" spans="18:45" x14ac:dyDescent="0.3">
      <c r="R92">
        <v>8</v>
      </c>
      <c r="S92">
        <v>7</v>
      </c>
      <c r="T92" t="s">
        <v>332</v>
      </c>
      <c r="U92" t="s">
        <v>54</v>
      </c>
      <c r="V92">
        <v>0.79079507850099995</v>
      </c>
      <c r="W92" s="3">
        <v>44268</v>
      </c>
      <c r="X92">
        <v>9</v>
      </c>
      <c r="Y92" t="s">
        <v>162</v>
      </c>
      <c r="Z92" t="s">
        <v>338</v>
      </c>
      <c r="AD92" t="s">
        <v>329</v>
      </c>
      <c r="AE92" t="s">
        <v>332</v>
      </c>
      <c r="AF92">
        <v>6</v>
      </c>
      <c r="AG92">
        <v>0</v>
      </c>
      <c r="AK92" t="s">
        <v>342</v>
      </c>
      <c r="AM92">
        <v>25</v>
      </c>
      <c r="AN92">
        <v>20</v>
      </c>
      <c r="AO92">
        <v>21</v>
      </c>
      <c r="AP92">
        <v>10</v>
      </c>
      <c r="AQ92">
        <v>2</v>
      </c>
      <c r="AR92">
        <v>4</v>
      </c>
    </row>
    <row r="93" spans="18:45" x14ac:dyDescent="0.3">
      <c r="R93">
        <v>8</v>
      </c>
      <c r="S93">
        <v>7</v>
      </c>
      <c r="T93" t="s">
        <v>332</v>
      </c>
      <c r="U93" t="s">
        <v>54</v>
      </c>
      <c r="V93">
        <v>0.78316757280799998</v>
      </c>
      <c r="W93" s="3">
        <v>44268</v>
      </c>
      <c r="X93">
        <v>9</v>
      </c>
      <c r="Y93" t="s">
        <v>162</v>
      </c>
      <c r="Z93" t="s">
        <v>338</v>
      </c>
      <c r="AD93" t="s">
        <v>329</v>
      </c>
      <c r="AE93" t="s">
        <v>330</v>
      </c>
      <c r="AF93">
        <v>6</v>
      </c>
      <c r="AG93">
        <v>7</v>
      </c>
      <c r="AK93" t="s">
        <v>343</v>
      </c>
      <c r="AL93">
        <v>0</v>
      </c>
      <c r="AM93">
        <v>0</v>
      </c>
      <c r="AN93">
        <v>1</v>
      </c>
      <c r="AO93">
        <v>2</v>
      </c>
      <c r="AP93">
        <v>0</v>
      </c>
      <c r="AQ93">
        <v>0</v>
      </c>
      <c r="AR93">
        <v>1</v>
      </c>
      <c r="AS93">
        <v>2</v>
      </c>
    </row>
    <row r="94" spans="18:45" x14ac:dyDescent="0.3">
      <c r="AD94" t="s">
        <v>329</v>
      </c>
      <c r="AE94" t="s">
        <v>330</v>
      </c>
      <c r="AF94">
        <v>6</v>
      </c>
      <c r="AG94">
        <v>7</v>
      </c>
    </row>
    <row r="95" spans="18:45" x14ac:dyDescent="0.3">
      <c r="AD95" t="s">
        <v>329</v>
      </c>
      <c r="AE95" t="s">
        <v>330</v>
      </c>
      <c r="AF95">
        <v>6</v>
      </c>
      <c r="AG95">
        <v>7</v>
      </c>
    </row>
    <row r="96" spans="18:45" x14ac:dyDescent="0.3">
      <c r="AD96" t="s">
        <v>329</v>
      </c>
      <c r="AE96" t="s">
        <v>330</v>
      </c>
      <c r="AF96">
        <v>6</v>
      </c>
      <c r="AG96">
        <v>7</v>
      </c>
    </row>
    <row r="98" spans="30:33" x14ac:dyDescent="0.3">
      <c r="AD98" t="s">
        <v>330</v>
      </c>
      <c r="AE98" t="s">
        <v>329</v>
      </c>
      <c r="AF98">
        <v>7</v>
      </c>
      <c r="AG98">
        <v>6</v>
      </c>
    </row>
    <row r="99" spans="30:33" x14ac:dyDescent="0.3">
      <c r="AD99" t="s">
        <v>330</v>
      </c>
      <c r="AE99" t="s">
        <v>332</v>
      </c>
      <c r="AF99">
        <v>7</v>
      </c>
      <c r="AG99">
        <v>0</v>
      </c>
    </row>
    <row r="100" spans="30:33" x14ac:dyDescent="0.3">
      <c r="AD100" t="s">
        <v>330</v>
      </c>
      <c r="AE100" t="s">
        <v>332</v>
      </c>
      <c r="AF100">
        <v>7</v>
      </c>
      <c r="AG100">
        <v>0</v>
      </c>
    </row>
  </sheetData>
  <sortState xmlns:xlrd2="http://schemas.microsoft.com/office/spreadsheetml/2017/richdata2" ref="AD92:AG96">
    <sortCondition ref="AE92:AE96"/>
  </sortState>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CC2C6-59A9-4413-9932-660DA7B9EC0A}">
  <dimension ref="A1:X147"/>
  <sheetViews>
    <sheetView topLeftCell="Q51" zoomScale="90" zoomScaleNormal="90" workbookViewId="0">
      <selection activeCell="J159" sqref="J159"/>
    </sheetView>
  </sheetViews>
  <sheetFormatPr defaultRowHeight="14.4" x14ac:dyDescent="0.3"/>
  <sheetData>
    <row r="1" spans="1:23" x14ac:dyDescent="0.3">
      <c r="B1">
        <v>1</v>
      </c>
      <c r="C1">
        <v>2</v>
      </c>
      <c r="D1">
        <v>4</v>
      </c>
      <c r="E1">
        <v>8</v>
      </c>
      <c r="F1" t="s">
        <v>120</v>
      </c>
      <c r="R1">
        <v>1</v>
      </c>
      <c r="S1">
        <v>2</v>
      </c>
      <c r="T1">
        <v>4</v>
      </c>
      <c r="U1">
        <v>8</v>
      </c>
      <c r="V1" t="s">
        <v>122</v>
      </c>
      <c r="W1" t="s">
        <v>121</v>
      </c>
    </row>
    <row r="2" spans="1:23" x14ac:dyDescent="0.3">
      <c r="A2" t="s">
        <v>15</v>
      </c>
      <c r="B2">
        <v>2.7513221610296852</v>
      </c>
      <c r="C2">
        <v>2.3156490132506149</v>
      </c>
      <c r="D2">
        <v>1.708424696592115</v>
      </c>
      <c r="E2">
        <v>1.3575292049946117</v>
      </c>
      <c r="F2">
        <v>-0.47889999999999999</v>
      </c>
      <c r="Q2" t="s">
        <v>15</v>
      </c>
      <c r="R2">
        <v>2.5212670696419996</v>
      </c>
      <c r="S2">
        <v>1.9069619274319998</v>
      </c>
      <c r="T2">
        <v>1.3710571527619999</v>
      </c>
      <c r="U2">
        <v>1.1205333117866501</v>
      </c>
      <c r="V2">
        <v>-0.4738</v>
      </c>
      <c r="W2">
        <v>-1.03</v>
      </c>
    </row>
    <row r="3" spans="1:23" x14ac:dyDescent="0.3">
      <c r="A3" t="s">
        <v>16</v>
      </c>
      <c r="B3">
        <v>1.4180712710179753</v>
      </c>
      <c r="C3">
        <v>1.2886323468886185</v>
      </c>
      <c r="D3">
        <v>1.0421390622419149</v>
      </c>
      <c r="E3">
        <v>0.96697007762619136</v>
      </c>
      <c r="F3">
        <v>-0.16</v>
      </c>
      <c r="Q3" t="s">
        <v>16</v>
      </c>
      <c r="R3">
        <v>1.1498181438019501</v>
      </c>
      <c r="S3">
        <v>1.1044664864989502</v>
      </c>
      <c r="T3">
        <v>0.87095582674385008</v>
      </c>
      <c r="U3">
        <v>0.80789977274550007</v>
      </c>
      <c r="V3">
        <v>-0.12590000000000001</v>
      </c>
      <c r="W3">
        <v>-0.26100000000000001</v>
      </c>
    </row>
    <row r="4" spans="1:23" x14ac:dyDescent="0.3">
      <c r="A4" t="s">
        <v>8</v>
      </c>
      <c r="B4">
        <v>1.521298281474045</v>
      </c>
      <c r="C4">
        <v>1.55154979856081</v>
      </c>
      <c r="D4">
        <v>1.3589038006254499</v>
      </c>
      <c r="E4">
        <v>1.1414885284270164</v>
      </c>
      <c r="F4">
        <v>-0.13320000000000001</v>
      </c>
      <c r="Q4" t="s">
        <v>8</v>
      </c>
      <c r="R4">
        <v>1.1430777619999</v>
      </c>
      <c r="S4">
        <v>1.1059510743808501</v>
      </c>
      <c r="T4">
        <v>0.96713707777609981</v>
      </c>
      <c r="U4">
        <v>0.91330216034934997</v>
      </c>
      <c r="V4">
        <v>-8.2799999999999999E-2</v>
      </c>
      <c r="W4">
        <v>-0.17</v>
      </c>
    </row>
    <row r="5" spans="1:23" x14ac:dyDescent="0.3">
      <c r="A5" t="s">
        <v>79</v>
      </c>
      <c r="B5">
        <v>0.83607025547444991</v>
      </c>
      <c r="C5">
        <v>0.85515450092647005</v>
      </c>
      <c r="D5">
        <v>0.8687523218426948</v>
      </c>
      <c r="E5">
        <v>0.95750028640879492</v>
      </c>
      <c r="F5">
        <v>3.78E-2</v>
      </c>
      <c r="Q5" t="s">
        <v>79</v>
      </c>
      <c r="R5">
        <v>0.74927298687138888</v>
      </c>
      <c r="S5">
        <v>0.78642274394699996</v>
      </c>
      <c r="T5">
        <v>0.79617023193144443</v>
      </c>
      <c r="U5">
        <v>0.83607069972394443</v>
      </c>
      <c r="V5">
        <v>2.7E-2</v>
      </c>
      <c r="W5">
        <v>5.7000000000000002E-2</v>
      </c>
    </row>
    <row r="6" spans="1:23" x14ac:dyDescent="0.3">
      <c r="A6" t="s">
        <v>2</v>
      </c>
      <c r="B6">
        <v>2.9463546078989404</v>
      </c>
      <c r="C6">
        <v>2.5478382224113001</v>
      </c>
      <c r="D6">
        <v>2.1188486910891147</v>
      </c>
      <c r="E6">
        <v>1.6918304372266799</v>
      </c>
      <c r="F6">
        <v>-0.41930000000000001</v>
      </c>
      <c r="Q6" t="s">
        <v>2</v>
      </c>
      <c r="R6">
        <v>2.8198509298704999</v>
      </c>
      <c r="S6">
        <v>2.1160536721029999</v>
      </c>
      <c r="T6">
        <v>1.7829094464400004</v>
      </c>
      <c r="U6">
        <v>1.2455936638484997</v>
      </c>
      <c r="V6">
        <v>-0.50560000000000005</v>
      </c>
      <c r="W6">
        <v>-1.0840000000000001</v>
      </c>
    </row>
    <row r="7" spans="1:23" x14ac:dyDescent="0.3">
      <c r="A7" t="s">
        <v>13</v>
      </c>
      <c r="B7">
        <v>2.6564285261686651</v>
      </c>
      <c r="C7">
        <v>2.5239324209512</v>
      </c>
      <c r="D7">
        <v>2.16651851492513</v>
      </c>
      <c r="E7">
        <v>1.8851561683535099</v>
      </c>
      <c r="F7">
        <v>-0.2671</v>
      </c>
      <c r="Q7" t="s">
        <v>13</v>
      </c>
      <c r="R7">
        <v>2.2096599445549998</v>
      </c>
      <c r="S7">
        <v>2.0524562785377776</v>
      </c>
      <c r="T7">
        <v>1.8887523012705556</v>
      </c>
      <c r="U7">
        <v>1.584632325886111</v>
      </c>
      <c r="V7">
        <v>-0.2039</v>
      </c>
      <c r="W7">
        <v>-0.41599999999999998</v>
      </c>
    </row>
    <row r="8" spans="1:23" x14ac:dyDescent="0.3">
      <c r="A8" t="s">
        <v>20</v>
      </c>
      <c r="B8">
        <v>1.9341000280523151</v>
      </c>
      <c r="C8">
        <v>1.5625184163559402</v>
      </c>
      <c r="D8">
        <v>1.2609017410265599</v>
      </c>
      <c r="E8">
        <v>1.2527783359305051</v>
      </c>
      <c r="F8">
        <v>-0.2346</v>
      </c>
      <c r="Q8" t="s">
        <v>20</v>
      </c>
      <c r="R8">
        <v>1.6972063817494001</v>
      </c>
      <c r="S8">
        <v>1.29341060954415</v>
      </c>
      <c r="T8">
        <v>1.08134869714215</v>
      </c>
      <c r="U8">
        <v>1.06311249205995</v>
      </c>
      <c r="V8">
        <v>-0.2114</v>
      </c>
      <c r="W8">
        <v>-0.48099999999999998</v>
      </c>
    </row>
    <row r="9" spans="1:23" x14ac:dyDescent="0.3">
      <c r="A9" t="s">
        <v>73</v>
      </c>
      <c r="B9">
        <v>2.506108237606965</v>
      </c>
      <c r="C9">
        <v>2.3169409672234602</v>
      </c>
      <c r="D9">
        <v>1.87323002442917</v>
      </c>
      <c r="E9">
        <v>1.594100121860955</v>
      </c>
      <c r="Q9" t="s">
        <v>73</v>
      </c>
      <c r="R9">
        <v>2.2063993111244997</v>
      </c>
      <c r="S9">
        <v>2.0520735915004997</v>
      </c>
      <c r="T9">
        <v>1.5990307831404997</v>
      </c>
      <c r="U9">
        <v>1.3606085246143502</v>
      </c>
    </row>
    <row r="10" spans="1:23" x14ac:dyDescent="0.3">
      <c r="A10" t="s">
        <v>80</v>
      </c>
      <c r="B10">
        <f>AVERAGE(B2:B5)</f>
        <v>1.6316904922490387</v>
      </c>
      <c r="C10">
        <f>AVERAGE(C2:C5)</f>
        <v>1.5027464149066283</v>
      </c>
      <c r="D10">
        <f>AVERAGE(D2:D5)</f>
        <v>1.2445549703255436</v>
      </c>
      <c r="E10">
        <f>AVERAGE(E2:E5)</f>
        <v>1.1058720243641535</v>
      </c>
      <c r="Q10" t="s">
        <v>114</v>
      </c>
      <c r="R10">
        <f>AVERAGE(R2:R9)</f>
        <v>1.8120690662018297</v>
      </c>
      <c r="S10">
        <f>AVERAGE(S2:S9)</f>
        <v>1.5522245479930283</v>
      </c>
      <c r="T10">
        <f>AVERAGE(T2:T9)</f>
        <v>1.294670189650825</v>
      </c>
      <c r="U10">
        <f>AVERAGE(U2:U9)</f>
        <v>1.1164691188767946</v>
      </c>
    </row>
    <row r="12" spans="1:23" x14ac:dyDescent="0.3">
      <c r="A12" t="s">
        <v>82</v>
      </c>
    </row>
    <row r="13" spans="1:23" x14ac:dyDescent="0.3">
      <c r="A13" t="s">
        <v>83</v>
      </c>
    </row>
    <row r="14" spans="1:23" x14ac:dyDescent="0.3">
      <c r="A14" s="4" t="s">
        <v>84</v>
      </c>
    </row>
    <row r="15" spans="1:23" x14ac:dyDescent="0.3">
      <c r="A15" t="s">
        <v>91</v>
      </c>
    </row>
    <row r="16" spans="1:23" x14ac:dyDescent="0.3">
      <c r="A16" t="s">
        <v>92</v>
      </c>
    </row>
    <row r="17" spans="1:10" x14ac:dyDescent="0.3">
      <c r="A17" t="s">
        <v>93</v>
      </c>
    </row>
    <row r="18" spans="1:10" x14ac:dyDescent="0.3">
      <c r="A18" t="s">
        <v>94</v>
      </c>
    </row>
    <row r="19" spans="1:10" x14ac:dyDescent="0.3">
      <c r="A19" t="s">
        <v>95</v>
      </c>
    </row>
    <row r="20" spans="1:10" x14ac:dyDescent="0.3">
      <c r="A20" t="s">
        <v>96</v>
      </c>
    </row>
    <row r="22" spans="1:10" x14ac:dyDescent="0.3">
      <c r="A22" t="s">
        <v>97</v>
      </c>
    </row>
    <row r="23" spans="1:10" x14ac:dyDescent="0.3">
      <c r="A23" t="s">
        <v>98</v>
      </c>
    </row>
    <row r="32" spans="1:10" x14ac:dyDescent="0.3">
      <c r="A32" t="s">
        <v>140</v>
      </c>
      <c r="J32" t="s">
        <v>141</v>
      </c>
    </row>
    <row r="33" spans="1:6" x14ac:dyDescent="0.3">
      <c r="A33" t="s">
        <v>2</v>
      </c>
      <c r="B33" t="s">
        <v>170</v>
      </c>
      <c r="C33">
        <v>1.3366828203493499</v>
      </c>
      <c r="D33">
        <v>1.1740374157560951</v>
      </c>
      <c r="E33">
        <v>1.084340744174745</v>
      </c>
      <c r="F33">
        <v>1.074406131652005</v>
      </c>
    </row>
    <row r="34" spans="1:6" x14ac:dyDescent="0.3">
      <c r="A34" t="s">
        <v>2</v>
      </c>
      <c r="B34" t="s">
        <v>171</v>
      </c>
      <c r="C34">
        <v>2.9463546078989404</v>
      </c>
      <c r="D34">
        <v>2.5478382224113001</v>
      </c>
      <c r="E34">
        <v>2.1188486910891147</v>
      </c>
      <c r="F34">
        <v>1.6918304372266799</v>
      </c>
    </row>
    <row r="35" spans="1:6" x14ac:dyDescent="0.3">
      <c r="A35" t="s">
        <v>8</v>
      </c>
      <c r="B35" t="s">
        <v>170</v>
      </c>
      <c r="C35">
        <v>0.93608131398937999</v>
      </c>
      <c r="D35">
        <v>0.84148533544796</v>
      </c>
      <c r="E35">
        <v>0.7850386944586849</v>
      </c>
      <c r="F35">
        <v>0.78060132796875492</v>
      </c>
    </row>
    <row r="36" spans="1:6" x14ac:dyDescent="0.3">
      <c r="A36" t="s">
        <v>8</v>
      </c>
      <c r="B36" t="s">
        <v>171</v>
      </c>
      <c r="C36">
        <v>1.521298281474045</v>
      </c>
      <c r="D36">
        <v>1.55154979856081</v>
      </c>
      <c r="E36">
        <v>1.3589038006254499</v>
      </c>
      <c r="F36">
        <v>1.1414885284270164</v>
      </c>
    </row>
    <row r="37" spans="1:6" x14ac:dyDescent="0.3">
      <c r="C37">
        <v>1</v>
      </c>
      <c r="D37">
        <v>2</v>
      </c>
      <c r="E37">
        <v>4</v>
      </c>
      <c r="F37">
        <v>8</v>
      </c>
    </row>
    <row r="48" spans="1:6" x14ac:dyDescent="0.3">
      <c r="A48" t="s">
        <v>172</v>
      </c>
      <c r="B48" t="s">
        <v>173</v>
      </c>
      <c r="C48" t="s">
        <v>175</v>
      </c>
    </row>
    <row r="49" spans="1:13" x14ac:dyDescent="0.3">
      <c r="A49" t="s">
        <v>2</v>
      </c>
      <c r="B49">
        <v>1.01262024659955</v>
      </c>
      <c r="C49">
        <v>1.1538516527034999</v>
      </c>
      <c r="D49">
        <v>1.1537304382003333</v>
      </c>
      <c r="E49">
        <v>0.98663446501049989</v>
      </c>
    </row>
    <row r="50" spans="1:13" x14ac:dyDescent="0.3">
      <c r="A50" t="s">
        <v>73</v>
      </c>
      <c r="B50">
        <v>2.1906282519885001</v>
      </c>
      <c r="C50">
        <v>2.8356393490843668</v>
      </c>
      <c r="D50">
        <v>2.0596552979775669</v>
      </c>
      <c r="E50">
        <v>1.9930637166928999</v>
      </c>
    </row>
    <row r="51" spans="1:13" x14ac:dyDescent="0.3">
      <c r="A51" t="s">
        <v>8</v>
      </c>
    </row>
    <row r="52" spans="1:13" x14ac:dyDescent="0.3">
      <c r="B52">
        <v>1</v>
      </c>
      <c r="C52">
        <v>2</v>
      </c>
      <c r="D52">
        <v>4</v>
      </c>
      <c r="E52">
        <v>8</v>
      </c>
    </row>
    <row r="53" spans="1:13" x14ac:dyDescent="0.3">
      <c r="A53" t="s">
        <v>176</v>
      </c>
    </row>
    <row r="55" spans="1:13" x14ac:dyDescent="0.3">
      <c r="A55" t="s">
        <v>172</v>
      </c>
      <c r="B55" t="s">
        <v>118</v>
      </c>
    </row>
    <row r="56" spans="1:13" x14ac:dyDescent="0.3">
      <c r="A56" t="s">
        <v>2</v>
      </c>
      <c r="B56">
        <v>0.92981012785533323</v>
      </c>
      <c r="C56">
        <v>1.0455477155686668</v>
      </c>
      <c r="D56">
        <v>0.89705273749649994</v>
      </c>
      <c r="E56">
        <v>0.78820921954066669</v>
      </c>
    </row>
    <row r="57" spans="1:13" x14ac:dyDescent="0.3">
      <c r="A57" t="s">
        <v>73</v>
      </c>
      <c r="B57">
        <v>2.1906282519885001</v>
      </c>
      <c r="C57">
        <v>2.8356393490843668</v>
      </c>
      <c r="D57">
        <v>2.0596552979775669</v>
      </c>
      <c r="E57">
        <v>1.9930637166928999</v>
      </c>
    </row>
    <row r="58" spans="1:13" x14ac:dyDescent="0.3">
      <c r="A58" t="s">
        <v>8</v>
      </c>
    </row>
    <row r="60" spans="1:13" x14ac:dyDescent="0.3">
      <c r="B60" t="s">
        <v>216</v>
      </c>
      <c r="C60" t="s">
        <v>220</v>
      </c>
      <c r="I60" t="s">
        <v>216</v>
      </c>
      <c r="J60" t="s">
        <v>221</v>
      </c>
    </row>
    <row r="61" spans="1:13" x14ac:dyDescent="0.3">
      <c r="A61" t="s">
        <v>217</v>
      </c>
      <c r="B61" t="s">
        <v>218</v>
      </c>
      <c r="C61" t="s">
        <v>209</v>
      </c>
      <c r="D61" t="s">
        <v>210</v>
      </c>
      <c r="E61" t="s">
        <v>211</v>
      </c>
      <c r="F61" t="s">
        <v>212</v>
      </c>
      <c r="H61" t="s">
        <v>217</v>
      </c>
      <c r="I61" t="s">
        <v>218</v>
      </c>
      <c r="J61" t="s">
        <v>209</v>
      </c>
      <c r="K61" t="s">
        <v>210</v>
      </c>
      <c r="L61" t="s">
        <v>211</v>
      </c>
      <c r="M61" t="s">
        <v>212</v>
      </c>
    </row>
    <row r="62" spans="1:13" x14ac:dyDescent="0.3">
      <c r="A62">
        <v>2020</v>
      </c>
      <c r="B62" t="s">
        <v>219</v>
      </c>
      <c r="C62">
        <v>0.97312324583245369</v>
      </c>
      <c r="D62">
        <v>0.9112668648154213</v>
      </c>
      <c r="E62">
        <v>0.89520224120711112</v>
      </c>
      <c r="F62">
        <v>0.948148386577639</v>
      </c>
      <c r="H62">
        <v>2020</v>
      </c>
      <c r="I62" t="s">
        <v>219</v>
      </c>
      <c r="J62">
        <v>0.80246239998911106</v>
      </c>
      <c r="K62">
        <v>0.74565642778183339</v>
      </c>
      <c r="L62">
        <v>0.81247140557066677</v>
      </c>
      <c r="M62">
        <v>0.8220310833161667</v>
      </c>
    </row>
    <row r="63" spans="1:13" x14ac:dyDescent="0.3">
      <c r="A63">
        <v>2019</v>
      </c>
      <c r="B63" t="s">
        <v>222</v>
      </c>
      <c r="C63">
        <v>1.3911739427895937</v>
      </c>
      <c r="D63">
        <v>1.3467940604315602</v>
      </c>
      <c r="E63">
        <v>1.2993247621585919</v>
      </c>
      <c r="F63">
        <v>1.2414726248618333</v>
      </c>
      <c r="H63">
        <v>2019</v>
      </c>
      <c r="I63" t="s">
        <v>222</v>
      </c>
      <c r="J63">
        <v>1.0070999528056666</v>
      </c>
      <c r="K63">
        <v>0.92542086749216657</v>
      </c>
      <c r="L63">
        <v>0.90469106704233326</v>
      </c>
      <c r="M63">
        <v>0.88355504494994419</v>
      </c>
    </row>
    <row r="64" spans="1:13" x14ac:dyDescent="0.3">
      <c r="A64">
        <v>2017</v>
      </c>
      <c r="B64" t="s">
        <v>225</v>
      </c>
      <c r="C64">
        <v>0.65012059769542585</v>
      </c>
      <c r="D64">
        <v>0.64255637546763422</v>
      </c>
      <c r="E64">
        <v>0.61828694723088418</v>
      </c>
      <c r="F64">
        <v>0.651436017143324</v>
      </c>
      <c r="H64">
        <v>2017</v>
      </c>
      <c r="I64" t="s">
        <v>225</v>
      </c>
      <c r="J64">
        <v>0.59069663887677792</v>
      </c>
      <c r="K64">
        <v>0.59581423338061112</v>
      </c>
      <c r="L64">
        <v>0.59590987780316684</v>
      </c>
      <c r="M64">
        <v>0.62794009443472221</v>
      </c>
    </row>
    <row r="65" spans="1:14" x14ac:dyDescent="0.3">
      <c r="A65">
        <v>2017</v>
      </c>
      <c r="B65" t="s">
        <v>223</v>
      </c>
      <c r="C65">
        <v>1.0763617394325833</v>
      </c>
      <c r="D65">
        <v>0.98611562749384751</v>
      </c>
      <c r="E65">
        <v>0.950511567018125</v>
      </c>
      <c r="F65">
        <v>1.0325203861132639</v>
      </c>
      <c r="H65">
        <v>2017</v>
      </c>
      <c r="I65" t="s">
        <v>223</v>
      </c>
      <c r="J65">
        <v>0.88292410009627786</v>
      </c>
      <c r="K65">
        <v>0.86301525777172217</v>
      </c>
      <c r="L65">
        <v>0.84372333836738878</v>
      </c>
      <c r="M65">
        <v>0.91662395958061105</v>
      </c>
    </row>
    <row r="66" spans="1:14" x14ac:dyDescent="0.3">
      <c r="A66">
        <v>2003</v>
      </c>
      <c r="B66" t="s">
        <v>149</v>
      </c>
      <c r="C66">
        <v>1.8369218479663454</v>
      </c>
      <c r="D66">
        <v>1.6158780504499122</v>
      </c>
      <c r="E66">
        <v>1.5937518638957915</v>
      </c>
      <c r="F66">
        <v>1.5693541101733937</v>
      </c>
      <c r="H66">
        <v>2003</v>
      </c>
      <c r="I66" t="s">
        <v>149</v>
      </c>
      <c r="J66">
        <v>1.2877230444294447</v>
      </c>
      <c r="K66">
        <v>1.2289089499657777</v>
      </c>
      <c r="L66">
        <v>1.1389011055524445</v>
      </c>
      <c r="M66">
        <v>1.1986835611196112</v>
      </c>
    </row>
    <row r="67" spans="1:14" x14ac:dyDescent="0.3">
      <c r="A67">
        <v>2003</v>
      </c>
      <c r="B67" t="s">
        <v>165</v>
      </c>
      <c r="C67">
        <v>1.3883997903770207</v>
      </c>
      <c r="D67">
        <v>1.3244606220836574</v>
      </c>
      <c r="E67">
        <v>1.3091664818386066</v>
      </c>
      <c r="F67">
        <v>1.2922814555154121</v>
      </c>
      <c r="H67">
        <v>2003</v>
      </c>
      <c r="I67" t="s">
        <v>165</v>
      </c>
      <c r="J67">
        <v>1.0388746016263886</v>
      </c>
      <c r="K67">
        <v>1.1721704449753889</v>
      </c>
      <c r="L67">
        <v>1.1189451341124443</v>
      </c>
      <c r="M67">
        <v>1.0295603888524998</v>
      </c>
    </row>
    <row r="68" spans="1:14" x14ac:dyDescent="0.3">
      <c r="A68">
        <v>2003</v>
      </c>
      <c r="B68" t="s">
        <v>215</v>
      </c>
      <c r="C68">
        <v>2.0673395833291806</v>
      </c>
      <c r="D68">
        <v>1.997889818049148</v>
      </c>
      <c r="E68">
        <v>2.1822214999960274</v>
      </c>
      <c r="F68">
        <v>2.1964742847193888</v>
      </c>
      <c r="H68">
        <v>2003</v>
      </c>
      <c r="I68" t="s">
        <v>215</v>
      </c>
      <c r="J68">
        <v>1.7761427555755556</v>
      </c>
      <c r="K68">
        <v>1.8254688166383335</v>
      </c>
      <c r="L68">
        <v>1.8674199722394447</v>
      </c>
      <c r="M68">
        <v>2.011381455555</v>
      </c>
    </row>
    <row r="69" spans="1:14" x14ac:dyDescent="0.3">
      <c r="J69">
        <f>AVERAGE(J62:J68)</f>
        <v>1.0551319276284603</v>
      </c>
      <c r="K69">
        <f t="shared" ref="K69:M69" si="0">AVERAGE(K62:K68)</f>
        <v>1.0509221425722619</v>
      </c>
      <c r="L69">
        <f t="shared" si="0"/>
        <v>1.0402945572411271</v>
      </c>
      <c r="M69">
        <f t="shared" si="0"/>
        <v>1.0699679411155079</v>
      </c>
    </row>
    <row r="71" spans="1:14" x14ac:dyDescent="0.3">
      <c r="B71" t="s">
        <v>230</v>
      </c>
      <c r="C71" t="s">
        <v>231</v>
      </c>
      <c r="I71" t="s">
        <v>230</v>
      </c>
      <c r="J71" t="s">
        <v>233</v>
      </c>
    </row>
    <row r="72" spans="1:14" x14ac:dyDescent="0.3">
      <c r="A72" t="s">
        <v>232</v>
      </c>
      <c r="B72" t="s">
        <v>218</v>
      </c>
      <c r="C72" t="s">
        <v>209</v>
      </c>
      <c r="D72" t="s">
        <v>210</v>
      </c>
      <c r="E72" t="s">
        <v>211</v>
      </c>
      <c r="F72" t="s">
        <v>212</v>
      </c>
      <c r="H72" t="s">
        <v>232</v>
      </c>
      <c r="I72" t="s">
        <v>218</v>
      </c>
      <c r="J72" t="s">
        <v>209</v>
      </c>
      <c r="K72" t="s">
        <v>210</v>
      </c>
      <c r="L72" t="s">
        <v>211</v>
      </c>
      <c r="M72" t="s">
        <v>212</v>
      </c>
    </row>
    <row r="73" spans="1:14" x14ac:dyDescent="0.3">
      <c r="A73">
        <v>2020</v>
      </c>
      <c r="B73" t="s">
        <v>147</v>
      </c>
      <c r="C73">
        <v>1.5700873632068046</v>
      </c>
      <c r="D73">
        <v>1.2748844826188501</v>
      </c>
      <c r="E73">
        <v>1.0768666927674702</v>
      </c>
      <c r="F73">
        <v>0.98470777172421031</v>
      </c>
      <c r="H73">
        <v>2020</v>
      </c>
      <c r="I73" t="s">
        <v>147</v>
      </c>
      <c r="J73">
        <v>1.2518652164295001</v>
      </c>
      <c r="K73">
        <v>1.0282221198237498</v>
      </c>
      <c r="L73">
        <v>0.86339120076810016</v>
      </c>
      <c r="M73">
        <v>0.78705119722174999</v>
      </c>
    </row>
    <row r="74" spans="1:14" x14ac:dyDescent="0.3">
      <c r="A74">
        <v>2017</v>
      </c>
      <c r="B74" t="s">
        <v>145</v>
      </c>
      <c r="C74">
        <v>1.5494617269090543</v>
      </c>
      <c r="D74">
        <v>1.3740580926846102</v>
      </c>
      <c r="E74">
        <v>1.2842764343145356</v>
      </c>
      <c r="F74">
        <v>1.1790987898969956</v>
      </c>
      <c r="H74">
        <v>2017</v>
      </c>
      <c r="I74" t="s">
        <v>145</v>
      </c>
      <c r="J74">
        <v>1.3299557698893256</v>
      </c>
      <c r="K74">
        <v>1.1458236980074581</v>
      </c>
      <c r="L74">
        <v>1.1065328774529886</v>
      </c>
      <c r="M74">
        <v>1.0387331369787691</v>
      </c>
    </row>
    <row r="75" spans="1:14" x14ac:dyDescent="0.3">
      <c r="A75">
        <v>2017</v>
      </c>
      <c r="B75" t="s">
        <v>146</v>
      </c>
      <c r="C75">
        <v>2.133476940541017</v>
      </c>
      <c r="D75">
        <v>1.8402970039681037</v>
      </c>
      <c r="E75">
        <v>1.4728700603035159</v>
      </c>
      <c r="F75">
        <v>1.437856165563048</v>
      </c>
      <c r="H75">
        <v>2017</v>
      </c>
      <c r="I75" t="s">
        <v>146</v>
      </c>
      <c r="J75">
        <v>1.9839614013443629</v>
      </c>
      <c r="K75">
        <v>1.6327366029103767</v>
      </c>
      <c r="L75">
        <v>1.261837276574052</v>
      </c>
      <c r="M75">
        <v>1.1794614435257895</v>
      </c>
    </row>
    <row r="76" spans="1:14" x14ac:dyDescent="0.3">
      <c r="A76">
        <v>2008</v>
      </c>
      <c r="B76" t="s">
        <v>2</v>
      </c>
      <c r="C76">
        <v>1.3366828203493499</v>
      </c>
      <c r="D76">
        <v>1.1740374157560951</v>
      </c>
      <c r="E76">
        <v>1.084340744174745</v>
      </c>
      <c r="F76">
        <v>1.074406131652005</v>
      </c>
      <c r="H76">
        <v>2008</v>
      </c>
      <c r="I76" t="s">
        <v>2</v>
      </c>
      <c r="J76">
        <v>1.1010497181811498</v>
      </c>
      <c r="K76">
        <v>0.93805518299880009</v>
      </c>
      <c r="L76">
        <v>0.93645349764649999</v>
      </c>
      <c r="M76">
        <v>0.96256397368814994</v>
      </c>
    </row>
    <row r="77" spans="1:14" x14ac:dyDescent="0.3">
      <c r="J77">
        <f>AVERAGE(J73:J76)</f>
        <v>1.4167080264610847</v>
      </c>
      <c r="K77">
        <f t="shared" ref="K77:M77" si="1">AVERAGE(K73:K76)</f>
        <v>1.1862094009350961</v>
      </c>
      <c r="L77">
        <f t="shared" si="1"/>
        <v>1.0420537131104102</v>
      </c>
      <c r="M77">
        <f t="shared" si="1"/>
        <v>0.99195243785361464</v>
      </c>
      <c r="N77" t="s">
        <v>227</v>
      </c>
    </row>
    <row r="79" spans="1:14" x14ac:dyDescent="0.3">
      <c r="I79" t="s">
        <v>236</v>
      </c>
    </row>
    <row r="80" spans="1:14" x14ac:dyDescent="0.3">
      <c r="I80" t="s">
        <v>209</v>
      </c>
      <c r="J80" t="s">
        <v>210</v>
      </c>
      <c r="K80" t="s">
        <v>211</v>
      </c>
      <c r="L80" t="s">
        <v>212</v>
      </c>
    </row>
    <row r="81" spans="1:13" x14ac:dyDescent="0.3">
      <c r="H81" t="s">
        <v>230</v>
      </c>
      <c r="I81">
        <v>1.4167080264610847</v>
      </c>
      <c r="J81">
        <v>1.1862094009350961</v>
      </c>
      <c r="K81">
        <v>1.0420537131104102</v>
      </c>
      <c r="L81">
        <v>0.99195243785361464</v>
      </c>
    </row>
    <row r="82" spans="1:13" x14ac:dyDescent="0.3">
      <c r="H82" t="s">
        <v>234</v>
      </c>
      <c r="I82">
        <v>1.0038168197893778</v>
      </c>
      <c r="J82">
        <v>0.98703438959737766</v>
      </c>
      <c r="K82">
        <v>0.96374641012905538</v>
      </c>
      <c r="L82">
        <v>0.97009080756376653</v>
      </c>
    </row>
    <row r="83" spans="1:13" x14ac:dyDescent="0.3">
      <c r="H83" t="s">
        <v>235</v>
      </c>
    </row>
    <row r="85" spans="1:13" x14ac:dyDescent="0.3">
      <c r="B85" t="s">
        <v>239</v>
      </c>
      <c r="I85" t="s">
        <v>240</v>
      </c>
    </row>
    <row r="86" spans="1:13" x14ac:dyDescent="0.3">
      <c r="A86" t="s">
        <v>232</v>
      </c>
      <c r="B86" t="s">
        <v>218</v>
      </c>
      <c r="C86" t="s">
        <v>209</v>
      </c>
      <c r="D86" t="s">
        <v>210</v>
      </c>
      <c r="E86" t="s">
        <v>211</v>
      </c>
      <c r="F86" t="s">
        <v>212</v>
      </c>
      <c r="H86" t="s">
        <v>232</v>
      </c>
      <c r="I86" t="s">
        <v>218</v>
      </c>
      <c r="J86" t="s">
        <v>209</v>
      </c>
      <c r="K86" t="s">
        <v>210</v>
      </c>
      <c r="L86" t="s">
        <v>211</v>
      </c>
      <c r="M86" t="s">
        <v>212</v>
      </c>
    </row>
    <row r="87" spans="1:13" x14ac:dyDescent="0.3">
      <c r="A87">
        <v>2020</v>
      </c>
      <c r="B87" t="s">
        <v>147</v>
      </c>
      <c r="C87">
        <v>2.1557459961088998</v>
      </c>
      <c r="D87">
        <v>1.5960563304196331</v>
      </c>
      <c r="E87">
        <v>1.3157423351216666</v>
      </c>
      <c r="F87">
        <v>1.1709835437835001</v>
      </c>
      <c r="H87">
        <v>2020</v>
      </c>
      <c r="I87" t="s">
        <v>147</v>
      </c>
      <c r="J87">
        <v>1.3221270083530501</v>
      </c>
      <c r="K87">
        <v>1.1013342259339334</v>
      </c>
      <c r="L87">
        <v>0.93376254638591671</v>
      </c>
      <c r="M87">
        <v>0.80572705599084993</v>
      </c>
    </row>
    <row r="88" spans="1:13" x14ac:dyDescent="0.3">
      <c r="A88">
        <v>2017</v>
      </c>
      <c r="B88" t="s">
        <v>145</v>
      </c>
      <c r="C88">
        <v>1.3715228999538001</v>
      </c>
      <c r="D88">
        <v>1.2189324668483066</v>
      </c>
      <c r="E88">
        <v>1.0032451438626575</v>
      </c>
      <c r="F88">
        <v>1.0079645093514027</v>
      </c>
      <c r="H88">
        <v>2017</v>
      </c>
      <c r="I88" t="s">
        <v>145</v>
      </c>
      <c r="J88">
        <v>2.0410227406134833</v>
      </c>
      <c r="K88">
        <v>1.7719813241320599</v>
      </c>
      <c r="L88">
        <v>1.6999252631527086</v>
      </c>
      <c r="M88">
        <v>1.3622977697530854</v>
      </c>
    </row>
    <row r="89" spans="1:13" x14ac:dyDescent="0.3">
      <c r="A89">
        <v>2017</v>
      </c>
      <c r="B89" t="s">
        <v>146</v>
      </c>
      <c r="C89">
        <v>2.4401141787537166</v>
      </c>
      <c r="D89">
        <v>1.8524202983559575</v>
      </c>
      <c r="E89">
        <v>1.5307110606801839</v>
      </c>
      <c r="F89">
        <v>1.5139262665380226</v>
      </c>
      <c r="H89">
        <v>2017</v>
      </c>
      <c r="I89" t="s">
        <v>146</v>
      </c>
      <c r="J89">
        <v>2.0219506278451607</v>
      </c>
      <c r="K89">
        <v>2.0004222153612887</v>
      </c>
      <c r="L89">
        <v>1.3447475085311649</v>
      </c>
      <c r="M89">
        <v>1.3516685608230905</v>
      </c>
    </row>
    <row r="90" spans="1:13" x14ac:dyDescent="0.3">
      <c r="A90">
        <v>2008</v>
      </c>
      <c r="B90" t="s">
        <v>2</v>
      </c>
      <c r="C90">
        <v>1.3627670627541499</v>
      </c>
      <c r="D90">
        <v>1.0892988446597331</v>
      </c>
      <c r="E90">
        <v>1.1379244507903667</v>
      </c>
      <c r="F90">
        <v>1.0523809037634331</v>
      </c>
      <c r="H90">
        <v>2008</v>
      </c>
      <c r="I90" t="s">
        <v>2</v>
      </c>
      <c r="J90">
        <v>1.3242675215842168</v>
      </c>
      <c r="K90">
        <v>1.4997949963810999</v>
      </c>
      <c r="L90">
        <v>1.0977722006361668</v>
      </c>
      <c r="M90">
        <v>1.1875819779840666</v>
      </c>
    </row>
    <row r="91" spans="1:13" x14ac:dyDescent="0.3">
      <c r="C91">
        <f>AVERAGE(C87:C90)</f>
        <v>1.8325375343926416</v>
      </c>
      <c r="D91">
        <f t="shared" ref="D91:F91" si="2">AVERAGE(D87:D90)</f>
        <v>1.4391769850709077</v>
      </c>
      <c r="E91">
        <f t="shared" si="2"/>
        <v>1.2469057476137186</v>
      </c>
      <c r="F91">
        <f t="shared" si="2"/>
        <v>1.1863138058590896</v>
      </c>
      <c r="J91">
        <f>AVERAGE(J87:J90)</f>
        <v>1.6773419745989777</v>
      </c>
      <c r="K91">
        <f t="shared" ref="K91" si="3">AVERAGE(K87:K90)</f>
        <v>1.5933831904520956</v>
      </c>
      <c r="L91">
        <f t="shared" ref="L91" si="4">AVERAGE(L87:L90)</f>
        <v>1.2690518796764891</v>
      </c>
      <c r="M91">
        <f t="shared" ref="M91" si="5">AVERAGE(M87:M90)</f>
        <v>1.1768188411377731</v>
      </c>
    </row>
    <row r="93" spans="1:13" x14ac:dyDescent="0.3">
      <c r="B93" t="s">
        <v>241</v>
      </c>
      <c r="I93" t="s">
        <v>242</v>
      </c>
    </row>
    <row r="94" spans="1:13" x14ac:dyDescent="0.3">
      <c r="A94" t="s">
        <v>232</v>
      </c>
      <c r="B94" t="s">
        <v>218</v>
      </c>
      <c r="C94" t="s">
        <v>209</v>
      </c>
      <c r="D94" t="s">
        <v>210</v>
      </c>
      <c r="E94" t="s">
        <v>211</v>
      </c>
      <c r="F94" t="s">
        <v>212</v>
      </c>
      <c r="H94" t="s">
        <v>232</v>
      </c>
      <c r="I94" t="s">
        <v>218</v>
      </c>
      <c r="J94" t="s">
        <v>209</v>
      </c>
      <c r="K94" t="s">
        <v>210</v>
      </c>
      <c r="L94" t="s">
        <v>211</v>
      </c>
      <c r="M94" t="s">
        <v>212</v>
      </c>
    </row>
    <row r="95" spans="1:13" x14ac:dyDescent="0.3">
      <c r="A95">
        <v>2020</v>
      </c>
      <c r="B95" t="s">
        <v>147</v>
      </c>
      <c r="C95">
        <v>1.7933214405805</v>
      </c>
      <c r="D95">
        <v>1.320560753184</v>
      </c>
      <c r="E95">
        <v>0.87223583062300003</v>
      </c>
      <c r="F95">
        <v>0.87472807267316666</v>
      </c>
      <c r="H95">
        <v>2020</v>
      </c>
      <c r="I95" t="s">
        <v>147</v>
      </c>
      <c r="J95">
        <v>1.0423683074578332</v>
      </c>
      <c r="K95">
        <v>0.88834602870866652</v>
      </c>
      <c r="L95">
        <v>0.847439035851</v>
      </c>
      <c r="M95">
        <v>0.69036728300866657</v>
      </c>
    </row>
    <row r="96" spans="1:13" x14ac:dyDescent="0.3">
      <c r="A96">
        <v>2017</v>
      </c>
      <c r="B96" t="s">
        <v>145</v>
      </c>
      <c r="C96">
        <v>1.1216495350151152</v>
      </c>
      <c r="D96">
        <v>1.0093733453601657</v>
      </c>
      <c r="E96">
        <v>0.94781235484757798</v>
      </c>
      <c r="F96">
        <v>0.929501686044507</v>
      </c>
      <c r="H96">
        <v>2017</v>
      </c>
      <c r="I96" t="s">
        <v>145</v>
      </c>
      <c r="J96">
        <v>1.7983273060079501</v>
      </c>
      <c r="K96">
        <v>1.4064432093338481</v>
      </c>
      <c r="L96">
        <v>1.3555947853143699</v>
      </c>
      <c r="M96">
        <v>1.2180094610196905</v>
      </c>
    </row>
    <row r="97" spans="1:13" x14ac:dyDescent="0.3">
      <c r="A97">
        <v>2017</v>
      </c>
      <c r="B97" t="s">
        <v>146</v>
      </c>
      <c r="C97">
        <v>2.3550166572573832</v>
      </c>
      <c r="D97">
        <v>1.6189508663107148</v>
      </c>
      <c r="E97">
        <v>1.2077271753563108</v>
      </c>
      <c r="F97">
        <v>1.1830849284572929</v>
      </c>
      <c r="H97">
        <v>2017</v>
      </c>
      <c r="I97" t="s">
        <v>146</v>
      </c>
      <c r="J97">
        <v>1.7504093944791401</v>
      </c>
      <c r="K97">
        <v>1.8369013588559586</v>
      </c>
      <c r="L97">
        <v>1.2262524994822157</v>
      </c>
      <c r="M97">
        <v>1.0049301484343671</v>
      </c>
    </row>
    <row r="98" spans="1:13" x14ac:dyDescent="0.3">
      <c r="A98">
        <v>2008</v>
      </c>
      <c r="B98" t="s">
        <v>2</v>
      </c>
      <c r="C98">
        <v>1.1972992173476666</v>
      </c>
      <c r="D98">
        <v>0.90376790100883342</v>
      </c>
      <c r="E98">
        <v>0.98625045554583346</v>
      </c>
      <c r="F98">
        <v>0.9217923063915</v>
      </c>
      <c r="H98">
        <v>2008</v>
      </c>
      <c r="I98" t="s">
        <v>2</v>
      </c>
      <c r="J98">
        <v>1.0507320531248334</v>
      </c>
      <c r="K98">
        <v>1.175639296283</v>
      </c>
      <c r="L98">
        <v>0.9239296373775</v>
      </c>
      <c r="M98">
        <v>1.0486334754111666</v>
      </c>
    </row>
    <row r="99" spans="1:13" x14ac:dyDescent="0.3">
      <c r="C99">
        <f>AVERAGE(C95:C98)</f>
        <v>1.6168217125501663</v>
      </c>
      <c r="D99">
        <f t="shared" ref="D99" si="6">AVERAGE(D95:D98)</f>
        <v>1.2131632164659283</v>
      </c>
      <c r="E99">
        <f t="shared" ref="E99" si="7">AVERAGE(E95:E98)</f>
        <v>1.0035064540931804</v>
      </c>
      <c r="F99">
        <f t="shared" ref="F99" si="8">AVERAGE(F95:F98)</f>
        <v>0.9772767483916166</v>
      </c>
      <c r="J99">
        <f>AVERAGE(J95:J98)</f>
        <v>1.4104592652674393</v>
      </c>
      <c r="K99">
        <f t="shared" ref="K99" si="9">AVERAGE(K95:K98)</f>
        <v>1.3268324732953685</v>
      </c>
      <c r="L99">
        <f t="shared" ref="L99" si="10">AVERAGE(L95:L98)</f>
        <v>1.0883039895062714</v>
      </c>
      <c r="M99">
        <f t="shared" ref="M99" si="11">AVERAGE(M95:M98)</f>
        <v>0.99048509196847279</v>
      </c>
    </row>
    <row r="101" spans="1:13" x14ac:dyDescent="0.3">
      <c r="B101" t="s">
        <v>244</v>
      </c>
      <c r="I101" t="s">
        <v>245</v>
      </c>
    </row>
    <row r="102" spans="1:13" x14ac:dyDescent="0.3">
      <c r="A102" t="s">
        <v>232</v>
      </c>
      <c r="B102" t="s">
        <v>218</v>
      </c>
      <c r="C102" t="s">
        <v>209</v>
      </c>
      <c r="D102" t="s">
        <v>210</v>
      </c>
      <c r="E102" t="s">
        <v>211</v>
      </c>
      <c r="F102" t="s">
        <v>212</v>
      </c>
      <c r="H102" t="s">
        <v>232</v>
      </c>
      <c r="I102" t="s">
        <v>218</v>
      </c>
      <c r="J102" t="s">
        <v>209</v>
      </c>
      <c r="K102" t="s">
        <v>210</v>
      </c>
      <c r="L102" t="s">
        <v>211</v>
      </c>
      <c r="M102" t="s">
        <v>212</v>
      </c>
    </row>
    <row r="103" spans="1:13" x14ac:dyDescent="0.3">
      <c r="A103">
        <v>2020</v>
      </c>
      <c r="B103" t="s">
        <v>243</v>
      </c>
      <c r="C103">
        <v>0.91169489583101393</v>
      </c>
      <c r="D103">
        <v>0.88014189443979163</v>
      </c>
      <c r="E103">
        <v>0.90339764721680549</v>
      </c>
      <c r="F103">
        <v>0.96490097777369443</v>
      </c>
      <c r="H103">
        <v>2020</v>
      </c>
      <c r="I103" t="s">
        <v>243</v>
      </c>
      <c r="J103">
        <v>1.0124249611070817</v>
      </c>
      <c r="K103">
        <v>0.8971564730017515</v>
      </c>
      <c r="L103">
        <v>0.87544904846848137</v>
      </c>
      <c r="M103">
        <v>0.9498255247002686</v>
      </c>
    </row>
    <row r="104" spans="1:13" x14ac:dyDescent="0.3">
      <c r="A104">
        <v>2017</v>
      </c>
      <c r="B104" t="s">
        <v>223</v>
      </c>
      <c r="C104">
        <v>1.268241706754111</v>
      </c>
      <c r="D104">
        <v>1.1120591229093613</v>
      </c>
      <c r="E104">
        <v>1.007199792370111</v>
      </c>
      <c r="F104">
        <v>1.0901172389752503</v>
      </c>
      <c r="H104">
        <v>2017</v>
      </c>
      <c r="I104" t="s">
        <v>223</v>
      </c>
      <c r="J104">
        <v>1.0851908835793889</v>
      </c>
      <c r="K104">
        <v>1.0465695340874075</v>
      </c>
      <c r="L104">
        <v>0.99199413138490289</v>
      </c>
      <c r="M104">
        <v>1.0199524251943797</v>
      </c>
    </row>
    <row r="105" spans="1:13" x14ac:dyDescent="0.3">
      <c r="A105">
        <v>2003</v>
      </c>
      <c r="B105" t="s">
        <v>165</v>
      </c>
      <c r="C105">
        <v>1.4150496230041245</v>
      </c>
      <c r="D105">
        <v>1.3391374774712084</v>
      </c>
      <c r="E105">
        <v>1.41242767962825</v>
      </c>
      <c r="F105">
        <v>1.3213586862376041</v>
      </c>
      <c r="H105">
        <v>2003</v>
      </c>
      <c r="I105" t="s">
        <v>165</v>
      </c>
      <c r="J105">
        <v>1.3248638541901594</v>
      </c>
      <c r="K105">
        <v>1.1979026920359723</v>
      </c>
      <c r="L105">
        <v>1.0843691486174583</v>
      </c>
      <c r="M105">
        <v>1.2090097189100695</v>
      </c>
    </row>
    <row r="106" spans="1:13" x14ac:dyDescent="0.3">
      <c r="A106">
        <v>2003</v>
      </c>
      <c r="B106" t="s">
        <v>149</v>
      </c>
      <c r="C106">
        <v>1.892903705557611</v>
      </c>
      <c r="D106">
        <v>1.697864923616389</v>
      </c>
      <c r="E106">
        <v>1.483627001382736</v>
      </c>
      <c r="F106">
        <v>1.4414224041426253</v>
      </c>
      <c r="H106">
        <v>2003</v>
      </c>
      <c r="I106" t="s">
        <v>149</v>
      </c>
      <c r="J106">
        <v>1.9409863293165683</v>
      </c>
      <c r="K106">
        <v>1.679779680680082</v>
      </c>
      <c r="L106">
        <v>1.6744666365759862</v>
      </c>
      <c r="M106">
        <v>1.6791438575574364</v>
      </c>
    </row>
    <row r="107" spans="1:13" x14ac:dyDescent="0.3">
      <c r="C107">
        <f>AVERAGE(C103:C106)</f>
        <v>1.371972482786715</v>
      </c>
      <c r="D107">
        <f t="shared" ref="D107" si="12">AVERAGE(D103:D106)</f>
        <v>1.2573008546091875</v>
      </c>
      <c r="E107">
        <f t="shared" ref="E107" si="13">AVERAGE(E103:E106)</f>
        <v>1.2016630301494757</v>
      </c>
      <c r="F107">
        <f t="shared" ref="F107" si="14">AVERAGE(F103:F106)</f>
        <v>1.2044498267822936</v>
      </c>
      <c r="J107">
        <f>AVERAGE(J103:J106)</f>
        <v>1.3408665070482995</v>
      </c>
      <c r="K107">
        <f t="shared" ref="K107" si="15">AVERAGE(K103:K106)</f>
        <v>1.2053520949513032</v>
      </c>
      <c r="L107">
        <f t="shared" ref="L107" si="16">AVERAGE(L103:L106)</f>
        <v>1.1565697412617073</v>
      </c>
      <c r="M107">
        <f t="shared" ref="M107" si="17">AVERAGE(M103:M106)</f>
        <v>1.2144828815905386</v>
      </c>
    </row>
    <row r="109" spans="1:13" x14ac:dyDescent="0.3">
      <c r="B109" t="s">
        <v>246</v>
      </c>
      <c r="I109" t="s">
        <v>247</v>
      </c>
    </row>
    <row r="110" spans="1:13" x14ac:dyDescent="0.3">
      <c r="A110" t="s">
        <v>232</v>
      </c>
      <c r="B110" t="s">
        <v>218</v>
      </c>
      <c r="C110" t="s">
        <v>209</v>
      </c>
      <c r="D110" t="s">
        <v>210</v>
      </c>
      <c r="E110" t="s">
        <v>211</v>
      </c>
      <c r="F110" t="s">
        <v>212</v>
      </c>
      <c r="H110" t="s">
        <v>232</v>
      </c>
      <c r="I110" t="s">
        <v>218</v>
      </c>
      <c r="J110" t="s">
        <v>209</v>
      </c>
      <c r="K110" t="s">
        <v>210</v>
      </c>
      <c r="L110" t="s">
        <v>211</v>
      </c>
      <c r="M110" t="s">
        <v>212</v>
      </c>
    </row>
    <row r="111" spans="1:13" x14ac:dyDescent="0.3">
      <c r="A111">
        <v>2020</v>
      </c>
      <c r="B111" t="s">
        <v>243</v>
      </c>
      <c r="C111">
        <v>0.74646794997783328</v>
      </c>
      <c r="D111">
        <v>0.68693536670366662</v>
      </c>
      <c r="E111">
        <v>0.78110698333083339</v>
      </c>
      <c r="F111">
        <v>0.83199846664983335</v>
      </c>
      <c r="H111">
        <v>2020</v>
      </c>
      <c r="I111" t="s">
        <v>243</v>
      </c>
      <c r="J111">
        <v>0.81847870002370371</v>
      </c>
      <c r="K111">
        <v>0.77366314260877778</v>
      </c>
      <c r="L111">
        <v>0.78546611854972215</v>
      </c>
      <c r="M111">
        <v>0.82676231113238885</v>
      </c>
    </row>
    <row r="112" spans="1:13" x14ac:dyDescent="0.3">
      <c r="A112">
        <v>2017</v>
      </c>
      <c r="B112" t="s">
        <v>223</v>
      </c>
      <c r="C112">
        <v>0.95220051021899998</v>
      </c>
      <c r="D112">
        <v>0.92393844576616668</v>
      </c>
      <c r="E112">
        <v>0.88961087050850007</v>
      </c>
      <c r="F112">
        <v>0.95278798950800014</v>
      </c>
      <c r="H112">
        <v>2017</v>
      </c>
      <c r="I112" t="s">
        <v>223</v>
      </c>
      <c r="J112">
        <v>0.89629487758409265</v>
      </c>
      <c r="K112">
        <v>0.94866763991140735</v>
      </c>
      <c r="L112">
        <v>0.92450203859846292</v>
      </c>
      <c r="M112">
        <v>0.92668586156853705</v>
      </c>
    </row>
    <row r="113" spans="1:16" x14ac:dyDescent="0.3">
      <c r="A113">
        <v>2003</v>
      </c>
      <c r="B113" t="s">
        <v>165</v>
      </c>
      <c r="C113">
        <v>1.0262460690381665</v>
      </c>
      <c r="D113">
        <v>1.3181063135075</v>
      </c>
      <c r="E113">
        <v>1.1978684005450002</v>
      </c>
      <c r="F113">
        <v>1.1052658439156666</v>
      </c>
      <c r="H113">
        <v>2003</v>
      </c>
      <c r="I113" t="s">
        <v>165</v>
      </c>
      <c r="J113">
        <v>0.94873541635312952</v>
      </c>
      <c r="K113">
        <v>1.0710814248017964</v>
      </c>
      <c r="L113">
        <v>0.89157311550681484</v>
      </c>
      <c r="M113">
        <v>0.94908328639616657</v>
      </c>
    </row>
    <row r="114" spans="1:16" x14ac:dyDescent="0.3">
      <c r="A114">
        <v>2003</v>
      </c>
      <c r="B114" t="s">
        <v>149</v>
      </c>
      <c r="C114">
        <v>1.1668260832849999</v>
      </c>
      <c r="D114">
        <v>1.3764378666716668</v>
      </c>
      <c r="E114">
        <v>1.1660903999573333</v>
      </c>
      <c r="F114">
        <v>1.1928381833716666</v>
      </c>
      <c r="H114">
        <v>2003</v>
      </c>
      <c r="I114" t="s">
        <v>149</v>
      </c>
      <c r="J114">
        <v>1.3450901648264815</v>
      </c>
      <c r="K114">
        <v>1.1754066999345927</v>
      </c>
      <c r="L114">
        <v>1.215814568590815</v>
      </c>
      <c r="M114">
        <v>1.3344016037182038</v>
      </c>
    </row>
    <row r="115" spans="1:16" x14ac:dyDescent="0.3">
      <c r="C115">
        <f>AVERAGE(C111:C114)</f>
        <v>0.9729351531299999</v>
      </c>
      <c r="D115">
        <f t="shared" ref="D115" si="18">AVERAGE(D111:D114)</f>
        <v>1.0763544981622502</v>
      </c>
      <c r="E115">
        <f t="shared" ref="E115" si="19">AVERAGE(E111:E114)</f>
        <v>1.0086691635854168</v>
      </c>
      <c r="F115">
        <f t="shared" ref="F115" si="20">AVERAGE(F111:F114)</f>
        <v>1.0207226208612916</v>
      </c>
      <c r="J115">
        <f>AVERAGE(J111:J114)</f>
        <v>1.0021497896968519</v>
      </c>
      <c r="K115">
        <f t="shared" ref="K115" si="21">AVERAGE(K111:K114)</f>
        <v>0.99220472681414351</v>
      </c>
      <c r="L115">
        <f t="shared" ref="L115" si="22">AVERAGE(L111:L114)</f>
        <v>0.95433896031145382</v>
      </c>
      <c r="M115">
        <f t="shared" ref="M115" si="23">AVERAGE(M111:M114)</f>
        <v>1.0092332657038241</v>
      </c>
    </row>
    <row r="117" spans="1:16" x14ac:dyDescent="0.3">
      <c r="B117" t="s">
        <v>135</v>
      </c>
      <c r="C117" t="s">
        <v>248</v>
      </c>
      <c r="G117" t="s">
        <v>249</v>
      </c>
    </row>
    <row r="118" spans="1:16" x14ac:dyDescent="0.3">
      <c r="B118" t="s">
        <v>209</v>
      </c>
      <c r="C118" t="s">
        <v>210</v>
      </c>
      <c r="D118" t="s">
        <v>211</v>
      </c>
      <c r="E118" t="s">
        <v>212</v>
      </c>
      <c r="G118" t="s">
        <v>209</v>
      </c>
      <c r="H118" t="s">
        <v>210</v>
      </c>
      <c r="I118" t="s">
        <v>211</v>
      </c>
      <c r="J118" t="s">
        <v>212</v>
      </c>
    </row>
    <row r="119" spans="1:16" x14ac:dyDescent="0.3">
      <c r="A119" t="s">
        <v>230</v>
      </c>
      <c r="B119">
        <v>1.6168217125501663</v>
      </c>
      <c r="C119">
        <v>1.2131632164659283</v>
      </c>
      <c r="D119">
        <v>1.0035064540931804</v>
      </c>
      <c r="E119">
        <v>0.9772767483916166</v>
      </c>
      <c r="G119">
        <v>1.4104592652674393</v>
      </c>
      <c r="H119">
        <v>1.3268324732953685</v>
      </c>
      <c r="I119">
        <v>1.0883039895062714</v>
      </c>
      <c r="J119">
        <v>0.99048509196847279</v>
      </c>
    </row>
    <row r="120" spans="1:16" x14ac:dyDescent="0.3">
      <c r="A120" t="s">
        <v>234</v>
      </c>
      <c r="B120">
        <v>0.9729351531299999</v>
      </c>
      <c r="C120">
        <v>1.0763544981622502</v>
      </c>
      <c r="D120">
        <v>1.0086691635854168</v>
      </c>
      <c r="E120">
        <v>1.0207226208612916</v>
      </c>
      <c r="G120">
        <v>1.0021497896968519</v>
      </c>
      <c r="H120">
        <v>0.99220472681414351</v>
      </c>
      <c r="I120">
        <v>0.95433896031145382</v>
      </c>
      <c r="J120">
        <v>1.0092332657038241</v>
      </c>
    </row>
    <row r="123" spans="1:16" x14ac:dyDescent="0.3">
      <c r="B123" t="s">
        <v>265</v>
      </c>
      <c r="D123" t="s">
        <v>139</v>
      </c>
      <c r="H123" t="s">
        <v>265</v>
      </c>
      <c r="J123" t="s">
        <v>115</v>
      </c>
      <c r="M123" t="s">
        <v>301</v>
      </c>
      <c r="O123" t="s">
        <v>115</v>
      </c>
      <c r="P123" t="s">
        <v>307</v>
      </c>
    </row>
    <row r="124" spans="1:16" x14ac:dyDescent="0.3">
      <c r="B124" t="s">
        <v>209</v>
      </c>
      <c r="C124" t="s">
        <v>210</v>
      </c>
      <c r="D124" t="s">
        <v>211</v>
      </c>
      <c r="E124" t="s">
        <v>212</v>
      </c>
      <c r="H124" t="s">
        <v>209</v>
      </c>
      <c r="I124" t="s">
        <v>210</v>
      </c>
      <c r="J124" t="s">
        <v>211</v>
      </c>
      <c r="K124" t="s">
        <v>212</v>
      </c>
      <c r="M124" t="s">
        <v>209</v>
      </c>
      <c r="N124" t="s">
        <v>210</v>
      </c>
      <c r="O124" t="s">
        <v>211</v>
      </c>
      <c r="P124" t="s">
        <v>212</v>
      </c>
    </row>
    <row r="125" spans="1:16" x14ac:dyDescent="0.3">
      <c r="A125" t="s">
        <v>148</v>
      </c>
      <c r="B125">
        <v>1.185946914906949</v>
      </c>
      <c r="C125">
        <v>1.0917646166831065</v>
      </c>
      <c r="D125">
        <v>1.2260698452763426</v>
      </c>
      <c r="E125">
        <v>1.2493449586151899</v>
      </c>
      <c r="G125" t="s">
        <v>148</v>
      </c>
      <c r="H125">
        <v>0.94188449141055541</v>
      </c>
      <c r="I125">
        <v>0.91550991290561123</v>
      </c>
      <c r="J125">
        <v>0.93438683313177784</v>
      </c>
      <c r="K125">
        <v>1.048286455986611</v>
      </c>
      <c r="M125">
        <v>0.84688472220038902</v>
      </c>
      <c r="N125">
        <v>0.7760545167063887</v>
      </c>
      <c r="O125">
        <v>0.70825755001116653</v>
      </c>
      <c r="P125">
        <v>0.73600432773433344</v>
      </c>
    </row>
    <row r="126" spans="1:16" x14ac:dyDescent="0.3">
      <c r="A126" t="s">
        <v>162</v>
      </c>
      <c r="B126">
        <v>1.8816574015829306</v>
      </c>
      <c r="C126">
        <v>1.8719216864726578</v>
      </c>
      <c r="D126">
        <v>1.883977555378912</v>
      </c>
      <c r="E126">
        <v>1.4423342482500372</v>
      </c>
      <c r="G126" t="s">
        <v>162</v>
      </c>
      <c r="H126">
        <v>1.4650509698507226</v>
      </c>
      <c r="I126">
        <v>1.3797159749050003</v>
      </c>
      <c r="J126">
        <v>1.4343040423561113</v>
      </c>
      <c r="K126">
        <v>1.2117377707709445</v>
      </c>
      <c r="M126">
        <v>1.1106038373633891</v>
      </c>
      <c r="N126">
        <v>1.0586021828799446</v>
      </c>
      <c r="O126">
        <v>0.90949219708516671</v>
      </c>
      <c r="P126">
        <v>0.79685856643333342</v>
      </c>
    </row>
    <row r="127" spans="1:16" x14ac:dyDescent="0.3">
      <c r="A127" t="s">
        <v>284</v>
      </c>
      <c r="B127">
        <v>0.70362013935037038</v>
      </c>
      <c r="C127">
        <v>0.70023524861817599</v>
      </c>
      <c r="D127">
        <v>0.73972878379712503</v>
      </c>
      <c r="E127">
        <v>0.75726814073439352</v>
      </c>
      <c r="G127" t="s">
        <v>284</v>
      </c>
      <c r="H127">
        <v>0.67204642222433331</v>
      </c>
      <c r="I127">
        <v>0.67195115001399996</v>
      </c>
      <c r="J127">
        <v>0.68562855001400003</v>
      </c>
      <c r="K127">
        <v>0.71500353888327772</v>
      </c>
      <c r="M127">
        <v>0.67672835559488886</v>
      </c>
      <c r="N127">
        <v>0.65938969444133333</v>
      </c>
      <c r="O127">
        <v>0.66718669445261103</v>
      </c>
      <c r="P127">
        <v>0.68700232778477788</v>
      </c>
    </row>
    <row r="128" spans="1:16" x14ac:dyDescent="0.3">
      <c r="A128" t="s">
        <v>259</v>
      </c>
      <c r="B128">
        <v>1.1411718805044213</v>
      </c>
      <c r="C128">
        <v>1.1018927258336531</v>
      </c>
      <c r="D128">
        <v>1.2289420600384722</v>
      </c>
      <c r="E128">
        <v>1.2201520076046852</v>
      </c>
      <c r="G128" t="s">
        <v>259</v>
      </c>
      <c r="H128">
        <v>0.83544281371994455</v>
      </c>
      <c r="I128">
        <v>0.83367833758850007</v>
      </c>
      <c r="J128">
        <v>0.90235679766761123</v>
      </c>
      <c r="K128">
        <v>0.96840020953372219</v>
      </c>
      <c r="M128">
        <v>0.77285580556949995</v>
      </c>
      <c r="N128">
        <v>0.79186006106377782</v>
      </c>
      <c r="O128">
        <v>0.7299911054885555</v>
      </c>
      <c r="P128">
        <v>0.76679650550549994</v>
      </c>
    </row>
    <row r="129" spans="1:24" x14ac:dyDescent="0.3">
      <c r="A129" t="s">
        <v>276</v>
      </c>
      <c r="B129">
        <v>1.9764278506010617</v>
      </c>
      <c r="C129">
        <v>1.8718811685187871</v>
      </c>
      <c r="D129">
        <v>1.8804495226829954</v>
      </c>
      <c r="E129">
        <v>1.8770020407279122</v>
      </c>
      <c r="G129" t="s">
        <v>276</v>
      </c>
      <c r="H129">
        <v>1.6296219749881251</v>
      </c>
      <c r="I129">
        <v>1.3725294437453124</v>
      </c>
      <c r="J129">
        <v>1.47407184996875</v>
      </c>
      <c r="K129">
        <v>1.5306590812350001</v>
      </c>
      <c r="M129">
        <v>1.7574323555427778</v>
      </c>
      <c r="N129">
        <v>1.4757667277738891</v>
      </c>
      <c r="O129">
        <v>1.5569677222194447</v>
      </c>
      <c r="P129">
        <v>1.6075656999961112</v>
      </c>
    </row>
    <row r="130" spans="1:24" x14ac:dyDescent="0.3">
      <c r="A130" t="s">
        <v>277</v>
      </c>
      <c r="B130">
        <v>1.2790705364054213</v>
      </c>
      <c r="C130">
        <v>1.3252241032730601</v>
      </c>
      <c r="D130">
        <v>1.3574271599193288</v>
      </c>
      <c r="E130">
        <v>1.4659104364381017</v>
      </c>
      <c r="G130" t="s">
        <v>277</v>
      </c>
      <c r="H130">
        <v>0.99068071269905544</v>
      </c>
      <c r="I130">
        <v>1.0854280494828332</v>
      </c>
      <c r="J130">
        <v>1.1175315586856667</v>
      </c>
      <c r="K130">
        <v>1.1778851567718889</v>
      </c>
      <c r="M130">
        <v>1.0249922250756667</v>
      </c>
      <c r="N130">
        <v>0.96149307697477782</v>
      </c>
      <c r="O130">
        <v>0.97583801221522237</v>
      </c>
      <c r="P130">
        <v>0.9751328189059999</v>
      </c>
    </row>
    <row r="133" spans="1:24" x14ac:dyDescent="0.3">
      <c r="O133" t="s">
        <v>216</v>
      </c>
      <c r="P133" t="s">
        <v>221</v>
      </c>
      <c r="U133" t="s">
        <v>302</v>
      </c>
      <c r="X133" t="s">
        <v>306</v>
      </c>
    </row>
    <row r="134" spans="1:24" x14ac:dyDescent="0.3">
      <c r="P134" t="s">
        <v>209</v>
      </c>
      <c r="Q134" t="s">
        <v>210</v>
      </c>
      <c r="R134" t="s">
        <v>211</v>
      </c>
      <c r="S134" t="s">
        <v>212</v>
      </c>
      <c r="U134" t="s">
        <v>209</v>
      </c>
      <c r="V134" t="s">
        <v>210</v>
      </c>
      <c r="W134" t="s">
        <v>211</v>
      </c>
      <c r="X134" t="s">
        <v>212</v>
      </c>
    </row>
    <row r="135" spans="1:24" x14ac:dyDescent="0.3">
      <c r="O135" t="s">
        <v>219</v>
      </c>
      <c r="P135">
        <v>0.80246239998911106</v>
      </c>
      <c r="Q135">
        <v>0.74565642778183339</v>
      </c>
      <c r="R135">
        <v>0.81247140557066677</v>
      </c>
      <c r="S135">
        <v>0.8220310833161667</v>
      </c>
    </row>
    <row r="136" spans="1:24" x14ac:dyDescent="0.3">
      <c r="O136" t="s">
        <v>222</v>
      </c>
      <c r="P136">
        <v>1.0070999528056666</v>
      </c>
      <c r="Q136">
        <v>0.92542086749216657</v>
      </c>
      <c r="R136">
        <v>0.90469106704233326</v>
      </c>
      <c r="S136">
        <v>0.88355504494994419</v>
      </c>
    </row>
    <row r="137" spans="1:24" x14ac:dyDescent="0.3">
      <c r="O137" t="s">
        <v>225</v>
      </c>
      <c r="P137">
        <v>0.59069663887677792</v>
      </c>
      <c r="Q137">
        <v>0.59581423338061112</v>
      </c>
      <c r="R137">
        <v>0.59590987780316684</v>
      </c>
      <c r="S137">
        <v>0.62794009443472221</v>
      </c>
    </row>
    <row r="138" spans="1:24" x14ac:dyDescent="0.3">
      <c r="O138" t="s">
        <v>223</v>
      </c>
      <c r="P138">
        <v>0.88292410009627786</v>
      </c>
      <c r="Q138">
        <v>0.86301525777172217</v>
      </c>
      <c r="R138">
        <v>0.84372333836738878</v>
      </c>
      <c r="S138">
        <v>0.91662395958061105</v>
      </c>
    </row>
    <row r="139" spans="1:24" x14ac:dyDescent="0.3">
      <c r="O139" t="s">
        <v>149</v>
      </c>
      <c r="P139">
        <v>1.2877230444294447</v>
      </c>
      <c r="Q139">
        <v>1.2289089499657777</v>
      </c>
      <c r="R139">
        <v>1.1389011055524445</v>
      </c>
      <c r="S139">
        <v>1.1986835611196112</v>
      </c>
    </row>
    <row r="140" spans="1:24" x14ac:dyDescent="0.3">
      <c r="O140" t="s">
        <v>165</v>
      </c>
      <c r="P140">
        <v>1.0388746016263886</v>
      </c>
      <c r="Q140">
        <v>1.1721704449753889</v>
      </c>
      <c r="R140">
        <v>1.1189451341124443</v>
      </c>
      <c r="S140">
        <v>1.0295603888524998</v>
      </c>
    </row>
    <row r="141" spans="1:24" x14ac:dyDescent="0.3">
      <c r="O141" t="s">
        <v>215</v>
      </c>
      <c r="P141">
        <v>1.7761427555755556</v>
      </c>
      <c r="Q141">
        <v>1.8254688166383335</v>
      </c>
      <c r="R141">
        <v>1.8674199722394447</v>
      </c>
      <c r="S141">
        <v>2.011381455555</v>
      </c>
    </row>
    <row r="142" spans="1:24" x14ac:dyDescent="0.3">
      <c r="O142" t="s">
        <v>148</v>
      </c>
      <c r="U142">
        <v>0.84688472220038902</v>
      </c>
      <c r="V142">
        <v>0.7760545167063887</v>
      </c>
      <c r="W142">
        <v>0.70825755001116653</v>
      </c>
      <c r="X142">
        <v>0.73600432773433344</v>
      </c>
    </row>
    <row r="143" spans="1:24" x14ac:dyDescent="0.3">
      <c r="O143" t="s">
        <v>162</v>
      </c>
      <c r="U143">
        <v>1.1106038373633891</v>
      </c>
      <c r="V143">
        <v>1.0586021828799446</v>
      </c>
      <c r="W143">
        <v>0.90949219708516671</v>
      </c>
      <c r="X143">
        <v>0.79685856643333342</v>
      </c>
    </row>
    <row r="144" spans="1:24" x14ac:dyDescent="0.3">
      <c r="O144" t="s">
        <v>284</v>
      </c>
      <c r="U144">
        <v>0.67672835559488886</v>
      </c>
      <c r="V144">
        <v>0.65938969444133333</v>
      </c>
      <c r="W144">
        <v>0.66718669445261103</v>
      </c>
      <c r="X144">
        <v>0.68700232778477788</v>
      </c>
    </row>
    <row r="145" spans="15:24" x14ac:dyDescent="0.3">
      <c r="O145" t="s">
        <v>259</v>
      </c>
      <c r="U145">
        <v>0.77285580556949995</v>
      </c>
      <c r="V145">
        <v>0.79186006106377782</v>
      </c>
      <c r="W145">
        <v>0.7299911054885555</v>
      </c>
      <c r="X145">
        <v>0.76679650550549994</v>
      </c>
    </row>
    <row r="146" spans="15:24" x14ac:dyDescent="0.3">
      <c r="O146" t="s">
        <v>276</v>
      </c>
      <c r="U146">
        <v>1.7574323555427778</v>
      </c>
      <c r="V146">
        <v>1.4757667277738891</v>
      </c>
      <c r="W146">
        <v>1.5569677222194447</v>
      </c>
      <c r="X146">
        <v>1.6075656999961112</v>
      </c>
    </row>
    <row r="147" spans="15:24" x14ac:dyDescent="0.3">
      <c r="O147" t="s">
        <v>277</v>
      </c>
      <c r="U147">
        <v>1.0249922250756667</v>
      </c>
      <c r="V147">
        <v>0.96149307697477782</v>
      </c>
      <c r="W147">
        <v>0.97583801221522237</v>
      </c>
      <c r="X147">
        <v>0.9751328189059999</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6934A-2432-42BC-BE0C-7B4FBC198451}">
  <dimension ref="A1:W76"/>
  <sheetViews>
    <sheetView topLeftCell="K51" workbookViewId="0">
      <selection activeCell="V62" activeCellId="4" sqref="G62 J62:K62 N62:O62 R62:S62 V62:W62"/>
    </sheetView>
  </sheetViews>
  <sheetFormatPr defaultRowHeight="14.4" x14ac:dyDescent="0.3"/>
  <sheetData>
    <row r="1" spans="1:9" x14ac:dyDescent="0.3">
      <c r="A1" t="s">
        <v>0</v>
      </c>
      <c r="B1" t="s">
        <v>217</v>
      </c>
      <c r="C1" t="s">
        <v>3</v>
      </c>
      <c r="D1" t="s">
        <v>4</v>
      </c>
      <c r="E1" t="s">
        <v>14</v>
      </c>
      <c r="F1" t="s">
        <v>5</v>
      </c>
      <c r="G1" t="s">
        <v>75</v>
      </c>
      <c r="H1" t="s">
        <v>1</v>
      </c>
    </row>
    <row r="2" spans="1:9" x14ac:dyDescent="0.3">
      <c r="A2" t="s">
        <v>162</v>
      </c>
      <c r="B2">
        <v>2017</v>
      </c>
      <c r="C2" s="3">
        <v>44105</v>
      </c>
      <c r="D2">
        <v>1</v>
      </c>
      <c r="E2">
        <v>1</v>
      </c>
      <c r="F2" t="s">
        <v>163</v>
      </c>
      <c r="G2">
        <v>80</v>
      </c>
      <c r="H2">
        <f>G2/80</f>
        <v>1</v>
      </c>
    </row>
    <row r="3" spans="1:9" x14ac:dyDescent="0.3">
      <c r="A3" t="s">
        <v>162</v>
      </c>
      <c r="B3">
        <v>2017</v>
      </c>
      <c r="C3" s="3">
        <v>44106</v>
      </c>
      <c r="D3">
        <v>2</v>
      </c>
      <c r="E3">
        <v>2</v>
      </c>
      <c r="F3" t="s">
        <v>163</v>
      </c>
      <c r="G3">
        <v>80</v>
      </c>
      <c r="H3">
        <f>G3/80</f>
        <v>1</v>
      </c>
    </row>
    <row r="4" spans="1:9" x14ac:dyDescent="0.3">
      <c r="A4" t="s">
        <v>162</v>
      </c>
      <c r="B4">
        <v>2017</v>
      </c>
      <c r="C4" s="3">
        <v>44239</v>
      </c>
      <c r="D4">
        <v>3</v>
      </c>
      <c r="E4">
        <v>3</v>
      </c>
      <c r="F4" t="s">
        <v>163</v>
      </c>
      <c r="H4">
        <v>1</v>
      </c>
    </row>
    <row r="5" spans="1:9" x14ac:dyDescent="0.3">
      <c r="A5" t="s">
        <v>162</v>
      </c>
      <c r="B5">
        <v>2017</v>
      </c>
      <c r="C5" s="3">
        <v>44240</v>
      </c>
      <c r="D5">
        <v>4</v>
      </c>
      <c r="E5">
        <v>4</v>
      </c>
      <c r="F5" t="s">
        <v>163</v>
      </c>
      <c r="H5">
        <v>1</v>
      </c>
    </row>
    <row r="6" spans="1:9" x14ac:dyDescent="0.3">
      <c r="C6" s="3">
        <v>44242</v>
      </c>
      <c r="D6">
        <v>5</v>
      </c>
      <c r="F6" t="s">
        <v>166</v>
      </c>
      <c r="H6">
        <v>0.76249999999999996</v>
      </c>
      <c r="I6" t="s">
        <v>251</v>
      </c>
    </row>
    <row r="7" spans="1:9" x14ac:dyDescent="0.3">
      <c r="C7" s="3">
        <v>44243</v>
      </c>
      <c r="D7">
        <v>6</v>
      </c>
      <c r="F7" t="s">
        <v>166</v>
      </c>
      <c r="H7">
        <v>1</v>
      </c>
      <c r="I7" t="s">
        <v>251</v>
      </c>
    </row>
    <row r="8" spans="1:9" x14ac:dyDescent="0.3">
      <c r="C8" s="3">
        <v>44244</v>
      </c>
      <c r="D8">
        <v>7</v>
      </c>
      <c r="F8" t="s">
        <v>166</v>
      </c>
      <c r="H8">
        <v>1</v>
      </c>
      <c r="I8" t="s">
        <v>251</v>
      </c>
    </row>
    <row r="9" spans="1:9" x14ac:dyDescent="0.3">
      <c r="C9" s="3">
        <v>44245</v>
      </c>
      <c r="D9">
        <v>8</v>
      </c>
      <c r="F9" t="s">
        <v>224</v>
      </c>
      <c r="H9">
        <v>1</v>
      </c>
      <c r="I9" t="s">
        <v>251</v>
      </c>
    </row>
    <row r="10" spans="1:9" x14ac:dyDescent="0.3">
      <c r="C10" s="3">
        <v>44246</v>
      </c>
      <c r="D10">
        <v>9</v>
      </c>
      <c r="F10" t="s">
        <v>224</v>
      </c>
      <c r="H10">
        <v>1</v>
      </c>
    </row>
    <row r="11" spans="1:9" x14ac:dyDescent="0.3">
      <c r="C11" s="3">
        <v>44247</v>
      </c>
      <c r="D11">
        <v>10</v>
      </c>
      <c r="F11" t="s">
        <v>252</v>
      </c>
      <c r="H11">
        <v>0.78749999999999998</v>
      </c>
    </row>
    <row r="12" spans="1:9" x14ac:dyDescent="0.3">
      <c r="C12" s="3">
        <v>44248</v>
      </c>
      <c r="D12">
        <v>11</v>
      </c>
      <c r="F12" t="s">
        <v>252</v>
      </c>
      <c r="H12">
        <v>0.7</v>
      </c>
    </row>
    <row r="13" spans="1:9" x14ac:dyDescent="0.3">
      <c r="C13" s="3">
        <v>44249</v>
      </c>
      <c r="D13">
        <v>12</v>
      </c>
      <c r="F13" t="s">
        <v>252</v>
      </c>
      <c r="H13">
        <v>0.7</v>
      </c>
    </row>
    <row r="14" spans="1:9" x14ac:dyDescent="0.3">
      <c r="C14" s="3">
        <v>44250</v>
      </c>
      <c r="D14">
        <v>13</v>
      </c>
      <c r="F14" t="s">
        <v>252</v>
      </c>
      <c r="H14">
        <v>0.86250000000000004</v>
      </c>
    </row>
    <row r="15" spans="1:9" x14ac:dyDescent="0.3">
      <c r="C15" s="3">
        <v>44251</v>
      </c>
      <c r="D15">
        <v>14</v>
      </c>
      <c r="F15" t="s">
        <v>252</v>
      </c>
      <c r="H15">
        <v>0.83750000000000002</v>
      </c>
    </row>
    <row r="16" spans="1:9" x14ac:dyDescent="0.3">
      <c r="C16" s="3">
        <v>44252</v>
      </c>
      <c r="D16">
        <v>15</v>
      </c>
      <c r="F16" t="s">
        <v>252</v>
      </c>
      <c r="H16">
        <v>0.83750000000000002</v>
      </c>
    </row>
    <row r="17" spans="3:23" x14ac:dyDescent="0.3">
      <c r="C17" s="3">
        <v>44253</v>
      </c>
      <c r="D17">
        <v>16</v>
      </c>
      <c r="F17" t="s">
        <v>252</v>
      </c>
      <c r="H17">
        <v>0.8</v>
      </c>
    </row>
    <row r="18" spans="3:23" x14ac:dyDescent="0.3">
      <c r="C18" s="3">
        <v>44254</v>
      </c>
      <c r="D18">
        <v>17</v>
      </c>
      <c r="F18" t="s">
        <v>252</v>
      </c>
      <c r="H18">
        <v>0.88749999999999996</v>
      </c>
    </row>
    <row r="19" spans="3:23" x14ac:dyDescent="0.3">
      <c r="C19" s="3">
        <v>44256</v>
      </c>
      <c r="D19">
        <v>18</v>
      </c>
      <c r="F19" t="s">
        <v>252</v>
      </c>
      <c r="H19">
        <v>0.9375</v>
      </c>
    </row>
    <row r="20" spans="3:23" x14ac:dyDescent="0.3">
      <c r="C20" s="3">
        <v>44257</v>
      </c>
      <c r="D20">
        <v>19</v>
      </c>
      <c r="F20" t="s">
        <v>252</v>
      </c>
      <c r="H20">
        <v>0.875</v>
      </c>
    </row>
    <row r="21" spans="3:23" x14ac:dyDescent="0.3">
      <c r="C21" s="3">
        <v>44258</v>
      </c>
      <c r="D21">
        <v>20</v>
      </c>
      <c r="F21" t="s">
        <v>252</v>
      </c>
      <c r="H21">
        <v>1</v>
      </c>
    </row>
    <row r="22" spans="3:23" x14ac:dyDescent="0.3">
      <c r="C22" s="3">
        <v>44259</v>
      </c>
      <c r="D22">
        <v>21</v>
      </c>
      <c r="F22" t="s">
        <v>252</v>
      </c>
      <c r="H22">
        <v>0.9</v>
      </c>
    </row>
    <row r="24" spans="3:23" x14ac:dyDescent="0.3">
      <c r="G24" t="s">
        <v>53</v>
      </c>
      <c r="H24" t="s">
        <v>57</v>
      </c>
      <c r="I24" t="s">
        <v>58</v>
      </c>
      <c r="J24" t="s">
        <v>54</v>
      </c>
      <c r="K24" t="s">
        <v>56</v>
      </c>
      <c r="L24" t="s">
        <v>59</v>
      </c>
      <c r="M24" t="s">
        <v>60</v>
      </c>
      <c r="N24" t="s">
        <v>54</v>
      </c>
      <c r="O24" t="s">
        <v>56</v>
      </c>
      <c r="P24" t="s">
        <v>61</v>
      </c>
      <c r="Q24" t="s">
        <v>62</v>
      </c>
      <c r="R24" t="s">
        <v>54</v>
      </c>
      <c r="S24" t="s">
        <v>56</v>
      </c>
      <c r="T24" t="s">
        <v>63</v>
      </c>
      <c r="U24" t="s">
        <v>64</v>
      </c>
      <c r="V24" t="s">
        <v>54</v>
      </c>
      <c r="W24" t="s">
        <v>56</v>
      </c>
    </row>
    <row r="25" spans="3:23" x14ac:dyDescent="0.3">
      <c r="E25" s="3">
        <v>44260</v>
      </c>
      <c r="F25" t="s">
        <v>185</v>
      </c>
      <c r="G25">
        <v>2</v>
      </c>
      <c r="H25">
        <v>1.7451926870195</v>
      </c>
      <c r="I25">
        <v>1.4514634507047699</v>
      </c>
      <c r="J25">
        <v>0</v>
      </c>
      <c r="K25">
        <v>3</v>
      </c>
      <c r="L25">
        <v>1.6860550894025419</v>
      </c>
      <c r="M25">
        <v>1.1300120551984265</v>
      </c>
      <c r="N25">
        <v>1</v>
      </c>
      <c r="O25">
        <v>1</v>
      </c>
      <c r="P25">
        <v>1.5355241376386666</v>
      </c>
      <c r="Q25">
        <v>1.1549187777086756</v>
      </c>
      <c r="R25">
        <v>4</v>
      </c>
      <c r="S25">
        <v>0</v>
      </c>
      <c r="T25">
        <v>1.5677073022044576</v>
      </c>
      <c r="U25">
        <v>0.69943676213685613</v>
      </c>
      <c r="V25">
        <v>6</v>
      </c>
      <c r="W25">
        <v>0</v>
      </c>
    </row>
    <row r="26" spans="3:23" x14ac:dyDescent="0.3">
      <c r="C26" s="3"/>
      <c r="E26" s="3">
        <v>44261</v>
      </c>
      <c r="F26" t="s">
        <v>187</v>
      </c>
      <c r="G26">
        <v>3</v>
      </c>
      <c r="H26">
        <v>2.2386723496650416</v>
      </c>
      <c r="I26">
        <v>1.5731604973742432</v>
      </c>
      <c r="J26">
        <v>0</v>
      </c>
      <c r="K26">
        <v>3</v>
      </c>
      <c r="L26">
        <v>2.0900067187954998</v>
      </c>
      <c r="M26">
        <v>1.4575599310168801</v>
      </c>
      <c r="N26">
        <v>2</v>
      </c>
      <c r="O26">
        <v>1</v>
      </c>
      <c r="P26">
        <v>1.518714398761958</v>
      </c>
      <c r="Q26">
        <v>1.0482820088180766</v>
      </c>
      <c r="R26">
        <v>4</v>
      </c>
      <c r="S26">
        <v>0</v>
      </c>
      <c r="T26">
        <v>1.5545059902359586</v>
      </c>
      <c r="U26">
        <v>0.96658049695036319</v>
      </c>
      <c r="V26">
        <v>9</v>
      </c>
      <c r="W26">
        <v>0</v>
      </c>
    </row>
    <row r="27" spans="3:23" x14ac:dyDescent="0.3">
      <c r="C27" s="3"/>
      <c r="E27" s="3">
        <v>44263</v>
      </c>
      <c r="F27" t="s">
        <v>188</v>
      </c>
      <c r="G27">
        <v>2</v>
      </c>
      <c r="H27">
        <v>2.0065927490374582</v>
      </c>
      <c r="I27">
        <v>1.3122216081705442</v>
      </c>
      <c r="J27">
        <v>0</v>
      </c>
      <c r="K27">
        <v>2</v>
      </c>
      <c r="L27">
        <v>2.1166084935720426</v>
      </c>
      <c r="M27">
        <v>1.5599689232917662</v>
      </c>
      <c r="N27">
        <v>1</v>
      </c>
      <c r="O27">
        <v>1</v>
      </c>
      <c r="P27">
        <v>1.9718258285759169</v>
      </c>
      <c r="Q27">
        <v>1.3641787089673636</v>
      </c>
      <c r="R27">
        <v>2</v>
      </c>
      <c r="S27">
        <v>2</v>
      </c>
      <c r="T27">
        <v>1.4484902676012081</v>
      </c>
      <c r="U27">
        <v>0.64733988428457678</v>
      </c>
      <c r="V27">
        <v>0</v>
      </c>
      <c r="W27">
        <v>11</v>
      </c>
    </row>
    <row r="28" spans="3:23" x14ac:dyDescent="0.3">
      <c r="C28" s="3"/>
      <c r="E28" s="3">
        <v>44264</v>
      </c>
      <c r="F28" t="s">
        <v>189</v>
      </c>
      <c r="G28">
        <v>2</v>
      </c>
      <c r="H28">
        <v>1.9899017601730005</v>
      </c>
      <c r="I28">
        <v>1.3479329529953157</v>
      </c>
      <c r="J28">
        <v>0</v>
      </c>
      <c r="K28">
        <v>2</v>
      </c>
      <c r="L28">
        <v>1.6989934481875002</v>
      </c>
      <c r="M28">
        <v>1.4016833212574402</v>
      </c>
      <c r="N28">
        <v>1</v>
      </c>
      <c r="O28">
        <v>3</v>
      </c>
      <c r="P28">
        <v>1.8750769921832084</v>
      </c>
      <c r="Q28">
        <v>1.1134037725782233</v>
      </c>
      <c r="R28">
        <v>1</v>
      </c>
      <c r="S28">
        <v>1</v>
      </c>
      <c r="T28">
        <v>1.6473672192811664</v>
      </c>
      <c r="U28">
        <v>1.178398131891587</v>
      </c>
      <c r="V28">
        <v>8</v>
      </c>
      <c r="W28">
        <v>1</v>
      </c>
    </row>
    <row r="29" spans="3:23" x14ac:dyDescent="0.3">
      <c r="C29" s="3"/>
      <c r="E29" s="3">
        <v>44265</v>
      </c>
      <c r="F29" t="s">
        <v>190</v>
      </c>
      <c r="G29">
        <v>1</v>
      </c>
      <c r="H29">
        <v>2.0688607825885001</v>
      </c>
      <c r="I29">
        <v>1.4986373282198993</v>
      </c>
      <c r="J29">
        <v>0</v>
      </c>
      <c r="K29">
        <v>1</v>
      </c>
      <c r="L29">
        <v>2.1185010897670415</v>
      </c>
      <c r="M29">
        <v>1.4308058969255495</v>
      </c>
      <c r="N29">
        <v>2</v>
      </c>
      <c r="O29">
        <v>3</v>
      </c>
      <c r="P29">
        <v>2.1045709856203749</v>
      </c>
      <c r="Q29">
        <v>1.4786747909788884</v>
      </c>
      <c r="R29">
        <v>1</v>
      </c>
      <c r="S29">
        <v>2</v>
      </c>
      <c r="T29">
        <v>1.30348723997525</v>
      </c>
      <c r="U29">
        <v>0.71889537713518514</v>
      </c>
      <c r="V29">
        <v>0</v>
      </c>
      <c r="W29">
        <v>5</v>
      </c>
    </row>
    <row r="30" spans="3:23" x14ac:dyDescent="0.3">
      <c r="C30" s="3"/>
      <c r="E30" s="3">
        <v>44266</v>
      </c>
      <c r="F30" t="s">
        <v>191</v>
      </c>
      <c r="G30">
        <v>0</v>
      </c>
      <c r="H30">
        <v>1.7413848862742503</v>
      </c>
      <c r="I30">
        <v>1.4571088768477378</v>
      </c>
      <c r="J30">
        <v>0</v>
      </c>
      <c r="K30">
        <v>2</v>
      </c>
      <c r="L30">
        <v>2.0339121789008749</v>
      </c>
      <c r="M30">
        <v>1.645760510684245</v>
      </c>
      <c r="N30">
        <v>1</v>
      </c>
      <c r="O30">
        <v>4</v>
      </c>
      <c r="P30">
        <v>1.7011969828145002</v>
      </c>
      <c r="Q30">
        <v>1.2537437255383128</v>
      </c>
      <c r="R30">
        <v>3</v>
      </c>
      <c r="S30">
        <v>2</v>
      </c>
      <c r="T30">
        <v>1.350799230194875</v>
      </c>
      <c r="U30">
        <v>0.96480980721101328</v>
      </c>
      <c r="V30">
        <v>1</v>
      </c>
      <c r="W30">
        <v>6</v>
      </c>
    </row>
    <row r="31" spans="3:23" x14ac:dyDescent="0.3">
      <c r="C31" s="3"/>
      <c r="E31" s="3">
        <v>44267</v>
      </c>
      <c r="F31" t="s">
        <v>192</v>
      </c>
      <c r="G31">
        <v>1</v>
      </c>
      <c r="H31">
        <v>1.8847716463022082</v>
      </c>
      <c r="I31">
        <v>0.93047359465812329</v>
      </c>
      <c r="J31">
        <v>0</v>
      </c>
      <c r="K31">
        <v>0</v>
      </c>
      <c r="L31">
        <v>1.757535939954</v>
      </c>
      <c r="M31">
        <v>1.2734131226671079</v>
      </c>
      <c r="N31">
        <v>0</v>
      </c>
      <c r="O31">
        <v>1</v>
      </c>
      <c r="P31">
        <v>2.112503618630083</v>
      </c>
      <c r="Q31">
        <v>1.4087250781876861</v>
      </c>
      <c r="R31">
        <v>4</v>
      </c>
      <c r="S31">
        <v>1</v>
      </c>
      <c r="T31">
        <v>1.3964588031744585</v>
      </c>
      <c r="U31">
        <v>0.90292698251733894</v>
      </c>
      <c r="V31">
        <v>6</v>
      </c>
      <c r="W31">
        <v>1</v>
      </c>
    </row>
    <row r="32" spans="3:23" x14ac:dyDescent="0.3">
      <c r="C32" s="3"/>
      <c r="E32" s="3">
        <v>44268</v>
      </c>
      <c r="F32" t="s">
        <v>193</v>
      </c>
      <c r="G32">
        <v>0</v>
      </c>
      <c r="H32">
        <v>1.7710623850723335</v>
      </c>
      <c r="I32">
        <v>1.3600471238467591</v>
      </c>
      <c r="J32">
        <v>0</v>
      </c>
      <c r="K32">
        <v>3</v>
      </c>
      <c r="L32">
        <v>1.5920137254359163</v>
      </c>
      <c r="M32">
        <v>1.2751010868115811</v>
      </c>
      <c r="N32">
        <v>0</v>
      </c>
      <c r="O32">
        <v>2</v>
      </c>
      <c r="P32">
        <v>2.2925185301895001</v>
      </c>
      <c r="Q32">
        <v>1.2931816449961195</v>
      </c>
      <c r="R32">
        <v>1</v>
      </c>
      <c r="S32">
        <v>2</v>
      </c>
      <c r="T32">
        <v>1.2635777365862497</v>
      </c>
      <c r="U32">
        <v>0.67253472059800978</v>
      </c>
      <c r="V32">
        <v>8</v>
      </c>
      <c r="W32">
        <v>0</v>
      </c>
    </row>
    <row r="33" spans="3:23" x14ac:dyDescent="0.3">
      <c r="C33" s="3"/>
      <c r="E33" s="3">
        <v>44269</v>
      </c>
      <c r="F33" t="s">
        <v>194</v>
      </c>
      <c r="G33">
        <v>0</v>
      </c>
      <c r="H33">
        <v>1.488477368114083</v>
      </c>
      <c r="I33">
        <v>1.2019307380122859</v>
      </c>
      <c r="J33">
        <v>0</v>
      </c>
      <c r="K33">
        <v>0</v>
      </c>
      <c r="L33">
        <v>1.7536684942384999</v>
      </c>
      <c r="M33">
        <v>1.427215737026994</v>
      </c>
      <c r="N33">
        <v>0</v>
      </c>
      <c r="O33">
        <v>2</v>
      </c>
      <c r="P33">
        <v>1.8438665239960006</v>
      </c>
      <c r="Q33">
        <v>1.375354684273284</v>
      </c>
      <c r="R33">
        <v>1</v>
      </c>
      <c r="S33">
        <v>2</v>
      </c>
      <c r="T33">
        <v>1.4486144449967082</v>
      </c>
      <c r="U33">
        <v>0.75404439300692339</v>
      </c>
      <c r="V33">
        <v>5</v>
      </c>
      <c r="W33">
        <v>0</v>
      </c>
    </row>
    <row r="34" spans="3:23" x14ac:dyDescent="0.3">
      <c r="G34">
        <f>SUM(G25:G33)</f>
        <v>11</v>
      </c>
      <c r="H34">
        <f>AVERAGE(H25:H33)</f>
        <v>1.8816574015829306</v>
      </c>
      <c r="J34">
        <f>SUM(J25:J33)</f>
        <v>0</v>
      </c>
      <c r="K34">
        <f>SUM(K25:K33)</f>
        <v>16</v>
      </c>
      <c r="L34">
        <f>AVERAGE(L25:L33)</f>
        <v>1.8719216864726578</v>
      </c>
      <c r="N34">
        <f>SUM(N25:N33)</f>
        <v>8</v>
      </c>
      <c r="O34">
        <f>SUM(O25:O33)</f>
        <v>18</v>
      </c>
      <c r="P34">
        <f>AVERAGE(P25:P33)</f>
        <v>1.883977555378912</v>
      </c>
      <c r="R34">
        <f>SUM(R25:R33)</f>
        <v>21</v>
      </c>
      <c r="S34">
        <f>SUM(S25:S33)</f>
        <v>12</v>
      </c>
      <c r="T34">
        <f>AVERAGE(T25:T33)</f>
        <v>1.4423342482500372</v>
      </c>
      <c r="V34">
        <f>SUM(V25:V33)</f>
        <v>43</v>
      </c>
      <c r="W34">
        <f>SUM(W25:W33)</f>
        <v>24</v>
      </c>
    </row>
    <row r="36" spans="3:23" x14ac:dyDescent="0.3">
      <c r="F36" t="s">
        <v>135</v>
      </c>
    </row>
    <row r="37" spans="3:23" x14ac:dyDescent="0.3">
      <c r="G37" t="s">
        <v>209</v>
      </c>
      <c r="H37" t="s">
        <v>210</v>
      </c>
      <c r="I37" t="s">
        <v>211</v>
      </c>
      <c r="J37" t="s">
        <v>212</v>
      </c>
    </row>
    <row r="38" spans="3:23" x14ac:dyDescent="0.3">
      <c r="E38" s="3">
        <v>44260</v>
      </c>
      <c r="F38" t="s">
        <v>185</v>
      </c>
      <c r="G38">
        <v>1.8055355133250002</v>
      </c>
      <c r="H38">
        <v>1.478451177305</v>
      </c>
      <c r="I38">
        <v>1.059818000885</v>
      </c>
      <c r="J38">
        <v>1.1210563850800002</v>
      </c>
    </row>
    <row r="39" spans="3:23" x14ac:dyDescent="0.3">
      <c r="E39" s="3">
        <v>44261</v>
      </c>
      <c r="F39" t="s">
        <v>187</v>
      </c>
      <c r="G39">
        <v>1.0244159864365001</v>
      </c>
      <c r="H39">
        <v>1.38825562765</v>
      </c>
      <c r="I39">
        <v>1.0588006131000001</v>
      </c>
      <c r="J39">
        <v>1.5269608856749999</v>
      </c>
    </row>
    <row r="40" spans="3:23" x14ac:dyDescent="0.3">
      <c r="E40" s="3">
        <v>44263</v>
      </c>
      <c r="F40" t="s">
        <v>188</v>
      </c>
      <c r="G40">
        <v>1.8065138027200001</v>
      </c>
      <c r="H40">
        <v>1.64450355</v>
      </c>
      <c r="I40">
        <v>1.4773134831400001</v>
      </c>
      <c r="J40">
        <v>1.353077575565</v>
      </c>
    </row>
    <row r="41" spans="3:23" x14ac:dyDescent="0.3">
      <c r="E41" s="3">
        <v>44264</v>
      </c>
      <c r="F41" t="s">
        <v>189</v>
      </c>
      <c r="G41">
        <v>1.65247642059</v>
      </c>
      <c r="H41">
        <v>1.2324620604500001</v>
      </c>
      <c r="I41">
        <v>1.56754898243</v>
      </c>
      <c r="J41">
        <v>1.236614798865</v>
      </c>
    </row>
    <row r="42" spans="3:23" x14ac:dyDescent="0.3">
      <c r="E42" s="3">
        <v>44265</v>
      </c>
      <c r="F42" t="s">
        <v>190</v>
      </c>
      <c r="G42">
        <v>1.4639672180450001</v>
      </c>
      <c r="H42">
        <v>1.526627196815</v>
      </c>
      <c r="I42">
        <v>1.5987451154050001</v>
      </c>
      <c r="J42">
        <v>1.0679497817349999</v>
      </c>
    </row>
    <row r="43" spans="3:23" x14ac:dyDescent="0.3">
      <c r="E43" s="3">
        <v>44266</v>
      </c>
      <c r="F43" t="s">
        <v>191</v>
      </c>
      <c r="G43">
        <v>1.30638313599</v>
      </c>
      <c r="H43">
        <v>1.31831582458</v>
      </c>
      <c r="I43">
        <v>1.5816653893399999</v>
      </c>
      <c r="J43">
        <v>0.97503341460850002</v>
      </c>
    </row>
    <row r="44" spans="3:23" x14ac:dyDescent="0.3">
      <c r="E44" s="3">
        <v>44267</v>
      </c>
      <c r="F44" t="s">
        <v>192</v>
      </c>
      <c r="G44">
        <v>1.7386176955199999</v>
      </c>
      <c r="H44">
        <v>1.5592536245850002</v>
      </c>
      <c r="I44">
        <v>1.4137029808500001</v>
      </c>
      <c r="J44">
        <v>1.2176896801399999</v>
      </c>
    </row>
    <row r="45" spans="3:23" x14ac:dyDescent="0.3">
      <c r="E45" s="3">
        <v>44268</v>
      </c>
      <c r="F45" t="s">
        <v>193</v>
      </c>
      <c r="G45">
        <v>1.37368112389</v>
      </c>
      <c r="H45">
        <v>1.1007715496550001</v>
      </c>
      <c r="I45">
        <v>1.9599405268400001</v>
      </c>
      <c r="J45">
        <v>1.12188236651</v>
      </c>
    </row>
    <row r="46" spans="3:23" x14ac:dyDescent="0.3">
      <c r="E46" s="3">
        <v>44269</v>
      </c>
      <c r="F46" t="s">
        <v>194</v>
      </c>
      <c r="G46">
        <v>1.0138678321399999</v>
      </c>
      <c r="H46">
        <v>1.168803163105</v>
      </c>
      <c r="I46">
        <v>1.1912012892149999</v>
      </c>
      <c r="J46">
        <v>1.2853750487600002</v>
      </c>
    </row>
    <row r="47" spans="3:23" x14ac:dyDescent="0.3">
      <c r="G47">
        <f>AVERAGE(G38:G46)</f>
        <v>1.4650509698507226</v>
      </c>
      <c r="H47">
        <f t="shared" ref="H47:J47" si="0">AVERAGE(H38:H46)</f>
        <v>1.3797159749050003</v>
      </c>
      <c r="I47">
        <f t="shared" si="0"/>
        <v>1.4343040423561113</v>
      </c>
      <c r="J47">
        <f t="shared" si="0"/>
        <v>1.2117377707709445</v>
      </c>
    </row>
    <row r="49" spans="1:23" x14ac:dyDescent="0.3">
      <c r="A49" t="s">
        <v>0</v>
      </c>
      <c r="B49" t="s">
        <v>12</v>
      </c>
      <c r="C49" t="s">
        <v>3</v>
      </c>
      <c r="D49" t="s">
        <v>4</v>
      </c>
      <c r="E49" t="s">
        <v>14</v>
      </c>
      <c r="F49" t="s">
        <v>5</v>
      </c>
      <c r="G49" t="s">
        <v>75</v>
      </c>
      <c r="H49" t="s">
        <v>1</v>
      </c>
    </row>
    <row r="50" spans="1:23" x14ac:dyDescent="0.3">
      <c r="A50" t="s">
        <v>162</v>
      </c>
      <c r="B50">
        <v>2017</v>
      </c>
      <c r="C50" s="3">
        <v>44270</v>
      </c>
      <c r="F50" t="s">
        <v>295</v>
      </c>
      <c r="H50">
        <v>0.82499999999999996</v>
      </c>
      <c r="I50" t="s">
        <v>292</v>
      </c>
    </row>
    <row r="52" spans="1:23" x14ac:dyDescent="0.3">
      <c r="A52" t="s">
        <v>0</v>
      </c>
      <c r="B52" t="s">
        <v>12</v>
      </c>
      <c r="C52" t="s">
        <v>3</v>
      </c>
      <c r="D52" t="s">
        <v>4</v>
      </c>
      <c r="E52" t="s">
        <v>14</v>
      </c>
      <c r="F52" t="s">
        <v>5</v>
      </c>
      <c r="G52" t="s">
        <v>53</v>
      </c>
      <c r="H52" t="s">
        <v>57</v>
      </c>
      <c r="I52" t="s">
        <v>58</v>
      </c>
      <c r="J52" t="s">
        <v>54</v>
      </c>
      <c r="K52" t="s">
        <v>56</v>
      </c>
      <c r="L52" t="s">
        <v>59</v>
      </c>
      <c r="M52" t="s">
        <v>60</v>
      </c>
      <c r="N52" t="s">
        <v>54</v>
      </c>
      <c r="O52" t="s">
        <v>56</v>
      </c>
      <c r="P52" t="s">
        <v>61</v>
      </c>
      <c r="Q52" t="s">
        <v>62</v>
      </c>
      <c r="R52" t="s">
        <v>54</v>
      </c>
      <c r="S52" t="s">
        <v>56</v>
      </c>
      <c r="T52" t="s">
        <v>63</v>
      </c>
      <c r="U52" t="s">
        <v>64</v>
      </c>
    </row>
    <row r="53" spans="1:23" x14ac:dyDescent="0.3">
      <c r="A53" t="s">
        <v>162</v>
      </c>
      <c r="B53">
        <v>2017</v>
      </c>
      <c r="C53" s="3">
        <v>44271</v>
      </c>
      <c r="E53" t="s">
        <v>185</v>
      </c>
      <c r="F53" t="s">
        <v>292</v>
      </c>
      <c r="G53">
        <v>0</v>
      </c>
      <c r="H53">
        <v>2.2691995807592917</v>
      </c>
      <c r="I53">
        <v>1.5508340727693752</v>
      </c>
      <c r="J53">
        <v>0</v>
      </c>
      <c r="K53">
        <v>2</v>
      </c>
      <c r="L53">
        <v>1.651009064573417</v>
      </c>
      <c r="M53">
        <v>1.3757220057925788</v>
      </c>
      <c r="N53">
        <v>2</v>
      </c>
      <c r="O53">
        <v>0</v>
      </c>
      <c r="P53">
        <v>1.3964816722890836</v>
      </c>
      <c r="Q53">
        <v>1.0061344315599137</v>
      </c>
      <c r="R53">
        <v>5</v>
      </c>
      <c r="S53">
        <v>0</v>
      </c>
      <c r="T53">
        <v>1.1719988366280834</v>
      </c>
      <c r="U53">
        <v>1.001917224694493</v>
      </c>
      <c r="V53">
        <v>7</v>
      </c>
      <c r="W53">
        <v>0</v>
      </c>
    </row>
    <row r="54" spans="1:23" x14ac:dyDescent="0.3">
      <c r="A54" t="s">
        <v>162</v>
      </c>
      <c r="B54">
        <v>2017</v>
      </c>
      <c r="C54" s="3">
        <v>44272</v>
      </c>
      <c r="E54" t="s">
        <v>187</v>
      </c>
      <c r="F54" t="s">
        <v>292</v>
      </c>
      <c r="G54">
        <v>0</v>
      </c>
      <c r="H54">
        <v>1.5106563862755413</v>
      </c>
      <c r="I54">
        <v>0.82351108366734427</v>
      </c>
      <c r="J54">
        <v>0</v>
      </c>
      <c r="K54">
        <v>0</v>
      </c>
      <c r="L54">
        <v>1.1375198822272916</v>
      </c>
      <c r="M54">
        <v>0.81084139808724731</v>
      </c>
      <c r="N54">
        <v>0</v>
      </c>
      <c r="O54">
        <v>0</v>
      </c>
      <c r="P54">
        <v>1.0294949892242502</v>
      </c>
      <c r="Q54">
        <v>0.6345410232428822</v>
      </c>
      <c r="R54">
        <v>2</v>
      </c>
      <c r="S54">
        <v>0</v>
      </c>
      <c r="T54">
        <v>1.0607582611517916</v>
      </c>
      <c r="U54">
        <v>0.79074197158930415</v>
      </c>
      <c r="V54">
        <v>2</v>
      </c>
      <c r="W54">
        <v>0</v>
      </c>
    </row>
    <row r="55" spans="1:23" x14ac:dyDescent="0.3">
      <c r="A55" t="s">
        <v>162</v>
      </c>
      <c r="B55">
        <v>2017</v>
      </c>
      <c r="C55" s="3">
        <v>44273</v>
      </c>
      <c r="E55" t="s">
        <v>188</v>
      </c>
      <c r="F55" t="s">
        <v>292</v>
      </c>
      <c r="G55">
        <v>0</v>
      </c>
      <c r="H55">
        <v>1.3149600177685834</v>
      </c>
      <c r="I55">
        <v>0.83813302224991171</v>
      </c>
      <c r="J55">
        <v>0</v>
      </c>
      <c r="K55">
        <v>0</v>
      </c>
      <c r="L55">
        <v>1.2856610827772081</v>
      </c>
      <c r="M55">
        <v>0.99161095153574641</v>
      </c>
      <c r="N55">
        <v>0</v>
      </c>
      <c r="O55">
        <v>0</v>
      </c>
      <c r="P55">
        <v>0.97254756776258333</v>
      </c>
      <c r="Q55">
        <v>0.62701272499796246</v>
      </c>
      <c r="R55">
        <v>0</v>
      </c>
      <c r="S55">
        <v>0</v>
      </c>
      <c r="T55">
        <v>1.026728287273625</v>
      </c>
      <c r="U55">
        <v>0.67284737042811227</v>
      </c>
      <c r="V55">
        <v>5</v>
      </c>
      <c r="W55">
        <v>0</v>
      </c>
    </row>
    <row r="56" spans="1:23" x14ac:dyDescent="0.3">
      <c r="A56" t="s">
        <v>162</v>
      </c>
      <c r="B56">
        <v>2017</v>
      </c>
      <c r="C56" s="3">
        <v>44274</v>
      </c>
      <c r="E56" t="s">
        <v>189</v>
      </c>
      <c r="F56" t="s">
        <v>292</v>
      </c>
      <c r="G56">
        <v>1</v>
      </c>
      <c r="H56">
        <v>1.3013322045664586</v>
      </c>
      <c r="I56">
        <v>0.88906697697476456</v>
      </c>
      <c r="J56">
        <v>0</v>
      </c>
      <c r="K56">
        <v>0</v>
      </c>
      <c r="L56">
        <v>1.1225173612882502</v>
      </c>
      <c r="M56">
        <v>0.91831019573500905</v>
      </c>
      <c r="N56">
        <v>0</v>
      </c>
      <c r="O56">
        <v>0</v>
      </c>
      <c r="P56">
        <v>1.4810435811957916</v>
      </c>
      <c r="Q56">
        <v>1.3041054694964347</v>
      </c>
      <c r="R56">
        <v>3</v>
      </c>
      <c r="S56">
        <v>1</v>
      </c>
      <c r="T56">
        <v>0.90961397535729172</v>
      </c>
      <c r="U56">
        <v>0.55157666563791263</v>
      </c>
      <c r="V56">
        <v>2</v>
      </c>
      <c r="W56">
        <v>0</v>
      </c>
    </row>
    <row r="57" spans="1:23" x14ac:dyDescent="0.3">
      <c r="A57" t="s">
        <v>162</v>
      </c>
      <c r="B57">
        <v>2017</v>
      </c>
      <c r="C57" s="3">
        <v>44275</v>
      </c>
      <c r="E57" t="s">
        <v>190</v>
      </c>
      <c r="F57" t="s">
        <v>292</v>
      </c>
      <c r="G57">
        <v>0</v>
      </c>
      <c r="H57">
        <v>1.4486341206722082</v>
      </c>
      <c r="I57">
        <v>1.233973927640988</v>
      </c>
      <c r="J57">
        <v>0</v>
      </c>
      <c r="K57">
        <v>1</v>
      </c>
      <c r="L57">
        <v>1.8485542178043746</v>
      </c>
      <c r="M57">
        <v>1.2970274422572015</v>
      </c>
      <c r="N57">
        <v>1</v>
      </c>
      <c r="O57">
        <v>0</v>
      </c>
      <c r="P57">
        <v>1.3985359853953752</v>
      </c>
      <c r="Q57">
        <v>1.064823834492439</v>
      </c>
      <c r="R57">
        <v>1</v>
      </c>
      <c r="S57">
        <v>0</v>
      </c>
      <c r="T57">
        <v>1.0460443863145417</v>
      </c>
      <c r="U57">
        <v>0.66773150983502327</v>
      </c>
      <c r="V57">
        <v>5</v>
      </c>
      <c r="W57">
        <v>0</v>
      </c>
    </row>
    <row r="58" spans="1:23" x14ac:dyDescent="0.3">
      <c r="A58" t="s">
        <v>162</v>
      </c>
      <c r="B58">
        <v>2017</v>
      </c>
      <c r="C58" s="3">
        <v>44276</v>
      </c>
      <c r="E58" t="s">
        <v>191</v>
      </c>
      <c r="F58" t="s">
        <v>292</v>
      </c>
      <c r="G58">
        <v>0</v>
      </c>
      <c r="H58">
        <v>1.5794062176260419</v>
      </c>
      <c r="I58">
        <v>1.123994533364109</v>
      </c>
      <c r="J58">
        <v>0</v>
      </c>
      <c r="K58">
        <v>0</v>
      </c>
      <c r="L58">
        <v>1.4797835179969168</v>
      </c>
      <c r="M58">
        <v>1.1727158637435886</v>
      </c>
      <c r="N58">
        <v>1</v>
      </c>
      <c r="O58">
        <v>1</v>
      </c>
      <c r="P58">
        <v>1.2761425993083748</v>
      </c>
      <c r="Q58">
        <v>1.1218076222516009</v>
      </c>
      <c r="R58">
        <v>4</v>
      </c>
      <c r="S58">
        <v>1</v>
      </c>
      <c r="T58">
        <v>0.94253796138220836</v>
      </c>
      <c r="U58">
        <v>0.74751212455812155</v>
      </c>
      <c r="V58">
        <v>0</v>
      </c>
      <c r="W58">
        <v>0</v>
      </c>
    </row>
    <row r="59" spans="1:23" x14ac:dyDescent="0.3">
      <c r="A59" t="s">
        <v>162</v>
      </c>
      <c r="B59">
        <v>2017</v>
      </c>
      <c r="C59" s="3">
        <v>44277</v>
      </c>
      <c r="E59" t="s">
        <v>192</v>
      </c>
      <c r="F59" t="s">
        <v>292</v>
      </c>
      <c r="G59">
        <v>0</v>
      </c>
      <c r="H59">
        <v>1.1246149508121253</v>
      </c>
      <c r="I59">
        <v>0.71953642156268904</v>
      </c>
      <c r="J59">
        <v>0</v>
      </c>
      <c r="K59">
        <v>0</v>
      </c>
      <c r="L59">
        <v>1.8972608108539586</v>
      </c>
      <c r="M59">
        <v>1.2844758823212263</v>
      </c>
      <c r="N59">
        <v>1</v>
      </c>
      <c r="O59">
        <v>0</v>
      </c>
      <c r="P59">
        <v>1.0795841036151665</v>
      </c>
      <c r="Q59">
        <v>0.79379963780353469</v>
      </c>
      <c r="R59">
        <v>0</v>
      </c>
      <c r="S59">
        <v>0</v>
      </c>
      <c r="T59">
        <v>1.1608378230382919</v>
      </c>
      <c r="U59">
        <v>0.92028438076935615</v>
      </c>
      <c r="V59">
        <v>7</v>
      </c>
      <c r="W59">
        <v>0</v>
      </c>
    </row>
    <row r="60" spans="1:23" x14ac:dyDescent="0.3">
      <c r="A60" t="s">
        <v>162</v>
      </c>
      <c r="B60">
        <v>2017</v>
      </c>
      <c r="C60" s="3">
        <v>44278</v>
      </c>
      <c r="E60" t="s">
        <v>193</v>
      </c>
      <c r="F60" t="s">
        <v>292</v>
      </c>
      <c r="G60">
        <v>0</v>
      </c>
      <c r="H60">
        <v>1.4081880686924999</v>
      </c>
      <c r="I60">
        <v>1.2962941112240527</v>
      </c>
      <c r="J60">
        <v>0</v>
      </c>
      <c r="K60">
        <v>1</v>
      </c>
      <c r="L60">
        <v>1.4351765796538329</v>
      </c>
      <c r="M60">
        <v>1.2553144916130874</v>
      </c>
      <c r="N60">
        <v>1</v>
      </c>
      <c r="O60">
        <v>2</v>
      </c>
      <c r="P60">
        <v>1.2092693117439999</v>
      </c>
      <c r="Q60">
        <v>0.97611073113181879</v>
      </c>
      <c r="R60">
        <v>1</v>
      </c>
      <c r="S60">
        <v>0</v>
      </c>
      <c r="T60">
        <v>1.0932600315553331</v>
      </c>
      <c r="U60">
        <v>0.76304070445679939</v>
      </c>
      <c r="V60">
        <v>1</v>
      </c>
      <c r="W60">
        <v>0</v>
      </c>
    </row>
    <row r="61" spans="1:23" x14ac:dyDescent="0.3">
      <c r="A61" t="s">
        <v>162</v>
      </c>
      <c r="B61">
        <v>2017</v>
      </c>
      <c r="C61" s="3">
        <v>44279</v>
      </c>
      <c r="E61" t="s">
        <v>194</v>
      </c>
      <c r="F61" t="s">
        <v>292</v>
      </c>
      <c r="G61">
        <v>0</v>
      </c>
      <c r="H61">
        <v>1.32569722408475</v>
      </c>
      <c r="I61">
        <v>0.95558509748742748</v>
      </c>
      <c r="J61">
        <v>0</v>
      </c>
      <c r="K61">
        <v>0</v>
      </c>
      <c r="L61">
        <v>1.3549957918633746</v>
      </c>
      <c r="M61">
        <v>1.1168507008685584</v>
      </c>
      <c r="N61">
        <v>0</v>
      </c>
      <c r="O61">
        <v>0</v>
      </c>
      <c r="P61">
        <v>1.2052145540650416</v>
      </c>
      <c r="Q61">
        <v>0.97950948201991794</v>
      </c>
      <c r="R61">
        <v>1</v>
      </c>
      <c r="S61">
        <v>0</v>
      </c>
      <c r="T61">
        <v>1.0049072919579169</v>
      </c>
      <c r="U61">
        <v>0.50951065236123694</v>
      </c>
      <c r="V61">
        <v>1</v>
      </c>
      <c r="W61">
        <v>0</v>
      </c>
    </row>
    <row r="62" spans="1:23" x14ac:dyDescent="0.3">
      <c r="G62">
        <f>SUM(G53:G61)</f>
        <v>1</v>
      </c>
      <c r="H62">
        <f>AVERAGE(H53:H61)</f>
        <v>1.4758543079175002</v>
      </c>
      <c r="J62">
        <f>SUM(J53:J61)</f>
        <v>0</v>
      </c>
      <c r="K62">
        <f>SUM(K53:K61)</f>
        <v>4</v>
      </c>
      <c r="L62">
        <f>AVERAGE(L53:L61)</f>
        <v>1.468053145448736</v>
      </c>
      <c r="N62">
        <f>SUM(N53:N61)</f>
        <v>6</v>
      </c>
      <c r="O62">
        <f>SUM(O53:O61)</f>
        <v>3</v>
      </c>
      <c r="P62">
        <f>AVERAGE(P53:P61)</f>
        <v>1.2275904849555184</v>
      </c>
      <c r="R62">
        <f>SUM(R53:R61)</f>
        <v>17</v>
      </c>
      <c r="S62">
        <f>SUM(S53:S61)</f>
        <v>2</v>
      </c>
      <c r="T62">
        <f>AVERAGE(T53:T61)</f>
        <v>1.0462985394065649</v>
      </c>
      <c r="V62">
        <f>SUM(V53:V61)</f>
        <v>30</v>
      </c>
      <c r="W62">
        <f>SUM(W53:W61)</f>
        <v>0</v>
      </c>
    </row>
    <row r="65" spans="6:10" x14ac:dyDescent="0.3">
      <c r="F65" t="s">
        <v>135</v>
      </c>
    </row>
    <row r="66" spans="6:10" x14ac:dyDescent="0.3">
      <c r="G66" t="s">
        <v>209</v>
      </c>
      <c r="H66" t="s">
        <v>210</v>
      </c>
      <c r="I66" t="s">
        <v>211</v>
      </c>
      <c r="J66" t="s">
        <v>212</v>
      </c>
    </row>
    <row r="67" spans="6:10" x14ac:dyDescent="0.3">
      <c r="F67" t="s">
        <v>185</v>
      </c>
      <c r="G67">
        <v>1.66536096979</v>
      </c>
      <c r="H67">
        <v>1.091228154305</v>
      </c>
      <c r="I67">
        <v>1.09111332748</v>
      </c>
      <c r="J67">
        <v>0.80146705570950005</v>
      </c>
    </row>
    <row r="68" spans="6:10" x14ac:dyDescent="0.3">
      <c r="F68" t="s">
        <v>187</v>
      </c>
      <c r="G68">
        <v>1.3208032405200001</v>
      </c>
      <c r="H68">
        <v>0.95879396454300003</v>
      </c>
      <c r="I68">
        <v>0.81594461514649996</v>
      </c>
      <c r="J68">
        <v>0.79371750944149999</v>
      </c>
    </row>
    <row r="69" spans="6:10" x14ac:dyDescent="0.3">
      <c r="F69" t="s">
        <v>188</v>
      </c>
      <c r="G69">
        <v>1.045414629675</v>
      </c>
      <c r="H69">
        <v>0.86374423220500007</v>
      </c>
      <c r="I69">
        <v>0.77776303933199997</v>
      </c>
      <c r="J69">
        <v>0.88469327328500003</v>
      </c>
    </row>
    <row r="70" spans="6:10" x14ac:dyDescent="0.3">
      <c r="F70" t="s">
        <v>189</v>
      </c>
      <c r="G70">
        <v>0.94875048835700004</v>
      </c>
      <c r="H70">
        <v>0.7857039782245</v>
      </c>
      <c r="I70">
        <v>0.9524168399945</v>
      </c>
      <c r="J70">
        <v>0.75908811738199999</v>
      </c>
    </row>
    <row r="71" spans="6:10" x14ac:dyDescent="0.3">
      <c r="F71" t="s">
        <v>190</v>
      </c>
      <c r="G71">
        <v>1.0515299819399999</v>
      </c>
      <c r="H71">
        <v>1.5968482618349999</v>
      </c>
      <c r="I71">
        <v>1.1214390171700002</v>
      </c>
      <c r="J71">
        <v>0.87937555654200006</v>
      </c>
    </row>
    <row r="72" spans="6:10" x14ac:dyDescent="0.3">
      <c r="F72" t="s">
        <v>191</v>
      </c>
      <c r="G72">
        <v>1.1790023000800001</v>
      </c>
      <c r="H72">
        <v>1.0113279201625001</v>
      </c>
      <c r="I72">
        <v>1.0531861865300001</v>
      </c>
      <c r="J72">
        <v>0.62614805839249998</v>
      </c>
    </row>
    <row r="73" spans="6:10" x14ac:dyDescent="0.3">
      <c r="F73" t="s">
        <v>192</v>
      </c>
      <c r="G73">
        <v>0.82442680923449996</v>
      </c>
      <c r="H73">
        <v>1.1389505309749999</v>
      </c>
      <c r="I73">
        <v>0.72829235478749998</v>
      </c>
      <c r="J73">
        <v>0.76187648978599998</v>
      </c>
    </row>
    <row r="74" spans="6:10" x14ac:dyDescent="0.3">
      <c r="F74" t="s">
        <v>193</v>
      </c>
      <c r="G74">
        <v>0.79342716911900002</v>
      </c>
      <c r="H74">
        <v>1.13492761479</v>
      </c>
      <c r="I74">
        <v>0.87127944044950001</v>
      </c>
      <c r="J74">
        <v>0.80410765083800007</v>
      </c>
    </row>
    <row r="75" spans="6:10" x14ac:dyDescent="0.3">
      <c r="F75" t="s">
        <v>194</v>
      </c>
      <c r="G75">
        <v>1.1667189475550002</v>
      </c>
      <c r="H75">
        <v>0.94589498887949996</v>
      </c>
      <c r="I75">
        <v>0.7739949528765</v>
      </c>
      <c r="J75">
        <v>0.86125338652349992</v>
      </c>
    </row>
    <row r="76" spans="6:10" x14ac:dyDescent="0.3">
      <c r="G76">
        <f>AVERAGE(G67:G75)</f>
        <v>1.1106038373633891</v>
      </c>
      <c r="H76">
        <f t="shared" ref="H76:J76" si="1">AVERAGE(H67:H75)</f>
        <v>1.0586021828799446</v>
      </c>
      <c r="I76">
        <f t="shared" si="1"/>
        <v>0.90949219708516671</v>
      </c>
      <c r="J76">
        <f t="shared" si="1"/>
        <v>0.79685856643333342</v>
      </c>
    </row>
  </sheetData>
  <phoneticPr fontId="2"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4EB04-2212-48AA-8E05-056DEC9F5EB3}">
  <dimension ref="A1:W72"/>
  <sheetViews>
    <sheetView topLeftCell="D40" workbookViewId="0">
      <selection activeCell="N57" sqref="N57"/>
    </sheetView>
  </sheetViews>
  <sheetFormatPr defaultRowHeight="14.4" x14ac:dyDescent="0.3"/>
  <sheetData>
    <row r="1" spans="1:23" x14ac:dyDescent="0.3">
      <c r="A1" t="s">
        <v>0</v>
      </c>
      <c r="B1" t="s">
        <v>217</v>
      </c>
      <c r="C1" t="s">
        <v>3</v>
      </c>
      <c r="D1" t="s">
        <v>4</v>
      </c>
      <c r="E1" t="s">
        <v>14</v>
      </c>
      <c r="F1" t="s">
        <v>5</v>
      </c>
      <c r="G1" t="s">
        <v>75</v>
      </c>
      <c r="H1" t="s">
        <v>1</v>
      </c>
      <c r="I1" t="s">
        <v>300</v>
      </c>
    </row>
    <row r="2" spans="1:23" x14ac:dyDescent="0.3">
      <c r="A2" t="s">
        <v>298</v>
      </c>
      <c r="B2">
        <v>2007</v>
      </c>
      <c r="C2" s="3">
        <v>44256</v>
      </c>
      <c r="D2">
        <v>1</v>
      </c>
      <c r="E2">
        <v>1</v>
      </c>
      <c r="F2" t="s">
        <v>198</v>
      </c>
      <c r="H2">
        <v>0.95</v>
      </c>
      <c r="I2" t="s">
        <v>251</v>
      </c>
    </row>
    <row r="3" spans="1:23" x14ac:dyDescent="0.3">
      <c r="A3" t="s">
        <v>298</v>
      </c>
      <c r="B3">
        <v>2007</v>
      </c>
      <c r="C3" s="3">
        <v>44257</v>
      </c>
      <c r="D3">
        <v>2</v>
      </c>
      <c r="E3">
        <v>2</v>
      </c>
      <c r="F3" t="s">
        <v>198</v>
      </c>
      <c r="H3">
        <v>1</v>
      </c>
      <c r="I3" t="s">
        <v>251</v>
      </c>
    </row>
    <row r="4" spans="1:23" x14ac:dyDescent="0.3">
      <c r="A4" t="s">
        <v>298</v>
      </c>
      <c r="B4">
        <v>2007</v>
      </c>
      <c r="C4" s="3">
        <v>44258</v>
      </c>
      <c r="D4">
        <v>3</v>
      </c>
      <c r="E4">
        <v>1</v>
      </c>
      <c r="F4" t="s">
        <v>299</v>
      </c>
      <c r="H4">
        <v>0.15</v>
      </c>
      <c r="I4" t="s">
        <v>251</v>
      </c>
    </row>
    <row r="5" spans="1:23" x14ac:dyDescent="0.3">
      <c r="A5" t="s">
        <v>298</v>
      </c>
      <c r="B5">
        <v>2007</v>
      </c>
      <c r="C5" s="3">
        <v>44259</v>
      </c>
      <c r="D5">
        <v>4</v>
      </c>
      <c r="E5">
        <v>2</v>
      </c>
      <c r="F5" t="s">
        <v>299</v>
      </c>
      <c r="H5">
        <v>0.88749999999999996</v>
      </c>
      <c r="I5" t="s">
        <v>251</v>
      </c>
    </row>
    <row r="6" spans="1:23" x14ac:dyDescent="0.3">
      <c r="A6" t="s">
        <v>298</v>
      </c>
      <c r="B6">
        <v>2007</v>
      </c>
      <c r="C6" s="3">
        <v>44260</v>
      </c>
      <c r="D6">
        <v>5</v>
      </c>
      <c r="E6">
        <v>3</v>
      </c>
      <c r="F6" t="s">
        <v>299</v>
      </c>
      <c r="H6">
        <v>1</v>
      </c>
    </row>
    <row r="7" spans="1:23" x14ac:dyDescent="0.3">
      <c r="A7" t="s">
        <v>298</v>
      </c>
      <c r="B7">
        <v>2007</v>
      </c>
      <c r="C7" s="3">
        <v>44261</v>
      </c>
      <c r="D7">
        <v>6</v>
      </c>
      <c r="E7">
        <v>4</v>
      </c>
      <c r="F7" t="s">
        <v>299</v>
      </c>
      <c r="H7">
        <v>1</v>
      </c>
    </row>
    <row r="8" spans="1:23" x14ac:dyDescent="0.3">
      <c r="A8" t="s">
        <v>298</v>
      </c>
      <c r="B8">
        <v>2007</v>
      </c>
      <c r="C8" s="3">
        <v>44263</v>
      </c>
      <c r="D8">
        <v>7</v>
      </c>
      <c r="E8">
        <v>1</v>
      </c>
      <c r="F8" t="s">
        <v>305</v>
      </c>
      <c r="H8">
        <v>0.98750000000000004</v>
      </c>
    </row>
    <row r="9" spans="1:23" x14ac:dyDescent="0.3">
      <c r="A9" t="s">
        <v>298</v>
      </c>
      <c r="B9">
        <v>2007</v>
      </c>
      <c r="C9" s="3">
        <v>44264</v>
      </c>
      <c r="D9">
        <v>8</v>
      </c>
      <c r="E9">
        <v>2</v>
      </c>
      <c r="F9" t="s">
        <v>305</v>
      </c>
      <c r="H9">
        <v>1</v>
      </c>
    </row>
    <row r="10" spans="1:23" x14ac:dyDescent="0.3">
      <c r="A10" t="s">
        <v>298</v>
      </c>
      <c r="B10">
        <v>2007</v>
      </c>
      <c r="C10" s="3">
        <v>44265</v>
      </c>
      <c r="D10">
        <v>9</v>
      </c>
      <c r="E10">
        <v>1</v>
      </c>
      <c r="F10" t="s">
        <v>308</v>
      </c>
      <c r="H10">
        <v>0.97499999999999998</v>
      </c>
    </row>
    <row r="11" spans="1:23" x14ac:dyDescent="0.3">
      <c r="A11" t="s">
        <v>298</v>
      </c>
      <c r="B11">
        <v>2007</v>
      </c>
      <c r="C11" s="3">
        <v>44266</v>
      </c>
      <c r="D11">
        <v>10</v>
      </c>
      <c r="E11">
        <v>2</v>
      </c>
      <c r="F11" t="s">
        <v>308</v>
      </c>
      <c r="H11">
        <v>0.98750000000000004</v>
      </c>
    </row>
    <row r="13" spans="1:23" x14ac:dyDescent="0.3">
      <c r="G13" t="s">
        <v>53</v>
      </c>
      <c r="H13" t="s">
        <v>57</v>
      </c>
      <c r="I13" t="s">
        <v>58</v>
      </c>
      <c r="J13" t="s">
        <v>54</v>
      </c>
      <c r="K13" t="s">
        <v>56</v>
      </c>
      <c r="L13" t="s">
        <v>59</v>
      </c>
      <c r="M13" t="s">
        <v>60</v>
      </c>
      <c r="N13" t="s">
        <v>54</v>
      </c>
      <c r="O13" t="s">
        <v>56</v>
      </c>
      <c r="P13" t="s">
        <v>61</v>
      </c>
      <c r="Q13" t="s">
        <v>62</v>
      </c>
      <c r="R13" t="s">
        <v>54</v>
      </c>
      <c r="S13" t="s">
        <v>56</v>
      </c>
      <c r="T13" t="s">
        <v>63</v>
      </c>
      <c r="U13" t="s">
        <v>64</v>
      </c>
      <c r="V13" t="s">
        <v>54</v>
      </c>
      <c r="W13" t="s">
        <v>56</v>
      </c>
    </row>
    <row r="14" spans="1:23" x14ac:dyDescent="0.3">
      <c r="C14" s="3">
        <v>44267</v>
      </c>
      <c r="D14">
        <v>11</v>
      </c>
      <c r="F14" t="s">
        <v>185</v>
      </c>
      <c r="G14">
        <v>2</v>
      </c>
      <c r="H14">
        <v>1.1260443256518748</v>
      </c>
      <c r="I14">
        <v>0.40137139464955768</v>
      </c>
      <c r="J14">
        <v>0</v>
      </c>
      <c r="K14">
        <v>0</v>
      </c>
      <c r="L14">
        <v>1.2983142817973332</v>
      </c>
      <c r="M14">
        <v>0.67380206711485691</v>
      </c>
      <c r="N14">
        <v>0</v>
      </c>
      <c r="O14">
        <v>0</v>
      </c>
      <c r="P14">
        <v>1.4866719564016664</v>
      </c>
      <c r="Q14">
        <v>0.92960867547769788</v>
      </c>
      <c r="R14">
        <v>3</v>
      </c>
      <c r="S14">
        <v>1</v>
      </c>
      <c r="T14">
        <v>1.9188117055696667</v>
      </c>
      <c r="U14">
        <v>1.3180199822725875</v>
      </c>
      <c r="V14">
        <v>0</v>
      </c>
      <c r="W14">
        <v>2</v>
      </c>
    </row>
    <row r="15" spans="1:23" x14ac:dyDescent="0.3">
      <c r="C15" s="3">
        <v>44268</v>
      </c>
      <c r="D15">
        <v>12</v>
      </c>
      <c r="F15" t="s">
        <v>187</v>
      </c>
      <c r="G15">
        <v>4</v>
      </c>
      <c r="H15">
        <v>1.4403763729928747</v>
      </c>
      <c r="I15">
        <v>1.0102808855823364</v>
      </c>
      <c r="J15">
        <v>0</v>
      </c>
      <c r="K15">
        <v>1</v>
      </c>
      <c r="L15">
        <v>1.2475460757871668</v>
      </c>
      <c r="M15">
        <v>0.90706437097986992</v>
      </c>
      <c r="N15">
        <v>0</v>
      </c>
      <c r="O15">
        <v>1</v>
      </c>
      <c r="P15">
        <v>1.3478376341909168</v>
      </c>
      <c r="Q15">
        <v>0.79535943883775206</v>
      </c>
      <c r="R15">
        <v>0</v>
      </c>
      <c r="S15">
        <v>0</v>
      </c>
      <c r="T15">
        <v>1.2898461864891668</v>
      </c>
      <c r="U15">
        <v>0.48584326245094611</v>
      </c>
      <c r="V15">
        <v>2</v>
      </c>
      <c r="W15">
        <v>0</v>
      </c>
    </row>
    <row r="16" spans="1:23" x14ac:dyDescent="0.3">
      <c r="C16" s="3">
        <v>44269</v>
      </c>
      <c r="D16">
        <v>13</v>
      </c>
      <c r="F16" t="s">
        <v>188</v>
      </c>
      <c r="G16">
        <v>0</v>
      </c>
      <c r="H16">
        <v>1.2056427314843332</v>
      </c>
      <c r="I16">
        <v>0.48642484005290454</v>
      </c>
      <c r="J16">
        <v>0</v>
      </c>
      <c r="K16">
        <v>0</v>
      </c>
      <c r="L16">
        <v>1.1695659356672083</v>
      </c>
      <c r="M16">
        <v>0.47518541910746265</v>
      </c>
      <c r="N16">
        <v>0</v>
      </c>
      <c r="O16">
        <v>0</v>
      </c>
      <c r="P16">
        <v>1.2982979484610833</v>
      </c>
      <c r="Q16">
        <v>0.95843728398799277</v>
      </c>
      <c r="R16">
        <v>0</v>
      </c>
      <c r="S16">
        <v>1</v>
      </c>
      <c r="T16">
        <v>1.3540729561793334</v>
      </c>
      <c r="U16">
        <v>0.70742500880907122</v>
      </c>
      <c r="V16">
        <v>1</v>
      </c>
      <c r="W16">
        <v>0</v>
      </c>
    </row>
    <row r="17" spans="3:23" x14ac:dyDescent="0.3">
      <c r="C17" s="3">
        <v>44270</v>
      </c>
      <c r="D17">
        <v>14</v>
      </c>
      <c r="F17" t="s">
        <v>189</v>
      </c>
      <c r="G17">
        <v>2</v>
      </c>
      <c r="H17">
        <v>1.6773580084890003</v>
      </c>
      <c r="I17">
        <v>1.2101535295236003</v>
      </c>
      <c r="J17">
        <v>0</v>
      </c>
      <c r="K17">
        <v>0</v>
      </c>
      <c r="L17">
        <v>1.2932922801767084</v>
      </c>
      <c r="M17">
        <v>0.60680557958454873</v>
      </c>
      <c r="N17">
        <v>1</v>
      </c>
      <c r="O17">
        <v>0</v>
      </c>
      <c r="P17">
        <v>1.2963271803455001</v>
      </c>
      <c r="Q17">
        <v>0.57807914460064069</v>
      </c>
      <c r="R17">
        <v>0</v>
      </c>
      <c r="S17">
        <v>0</v>
      </c>
      <c r="T17">
        <v>1.4263205525067084</v>
      </c>
      <c r="U17">
        <v>0.90643110302053465</v>
      </c>
      <c r="V17">
        <v>0</v>
      </c>
      <c r="W17">
        <v>0</v>
      </c>
    </row>
    <row r="18" spans="3:23" x14ac:dyDescent="0.3">
      <c r="C18" s="3">
        <v>44271</v>
      </c>
      <c r="D18">
        <v>15</v>
      </c>
      <c r="F18" t="s">
        <v>190</v>
      </c>
      <c r="G18">
        <v>4</v>
      </c>
      <c r="H18">
        <v>1.174961346768</v>
      </c>
      <c r="I18">
        <v>0.78042228076403342</v>
      </c>
      <c r="J18">
        <v>0</v>
      </c>
      <c r="K18">
        <v>0</v>
      </c>
      <c r="L18">
        <v>1.4131981412422914</v>
      </c>
      <c r="M18">
        <v>1.0326040983392093</v>
      </c>
      <c r="N18">
        <v>0</v>
      </c>
      <c r="O18">
        <v>1</v>
      </c>
      <c r="P18">
        <v>1.3756722612156249</v>
      </c>
      <c r="Q18">
        <v>0.9658581584368986</v>
      </c>
      <c r="R18">
        <v>1</v>
      </c>
      <c r="S18">
        <v>1</v>
      </c>
      <c r="T18">
        <v>1.8388277163519582</v>
      </c>
      <c r="U18">
        <v>1.3069554563530408</v>
      </c>
      <c r="V18">
        <v>1</v>
      </c>
      <c r="W18">
        <v>2</v>
      </c>
    </row>
    <row r="19" spans="3:23" x14ac:dyDescent="0.3">
      <c r="C19" s="3">
        <v>44272</v>
      </c>
      <c r="D19">
        <v>16</v>
      </c>
      <c r="F19" t="s">
        <v>191</v>
      </c>
      <c r="G19">
        <v>0</v>
      </c>
      <c r="H19">
        <v>1.2996213541059585</v>
      </c>
      <c r="I19">
        <v>0.7668674284237087</v>
      </c>
      <c r="J19">
        <v>0</v>
      </c>
      <c r="K19">
        <v>0</v>
      </c>
      <c r="L19">
        <v>1.6924038672493751</v>
      </c>
      <c r="M19">
        <v>1.0487551565436082</v>
      </c>
      <c r="N19">
        <v>0</v>
      </c>
      <c r="O19">
        <v>0</v>
      </c>
      <c r="P19">
        <v>1.3279628038467499</v>
      </c>
      <c r="Q19">
        <v>0.57409393603928582</v>
      </c>
      <c r="R19">
        <v>0</v>
      </c>
      <c r="S19">
        <v>0</v>
      </c>
      <c r="T19">
        <v>1.5330119400420419</v>
      </c>
      <c r="U19">
        <v>1.063805683879004</v>
      </c>
      <c r="V19">
        <v>1</v>
      </c>
      <c r="W19">
        <v>1</v>
      </c>
    </row>
    <row r="20" spans="3:23" x14ac:dyDescent="0.3">
      <c r="C20" s="3">
        <v>44273</v>
      </c>
      <c r="D20">
        <v>17</v>
      </c>
      <c r="F20" t="s">
        <v>192</v>
      </c>
      <c r="G20">
        <v>0</v>
      </c>
      <c r="H20">
        <v>1.2870689886545001</v>
      </c>
      <c r="I20">
        <v>0.90690577870308187</v>
      </c>
      <c r="J20">
        <v>0</v>
      </c>
      <c r="K20">
        <v>1</v>
      </c>
      <c r="L20">
        <v>1.4971042633823333</v>
      </c>
      <c r="M20">
        <v>0.84105526218383975</v>
      </c>
      <c r="N20">
        <v>1</v>
      </c>
      <c r="O20">
        <v>0</v>
      </c>
      <c r="P20">
        <v>1.4776616777428748</v>
      </c>
      <c r="Q20">
        <v>0.82581315784484632</v>
      </c>
      <c r="R20">
        <v>0</v>
      </c>
      <c r="S20">
        <v>0</v>
      </c>
      <c r="T20">
        <v>1.0834546321506666</v>
      </c>
      <c r="U20">
        <v>0.43984372924831039</v>
      </c>
      <c r="V20">
        <v>1</v>
      </c>
      <c r="W20">
        <v>0</v>
      </c>
    </row>
    <row r="21" spans="3:23" x14ac:dyDescent="0.3">
      <c r="C21" s="3">
        <v>44274</v>
      </c>
      <c r="D21">
        <v>18</v>
      </c>
      <c r="F21" t="s">
        <v>193</v>
      </c>
      <c r="G21">
        <v>2</v>
      </c>
      <c r="H21">
        <v>1.1829098928515833</v>
      </c>
      <c r="I21">
        <v>0.4524276671250772</v>
      </c>
      <c r="J21">
        <v>0</v>
      </c>
      <c r="K21">
        <v>0</v>
      </c>
      <c r="L21">
        <v>1.1699733380930832</v>
      </c>
      <c r="M21">
        <v>0.65675878362958506</v>
      </c>
      <c r="N21">
        <v>1</v>
      </c>
      <c r="O21">
        <v>0</v>
      </c>
      <c r="P21">
        <v>1.3084112564139585</v>
      </c>
      <c r="Q21">
        <v>0.70084411389309875</v>
      </c>
      <c r="R21">
        <v>1</v>
      </c>
      <c r="S21">
        <v>0</v>
      </c>
      <c r="T21">
        <v>1.3975914237805001</v>
      </c>
      <c r="U21">
        <v>0.78910339452072076</v>
      </c>
      <c r="V21">
        <v>1</v>
      </c>
      <c r="W21">
        <v>0</v>
      </c>
    </row>
    <row r="22" spans="3:23" x14ac:dyDescent="0.3">
      <c r="C22" s="3">
        <v>44275</v>
      </c>
      <c r="D22">
        <v>19</v>
      </c>
      <c r="F22" t="s">
        <v>194</v>
      </c>
      <c r="G22">
        <v>1</v>
      </c>
      <c r="H22">
        <v>1.1176518066506664</v>
      </c>
      <c r="I22">
        <v>0.58921137818876856</v>
      </c>
      <c r="J22">
        <v>0</v>
      </c>
      <c r="K22">
        <v>0</v>
      </c>
      <c r="L22">
        <v>1.1456187460620415</v>
      </c>
      <c r="M22">
        <v>0.52571723800113068</v>
      </c>
      <c r="N22">
        <v>0</v>
      </c>
      <c r="O22">
        <v>0</v>
      </c>
      <c r="P22">
        <v>1.2980017206555834</v>
      </c>
      <c r="Q22">
        <v>0.47441475786736664</v>
      </c>
      <c r="R22">
        <v>0</v>
      </c>
      <c r="S22">
        <v>0</v>
      </c>
      <c r="T22">
        <v>1.3512568148728745</v>
      </c>
      <c r="U22">
        <v>0.56155257310556972</v>
      </c>
      <c r="V22">
        <v>3</v>
      </c>
      <c r="W22">
        <v>0</v>
      </c>
    </row>
    <row r="23" spans="3:23" x14ac:dyDescent="0.3">
      <c r="G23">
        <f>SUM(G14:G22)</f>
        <v>15</v>
      </c>
      <c r="H23">
        <f>AVERAGE(H14:H22)</f>
        <v>1.2790705364054213</v>
      </c>
      <c r="J23">
        <f>SUM(J14:J22)</f>
        <v>0</v>
      </c>
      <c r="K23">
        <f>SUM(K14:K22)</f>
        <v>2</v>
      </c>
      <c r="L23">
        <f>AVERAGE(L14:L22)</f>
        <v>1.3252241032730601</v>
      </c>
      <c r="N23">
        <f>SUM(N14:N22)</f>
        <v>3</v>
      </c>
      <c r="O23">
        <f>SUM(O14:O22)</f>
        <v>2</v>
      </c>
      <c r="P23">
        <f>AVERAGE(P14:P22)</f>
        <v>1.3574271599193288</v>
      </c>
      <c r="R23">
        <f>SUM(R14:R22)</f>
        <v>5</v>
      </c>
      <c r="S23">
        <f>SUM(S14:S22)</f>
        <v>3</v>
      </c>
      <c r="T23">
        <f>AVERAGE(T14:T22)</f>
        <v>1.4659104364381017</v>
      </c>
      <c r="V23">
        <f>SUM(V14:V22)</f>
        <v>10</v>
      </c>
      <c r="W23">
        <f>SUM(W14:W22)</f>
        <v>5</v>
      </c>
    </row>
    <row r="25" spans="3:23" x14ac:dyDescent="0.3">
      <c r="F25" t="s">
        <v>135</v>
      </c>
    </row>
    <row r="26" spans="3:23" x14ac:dyDescent="0.3">
      <c r="G26" t="s">
        <v>209</v>
      </c>
      <c r="H26" t="s">
        <v>210</v>
      </c>
      <c r="I26" t="s">
        <v>211</v>
      </c>
      <c r="J26" t="s">
        <v>212</v>
      </c>
    </row>
    <row r="27" spans="3:23" x14ac:dyDescent="0.3">
      <c r="F27" t="s">
        <v>185</v>
      </c>
      <c r="G27">
        <v>0.99205242685049999</v>
      </c>
      <c r="H27">
        <v>1.0424407313950002</v>
      </c>
      <c r="I27">
        <v>1.1794335838950001</v>
      </c>
      <c r="J27">
        <v>1.43183442016</v>
      </c>
    </row>
    <row r="28" spans="3:23" x14ac:dyDescent="0.3">
      <c r="F28" t="s">
        <v>187</v>
      </c>
      <c r="G28">
        <v>1.0022369529205</v>
      </c>
      <c r="H28">
        <v>1.0162633889700001</v>
      </c>
      <c r="I28">
        <v>1.02469007345</v>
      </c>
      <c r="J28">
        <v>1.23278234794</v>
      </c>
    </row>
    <row r="29" spans="3:23" x14ac:dyDescent="0.3">
      <c r="F29" t="s">
        <v>188</v>
      </c>
      <c r="G29">
        <v>1.084302481615</v>
      </c>
      <c r="H29">
        <v>1.1516684425850001</v>
      </c>
      <c r="I29">
        <v>0.915502178221</v>
      </c>
      <c r="J29">
        <v>1.0628383806649999</v>
      </c>
    </row>
    <row r="30" spans="3:23" x14ac:dyDescent="0.3">
      <c r="F30" t="s">
        <v>189</v>
      </c>
      <c r="G30">
        <v>1.1318183378</v>
      </c>
      <c r="H30">
        <v>1.0953443220999999</v>
      </c>
      <c r="I30">
        <v>1.15251202382</v>
      </c>
      <c r="J30">
        <v>1.0882193394800002</v>
      </c>
    </row>
    <row r="31" spans="3:23" x14ac:dyDescent="0.3">
      <c r="F31" t="s">
        <v>190</v>
      </c>
      <c r="G31">
        <v>0.88130117713449996</v>
      </c>
      <c r="H31">
        <v>1.034589491895</v>
      </c>
      <c r="I31">
        <v>1.1199524590650001</v>
      </c>
      <c r="J31">
        <v>1.429453213125</v>
      </c>
    </row>
    <row r="32" spans="3:23" x14ac:dyDescent="0.3">
      <c r="F32" t="s">
        <v>191</v>
      </c>
      <c r="G32">
        <v>0.908529728531</v>
      </c>
      <c r="H32">
        <v>1.24991178934</v>
      </c>
      <c r="I32">
        <v>1.149342181675</v>
      </c>
      <c r="J32">
        <v>1.1171131753750001</v>
      </c>
    </row>
    <row r="33" spans="1:23" x14ac:dyDescent="0.3">
      <c r="F33" t="s">
        <v>192</v>
      </c>
      <c r="G33">
        <v>1.0006597101329999</v>
      </c>
      <c r="H33">
        <v>1.3002772146449999</v>
      </c>
      <c r="I33">
        <v>1.144832219375</v>
      </c>
      <c r="J33">
        <v>0.91029504154699992</v>
      </c>
    </row>
    <row r="34" spans="1:23" x14ac:dyDescent="0.3">
      <c r="F34" t="s">
        <v>193</v>
      </c>
      <c r="G34">
        <v>1.0407355053</v>
      </c>
      <c r="H34">
        <v>0.95486012121550001</v>
      </c>
      <c r="I34">
        <v>1.1305966472</v>
      </c>
      <c r="J34">
        <v>1.12202745487</v>
      </c>
    </row>
    <row r="35" spans="1:23" x14ac:dyDescent="0.3">
      <c r="F35" t="s">
        <v>194</v>
      </c>
      <c r="G35">
        <v>0.87449009400699995</v>
      </c>
      <c r="H35">
        <v>0.92349694319999998</v>
      </c>
      <c r="I35">
        <v>1.24092266147</v>
      </c>
      <c r="J35">
        <v>1.2064030377849999</v>
      </c>
    </row>
    <row r="36" spans="1:23" x14ac:dyDescent="0.3">
      <c r="G36">
        <f>AVERAGE(G27:G35)</f>
        <v>0.99068071269905544</v>
      </c>
      <c r="H36">
        <f>AVERAGE(H27:H35)</f>
        <v>1.0854280494828332</v>
      </c>
      <c r="I36">
        <f>AVERAGE(I27:I35)</f>
        <v>1.1175315586856667</v>
      </c>
      <c r="J36">
        <f>AVERAGE(J27:J35)</f>
        <v>1.1778851567718889</v>
      </c>
    </row>
    <row r="38" spans="1:23" x14ac:dyDescent="0.3">
      <c r="A38" t="s">
        <v>0</v>
      </c>
      <c r="B38" t="s">
        <v>217</v>
      </c>
      <c r="C38" t="s">
        <v>3</v>
      </c>
      <c r="D38" t="s">
        <v>4</v>
      </c>
      <c r="E38" t="s">
        <v>14</v>
      </c>
      <c r="F38" t="s">
        <v>5</v>
      </c>
      <c r="G38" t="s">
        <v>75</v>
      </c>
      <c r="H38" t="s">
        <v>1</v>
      </c>
    </row>
    <row r="39" spans="1:23" x14ac:dyDescent="0.3">
      <c r="A39" t="s">
        <v>298</v>
      </c>
      <c r="B39">
        <v>2007</v>
      </c>
      <c r="C39" s="3">
        <v>44276</v>
      </c>
      <c r="F39" t="s">
        <v>308</v>
      </c>
      <c r="H39">
        <v>0.96250000000000002</v>
      </c>
      <c r="I39" t="s">
        <v>291</v>
      </c>
    </row>
    <row r="42" spans="1:23" x14ac:dyDescent="0.3">
      <c r="G42" t="s">
        <v>53</v>
      </c>
      <c r="H42" t="s">
        <v>57</v>
      </c>
      <c r="I42" t="s">
        <v>58</v>
      </c>
      <c r="J42" t="s">
        <v>54</v>
      </c>
      <c r="K42" t="s">
        <v>56</v>
      </c>
      <c r="L42" t="s">
        <v>59</v>
      </c>
      <c r="M42" t="s">
        <v>60</v>
      </c>
      <c r="N42" t="s">
        <v>54</v>
      </c>
      <c r="O42" t="s">
        <v>56</v>
      </c>
      <c r="P42" t="s">
        <v>61</v>
      </c>
      <c r="Q42" t="s">
        <v>62</v>
      </c>
      <c r="R42" t="s">
        <v>54</v>
      </c>
      <c r="S42" t="s">
        <v>56</v>
      </c>
      <c r="T42" t="s">
        <v>63</v>
      </c>
      <c r="U42" t="s">
        <v>64</v>
      </c>
      <c r="V42" t="s">
        <v>54</v>
      </c>
      <c r="W42" t="s">
        <v>56</v>
      </c>
    </row>
    <row r="43" spans="1:23" x14ac:dyDescent="0.3">
      <c r="C43" s="3">
        <v>44277</v>
      </c>
      <c r="D43" t="s">
        <v>347</v>
      </c>
      <c r="F43" t="s">
        <v>185</v>
      </c>
      <c r="G43">
        <v>0</v>
      </c>
      <c r="H43">
        <v>1.3478832065244581</v>
      </c>
      <c r="I43">
        <v>0.89696503751729162</v>
      </c>
      <c r="J43">
        <v>0</v>
      </c>
      <c r="K43">
        <v>0</v>
      </c>
      <c r="L43">
        <v>1.1308744885931667</v>
      </c>
      <c r="M43">
        <v>0.51883101125709474</v>
      </c>
      <c r="N43">
        <v>0</v>
      </c>
      <c r="O43">
        <v>0</v>
      </c>
      <c r="P43">
        <v>1.2869289393326666</v>
      </c>
      <c r="Q43">
        <v>0.44090599423335719</v>
      </c>
      <c r="R43">
        <v>0</v>
      </c>
      <c r="S43">
        <v>0</v>
      </c>
      <c r="T43">
        <v>1.1602851156783331</v>
      </c>
      <c r="U43">
        <v>0.51718193999730844</v>
      </c>
      <c r="V43">
        <v>1</v>
      </c>
      <c r="W43">
        <v>0</v>
      </c>
    </row>
    <row r="44" spans="1:23" x14ac:dyDescent="0.3">
      <c r="C44" s="3">
        <v>44278</v>
      </c>
      <c r="D44" t="s">
        <v>347</v>
      </c>
      <c r="F44" t="s">
        <v>187</v>
      </c>
      <c r="G44">
        <v>0</v>
      </c>
      <c r="H44">
        <v>1.1222425308703752</v>
      </c>
      <c r="I44">
        <v>0.70272502646733059</v>
      </c>
      <c r="J44">
        <v>0</v>
      </c>
      <c r="K44">
        <v>0</v>
      </c>
      <c r="L44">
        <v>1.2238493766047498</v>
      </c>
      <c r="M44">
        <v>0.7506135536597649</v>
      </c>
      <c r="N44">
        <v>0</v>
      </c>
      <c r="O44">
        <v>0</v>
      </c>
      <c r="P44">
        <v>1.0487204818220002</v>
      </c>
      <c r="Q44">
        <v>0.40193191169020515</v>
      </c>
      <c r="R44">
        <v>0</v>
      </c>
      <c r="S44">
        <v>0</v>
      </c>
      <c r="T44">
        <v>1.2347435280932497</v>
      </c>
      <c r="U44">
        <v>0.72748060831349215</v>
      </c>
      <c r="V44">
        <v>0</v>
      </c>
      <c r="W44">
        <v>0</v>
      </c>
    </row>
    <row r="45" spans="1:23" x14ac:dyDescent="0.3">
      <c r="C45" s="3">
        <v>44279</v>
      </c>
      <c r="D45" t="s">
        <v>347</v>
      </c>
      <c r="F45" t="s">
        <v>188</v>
      </c>
      <c r="G45">
        <v>1</v>
      </c>
      <c r="H45">
        <v>0.98163979883004149</v>
      </c>
      <c r="I45">
        <v>0.24938647366781735</v>
      </c>
      <c r="J45">
        <v>0</v>
      </c>
      <c r="K45">
        <v>0</v>
      </c>
      <c r="L45">
        <v>1.0384538844346667</v>
      </c>
      <c r="M45">
        <v>0.40051045705512389</v>
      </c>
      <c r="N45">
        <v>0</v>
      </c>
      <c r="O45">
        <v>0</v>
      </c>
      <c r="P45">
        <v>0.97995856097300005</v>
      </c>
      <c r="Q45">
        <v>0.37298349862977936</v>
      </c>
      <c r="R45">
        <v>0</v>
      </c>
      <c r="S45">
        <v>0</v>
      </c>
      <c r="T45">
        <v>0.96162622339929149</v>
      </c>
      <c r="U45">
        <v>0.33557208959922114</v>
      </c>
      <c r="V45">
        <v>0</v>
      </c>
      <c r="W45">
        <v>0</v>
      </c>
    </row>
    <row r="46" spans="1:23" x14ac:dyDescent="0.3">
      <c r="C46" s="3">
        <v>44280</v>
      </c>
      <c r="D46" t="s">
        <v>347</v>
      </c>
      <c r="F46" t="s">
        <v>189</v>
      </c>
      <c r="G46">
        <v>0</v>
      </c>
      <c r="H46">
        <v>1.1098622966576248</v>
      </c>
      <c r="I46">
        <v>0.57059898250303442</v>
      </c>
      <c r="J46">
        <v>0</v>
      </c>
      <c r="K46">
        <v>0</v>
      </c>
      <c r="L46">
        <v>1.0016289202954582</v>
      </c>
      <c r="M46">
        <v>0.36951661334562436</v>
      </c>
      <c r="N46">
        <v>0</v>
      </c>
      <c r="O46">
        <v>0</v>
      </c>
      <c r="P46">
        <v>0.9744481138842499</v>
      </c>
      <c r="Q46">
        <v>0.37751432030707877</v>
      </c>
      <c r="R46">
        <v>0</v>
      </c>
      <c r="S46">
        <v>0</v>
      </c>
      <c r="T46">
        <v>1.1460679191224585</v>
      </c>
      <c r="U46">
        <v>0.48599311304822523</v>
      </c>
      <c r="V46">
        <v>0</v>
      </c>
      <c r="W46">
        <v>0</v>
      </c>
    </row>
    <row r="47" spans="1:23" x14ac:dyDescent="0.3">
      <c r="C47" s="3">
        <v>44281</v>
      </c>
      <c r="D47" t="s">
        <v>347</v>
      </c>
      <c r="F47" t="s">
        <v>190</v>
      </c>
      <c r="G47">
        <v>0</v>
      </c>
      <c r="H47">
        <v>1.4592193772568749</v>
      </c>
      <c r="I47">
        <v>0.75333403196266824</v>
      </c>
      <c r="J47">
        <v>0</v>
      </c>
      <c r="K47">
        <v>0</v>
      </c>
      <c r="L47">
        <v>1.3733046653701253</v>
      </c>
      <c r="M47">
        <v>0.93173145742051755</v>
      </c>
      <c r="N47">
        <v>1</v>
      </c>
      <c r="O47">
        <v>0</v>
      </c>
      <c r="P47">
        <v>1.2666577723069168</v>
      </c>
      <c r="Q47">
        <v>0.86050948832151453</v>
      </c>
      <c r="R47">
        <v>0</v>
      </c>
      <c r="S47">
        <v>0</v>
      </c>
      <c r="T47">
        <v>0.99537752161966642</v>
      </c>
      <c r="U47">
        <v>0.43165688781150091</v>
      </c>
      <c r="V47">
        <v>0</v>
      </c>
      <c r="W47">
        <v>0</v>
      </c>
    </row>
    <row r="48" spans="1:23" x14ac:dyDescent="0.3">
      <c r="C48" s="3">
        <v>44282</v>
      </c>
      <c r="D48" t="s">
        <v>347</v>
      </c>
      <c r="F48" t="s">
        <v>191</v>
      </c>
      <c r="G48">
        <v>0</v>
      </c>
      <c r="H48">
        <v>1.0171074027142917</v>
      </c>
      <c r="I48">
        <v>0.4035600086569216</v>
      </c>
      <c r="J48">
        <v>0</v>
      </c>
      <c r="K48">
        <v>0</v>
      </c>
      <c r="L48">
        <v>0.92258575533404175</v>
      </c>
      <c r="M48">
        <v>0.32578396829108969</v>
      </c>
      <c r="N48">
        <v>0</v>
      </c>
      <c r="O48">
        <v>0</v>
      </c>
      <c r="P48">
        <v>1.1977324461530419</v>
      </c>
      <c r="Q48">
        <v>0.79381912526176546</v>
      </c>
      <c r="R48">
        <v>0</v>
      </c>
      <c r="S48">
        <v>0</v>
      </c>
      <c r="T48">
        <v>1.1703758607957497</v>
      </c>
      <c r="U48">
        <v>0.6456440672911703</v>
      </c>
      <c r="V48">
        <v>0</v>
      </c>
      <c r="W48">
        <v>0</v>
      </c>
    </row>
    <row r="49" spans="3:23" x14ac:dyDescent="0.3">
      <c r="C49" s="3">
        <v>44283</v>
      </c>
      <c r="D49" t="s">
        <v>347</v>
      </c>
      <c r="F49" t="s">
        <v>192</v>
      </c>
      <c r="G49">
        <v>0</v>
      </c>
      <c r="H49">
        <v>1.2349012506963331</v>
      </c>
      <c r="I49">
        <v>0.668370679068089</v>
      </c>
      <c r="J49">
        <v>0</v>
      </c>
      <c r="K49">
        <v>0</v>
      </c>
      <c r="L49">
        <v>1.2508745318493752</v>
      </c>
      <c r="M49">
        <v>0.56937123400273904</v>
      </c>
      <c r="N49">
        <v>0</v>
      </c>
      <c r="O49">
        <v>0</v>
      </c>
      <c r="P49">
        <v>1.2304014454497918</v>
      </c>
      <c r="Q49">
        <v>0.56477585934504049</v>
      </c>
      <c r="R49">
        <v>0</v>
      </c>
      <c r="S49">
        <v>0</v>
      </c>
      <c r="T49">
        <v>1.2175152120515835</v>
      </c>
      <c r="U49">
        <v>0.69086148638979583</v>
      </c>
      <c r="V49">
        <v>0</v>
      </c>
      <c r="W49">
        <v>0</v>
      </c>
    </row>
    <row r="50" spans="3:23" x14ac:dyDescent="0.3">
      <c r="C50" s="3">
        <v>44284</v>
      </c>
      <c r="D50" t="s">
        <v>347</v>
      </c>
      <c r="F50" t="s">
        <v>193</v>
      </c>
      <c r="G50">
        <v>0</v>
      </c>
      <c r="H50">
        <v>1.3257579557105834</v>
      </c>
      <c r="I50">
        <v>0.67671848345044283</v>
      </c>
      <c r="J50">
        <v>0</v>
      </c>
      <c r="K50">
        <v>0</v>
      </c>
      <c r="L50">
        <v>1.2734992925645834</v>
      </c>
      <c r="M50">
        <v>0.92452033232145292</v>
      </c>
      <c r="N50">
        <v>0</v>
      </c>
      <c r="O50">
        <v>0</v>
      </c>
      <c r="P50">
        <v>1.2367025769733748</v>
      </c>
      <c r="Q50">
        <v>0.6176816849739043</v>
      </c>
      <c r="R50">
        <v>0</v>
      </c>
      <c r="S50">
        <v>0</v>
      </c>
      <c r="T50">
        <v>1.1638236269700832</v>
      </c>
      <c r="U50">
        <v>0.46673091842618958</v>
      </c>
      <c r="V50">
        <v>0</v>
      </c>
      <c r="W50">
        <v>0</v>
      </c>
    </row>
    <row r="51" spans="3:23" x14ac:dyDescent="0.3">
      <c r="C51" s="3">
        <v>44285</v>
      </c>
      <c r="D51" t="s">
        <v>347</v>
      </c>
      <c r="F51" t="s">
        <v>194</v>
      </c>
      <c r="G51">
        <v>0</v>
      </c>
      <c r="H51">
        <v>1.3016586976882083</v>
      </c>
      <c r="I51">
        <v>0.94822439396178948</v>
      </c>
      <c r="J51">
        <v>0</v>
      </c>
      <c r="K51">
        <v>1</v>
      </c>
      <c r="L51">
        <v>1.2070091710732085</v>
      </c>
      <c r="M51">
        <v>0.67961908415010719</v>
      </c>
      <c r="N51">
        <v>0</v>
      </c>
      <c r="O51">
        <v>0</v>
      </c>
      <c r="P51">
        <v>1.2997448355072498</v>
      </c>
      <c r="Q51">
        <v>0.84753157963034631</v>
      </c>
      <c r="R51">
        <v>0</v>
      </c>
      <c r="S51">
        <v>0</v>
      </c>
      <c r="T51">
        <v>1.2036136440147915</v>
      </c>
      <c r="U51">
        <v>0.60368543290282828</v>
      </c>
      <c r="V51">
        <v>0</v>
      </c>
      <c r="W51">
        <v>0</v>
      </c>
    </row>
    <row r="52" spans="3:23" x14ac:dyDescent="0.3">
      <c r="G52">
        <f>SUM(G43:G51)</f>
        <v>1</v>
      </c>
      <c r="H52">
        <f>AVERAGE(H43:H51)</f>
        <v>1.211141390772088</v>
      </c>
      <c r="J52">
        <f>SUM(J43:J51)</f>
        <v>0</v>
      </c>
      <c r="K52">
        <f>SUM(K43:K51)</f>
        <v>1</v>
      </c>
      <c r="L52">
        <f>AVERAGE(L43:L51)</f>
        <v>1.1580088984577082</v>
      </c>
      <c r="N52">
        <f>SUM(N43:N51)</f>
        <v>1</v>
      </c>
      <c r="O52">
        <f>SUM(O43:O51)</f>
        <v>0</v>
      </c>
      <c r="P52">
        <f>AVERAGE(P43:P51)</f>
        <v>1.1690327969335881</v>
      </c>
      <c r="R52">
        <f>SUM(R43:R51)</f>
        <v>0</v>
      </c>
      <c r="S52">
        <f>SUM(S43:S51)</f>
        <v>0</v>
      </c>
      <c r="T52">
        <f>AVERAGE(T43:T51)</f>
        <v>1.1392698501939118</v>
      </c>
      <c r="V52">
        <f>SUM(V43:V51)</f>
        <v>1</v>
      </c>
      <c r="W52">
        <f>SUM(W43:W51)</f>
        <v>0</v>
      </c>
    </row>
    <row r="54" spans="3:23" x14ac:dyDescent="0.3">
      <c r="F54" t="s">
        <v>135</v>
      </c>
    </row>
    <row r="55" spans="3:23" x14ac:dyDescent="0.3">
      <c r="G55" t="s">
        <v>209</v>
      </c>
      <c r="H55" t="s">
        <v>210</v>
      </c>
      <c r="I55" t="s">
        <v>211</v>
      </c>
      <c r="J55" t="s">
        <v>212</v>
      </c>
    </row>
    <row r="56" spans="3:23" x14ac:dyDescent="0.3">
      <c r="F56" t="s">
        <v>185</v>
      </c>
      <c r="G56">
        <v>1.153116528185</v>
      </c>
      <c r="H56">
        <v>0.9513312491375</v>
      </c>
      <c r="I56">
        <v>1.2455699087300001</v>
      </c>
      <c r="J56">
        <v>0.99820983748850001</v>
      </c>
    </row>
    <row r="57" spans="3:23" x14ac:dyDescent="0.3">
      <c r="F57" t="s">
        <v>187</v>
      </c>
      <c r="G57">
        <v>0.94484526466849994</v>
      </c>
      <c r="H57">
        <v>0.93950887338</v>
      </c>
      <c r="I57">
        <v>0.86954273204150001</v>
      </c>
      <c r="J57">
        <v>0.98829311149900001</v>
      </c>
    </row>
    <row r="58" spans="3:23" x14ac:dyDescent="0.3">
      <c r="F58" t="s">
        <v>188</v>
      </c>
      <c r="G58">
        <v>0.97284179608650001</v>
      </c>
      <c r="H58">
        <v>0.89263160488899995</v>
      </c>
      <c r="I58">
        <v>0.85743548772</v>
      </c>
      <c r="J58">
        <v>0.91301609606350009</v>
      </c>
    </row>
    <row r="59" spans="3:23" x14ac:dyDescent="0.3">
      <c r="F59" t="s">
        <v>189</v>
      </c>
      <c r="G59">
        <v>0.86405961692799993</v>
      </c>
      <c r="H59">
        <v>0.91681441702549993</v>
      </c>
      <c r="I59">
        <v>0.8497068603465</v>
      </c>
      <c r="J59">
        <v>1.0724879431350001</v>
      </c>
    </row>
    <row r="60" spans="3:23" x14ac:dyDescent="0.3">
      <c r="F60" t="s">
        <v>190</v>
      </c>
      <c r="G60">
        <v>1.2546181705249999</v>
      </c>
      <c r="H60">
        <v>1.1826821465249999</v>
      </c>
      <c r="I60">
        <v>1.03901093631</v>
      </c>
      <c r="J60">
        <v>0.83330305002149996</v>
      </c>
    </row>
    <row r="61" spans="3:23" x14ac:dyDescent="0.3">
      <c r="F61" t="s">
        <v>191</v>
      </c>
      <c r="G61">
        <v>1.0021152866260001</v>
      </c>
      <c r="H61">
        <v>0.83636709195000003</v>
      </c>
      <c r="I61">
        <v>0.90053599284149999</v>
      </c>
      <c r="J61">
        <v>0.95743865534299999</v>
      </c>
    </row>
    <row r="62" spans="3:23" x14ac:dyDescent="0.3">
      <c r="F62" t="s">
        <v>192</v>
      </c>
      <c r="G62">
        <v>0.95529191219200005</v>
      </c>
      <c r="H62">
        <v>1.15158967662</v>
      </c>
      <c r="I62">
        <v>1.09306799274</v>
      </c>
      <c r="J62">
        <v>1.0300055698015</v>
      </c>
    </row>
    <row r="63" spans="3:23" x14ac:dyDescent="0.3">
      <c r="F63" t="s">
        <v>193</v>
      </c>
      <c r="G63">
        <v>1.1396766708350001</v>
      </c>
      <c r="H63">
        <v>0.86128770274800004</v>
      </c>
      <c r="I63">
        <v>0.96258344774850002</v>
      </c>
      <c r="J63">
        <v>1.0736087195124999</v>
      </c>
    </row>
    <row r="64" spans="3:23" x14ac:dyDescent="0.3">
      <c r="F64" t="s">
        <v>194</v>
      </c>
      <c r="G64">
        <v>0.93836477963499998</v>
      </c>
      <c r="H64">
        <v>0.92122493049800003</v>
      </c>
      <c r="I64">
        <v>0.96508875145899997</v>
      </c>
      <c r="J64">
        <v>0.9098323872895</v>
      </c>
    </row>
    <row r="65" spans="7:18" x14ac:dyDescent="0.3">
      <c r="G65">
        <f>AVERAGE(G56:G64)</f>
        <v>1.0249922250756667</v>
      </c>
      <c r="H65">
        <f>AVERAGE(H56:H64)</f>
        <v>0.96149307697477782</v>
      </c>
      <c r="I65">
        <f>AVERAGE(I56:I64)</f>
        <v>0.97583801221522237</v>
      </c>
      <c r="J65">
        <f>AVERAGE(J56:J64)</f>
        <v>0.9751328189059999</v>
      </c>
      <c r="N65" t="s">
        <v>348</v>
      </c>
      <c r="O65" t="s">
        <v>349</v>
      </c>
      <c r="P65" t="s">
        <v>350</v>
      </c>
      <c r="Q65" t="s">
        <v>357</v>
      </c>
    </row>
    <row r="66" spans="7:18" x14ac:dyDescent="0.3">
      <c r="N66" t="s">
        <v>351</v>
      </c>
      <c r="O66">
        <v>29</v>
      </c>
      <c r="P66">
        <f>O66/80</f>
        <v>0.36249999999999999</v>
      </c>
      <c r="Q66">
        <f>25*P66</f>
        <v>9.0625</v>
      </c>
      <c r="R66" s="7">
        <v>9.0625</v>
      </c>
    </row>
    <row r="67" spans="7:18" x14ac:dyDescent="0.3">
      <c r="N67" t="s">
        <v>352</v>
      </c>
      <c r="O67">
        <v>9</v>
      </c>
      <c r="P67">
        <f>O67/80</f>
        <v>0.1125</v>
      </c>
      <c r="Q67">
        <f t="shared" ref="Q67:Q71" si="0">25*P67</f>
        <v>2.8125</v>
      </c>
      <c r="R67" s="7">
        <v>2.8125</v>
      </c>
    </row>
    <row r="68" spans="7:18" x14ac:dyDescent="0.3">
      <c r="N68" t="s">
        <v>353</v>
      </c>
      <c r="O68">
        <v>10</v>
      </c>
      <c r="P68">
        <f t="shared" ref="P68:P71" si="1">O68/80</f>
        <v>0.125</v>
      </c>
      <c r="Q68">
        <f t="shared" si="0"/>
        <v>3.125</v>
      </c>
      <c r="R68" s="7">
        <v>3.125</v>
      </c>
    </row>
    <row r="69" spans="7:18" x14ac:dyDescent="0.3">
      <c r="N69" t="s">
        <v>354</v>
      </c>
      <c r="O69">
        <v>6</v>
      </c>
      <c r="P69">
        <f t="shared" si="1"/>
        <v>7.4999999999999997E-2</v>
      </c>
      <c r="Q69">
        <f t="shared" si="0"/>
        <v>1.875</v>
      </c>
      <c r="R69" s="7">
        <v>1.875</v>
      </c>
    </row>
    <row r="70" spans="7:18" x14ac:dyDescent="0.3">
      <c r="N70" t="s">
        <v>355</v>
      </c>
      <c r="O70">
        <v>15</v>
      </c>
      <c r="P70">
        <f t="shared" si="1"/>
        <v>0.1875</v>
      </c>
      <c r="Q70">
        <f t="shared" si="0"/>
        <v>4.6875</v>
      </c>
      <c r="R70" s="7">
        <v>4.6875</v>
      </c>
    </row>
    <row r="71" spans="7:18" x14ac:dyDescent="0.3">
      <c r="N71" t="s">
        <v>356</v>
      </c>
      <c r="O71">
        <v>12</v>
      </c>
      <c r="P71">
        <f t="shared" si="1"/>
        <v>0.15</v>
      </c>
      <c r="Q71">
        <f t="shared" si="0"/>
        <v>3.75</v>
      </c>
      <c r="R71" s="7">
        <v>3.75</v>
      </c>
    </row>
    <row r="72" spans="7:18" x14ac:dyDescent="0.3">
      <c r="R72" s="7">
        <f>SUM(R66:R71)</f>
        <v>25.3125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29EDC-55E8-4007-9F19-ED2EA16756AF}">
  <dimension ref="A1:AG91"/>
  <sheetViews>
    <sheetView topLeftCell="J27" zoomScale="90" zoomScaleNormal="90" zoomScaleSheetLayoutView="50" workbookViewId="0">
      <selection activeCell="Y37" sqref="Y37:AG40"/>
    </sheetView>
  </sheetViews>
  <sheetFormatPr defaultRowHeight="14.4" x14ac:dyDescent="0.3"/>
  <cols>
    <col min="2" max="2" width="9.6640625" bestFit="1" customWidth="1"/>
    <col min="4" max="4" width="14.109375" customWidth="1"/>
  </cols>
  <sheetData>
    <row r="1" spans="1:22" x14ac:dyDescent="0.3">
      <c r="A1" t="s">
        <v>0</v>
      </c>
      <c r="B1" t="s">
        <v>3</v>
      </c>
      <c r="C1" t="s">
        <v>4</v>
      </c>
      <c r="D1" t="s">
        <v>5</v>
      </c>
      <c r="E1" t="s">
        <v>1</v>
      </c>
      <c r="F1" t="s">
        <v>150</v>
      </c>
    </row>
    <row r="2" spans="1:22" x14ac:dyDescent="0.3">
      <c r="A2" t="s">
        <v>8</v>
      </c>
      <c r="B2" s="1">
        <v>43998</v>
      </c>
      <c r="C2">
        <v>1</v>
      </c>
      <c r="D2" t="s">
        <v>9</v>
      </c>
      <c r="E2" s="2">
        <v>1</v>
      </c>
      <c r="F2">
        <v>11</v>
      </c>
    </row>
    <row r="3" spans="1:22" x14ac:dyDescent="0.3">
      <c r="A3" t="s">
        <v>8</v>
      </c>
      <c r="B3" s="1">
        <v>43999</v>
      </c>
      <c r="C3">
        <v>2</v>
      </c>
      <c r="D3" t="s">
        <v>9</v>
      </c>
      <c r="E3" s="2">
        <v>1</v>
      </c>
    </row>
    <row r="4" spans="1:22" x14ac:dyDescent="0.3">
      <c r="B4" s="1">
        <v>44000</v>
      </c>
      <c r="C4">
        <v>3</v>
      </c>
      <c r="D4" t="s">
        <v>10</v>
      </c>
      <c r="E4" s="2">
        <v>0.99</v>
      </c>
    </row>
    <row r="5" spans="1:22" x14ac:dyDescent="0.3">
      <c r="B5" s="1">
        <v>44001</v>
      </c>
      <c r="C5">
        <v>4</v>
      </c>
      <c r="D5" t="s">
        <v>10</v>
      </c>
      <c r="E5" s="2">
        <v>0.96</v>
      </c>
    </row>
    <row r="6" spans="1:22" x14ac:dyDescent="0.3">
      <c r="B6" s="1">
        <v>44005</v>
      </c>
      <c r="C6">
        <v>5</v>
      </c>
      <c r="D6" t="s">
        <v>11</v>
      </c>
      <c r="E6" s="2">
        <v>1</v>
      </c>
    </row>
    <row r="7" spans="1:22" x14ac:dyDescent="0.3">
      <c r="B7" s="1">
        <v>44006</v>
      </c>
      <c r="C7">
        <v>6</v>
      </c>
      <c r="D7" t="s">
        <v>11</v>
      </c>
      <c r="E7" s="2">
        <v>1</v>
      </c>
    </row>
    <row r="8" spans="1:22" x14ac:dyDescent="0.3">
      <c r="B8" s="1"/>
      <c r="E8" s="2"/>
    </row>
    <row r="9" spans="1:22" x14ac:dyDescent="0.3">
      <c r="B9" s="1"/>
      <c r="E9" t="s">
        <v>113</v>
      </c>
      <c r="F9" s="2" t="s">
        <v>33</v>
      </c>
      <c r="G9" t="s">
        <v>34</v>
      </c>
      <c r="H9" t="s">
        <v>54</v>
      </c>
      <c r="I9" t="s">
        <v>56</v>
      </c>
      <c r="J9" s="2" t="s">
        <v>35</v>
      </c>
      <c r="K9" t="s">
        <v>36</v>
      </c>
      <c r="L9" t="s">
        <v>54</v>
      </c>
      <c r="M9" t="s">
        <v>56</v>
      </c>
      <c r="N9" s="2" t="s">
        <v>37</v>
      </c>
      <c r="O9" t="s">
        <v>38</v>
      </c>
      <c r="P9" t="s">
        <v>54</v>
      </c>
      <c r="Q9" t="s">
        <v>56</v>
      </c>
      <c r="R9" s="2" t="s">
        <v>39</v>
      </c>
      <c r="S9" t="s">
        <v>40</v>
      </c>
      <c r="T9" t="s">
        <v>54</v>
      </c>
      <c r="U9" t="s">
        <v>56</v>
      </c>
      <c r="V9" t="s">
        <v>42</v>
      </c>
    </row>
    <row r="10" spans="1:22" x14ac:dyDescent="0.3">
      <c r="B10" s="1">
        <v>44007</v>
      </c>
      <c r="C10">
        <v>7</v>
      </c>
      <c r="D10" t="s">
        <v>21</v>
      </c>
    </row>
    <row r="11" spans="1:22" x14ac:dyDescent="0.3">
      <c r="B11" s="1"/>
      <c r="C11">
        <v>8</v>
      </c>
      <c r="D11" t="s">
        <v>22</v>
      </c>
      <c r="E11">
        <v>0</v>
      </c>
      <c r="F11">
        <v>1.3183078635859</v>
      </c>
      <c r="G11">
        <v>0.58652045086965165</v>
      </c>
      <c r="H11">
        <v>0</v>
      </c>
      <c r="I11">
        <v>0</v>
      </c>
      <c r="J11">
        <v>1.8213559180429499</v>
      </c>
      <c r="K11">
        <v>1.3965086648050822</v>
      </c>
      <c r="L11">
        <v>0</v>
      </c>
      <c r="M11">
        <v>2</v>
      </c>
      <c r="N11">
        <v>1.4970483208511001</v>
      </c>
      <c r="O11">
        <v>1.2288237598076333</v>
      </c>
      <c r="P11">
        <v>1</v>
      </c>
      <c r="Q11">
        <v>1</v>
      </c>
      <c r="R11">
        <v>0.89747584073039999</v>
      </c>
      <c r="S11">
        <v>0.21106377275608465</v>
      </c>
      <c r="T11">
        <v>0</v>
      </c>
      <c r="U11">
        <v>0</v>
      </c>
      <c r="V11">
        <v>80</v>
      </c>
    </row>
    <row r="12" spans="1:22" x14ac:dyDescent="0.3">
      <c r="B12" s="1"/>
      <c r="C12">
        <v>9</v>
      </c>
      <c r="D12" t="s">
        <v>23</v>
      </c>
      <c r="E12">
        <v>0</v>
      </c>
      <c r="F12">
        <v>1.73868353288785</v>
      </c>
      <c r="G12">
        <v>0.83537835297759089</v>
      </c>
      <c r="H12">
        <v>0</v>
      </c>
      <c r="I12">
        <v>0</v>
      </c>
      <c r="J12">
        <v>2.1270929726281005</v>
      </c>
      <c r="K12">
        <v>1.2764782244439108</v>
      </c>
      <c r="L12">
        <v>0</v>
      </c>
      <c r="M12">
        <v>1</v>
      </c>
      <c r="N12">
        <v>1.6311400234910998</v>
      </c>
      <c r="O12">
        <v>0.9092334526693775</v>
      </c>
      <c r="P12">
        <v>0</v>
      </c>
      <c r="Q12">
        <v>0</v>
      </c>
      <c r="R12">
        <v>1.0585138646115</v>
      </c>
      <c r="S12">
        <v>0.49250971734902355</v>
      </c>
      <c r="T12">
        <v>1</v>
      </c>
      <c r="U12">
        <v>0</v>
      </c>
      <c r="V12">
        <v>80</v>
      </c>
    </row>
    <row r="13" spans="1:22" x14ac:dyDescent="0.3">
      <c r="B13" s="1">
        <v>44011</v>
      </c>
      <c r="C13">
        <v>10</v>
      </c>
      <c r="D13" t="s">
        <v>24</v>
      </c>
      <c r="E13">
        <v>0</v>
      </c>
      <c r="F13">
        <v>1.3271056569999999</v>
      </c>
      <c r="G13">
        <v>1.238832412</v>
      </c>
      <c r="H13">
        <v>0</v>
      </c>
      <c r="I13">
        <v>1</v>
      </c>
      <c r="J13">
        <v>1.2887440299999999</v>
      </c>
      <c r="K13">
        <v>1.2231958519999999</v>
      </c>
      <c r="L13">
        <v>0</v>
      </c>
      <c r="M13">
        <v>1</v>
      </c>
      <c r="N13">
        <v>1.4481936799999999</v>
      </c>
      <c r="O13">
        <v>1.114387799</v>
      </c>
      <c r="P13">
        <v>0</v>
      </c>
      <c r="Q13">
        <v>1</v>
      </c>
      <c r="R13">
        <v>1.22428219</v>
      </c>
      <c r="S13">
        <v>0.784664684</v>
      </c>
      <c r="T13">
        <v>0</v>
      </c>
      <c r="U13">
        <v>0</v>
      </c>
      <c r="V13">
        <v>80</v>
      </c>
    </row>
    <row r="14" spans="1:22" x14ac:dyDescent="0.3">
      <c r="B14" s="1">
        <v>44012</v>
      </c>
      <c r="C14">
        <v>11</v>
      </c>
      <c r="D14" t="s">
        <v>25</v>
      </c>
      <c r="E14">
        <v>0</v>
      </c>
      <c r="F14">
        <v>1.6916300920505498</v>
      </c>
      <c r="G14">
        <v>1.0335131382212941</v>
      </c>
      <c r="H14">
        <v>0</v>
      </c>
      <c r="I14">
        <v>0</v>
      </c>
      <c r="J14">
        <v>1.5466062109017</v>
      </c>
      <c r="K14">
        <v>0.97483696717786317</v>
      </c>
      <c r="L14">
        <v>1</v>
      </c>
      <c r="M14">
        <v>0</v>
      </c>
      <c r="N14">
        <v>1.3475723507697999</v>
      </c>
      <c r="O14">
        <v>0.74230654578667465</v>
      </c>
      <c r="P14">
        <v>0</v>
      </c>
      <c r="Q14">
        <v>0</v>
      </c>
      <c r="R14">
        <v>1.3328363790904501</v>
      </c>
      <c r="S14">
        <v>0.78395660662687972</v>
      </c>
      <c r="T14">
        <v>0</v>
      </c>
      <c r="U14">
        <v>0</v>
      </c>
      <c r="V14">
        <v>80</v>
      </c>
    </row>
    <row r="15" spans="1:22" x14ac:dyDescent="0.3">
      <c r="B15" s="1">
        <v>44013</v>
      </c>
      <c r="C15">
        <v>12</v>
      </c>
      <c r="D15" t="s">
        <v>26</v>
      </c>
      <c r="E15">
        <v>0</v>
      </c>
      <c r="F15">
        <v>2.30878545551055</v>
      </c>
      <c r="G15">
        <v>1.5064329434108614</v>
      </c>
      <c r="H15">
        <v>0</v>
      </c>
      <c r="I15">
        <v>3</v>
      </c>
      <c r="J15">
        <v>1.5112060791700004</v>
      </c>
      <c r="K15">
        <v>1.1037424977297241</v>
      </c>
      <c r="L15">
        <v>1</v>
      </c>
      <c r="M15">
        <v>1</v>
      </c>
      <c r="N15">
        <v>1.5178508555953001</v>
      </c>
      <c r="O15">
        <v>1.1774998693119132</v>
      </c>
      <c r="P15">
        <v>0</v>
      </c>
      <c r="Q15">
        <v>1</v>
      </c>
      <c r="R15">
        <v>1.0752720047311</v>
      </c>
      <c r="S15">
        <v>0.63280991639089479</v>
      </c>
      <c r="T15">
        <v>0</v>
      </c>
      <c r="U15">
        <v>0</v>
      </c>
    </row>
    <row r="16" spans="1:22" x14ac:dyDescent="0.3">
      <c r="B16" s="1">
        <v>44014</v>
      </c>
      <c r="C16">
        <v>13</v>
      </c>
      <c r="D16" t="s">
        <v>27</v>
      </c>
      <c r="E16">
        <v>0</v>
      </c>
      <c r="F16">
        <v>1.30936622885035</v>
      </c>
      <c r="G16">
        <v>1.0242974252653594</v>
      </c>
      <c r="H16">
        <v>0</v>
      </c>
      <c r="I16">
        <v>1</v>
      </c>
      <c r="J16">
        <v>1.3368090167408495</v>
      </c>
      <c r="K16">
        <v>1.0486686053385739</v>
      </c>
      <c r="L16">
        <v>2</v>
      </c>
      <c r="M16">
        <v>0</v>
      </c>
      <c r="N16">
        <v>1.1949027142364999</v>
      </c>
      <c r="O16">
        <v>0.96875009572166526</v>
      </c>
      <c r="P16">
        <v>0</v>
      </c>
      <c r="Q16">
        <v>0</v>
      </c>
      <c r="R16">
        <v>1.3668665070205999</v>
      </c>
      <c r="S16">
        <v>1.1616873082983408</v>
      </c>
      <c r="T16">
        <v>0</v>
      </c>
      <c r="U16">
        <v>1</v>
      </c>
    </row>
    <row r="17" spans="2:21" x14ac:dyDescent="0.3">
      <c r="B17" s="1">
        <v>44015</v>
      </c>
      <c r="C17">
        <v>14</v>
      </c>
      <c r="D17" t="s">
        <v>28</v>
      </c>
      <c r="E17">
        <v>0</v>
      </c>
      <c r="F17">
        <v>1.3792782303414997</v>
      </c>
      <c r="G17">
        <v>1.161482739437772</v>
      </c>
      <c r="H17">
        <v>0</v>
      </c>
      <c r="I17">
        <v>1</v>
      </c>
      <c r="J17">
        <v>1.5076567845532503</v>
      </c>
      <c r="K17">
        <v>1.2303495653714627</v>
      </c>
      <c r="L17">
        <v>0</v>
      </c>
      <c r="M17">
        <v>1</v>
      </c>
      <c r="N17">
        <v>1.0283900838465501</v>
      </c>
      <c r="O17">
        <v>0.82422295868316409</v>
      </c>
      <c r="P17">
        <v>0</v>
      </c>
      <c r="Q17">
        <v>0</v>
      </c>
      <c r="R17">
        <v>1.2240485753226999</v>
      </c>
      <c r="S17">
        <v>0.84031547832397835</v>
      </c>
      <c r="T17">
        <v>0</v>
      </c>
      <c r="U17">
        <v>0</v>
      </c>
    </row>
    <row r="18" spans="2:21" x14ac:dyDescent="0.3">
      <c r="B18" s="1">
        <v>44018</v>
      </c>
      <c r="C18">
        <v>15</v>
      </c>
      <c r="D18" t="s">
        <v>29</v>
      </c>
      <c r="E18">
        <v>0</v>
      </c>
      <c r="F18">
        <v>1.6832086953800496</v>
      </c>
      <c r="G18">
        <v>1.3313994762417345</v>
      </c>
      <c r="H18">
        <v>0</v>
      </c>
      <c r="I18">
        <v>2</v>
      </c>
      <c r="J18">
        <v>1.9201377818541503</v>
      </c>
      <c r="K18">
        <v>1.19758484717737</v>
      </c>
      <c r="L18">
        <v>0</v>
      </c>
      <c r="M18">
        <v>1</v>
      </c>
      <c r="N18">
        <v>1.5125390881149499</v>
      </c>
      <c r="O18">
        <v>1.2661323353254905</v>
      </c>
      <c r="P18">
        <v>0</v>
      </c>
      <c r="Q18">
        <v>1</v>
      </c>
      <c r="R18">
        <v>1.1563047007551428</v>
      </c>
      <c r="S18">
        <v>0.57628837105386344</v>
      </c>
      <c r="T18">
        <v>0</v>
      </c>
      <c r="U18">
        <v>0</v>
      </c>
    </row>
    <row r="19" spans="2:21" x14ac:dyDescent="0.3">
      <c r="B19" s="1">
        <v>44019</v>
      </c>
      <c r="C19">
        <v>16</v>
      </c>
      <c r="D19" t="s">
        <v>30</v>
      </c>
      <c r="E19">
        <v>0</v>
      </c>
      <c r="F19">
        <v>1.2906677633005998</v>
      </c>
      <c r="G19">
        <v>0.99119013710689907</v>
      </c>
      <c r="H19">
        <v>0</v>
      </c>
      <c r="I19">
        <v>0</v>
      </c>
      <c r="J19">
        <v>1.3637905235347001</v>
      </c>
      <c r="K19">
        <v>0.80277517471452786</v>
      </c>
      <c r="L19">
        <v>0</v>
      </c>
      <c r="M19">
        <v>0</v>
      </c>
      <c r="N19">
        <v>1.4621831519641497</v>
      </c>
      <c r="O19">
        <v>1.0988833196459848</v>
      </c>
      <c r="P19">
        <v>0</v>
      </c>
      <c r="Q19">
        <v>1</v>
      </c>
      <c r="R19">
        <v>1.0125912550795715</v>
      </c>
      <c r="S19">
        <v>0.59918738309511088</v>
      </c>
      <c r="T19">
        <v>0</v>
      </c>
      <c r="U19">
        <v>0</v>
      </c>
    </row>
    <row r="20" spans="2:21" x14ac:dyDescent="0.3">
      <c r="B20" s="1">
        <v>44020</v>
      </c>
      <c r="C20">
        <v>17</v>
      </c>
      <c r="D20" t="s">
        <v>46</v>
      </c>
      <c r="E20">
        <v>0</v>
      </c>
      <c r="F20">
        <v>1.1659492958330999</v>
      </c>
      <c r="G20">
        <v>0.63057637563297952</v>
      </c>
      <c r="H20">
        <v>0</v>
      </c>
      <c r="I20">
        <v>0</v>
      </c>
      <c r="J20">
        <v>1.0920986681823999</v>
      </c>
      <c r="K20">
        <v>1.0920986681823999</v>
      </c>
      <c r="L20">
        <v>1</v>
      </c>
      <c r="M20">
        <v>0</v>
      </c>
      <c r="N20">
        <v>0.94921773738504989</v>
      </c>
      <c r="O20">
        <v>0.38160076900049394</v>
      </c>
      <c r="P20">
        <v>0</v>
      </c>
      <c r="Q20">
        <v>0</v>
      </c>
      <c r="R20">
        <v>1.0666939669286997</v>
      </c>
      <c r="S20">
        <v>0.6663254325796365</v>
      </c>
      <c r="T20">
        <v>0</v>
      </c>
      <c r="U20">
        <v>0</v>
      </c>
    </row>
    <row r="21" spans="2:21" x14ac:dyDescent="0.3">
      <c r="F21">
        <f>AVERAGE(F11:F20)</f>
        <v>1.521298281474045</v>
      </c>
      <c r="J21">
        <f>AVERAGE(J11:J20)</f>
        <v>1.55154979856081</v>
      </c>
      <c r="N21">
        <f>AVERAGE(N11:N20)</f>
        <v>1.3589038006254499</v>
      </c>
      <c r="R21">
        <f>AVERAGE(R11:R20)</f>
        <v>1.1414885284270164</v>
      </c>
    </row>
    <row r="22" spans="2:21" x14ac:dyDescent="0.3">
      <c r="F22">
        <f>_xlfn.STDEV.S(F11:F20)</f>
        <v>0.34092756108172972</v>
      </c>
      <c r="J22">
        <f>_xlfn.STDEV.S(J11:J20)</f>
        <v>0.31710678224559891</v>
      </c>
      <c r="N22">
        <f>_xlfn.STDEV.S(N11:N20)</f>
        <v>0.22725670502534004</v>
      </c>
      <c r="R22">
        <f>_xlfn.STDEV.S(R11:R20)</f>
        <v>0.14693916050139982</v>
      </c>
    </row>
    <row r="24" spans="2:21" x14ac:dyDescent="0.3">
      <c r="F24" t="s">
        <v>109</v>
      </c>
      <c r="G24" t="s">
        <v>110</v>
      </c>
      <c r="H24" t="s">
        <v>111</v>
      </c>
      <c r="I24" t="s">
        <v>112</v>
      </c>
    </row>
    <row r="25" spans="2:21" x14ac:dyDescent="0.3">
      <c r="B25" s="1">
        <v>44007</v>
      </c>
      <c r="C25">
        <v>7</v>
      </c>
      <c r="D25" t="s">
        <v>21</v>
      </c>
      <c r="F25" t="s">
        <v>54</v>
      </c>
    </row>
    <row r="26" spans="2:21" x14ac:dyDescent="0.3">
      <c r="B26" s="1">
        <v>44008</v>
      </c>
      <c r="C26">
        <v>8</v>
      </c>
      <c r="D26" t="s">
        <v>22</v>
      </c>
      <c r="F26">
        <v>1.1979728270500001</v>
      </c>
      <c r="G26">
        <v>1.0722662768825</v>
      </c>
      <c r="H26">
        <v>1.0232084143564999</v>
      </c>
      <c r="I26">
        <v>0.903272064017</v>
      </c>
    </row>
    <row r="27" spans="2:21" x14ac:dyDescent="0.3">
      <c r="B27" s="1">
        <v>44009</v>
      </c>
      <c r="C27">
        <v>9</v>
      </c>
      <c r="D27" t="s">
        <v>23</v>
      </c>
      <c r="F27">
        <v>1.718081140035</v>
      </c>
      <c r="G27">
        <v>1.6995455904950001</v>
      </c>
      <c r="H27">
        <v>1.2987603829099998</v>
      </c>
      <c r="I27">
        <v>0.9543167169465</v>
      </c>
    </row>
    <row r="28" spans="2:21" x14ac:dyDescent="0.3">
      <c r="B28" s="1">
        <v>44011</v>
      </c>
      <c r="C28">
        <v>10</v>
      </c>
      <c r="D28" t="s">
        <v>24</v>
      </c>
      <c r="F28">
        <v>0.85592651375899997</v>
      </c>
      <c r="G28">
        <v>0.92816314855000004</v>
      </c>
      <c r="H28">
        <v>0.91609669791049997</v>
      </c>
      <c r="I28">
        <v>0.94772770229600001</v>
      </c>
    </row>
    <row r="29" spans="2:21" x14ac:dyDescent="0.3">
      <c r="B29" s="1">
        <v>44012</v>
      </c>
      <c r="C29">
        <v>11</v>
      </c>
      <c r="D29" t="s">
        <v>25</v>
      </c>
      <c r="F29">
        <v>1.094652604255</v>
      </c>
      <c r="G29">
        <v>1.21783360929</v>
      </c>
      <c r="H29">
        <v>1.0554634426364999</v>
      </c>
      <c r="I29">
        <v>1.0537667212800002</v>
      </c>
    </row>
    <row r="30" spans="2:21" x14ac:dyDescent="0.3">
      <c r="B30" s="1">
        <v>44013</v>
      </c>
      <c r="C30">
        <v>12</v>
      </c>
      <c r="D30" t="s">
        <v>26</v>
      </c>
      <c r="F30">
        <v>1.899920004855</v>
      </c>
      <c r="G30">
        <v>1.041754742822</v>
      </c>
      <c r="H30">
        <v>0.97957563298450001</v>
      </c>
      <c r="I30">
        <v>0.87589258319350005</v>
      </c>
    </row>
    <row r="31" spans="2:21" x14ac:dyDescent="0.3">
      <c r="B31" s="1">
        <v>44014</v>
      </c>
      <c r="C31">
        <v>13</v>
      </c>
      <c r="D31" t="s">
        <v>27</v>
      </c>
      <c r="F31">
        <v>0.88786433311199997</v>
      </c>
      <c r="G31">
        <v>0.87676779495099999</v>
      </c>
      <c r="H31">
        <v>0.85413470678000003</v>
      </c>
      <c r="I31">
        <v>0.88091903587349996</v>
      </c>
    </row>
    <row r="32" spans="2:21" x14ac:dyDescent="0.3">
      <c r="B32" s="1">
        <v>44015</v>
      </c>
      <c r="C32">
        <v>14</v>
      </c>
      <c r="D32" t="s">
        <v>28</v>
      </c>
      <c r="F32">
        <v>0.91443192842400001</v>
      </c>
      <c r="G32">
        <v>0.91917235421700005</v>
      </c>
      <c r="H32">
        <v>0.71123997512050008</v>
      </c>
      <c r="I32">
        <v>0.93716991890699997</v>
      </c>
    </row>
    <row r="33" spans="2:33" x14ac:dyDescent="0.3">
      <c r="B33" s="1">
        <v>44018</v>
      </c>
      <c r="C33">
        <v>15</v>
      </c>
      <c r="D33" t="s">
        <v>29</v>
      </c>
      <c r="F33">
        <v>1.0384758264410001</v>
      </c>
      <c r="G33">
        <v>1.34953787207</v>
      </c>
      <c r="H33">
        <v>0.92815159971349992</v>
      </c>
      <c r="I33">
        <v>0.89426490868200004</v>
      </c>
    </row>
    <row r="34" spans="2:33" x14ac:dyDescent="0.3">
      <c r="B34" s="1">
        <v>44019</v>
      </c>
      <c r="C34">
        <v>16</v>
      </c>
      <c r="D34" t="s">
        <v>30</v>
      </c>
      <c r="F34">
        <v>0.91108160163299989</v>
      </c>
      <c r="G34">
        <v>1.042659211728</v>
      </c>
      <c r="H34">
        <v>1.051888875258</v>
      </c>
      <c r="I34">
        <v>0.86235345929149998</v>
      </c>
    </row>
    <row r="35" spans="2:33" x14ac:dyDescent="0.3">
      <c r="B35" s="1">
        <v>44020</v>
      </c>
      <c r="C35">
        <v>17</v>
      </c>
      <c r="D35" t="s">
        <v>46</v>
      </c>
      <c r="F35">
        <v>0.91237084043499994</v>
      </c>
      <c r="G35">
        <v>0.91181014280299999</v>
      </c>
      <c r="H35">
        <v>0.85285105009100004</v>
      </c>
      <c r="I35">
        <v>0.82333849300649997</v>
      </c>
    </row>
    <row r="36" spans="2:33" x14ac:dyDescent="0.3">
      <c r="E36" t="s">
        <v>114</v>
      </c>
      <c r="F36">
        <f>AVERAGE(F26:F35)</f>
        <v>1.1430777619999</v>
      </c>
      <c r="G36">
        <f>AVERAGE(G26:G35)</f>
        <v>1.1059510743808501</v>
      </c>
      <c r="H36">
        <f>AVERAGE(H26:H35)</f>
        <v>0.96713707777609981</v>
      </c>
      <c r="I36">
        <f>AVERAGE(I26:I35)</f>
        <v>0.91330216034934997</v>
      </c>
    </row>
    <row r="37" spans="2:33" x14ac:dyDescent="0.3">
      <c r="Z37" t="s">
        <v>209</v>
      </c>
      <c r="AB37" t="s">
        <v>210</v>
      </c>
      <c r="AD37" t="s">
        <v>211</v>
      </c>
      <c r="AF37" t="s">
        <v>212</v>
      </c>
    </row>
    <row r="38" spans="2:33" x14ac:dyDescent="0.3">
      <c r="Z38" t="s">
        <v>54</v>
      </c>
      <c r="AA38" t="s">
        <v>56</v>
      </c>
      <c r="AB38" t="s">
        <v>54</v>
      </c>
      <c r="AC38" t="s">
        <v>56</v>
      </c>
      <c r="AD38" t="s">
        <v>54</v>
      </c>
      <c r="AE38" t="s">
        <v>56</v>
      </c>
      <c r="AF38" t="s">
        <v>54</v>
      </c>
      <c r="AG38" t="s">
        <v>56</v>
      </c>
    </row>
    <row r="39" spans="2:33" x14ac:dyDescent="0.3">
      <c r="E39" t="s">
        <v>113</v>
      </c>
      <c r="F39" s="2" t="s">
        <v>33</v>
      </c>
      <c r="G39" t="s">
        <v>34</v>
      </c>
      <c r="H39" t="s">
        <v>54</v>
      </c>
      <c r="I39" t="s">
        <v>56</v>
      </c>
      <c r="J39" s="2" t="s">
        <v>35</v>
      </c>
      <c r="K39" t="s">
        <v>36</v>
      </c>
      <c r="L39" t="s">
        <v>54</v>
      </c>
      <c r="M39" t="s">
        <v>56</v>
      </c>
      <c r="N39" s="2" t="s">
        <v>37</v>
      </c>
      <c r="O39" t="s">
        <v>38</v>
      </c>
      <c r="P39" t="s">
        <v>54</v>
      </c>
      <c r="Q39" t="s">
        <v>56</v>
      </c>
      <c r="R39" s="2" t="s">
        <v>39</v>
      </c>
      <c r="S39" t="s">
        <v>40</v>
      </c>
      <c r="T39" t="s">
        <v>54</v>
      </c>
      <c r="U39" t="s">
        <v>56</v>
      </c>
      <c r="Y39" t="s">
        <v>359</v>
      </c>
      <c r="Z39" t="s">
        <v>358</v>
      </c>
      <c r="AA39">
        <f>SUM(I39:I41)</f>
        <v>0</v>
      </c>
      <c r="AB39">
        <f>SUM(L39:L41)</f>
        <v>0</v>
      </c>
      <c r="AC39">
        <f>SUM(M39:M41)</f>
        <v>0</v>
      </c>
      <c r="AD39">
        <f>SUM(P39:P41)</f>
        <v>0</v>
      </c>
      <c r="AE39">
        <f>SUM(Q39:Q41)</f>
        <v>0</v>
      </c>
      <c r="AF39">
        <f>SUM(T39:T41)</f>
        <v>0</v>
      </c>
      <c r="AG39">
        <f>SUM(U39:U41)</f>
        <v>0</v>
      </c>
    </row>
    <row r="40" spans="2:33" x14ac:dyDescent="0.3">
      <c r="B40" s="3">
        <v>44104</v>
      </c>
      <c r="C40">
        <v>18</v>
      </c>
      <c r="D40" t="s">
        <v>152</v>
      </c>
      <c r="E40">
        <v>0</v>
      </c>
      <c r="F40">
        <v>0.9941664591079501</v>
      </c>
      <c r="G40">
        <v>0.31567219188454226</v>
      </c>
      <c r="H40">
        <v>0</v>
      </c>
      <c r="I40">
        <v>0</v>
      </c>
      <c r="J40">
        <v>1.0971342851376504</v>
      </c>
      <c r="K40">
        <v>0.53375186511679584</v>
      </c>
      <c r="L40">
        <v>0</v>
      </c>
      <c r="M40">
        <v>0</v>
      </c>
      <c r="N40">
        <v>0.82619895452854997</v>
      </c>
      <c r="O40">
        <v>0.30534809918554179</v>
      </c>
      <c r="P40">
        <v>0</v>
      </c>
      <c r="Q40">
        <v>0</v>
      </c>
      <c r="R40">
        <v>0.807177577965</v>
      </c>
      <c r="S40">
        <v>0.23133348806955223</v>
      </c>
      <c r="T40">
        <v>0</v>
      </c>
      <c r="U40">
        <v>0</v>
      </c>
      <c r="Y40" t="s">
        <v>360</v>
      </c>
      <c r="Z40" t="s">
        <v>358</v>
      </c>
      <c r="AA40">
        <f>SUM(I47:I49)</f>
        <v>0</v>
      </c>
      <c r="AB40">
        <f>SUM(L47:L49)</f>
        <v>3</v>
      </c>
      <c r="AC40">
        <f>SUM(M47:M49)</f>
        <v>0</v>
      </c>
      <c r="AD40">
        <f>SUM(P46:P48)</f>
        <v>0</v>
      </c>
      <c r="AE40">
        <f>SUM(Q47:Q49)</f>
        <v>0</v>
      </c>
      <c r="AF40">
        <f>SUM(T47:T49)</f>
        <v>1</v>
      </c>
      <c r="AG40">
        <f>SUM(U47:U49)</f>
        <v>0</v>
      </c>
    </row>
    <row r="41" spans="2:33" x14ac:dyDescent="0.3">
      <c r="B41" s="3">
        <v>44105</v>
      </c>
      <c r="C41">
        <v>19</v>
      </c>
      <c r="D41" t="s">
        <v>153</v>
      </c>
      <c r="E41">
        <v>0</v>
      </c>
      <c r="F41">
        <v>0.99567887856694992</v>
      </c>
      <c r="G41">
        <v>0.54294858933632506</v>
      </c>
      <c r="H41">
        <v>0</v>
      </c>
      <c r="I41">
        <v>0</v>
      </c>
      <c r="J41">
        <v>0.78395205067099982</v>
      </c>
      <c r="K41">
        <v>0.21957192695107602</v>
      </c>
      <c r="L41">
        <v>0</v>
      </c>
      <c r="M41">
        <v>0</v>
      </c>
      <c r="N41">
        <v>0.86729255070689992</v>
      </c>
      <c r="O41">
        <v>0.38754698508439184</v>
      </c>
      <c r="P41">
        <v>0</v>
      </c>
      <c r="Q41">
        <v>0</v>
      </c>
      <c r="R41">
        <v>0.83367664886164994</v>
      </c>
      <c r="S41">
        <v>0.33033985609486527</v>
      </c>
      <c r="T41">
        <v>0</v>
      </c>
      <c r="U41">
        <v>0</v>
      </c>
    </row>
    <row r="42" spans="2:33" x14ac:dyDescent="0.3">
      <c r="B42" s="3">
        <v>44106</v>
      </c>
      <c r="C42">
        <v>20</v>
      </c>
      <c r="D42" t="s">
        <v>154</v>
      </c>
      <c r="E42">
        <v>0</v>
      </c>
      <c r="F42">
        <v>0.90958886443399989</v>
      </c>
      <c r="G42">
        <v>0.35510412446876982</v>
      </c>
      <c r="H42">
        <v>0</v>
      </c>
      <c r="I42">
        <v>0</v>
      </c>
      <c r="J42">
        <v>0.87269939972319988</v>
      </c>
      <c r="K42">
        <v>0.50715613255058367</v>
      </c>
      <c r="L42">
        <v>0</v>
      </c>
      <c r="M42">
        <v>0</v>
      </c>
      <c r="N42">
        <v>0.77659153877175002</v>
      </c>
      <c r="O42">
        <v>0.2707025416301217</v>
      </c>
      <c r="P42">
        <v>0</v>
      </c>
      <c r="Q42">
        <v>0</v>
      </c>
      <c r="R42">
        <v>0.82183889416059996</v>
      </c>
      <c r="S42">
        <v>0.26751666670623969</v>
      </c>
      <c r="T42">
        <v>0</v>
      </c>
      <c r="U42">
        <v>0</v>
      </c>
    </row>
    <row r="43" spans="2:33" x14ac:dyDescent="0.3">
      <c r="B43" s="3">
        <v>44109</v>
      </c>
      <c r="C43">
        <v>21</v>
      </c>
      <c r="D43" t="s">
        <v>155</v>
      </c>
      <c r="E43">
        <v>0</v>
      </c>
      <c r="F43">
        <v>1.1443588823724</v>
      </c>
      <c r="G43">
        <v>0.427778693536423</v>
      </c>
      <c r="H43">
        <v>0</v>
      </c>
      <c r="I43">
        <v>0</v>
      </c>
      <c r="J43">
        <v>0.86235912797305014</v>
      </c>
      <c r="K43">
        <v>0.25722837353975575</v>
      </c>
      <c r="L43">
        <v>0</v>
      </c>
      <c r="M43">
        <v>0</v>
      </c>
      <c r="N43">
        <v>0.88728464743524982</v>
      </c>
      <c r="O43">
        <v>0.42456094674893996</v>
      </c>
      <c r="P43">
        <v>0</v>
      </c>
      <c r="Q43">
        <v>0</v>
      </c>
      <c r="R43">
        <v>0.8381894428867499</v>
      </c>
      <c r="S43">
        <v>0.28889893209338346</v>
      </c>
      <c r="T43">
        <v>0</v>
      </c>
      <c r="U43">
        <v>0</v>
      </c>
    </row>
    <row r="44" spans="2:33" x14ac:dyDescent="0.3">
      <c r="B44" s="3">
        <v>44110</v>
      </c>
      <c r="C44">
        <v>22</v>
      </c>
      <c r="D44" t="s">
        <v>156</v>
      </c>
      <c r="E44">
        <v>0</v>
      </c>
      <c r="F44">
        <v>0.83985205526075002</v>
      </c>
      <c r="G44">
        <v>0.2665731715010824</v>
      </c>
      <c r="H44">
        <v>0</v>
      </c>
      <c r="I44">
        <v>0</v>
      </c>
      <c r="J44">
        <v>0.83852917185289988</v>
      </c>
      <c r="K44">
        <v>0.4326278868395495</v>
      </c>
      <c r="L44">
        <v>0</v>
      </c>
      <c r="M44">
        <v>0</v>
      </c>
      <c r="N44">
        <v>0.78678442783475011</v>
      </c>
      <c r="O44">
        <v>0.28146863307826614</v>
      </c>
      <c r="P44">
        <v>0</v>
      </c>
      <c r="Q44">
        <v>0</v>
      </c>
      <c r="R44">
        <v>0.75389117664270011</v>
      </c>
      <c r="S44">
        <v>0.23410755994885357</v>
      </c>
      <c r="T44">
        <v>0</v>
      </c>
      <c r="U44">
        <v>0</v>
      </c>
    </row>
    <row r="45" spans="2:33" x14ac:dyDescent="0.3">
      <c r="B45" s="3">
        <v>44111</v>
      </c>
      <c r="C45">
        <v>23</v>
      </c>
      <c r="D45" t="s">
        <v>157</v>
      </c>
      <c r="E45">
        <v>0</v>
      </c>
      <c r="F45">
        <v>0.93231950382454998</v>
      </c>
      <c r="G45">
        <v>0.52948449212695281</v>
      </c>
      <c r="H45">
        <v>0</v>
      </c>
      <c r="I45">
        <v>0</v>
      </c>
      <c r="J45">
        <v>0.72728627968464998</v>
      </c>
      <c r="K45">
        <v>0.17411530121702107</v>
      </c>
      <c r="L45">
        <v>0</v>
      </c>
      <c r="M45">
        <v>0</v>
      </c>
      <c r="N45">
        <v>0.7553733188309999</v>
      </c>
      <c r="O45">
        <v>0.20729257631098921</v>
      </c>
      <c r="P45">
        <v>0</v>
      </c>
      <c r="Q45">
        <v>0</v>
      </c>
      <c r="R45">
        <v>0.74891933466979999</v>
      </c>
      <c r="S45">
        <v>0.19483839392684482</v>
      </c>
      <c r="T45">
        <v>0</v>
      </c>
      <c r="U45">
        <v>0</v>
      </c>
    </row>
    <row r="46" spans="2:33" x14ac:dyDescent="0.3">
      <c r="B46" s="3">
        <v>44112</v>
      </c>
      <c r="C46">
        <v>24</v>
      </c>
      <c r="D46" t="s">
        <v>158</v>
      </c>
      <c r="E46">
        <v>0</v>
      </c>
      <c r="F46">
        <v>0.77100398859460006</v>
      </c>
      <c r="G46">
        <v>0.1794571949016448</v>
      </c>
      <c r="H46">
        <v>0</v>
      </c>
      <c r="I46">
        <v>0</v>
      </c>
      <c r="J46">
        <v>0.65868016167080001</v>
      </c>
      <c r="K46">
        <v>8.8852339705833366E-2</v>
      </c>
      <c r="L46">
        <v>0</v>
      </c>
      <c r="M46">
        <v>0</v>
      </c>
      <c r="N46">
        <v>0.71286260053749995</v>
      </c>
      <c r="O46">
        <v>0.1360594626268945</v>
      </c>
      <c r="P46">
        <v>0</v>
      </c>
      <c r="Q46">
        <v>0</v>
      </c>
      <c r="R46">
        <v>0.81617369718139998</v>
      </c>
      <c r="S46">
        <v>0.33719804635922657</v>
      </c>
      <c r="T46">
        <v>1</v>
      </c>
      <c r="U46">
        <v>0</v>
      </c>
    </row>
    <row r="47" spans="2:33" x14ac:dyDescent="0.3">
      <c r="B47" s="3">
        <v>44113</v>
      </c>
      <c r="C47">
        <v>25</v>
      </c>
      <c r="D47" t="s">
        <v>159</v>
      </c>
      <c r="E47">
        <v>0</v>
      </c>
      <c r="F47">
        <v>0.9081101099259502</v>
      </c>
      <c r="G47">
        <v>0.51305825451866349</v>
      </c>
      <c r="H47">
        <v>0</v>
      </c>
      <c r="I47">
        <v>0</v>
      </c>
      <c r="J47">
        <v>0.84058648577195005</v>
      </c>
      <c r="K47">
        <v>0.33745669524357791</v>
      </c>
      <c r="L47">
        <v>1</v>
      </c>
      <c r="M47">
        <v>0</v>
      </c>
      <c r="N47">
        <v>0.68583942312984991</v>
      </c>
      <c r="O47">
        <v>0.11000721336591802</v>
      </c>
      <c r="P47">
        <v>0</v>
      </c>
      <c r="Q47">
        <v>0</v>
      </c>
      <c r="R47">
        <v>0.71221794312599995</v>
      </c>
      <c r="S47">
        <v>0.19422411971286635</v>
      </c>
      <c r="T47">
        <v>0</v>
      </c>
      <c r="U47">
        <v>0</v>
      </c>
    </row>
    <row r="48" spans="2:33" x14ac:dyDescent="0.3">
      <c r="B48" s="3">
        <v>44116</v>
      </c>
      <c r="C48">
        <v>26</v>
      </c>
      <c r="D48" t="s">
        <v>160</v>
      </c>
      <c r="E48">
        <v>0</v>
      </c>
      <c r="F48">
        <v>0.93159825828615017</v>
      </c>
      <c r="G48">
        <v>0.47181764972869361</v>
      </c>
      <c r="H48">
        <v>0</v>
      </c>
      <c r="I48">
        <v>0</v>
      </c>
      <c r="J48">
        <v>0.97792346874470015</v>
      </c>
      <c r="K48">
        <v>0.56057245568422509</v>
      </c>
      <c r="L48">
        <v>1</v>
      </c>
      <c r="M48">
        <v>0</v>
      </c>
      <c r="N48">
        <v>0.89272679749419992</v>
      </c>
      <c r="O48">
        <v>0.41645450227759734</v>
      </c>
      <c r="P48">
        <v>0</v>
      </c>
      <c r="Q48">
        <v>0</v>
      </c>
      <c r="R48">
        <v>0.79269540387960002</v>
      </c>
      <c r="S48">
        <v>0.19437762704707945</v>
      </c>
      <c r="T48">
        <v>1</v>
      </c>
      <c r="U48">
        <v>0</v>
      </c>
    </row>
    <row r="49" spans="2:21" x14ac:dyDescent="0.3">
      <c r="B49" s="3">
        <v>44117</v>
      </c>
      <c r="C49">
        <v>27</v>
      </c>
      <c r="D49" t="s">
        <v>161</v>
      </c>
      <c r="E49">
        <v>0</v>
      </c>
      <c r="F49">
        <v>0.93413613952050001</v>
      </c>
      <c r="G49">
        <v>0.4686720773046793</v>
      </c>
      <c r="H49">
        <v>0</v>
      </c>
      <c r="I49">
        <v>0</v>
      </c>
      <c r="J49">
        <v>0.75570292324970001</v>
      </c>
      <c r="K49">
        <v>0.17568805768484519</v>
      </c>
      <c r="L49">
        <v>1</v>
      </c>
      <c r="M49">
        <v>0</v>
      </c>
      <c r="N49">
        <v>0.65943268531709998</v>
      </c>
      <c r="O49">
        <v>0.11300451811446913</v>
      </c>
      <c r="P49">
        <v>0</v>
      </c>
      <c r="Q49">
        <v>0</v>
      </c>
      <c r="R49">
        <v>0.68123316031405001</v>
      </c>
      <c r="S49">
        <v>0.2101652958879254</v>
      </c>
      <c r="T49">
        <v>0</v>
      </c>
      <c r="U49">
        <v>0</v>
      </c>
    </row>
    <row r="50" spans="2:21" x14ac:dyDescent="0.3">
      <c r="E50" s="8">
        <f>SUM(E40:E49)</f>
        <v>0</v>
      </c>
      <c r="F50" s="8">
        <f>AVERAGE(F40:F49)</f>
        <v>0.93608131398937999</v>
      </c>
      <c r="G50" s="8"/>
      <c r="H50" s="8">
        <f>SUM(H40:H49)</f>
        <v>0</v>
      </c>
      <c r="I50" s="8">
        <f>SUM(I40:I49)</f>
        <v>0</v>
      </c>
      <c r="J50" s="8">
        <f>AVERAGE(J40:J49)</f>
        <v>0.84148533544796</v>
      </c>
      <c r="K50" s="8"/>
      <c r="L50" s="8">
        <f>SUM(L40:L49)</f>
        <v>3</v>
      </c>
      <c r="M50" s="8">
        <f>SUM(M40:M49)</f>
        <v>0</v>
      </c>
      <c r="N50" s="8">
        <f>AVERAGE(N40:N49)</f>
        <v>0.7850386944586849</v>
      </c>
      <c r="O50" s="8"/>
      <c r="P50" s="8">
        <f>SUM(P40:P49)</f>
        <v>0</v>
      </c>
      <c r="Q50" s="8">
        <f>SUM(Q40:Q49)</f>
        <v>0</v>
      </c>
      <c r="R50" s="8">
        <f>AVERAGE(R40:R49)</f>
        <v>0.78060132796875492</v>
      </c>
      <c r="S50" s="8"/>
      <c r="T50" s="8">
        <f>SUM(T40:T49)</f>
        <v>2</v>
      </c>
      <c r="U50" s="8">
        <f>SUM(U40:U49)</f>
        <v>0</v>
      </c>
    </row>
    <row r="51" spans="2:21" x14ac:dyDescent="0.3">
      <c r="E51" s="8">
        <f>SUM(E47:E49)</f>
        <v>0</v>
      </c>
      <c r="F51" s="8"/>
      <c r="G51" s="8"/>
      <c r="H51" s="8">
        <f>SUM(H47:H49)</f>
        <v>0</v>
      </c>
      <c r="I51" s="8">
        <f>SUM(I47:I49)</f>
        <v>0</v>
      </c>
      <c r="J51" s="8"/>
      <c r="K51" s="8"/>
      <c r="L51" s="8">
        <f>SUM(L47:L49)</f>
        <v>3</v>
      </c>
      <c r="M51" s="8">
        <f>SUM(M47:M49)</f>
        <v>0</v>
      </c>
      <c r="N51" s="8"/>
      <c r="O51" s="8"/>
      <c r="P51" s="8">
        <f>SUM(P47:P49)</f>
        <v>0</v>
      </c>
      <c r="Q51" s="8">
        <f>SUM(Q47:Q49)</f>
        <v>0</v>
      </c>
      <c r="R51" s="8"/>
      <c r="S51" s="8"/>
      <c r="T51" s="8">
        <f>SUM(T47:T49)</f>
        <v>1</v>
      </c>
      <c r="U51" s="8">
        <f>SUM(U47:U49)</f>
        <v>0</v>
      </c>
    </row>
    <row r="53" spans="2:21" x14ac:dyDescent="0.3">
      <c r="E53" t="s">
        <v>179</v>
      </c>
      <c r="F53" t="s">
        <v>180</v>
      </c>
      <c r="G53" t="s">
        <v>183</v>
      </c>
      <c r="H53" t="s">
        <v>181</v>
      </c>
    </row>
    <row r="54" spans="2:21" x14ac:dyDescent="0.3">
      <c r="B54" s="3">
        <v>44104</v>
      </c>
      <c r="C54">
        <v>18</v>
      </c>
      <c r="D54" t="s">
        <v>152</v>
      </c>
      <c r="E54">
        <v>0.90953239053500001</v>
      </c>
      <c r="F54">
        <v>0.95030102104649994</v>
      </c>
      <c r="G54">
        <v>0.708443063544</v>
      </c>
      <c r="H54">
        <v>0.73324366283499998</v>
      </c>
    </row>
    <row r="55" spans="2:21" x14ac:dyDescent="0.3">
      <c r="B55" s="3">
        <v>44105</v>
      </c>
      <c r="C55">
        <v>19</v>
      </c>
      <c r="D55" t="s">
        <v>153</v>
      </c>
      <c r="E55">
        <v>0.84479487108199991</v>
      </c>
      <c r="F55">
        <v>0.74594837121549995</v>
      </c>
      <c r="G55">
        <v>0.75186196493449997</v>
      </c>
      <c r="H55">
        <v>0.77898600237650006</v>
      </c>
    </row>
    <row r="56" spans="2:21" x14ac:dyDescent="0.3">
      <c r="B56" s="3">
        <v>44106</v>
      </c>
      <c r="C56">
        <v>20</v>
      </c>
      <c r="D56" t="s">
        <v>154</v>
      </c>
      <c r="E56">
        <v>0.85299417667550004</v>
      </c>
      <c r="F56">
        <v>0.74308309901949998</v>
      </c>
      <c r="G56">
        <v>0.71974862756900004</v>
      </c>
      <c r="H56">
        <v>0.73824874626000003</v>
      </c>
    </row>
    <row r="57" spans="2:21" x14ac:dyDescent="0.3">
      <c r="B57" s="3">
        <v>44109</v>
      </c>
      <c r="C57">
        <v>21</v>
      </c>
      <c r="D57" t="s">
        <v>155</v>
      </c>
      <c r="E57">
        <v>1.066572055805</v>
      </c>
      <c r="F57">
        <v>0.79943595366800002</v>
      </c>
      <c r="G57">
        <v>0.70902531855950002</v>
      </c>
      <c r="H57">
        <v>0.75880359968849997</v>
      </c>
    </row>
    <row r="58" spans="2:21" x14ac:dyDescent="0.3">
      <c r="B58" s="3">
        <v>44110</v>
      </c>
      <c r="C58">
        <v>22</v>
      </c>
      <c r="D58" t="s">
        <v>156</v>
      </c>
      <c r="E58">
        <v>0.79515228909449998</v>
      </c>
      <c r="F58">
        <v>0.70126294484349994</v>
      </c>
      <c r="G58">
        <v>0.67573341995050007</v>
      </c>
      <c r="H58">
        <v>0.69881304667800004</v>
      </c>
    </row>
    <row r="59" spans="2:21" x14ac:dyDescent="0.3">
      <c r="B59" s="3">
        <v>44111</v>
      </c>
      <c r="C59">
        <v>23</v>
      </c>
      <c r="D59" t="s">
        <v>157</v>
      </c>
      <c r="E59">
        <v>0.6687925551085</v>
      </c>
      <c r="F59">
        <v>0.67100724152999991</v>
      </c>
      <c r="G59">
        <v>0.73615262820400007</v>
      </c>
      <c r="H59">
        <v>0.77541798207650003</v>
      </c>
    </row>
    <row r="60" spans="2:21" x14ac:dyDescent="0.3">
      <c r="B60" s="3">
        <v>44112</v>
      </c>
      <c r="C60">
        <v>24</v>
      </c>
      <c r="D60" t="s">
        <v>158</v>
      </c>
      <c r="E60">
        <v>0.7779851012165</v>
      </c>
      <c r="F60">
        <v>0.65803479217000005</v>
      </c>
      <c r="G60">
        <v>0.69630463433000001</v>
      </c>
      <c r="H60">
        <v>0.73183893668449995</v>
      </c>
    </row>
    <row r="61" spans="2:21" x14ac:dyDescent="0.3">
      <c r="B61" s="3">
        <v>44113</v>
      </c>
      <c r="C61">
        <v>25</v>
      </c>
      <c r="D61" t="s">
        <v>159</v>
      </c>
      <c r="E61">
        <v>0.80487238708849995</v>
      </c>
      <c r="F61">
        <v>0.7450086789899999</v>
      </c>
      <c r="G61">
        <v>0.6838792158525</v>
      </c>
      <c r="H61">
        <v>0.69157075649100008</v>
      </c>
    </row>
    <row r="62" spans="2:21" x14ac:dyDescent="0.3">
      <c r="B62" s="3">
        <v>44116</v>
      </c>
      <c r="C62">
        <v>26</v>
      </c>
      <c r="D62" t="s">
        <v>160</v>
      </c>
      <c r="E62">
        <v>0.76943471026650001</v>
      </c>
      <c r="F62">
        <v>0.84160488331700001</v>
      </c>
      <c r="G62">
        <v>0.80058968474600001</v>
      </c>
      <c r="H62">
        <v>0.75742947787549997</v>
      </c>
    </row>
    <row r="63" spans="2:21" x14ac:dyDescent="0.3">
      <c r="B63" s="3">
        <v>44117</v>
      </c>
      <c r="C63">
        <v>27</v>
      </c>
      <c r="D63" t="s">
        <v>161</v>
      </c>
      <c r="E63">
        <v>0.79855227342349999</v>
      </c>
      <c r="F63">
        <v>0.70969592232700007</v>
      </c>
      <c r="G63">
        <v>0.63200038962499994</v>
      </c>
      <c r="H63">
        <v>0.60171215690200008</v>
      </c>
    </row>
    <row r="64" spans="2:21" x14ac:dyDescent="0.3">
      <c r="E64">
        <f>AVERAGE(E54:E63)</f>
        <v>0.82886828102955001</v>
      </c>
      <c r="F64">
        <f>AVERAGE(F54:F63)</f>
        <v>0.75653829081269985</v>
      </c>
      <c r="G64">
        <f>AVERAGE(G54:G63)</f>
        <v>0.71137389473149992</v>
      </c>
      <c r="H64">
        <f>AVERAGE(H54:H63)</f>
        <v>0.72660643678675008</v>
      </c>
    </row>
    <row r="67" spans="2:20" x14ac:dyDescent="0.3">
      <c r="B67" t="s">
        <v>139</v>
      </c>
    </row>
    <row r="68" spans="2:20" x14ac:dyDescent="0.3">
      <c r="B68" s="3">
        <v>44118</v>
      </c>
      <c r="C68" t="s">
        <v>169</v>
      </c>
      <c r="D68">
        <v>0</v>
      </c>
      <c r="E68">
        <v>0.84038288675885009</v>
      </c>
      <c r="F68">
        <v>0.34058259912853905</v>
      </c>
      <c r="G68">
        <v>0</v>
      </c>
      <c r="H68">
        <v>0</v>
      </c>
      <c r="I68">
        <v>0.78774060587560002</v>
      </c>
      <c r="J68">
        <v>0.24202828850186414</v>
      </c>
      <c r="K68">
        <v>0</v>
      </c>
      <c r="L68">
        <v>0</v>
      </c>
      <c r="M68">
        <v>0.77098584072379994</v>
      </c>
      <c r="N68">
        <v>0.35084525779750314</v>
      </c>
      <c r="O68">
        <v>0</v>
      </c>
      <c r="P68">
        <v>0</v>
      </c>
      <c r="Q68">
        <v>0.79824245734934995</v>
      </c>
      <c r="R68">
        <v>0.27572762645806637</v>
      </c>
      <c r="S68">
        <v>0</v>
      </c>
      <c r="T68">
        <v>0</v>
      </c>
    </row>
    <row r="69" spans="2:20" x14ac:dyDescent="0.3">
      <c r="B69" s="3">
        <v>44119</v>
      </c>
      <c r="C69" t="s">
        <v>169</v>
      </c>
      <c r="D69">
        <v>0</v>
      </c>
      <c r="E69">
        <v>0.73615471764774998</v>
      </c>
      <c r="F69">
        <v>0.41313975961362776</v>
      </c>
      <c r="G69">
        <v>0</v>
      </c>
      <c r="H69">
        <v>0</v>
      </c>
      <c r="I69">
        <v>0.8523896112703</v>
      </c>
      <c r="J69">
        <v>0.29257797607773678</v>
      </c>
      <c r="K69">
        <v>0</v>
      </c>
      <c r="L69">
        <v>0</v>
      </c>
      <c r="M69">
        <v>0.76260672582020006</v>
      </c>
      <c r="N69">
        <v>0.2509093904684383</v>
      </c>
      <c r="O69">
        <v>0</v>
      </c>
      <c r="P69">
        <v>0</v>
      </c>
      <c r="Q69">
        <v>0.77071263340420015</v>
      </c>
      <c r="R69">
        <v>0.29091688551390682</v>
      </c>
      <c r="S69">
        <v>1</v>
      </c>
      <c r="T69">
        <v>0</v>
      </c>
    </row>
    <row r="70" spans="2:20" x14ac:dyDescent="0.3">
      <c r="B70" s="3">
        <v>44120</v>
      </c>
      <c r="C70" t="s">
        <v>169</v>
      </c>
      <c r="D70">
        <v>0</v>
      </c>
      <c r="E70">
        <v>0.93412314000720009</v>
      </c>
      <c r="F70">
        <v>0.33660191260125383</v>
      </c>
      <c r="G70">
        <v>0</v>
      </c>
      <c r="H70">
        <v>0</v>
      </c>
      <c r="I70">
        <v>0.94747241845324992</v>
      </c>
      <c r="J70">
        <v>0.29826690193608418</v>
      </c>
      <c r="K70">
        <v>2</v>
      </c>
      <c r="L70">
        <v>0</v>
      </c>
      <c r="M70">
        <v>0.84036708407755012</v>
      </c>
      <c r="N70">
        <v>0.25770740743366277</v>
      </c>
      <c r="O70">
        <v>2</v>
      </c>
      <c r="P70">
        <v>0</v>
      </c>
      <c r="Q70">
        <v>0.89528891568300006</v>
      </c>
      <c r="R70">
        <v>0.35639420470206329</v>
      </c>
      <c r="S70">
        <v>0</v>
      </c>
      <c r="T70">
        <v>0</v>
      </c>
    </row>
    <row r="71" spans="2:20" x14ac:dyDescent="0.3">
      <c r="B71" s="3">
        <v>44122</v>
      </c>
      <c r="D71">
        <v>0</v>
      </c>
      <c r="E71">
        <v>1.0231406831069001</v>
      </c>
      <c r="F71">
        <v>1.0140062144111976</v>
      </c>
      <c r="G71">
        <v>0</v>
      </c>
      <c r="H71">
        <v>1</v>
      </c>
      <c r="I71">
        <v>1.0490719343274502</v>
      </c>
      <c r="J71">
        <v>0.42396471127427232</v>
      </c>
      <c r="K71">
        <v>0</v>
      </c>
      <c r="L71">
        <v>0</v>
      </c>
      <c r="M71">
        <v>1.0636929145082004</v>
      </c>
      <c r="N71">
        <v>0.4741265156962538</v>
      </c>
      <c r="O71">
        <v>0</v>
      </c>
      <c r="P71">
        <v>0</v>
      </c>
      <c r="Q71">
        <v>1.0819105148722503</v>
      </c>
      <c r="R71">
        <v>0.42356260157331127</v>
      </c>
      <c r="S71">
        <v>0</v>
      </c>
      <c r="T71">
        <v>0</v>
      </c>
    </row>
    <row r="72" spans="2:20" x14ac:dyDescent="0.3">
      <c r="B72" s="3">
        <v>44123</v>
      </c>
      <c r="C72" t="s">
        <v>178</v>
      </c>
      <c r="D72">
        <v>0</v>
      </c>
      <c r="E72">
        <v>0.66217443307379997</v>
      </c>
      <c r="F72">
        <v>0.18723992799107875</v>
      </c>
      <c r="G72">
        <v>0</v>
      </c>
      <c r="H72">
        <v>0</v>
      </c>
      <c r="I72">
        <v>0.87077724923150002</v>
      </c>
      <c r="J72">
        <v>0.37285879979884884</v>
      </c>
      <c r="K72">
        <v>1</v>
      </c>
      <c r="L72">
        <v>0</v>
      </c>
      <c r="M72">
        <v>0.86667644469414995</v>
      </c>
      <c r="N72">
        <v>0.44523889778402725</v>
      </c>
      <c r="O72">
        <v>1</v>
      </c>
      <c r="P72">
        <v>0</v>
      </c>
      <c r="Q72">
        <v>0.76014468400970003</v>
      </c>
      <c r="R72">
        <v>0.21850787861156154</v>
      </c>
      <c r="S72">
        <v>0</v>
      </c>
      <c r="T72">
        <v>0</v>
      </c>
    </row>
    <row r="73" spans="2:20" x14ac:dyDescent="0.3">
      <c r="B73" s="3">
        <v>44124</v>
      </c>
      <c r="D73">
        <v>0</v>
      </c>
      <c r="E73">
        <v>0.72885826903490003</v>
      </c>
      <c r="F73">
        <v>0.32673982468748558</v>
      </c>
      <c r="G73">
        <v>0</v>
      </c>
      <c r="H73">
        <v>0</v>
      </c>
      <c r="I73">
        <v>0.79683736638970004</v>
      </c>
      <c r="J73">
        <v>0.2986634311323253</v>
      </c>
      <c r="K73">
        <v>0</v>
      </c>
      <c r="L73">
        <v>0</v>
      </c>
      <c r="M73">
        <v>0.83221813777920006</v>
      </c>
      <c r="N73">
        <v>0.50417390242912408</v>
      </c>
      <c r="O73">
        <v>1</v>
      </c>
      <c r="P73">
        <v>0</v>
      </c>
      <c r="Q73">
        <v>0.8525086414335501</v>
      </c>
      <c r="R73">
        <v>0.43514962306243926</v>
      </c>
      <c r="S73">
        <v>0</v>
      </c>
      <c r="T73">
        <v>0</v>
      </c>
    </row>
    <row r="74" spans="2:20" x14ac:dyDescent="0.3">
      <c r="B74" s="3">
        <v>44125</v>
      </c>
      <c r="D74">
        <v>0</v>
      </c>
      <c r="E74">
        <v>0.93234873604979995</v>
      </c>
      <c r="F74">
        <v>0.39456550629117637</v>
      </c>
      <c r="G74">
        <v>0</v>
      </c>
      <c r="H74">
        <v>0</v>
      </c>
      <c r="I74">
        <v>1.0735450853770001</v>
      </c>
      <c r="J74">
        <v>0.64838718015886188</v>
      </c>
      <c r="K74">
        <v>2</v>
      </c>
      <c r="L74">
        <v>0</v>
      </c>
      <c r="M74">
        <v>0.86430348301034987</v>
      </c>
      <c r="N74">
        <v>0.2490356074318841</v>
      </c>
      <c r="O74">
        <v>3</v>
      </c>
      <c r="P74">
        <v>0</v>
      </c>
      <c r="Q74">
        <v>0.79736203071095002</v>
      </c>
      <c r="R74">
        <v>0.35638069583002052</v>
      </c>
      <c r="S74">
        <v>2</v>
      </c>
      <c r="T74">
        <v>0</v>
      </c>
    </row>
    <row r="75" spans="2:20" x14ac:dyDescent="0.3">
      <c r="B75" s="3">
        <v>44126</v>
      </c>
      <c r="D75">
        <v>0</v>
      </c>
      <c r="E75">
        <v>0.75685505152804988</v>
      </c>
      <c r="F75">
        <v>0.2385568159652233</v>
      </c>
      <c r="G75">
        <v>0</v>
      </c>
      <c r="H75">
        <v>0</v>
      </c>
      <c r="I75">
        <v>0.74660132711860006</v>
      </c>
      <c r="J75">
        <v>0.18239071001813947</v>
      </c>
      <c r="K75">
        <v>1</v>
      </c>
      <c r="L75">
        <v>0</v>
      </c>
      <c r="M75">
        <v>0.716616390692</v>
      </c>
      <c r="N75">
        <v>0.29604809042215269</v>
      </c>
      <c r="O75">
        <v>1</v>
      </c>
      <c r="P75">
        <v>0</v>
      </c>
      <c r="Q75">
        <v>0.78370584152285006</v>
      </c>
      <c r="R75">
        <v>0.29150693423528579</v>
      </c>
      <c r="S75">
        <v>0</v>
      </c>
      <c r="T75">
        <v>0</v>
      </c>
    </row>
    <row r="76" spans="2:20" x14ac:dyDescent="0.3">
      <c r="B76" s="3">
        <v>44127</v>
      </c>
      <c r="D76">
        <v>0</v>
      </c>
      <c r="E76">
        <v>0.92127402304930006</v>
      </c>
      <c r="F76">
        <v>0.45256620373884621</v>
      </c>
      <c r="G76">
        <v>0</v>
      </c>
      <c r="H76">
        <v>0</v>
      </c>
      <c r="I76">
        <v>1.0437822910722498</v>
      </c>
      <c r="J76">
        <v>0.56538969403818906</v>
      </c>
      <c r="K76">
        <v>1</v>
      </c>
      <c r="L76">
        <v>0</v>
      </c>
      <c r="M76">
        <v>0.72613966949299991</v>
      </c>
      <c r="N76">
        <v>0.18038737804126487</v>
      </c>
      <c r="O76">
        <v>1</v>
      </c>
      <c r="P76">
        <v>0</v>
      </c>
      <c r="Q76">
        <v>0.80500902542840014</v>
      </c>
      <c r="R76">
        <v>0.20787811122327726</v>
      </c>
      <c r="S76">
        <v>0</v>
      </c>
      <c r="T76">
        <v>0</v>
      </c>
    </row>
    <row r="77" spans="2:20" x14ac:dyDescent="0.3">
      <c r="B77" s="3">
        <v>44130</v>
      </c>
      <c r="D77">
        <v>0</v>
      </c>
      <c r="E77">
        <v>0.66750721131685009</v>
      </c>
      <c r="F77">
        <v>0.15544152868498828</v>
      </c>
      <c r="G77">
        <v>0</v>
      </c>
      <c r="H77">
        <v>0</v>
      </c>
      <c r="I77">
        <v>0.83832170555840002</v>
      </c>
      <c r="J77">
        <v>0.25698470831336145</v>
      </c>
      <c r="K77">
        <v>1</v>
      </c>
      <c r="L77">
        <v>0</v>
      </c>
      <c r="M77">
        <v>0.75711640202810015</v>
      </c>
      <c r="N77">
        <v>0.16518253129564411</v>
      </c>
      <c r="O77">
        <v>1</v>
      </c>
      <c r="P77">
        <v>0</v>
      </c>
      <c r="Q77">
        <v>0.74942875533045006</v>
      </c>
      <c r="R77">
        <v>0.21193427045414739</v>
      </c>
      <c r="S77">
        <v>0</v>
      </c>
      <c r="T77">
        <v>0</v>
      </c>
    </row>
    <row r="78" spans="2:20" x14ac:dyDescent="0.3">
      <c r="E78">
        <f>AVERAGE(E68:E77)</f>
        <v>0.82028191515734006</v>
      </c>
      <c r="I78">
        <f>AVERAGE(I68:I77)</f>
        <v>0.9006539594674049</v>
      </c>
      <c r="M78">
        <f>AVERAGE(M68:M77)</f>
        <v>0.82007230928265495</v>
      </c>
      <c r="Q78">
        <f>AVERAGE(Q68:Q77)</f>
        <v>0.8294313499744701</v>
      </c>
    </row>
    <row r="80" spans="2:20" x14ac:dyDescent="0.3">
      <c r="B80" t="s">
        <v>118</v>
      </c>
      <c r="D80" t="s">
        <v>179</v>
      </c>
      <c r="E80" t="s">
        <v>180</v>
      </c>
      <c r="F80" t="s">
        <v>183</v>
      </c>
      <c r="G80" t="s">
        <v>181</v>
      </c>
    </row>
    <row r="81" spans="2:7" x14ac:dyDescent="0.3">
      <c r="B81" s="3">
        <v>44118</v>
      </c>
      <c r="C81" t="s">
        <v>169</v>
      </c>
      <c r="D81">
        <v>0.74341282407499998</v>
      </c>
      <c r="E81">
        <v>0.72167134202599992</v>
      </c>
      <c r="F81">
        <v>0.62600951394350002</v>
      </c>
      <c r="G81">
        <v>0.73606640743349994</v>
      </c>
    </row>
    <row r="82" spans="2:7" x14ac:dyDescent="0.3">
      <c r="B82" s="3">
        <v>44119</v>
      </c>
      <c r="C82" t="s">
        <v>169</v>
      </c>
      <c r="D82">
        <v>0.59454986620400008</v>
      </c>
      <c r="E82">
        <v>0.76686777066050005</v>
      </c>
      <c r="F82">
        <v>0.66255931778900001</v>
      </c>
      <c r="G82">
        <v>0.67781438763649993</v>
      </c>
    </row>
    <row r="83" spans="2:7" x14ac:dyDescent="0.3">
      <c r="B83" s="3">
        <v>44120</v>
      </c>
      <c r="C83" t="s">
        <v>169</v>
      </c>
      <c r="D83">
        <v>0.84266711476099998</v>
      </c>
      <c r="E83">
        <v>0.84248445043350007</v>
      </c>
      <c r="F83">
        <v>0.77444747409000003</v>
      </c>
      <c r="G83">
        <v>0.82249531404499998</v>
      </c>
    </row>
    <row r="84" spans="2:7" x14ac:dyDescent="0.3">
      <c r="B84" s="3">
        <v>44122</v>
      </c>
      <c r="D84">
        <v>0.69625135845849995</v>
      </c>
      <c r="E84">
        <v>0.96087287756399997</v>
      </c>
      <c r="F84">
        <v>0.93881938405700005</v>
      </c>
      <c r="G84">
        <v>1.0144131585814999</v>
      </c>
    </row>
    <row r="85" spans="2:7" x14ac:dyDescent="0.3">
      <c r="B85" s="3">
        <v>44123</v>
      </c>
      <c r="C85" t="s">
        <v>178</v>
      </c>
      <c r="D85">
        <v>0.64518022176300005</v>
      </c>
      <c r="E85">
        <v>0.71172778127949998</v>
      </c>
      <c r="F85">
        <v>0.70228062861099994</v>
      </c>
      <c r="G85">
        <v>0.72008106522800008</v>
      </c>
    </row>
    <row r="86" spans="2:7" x14ac:dyDescent="0.3">
      <c r="B86" s="3">
        <v>44124</v>
      </c>
      <c r="D86">
        <v>0.60864658627549995</v>
      </c>
      <c r="E86">
        <v>0.71441346660150007</v>
      </c>
      <c r="F86">
        <v>0.68463667892500002</v>
      </c>
      <c r="G86">
        <v>0.72501088480950004</v>
      </c>
    </row>
    <row r="87" spans="2:7" x14ac:dyDescent="0.3">
      <c r="B87" s="3">
        <v>44125</v>
      </c>
      <c r="D87">
        <v>0.89572484634100002</v>
      </c>
      <c r="E87">
        <v>0.83895646891350006</v>
      </c>
      <c r="F87">
        <v>0.77514694945399998</v>
      </c>
      <c r="G87">
        <v>0.69509666581850005</v>
      </c>
    </row>
    <row r="88" spans="2:7" x14ac:dyDescent="0.3">
      <c r="B88" s="3">
        <v>44126</v>
      </c>
      <c r="D88">
        <v>0.75567674147899999</v>
      </c>
      <c r="E88">
        <v>0.70939067879200002</v>
      </c>
      <c r="F88">
        <v>0.65915317664600004</v>
      </c>
      <c r="G88">
        <v>0.67204977862999993</v>
      </c>
    </row>
    <row r="89" spans="2:7" x14ac:dyDescent="0.3">
      <c r="B89" s="3">
        <v>44127</v>
      </c>
      <c r="D89">
        <v>0.70047015370800003</v>
      </c>
      <c r="E89">
        <v>0.88452996755949997</v>
      </c>
      <c r="F89">
        <v>0.75031557236799995</v>
      </c>
      <c r="G89">
        <v>0.78789206908550002</v>
      </c>
    </row>
    <row r="90" spans="2:7" x14ac:dyDescent="0.3">
      <c r="B90" s="3">
        <v>44130</v>
      </c>
      <c r="D90">
        <v>0.66910636151450009</v>
      </c>
      <c r="E90">
        <v>0.74452401598700002</v>
      </c>
      <c r="F90">
        <v>0.76586744765500003</v>
      </c>
      <c r="G90">
        <v>0.72797412745449996</v>
      </c>
    </row>
    <row r="91" spans="2:7" x14ac:dyDescent="0.3">
      <c r="D91">
        <f>AVERAGE(D81:D90)</f>
        <v>0.71516860745795008</v>
      </c>
      <c r="E91">
        <f>AVERAGE(E81:E90)</f>
        <v>0.78954388198170011</v>
      </c>
      <c r="F91">
        <f>AVERAGE(F81:F90)</f>
        <v>0.73392361435385001</v>
      </c>
      <c r="G91">
        <f>AVERAGE(G81:G90)</f>
        <v>0.75788938587224997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9E677-A30F-472C-AB07-D488AC89B4F8}">
  <dimension ref="A1:AI66"/>
  <sheetViews>
    <sheetView topLeftCell="D1" zoomScale="70" zoomScaleNormal="70" workbookViewId="0">
      <selection activeCell="AF21" sqref="AF21"/>
    </sheetView>
  </sheetViews>
  <sheetFormatPr defaultRowHeight="14.4" x14ac:dyDescent="0.3"/>
  <cols>
    <col min="6" max="6" width="11.33203125" customWidth="1"/>
  </cols>
  <sheetData>
    <row r="1" spans="1:35" x14ac:dyDescent="0.3">
      <c r="A1" t="s">
        <v>0</v>
      </c>
      <c r="B1" t="s">
        <v>12</v>
      </c>
      <c r="C1" t="s">
        <v>3</v>
      </c>
      <c r="D1" t="s">
        <v>4</v>
      </c>
      <c r="E1" t="s">
        <v>14</v>
      </c>
      <c r="F1" t="s">
        <v>5</v>
      </c>
      <c r="G1" t="s">
        <v>75</v>
      </c>
      <c r="H1" t="s">
        <v>1</v>
      </c>
    </row>
    <row r="2" spans="1:35" x14ac:dyDescent="0.3">
      <c r="A2" t="s">
        <v>145</v>
      </c>
      <c r="B2">
        <v>3</v>
      </c>
      <c r="C2" s="3">
        <v>44104</v>
      </c>
      <c r="D2">
        <v>1</v>
      </c>
      <c r="E2">
        <v>1</v>
      </c>
      <c r="F2" t="s">
        <v>144</v>
      </c>
      <c r="G2">
        <v>76</v>
      </c>
      <c r="H2">
        <f>G2/80</f>
        <v>0.95</v>
      </c>
    </row>
    <row r="3" spans="1:35" x14ac:dyDescent="0.3">
      <c r="A3" t="s">
        <v>145</v>
      </c>
      <c r="B3">
        <v>3</v>
      </c>
      <c r="C3" s="3">
        <v>44105</v>
      </c>
      <c r="D3">
        <v>2</v>
      </c>
      <c r="E3">
        <v>2</v>
      </c>
      <c r="F3" t="s">
        <v>144</v>
      </c>
      <c r="G3">
        <v>80</v>
      </c>
      <c r="H3">
        <f>G3/80</f>
        <v>1</v>
      </c>
    </row>
    <row r="4" spans="1:35" x14ac:dyDescent="0.3">
      <c r="A4" t="s">
        <v>145</v>
      </c>
      <c r="B4">
        <v>3</v>
      </c>
      <c r="C4" s="3">
        <v>44106</v>
      </c>
      <c r="D4">
        <v>3</v>
      </c>
      <c r="E4">
        <v>1</v>
      </c>
      <c r="F4" t="s">
        <v>166</v>
      </c>
      <c r="G4">
        <v>74</v>
      </c>
      <c r="H4">
        <f>G4/80</f>
        <v>0.92500000000000004</v>
      </c>
    </row>
    <row r="5" spans="1:35" x14ac:dyDescent="0.3">
      <c r="A5" t="s">
        <v>145</v>
      </c>
      <c r="B5">
        <v>3</v>
      </c>
      <c r="C5" s="3">
        <v>44109</v>
      </c>
      <c r="D5">
        <v>4</v>
      </c>
      <c r="E5">
        <v>2</v>
      </c>
      <c r="F5" t="s">
        <v>166</v>
      </c>
      <c r="G5">
        <v>77</v>
      </c>
      <c r="H5">
        <f>G5/80</f>
        <v>0.96250000000000002</v>
      </c>
    </row>
    <row r="6" spans="1:35" x14ac:dyDescent="0.3">
      <c r="A6" t="s">
        <v>145</v>
      </c>
      <c r="B6">
        <v>3</v>
      </c>
      <c r="C6" s="3">
        <v>44110</v>
      </c>
      <c r="D6">
        <v>5</v>
      </c>
      <c r="E6">
        <v>3</v>
      </c>
      <c r="F6" t="s">
        <v>166</v>
      </c>
      <c r="G6">
        <v>78</v>
      </c>
      <c r="H6">
        <f>G6/80</f>
        <v>0.97499999999999998</v>
      </c>
    </row>
    <row r="7" spans="1:35" x14ac:dyDescent="0.3">
      <c r="A7" t="s">
        <v>145</v>
      </c>
      <c r="B7">
        <v>3</v>
      </c>
      <c r="C7" s="3">
        <v>44111</v>
      </c>
      <c r="D7">
        <v>6</v>
      </c>
      <c r="E7">
        <v>1</v>
      </c>
      <c r="F7" t="s">
        <v>168</v>
      </c>
    </row>
    <row r="8" spans="1:35" x14ac:dyDescent="0.3">
      <c r="A8" t="s">
        <v>145</v>
      </c>
      <c r="B8">
        <v>3</v>
      </c>
      <c r="C8" s="3">
        <v>44112</v>
      </c>
      <c r="D8">
        <v>7</v>
      </c>
    </row>
    <row r="9" spans="1:35" x14ac:dyDescent="0.3">
      <c r="A9" t="s">
        <v>145</v>
      </c>
      <c r="B9">
        <v>3</v>
      </c>
      <c r="C9" s="3">
        <v>44113</v>
      </c>
      <c r="D9">
        <v>8</v>
      </c>
    </row>
    <row r="11" spans="1:35" x14ac:dyDescent="0.3">
      <c r="AB11" t="s">
        <v>209</v>
      </c>
      <c r="AD11" t="s">
        <v>210</v>
      </c>
      <c r="AF11" t="s">
        <v>211</v>
      </c>
      <c r="AH11" t="s">
        <v>212</v>
      </c>
    </row>
    <row r="12" spans="1:35" x14ac:dyDescent="0.3">
      <c r="AB12" t="s">
        <v>54</v>
      </c>
      <c r="AC12" t="s">
        <v>56</v>
      </c>
      <c r="AD12" t="s">
        <v>54</v>
      </c>
      <c r="AE12" t="s">
        <v>56</v>
      </c>
      <c r="AF12" t="s">
        <v>54</v>
      </c>
      <c r="AG12" t="s">
        <v>56</v>
      </c>
      <c r="AH12" t="s">
        <v>54</v>
      </c>
      <c r="AI12" t="s">
        <v>56</v>
      </c>
    </row>
    <row r="13" spans="1:35" x14ac:dyDescent="0.3">
      <c r="F13" t="s">
        <v>177</v>
      </c>
      <c r="G13" t="s">
        <v>53</v>
      </c>
      <c r="H13" t="s">
        <v>57</v>
      </c>
      <c r="I13" t="s">
        <v>58</v>
      </c>
      <c r="J13" t="s">
        <v>54</v>
      </c>
      <c r="K13" t="s">
        <v>56</v>
      </c>
      <c r="L13" t="s">
        <v>59</v>
      </c>
      <c r="M13" t="s">
        <v>60</v>
      </c>
      <c r="N13" t="s">
        <v>54</v>
      </c>
      <c r="O13" t="s">
        <v>56</v>
      </c>
      <c r="P13" t="s">
        <v>61</v>
      </c>
      <c r="Q13" t="s">
        <v>62</v>
      </c>
      <c r="R13" t="s">
        <v>54</v>
      </c>
      <c r="S13" t="s">
        <v>56</v>
      </c>
      <c r="T13" t="s">
        <v>63</v>
      </c>
      <c r="U13" t="s">
        <v>64</v>
      </c>
      <c r="V13" t="s">
        <v>54</v>
      </c>
      <c r="W13" t="s">
        <v>56</v>
      </c>
      <c r="AA13" t="s">
        <v>359</v>
      </c>
      <c r="AB13" t="s">
        <v>358</v>
      </c>
      <c r="AC13">
        <f>SUM(K13:K15)</f>
        <v>0</v>
      </c>
      <c r="AD13">
        <f>SUM(N13:N15)</f>
        <v>1</v>
      </c>
      <c r="AE13">
        <f>SUM(O13:O15)</f>
        <v>0</v>
      </c>
      <c r="AF13">
        <f>SUM(R13:R15)</f>
        <v>4</v>
      </c>
      <c r="AG13">
        <f>SUM(S13:S15)</f>
        <v>0</v>
      </c>
      <c r="AH13">
        <f>SUM(V13:V15)</f>
        <v>2</v>
      </c>
      <c r="AI13">
        <f>SUM(W13:W15)</f>
        <v>0</v>
      </c>
    </row>
    <row r="14" spans="1:35" x14ac:dyDescent="0.3">
      <c r="C14" s="3">
        <v>44118</v>
      </c>
      <c r="F14" t="s">
        <v>124</v>
      </c>
      <c r="G14">
        <v>1</v>
      </c>
      <c r="H14">
        <v>1.4848709517507779</v>
      </c>
      <c r="I14">
        <v>0.60873372952804561</v>
      </c>
      <c r="J14">
        <v>0</v>
      </c>
      <c r="K14">
        <v>0</v>
      </c>
      <c r="L14">
        <v>1.3268114080361517</v>
      </c>
      <c r="M14">
        <v>0.49982978048096544</v>
      </c>
      <c r="N14">
        <v>1</v>
      </c>
      <c r="O14">
        <v>0</v>
      </c>
      <c r="P14">
        <v>1.0766033655614564</v>
      </c>
      <c r="Q14">
        <v>0.4070414560342045</v>
      </c>
      <c r="R14">
        <v>4</v>
      </c>
      <c r="S14">
        <v>0</v>
      </c>
      <c r="T14">
        <v>1.0803403997415428</v>
      </c>
      <c r="U14">
        <v>0.50329529758217439</v>
      </c>
      <c r="V14">
        <v>1</v>
      </c>
      <c r="W14">
        <v>0</v>
      </c>
      <c r="AA14" t="s">
        <v>360</v>
      </c>
      <c r="AB14" t="s">
        <v>358</v>
      </c>
      <c r="AC14">
        <f>SUM(K21:K23)</f>
        <v>1</v>
      </c>
      <c r="AD14">
        <f>SUM(N21:N23)</f>
        <v>3</v>
      </c>
      <c r="AE14">
        <f>SUM(O21:O23)</f>
        <v>1</v>
      </c>
      <c r="AF14">
        <f>SUM(R20:R22)</f>
        <v>8</v>
      </c>
      <c r="AG14">
        <f>SUM(S21:S23)</f>
        <v>3</v>
      </c>
      <c r="AH14">
        <f>SUM(V21:V23)</f>
        <v>8</v>
      </c>
      <c r="AI14">
        <f>SUM(W21:W23)</f>
        <v>0</v>
      </c>
    </row>
    <row r="15" spans="1:35" x14ac:dyDescent="0.3">
      <c r="C15" s="3">
        <v>44119</v>
      </c>
      <c r="F15" t="s">
        <v>125</v>
      </c>
      <c r="G15">
        <v>0</v>
      </c>
      <c r="H15">
        <v>1.4981044698499275</v>
      </c>
      <c r="I15">
        <v>0.86492386951164091</v>
      </c>
      <c r="J15">
        <v>0</v>
      </c>
      <c r="K15">
        <v>0</v>
      </c>
      <c r="L15">
        <v>1.1385069724588872</v>
      </c>
      <c r="M15">
        <v>0.46264388414285934</v>
      </c>
      <c r="N15">
        <v>0</v>
      </c>
      <c r="O15">
        <v>0</v>
      </c>
      <c r="P15">
        <v>0.89561364622750106</v>
      </c>
      <c r="Q15">
        <v>0.24926524334700065</v>
      </c>
      <c r="R15">
        <v>0</v>
      </c>
      <c r="S15">
        <v>0</v>
      </c>
      <c r="T15">
        <v>0.87839492909715611</v>
      </c>
      <c r="U15">
        <v>0.31201235328618721</v>
      </c>
      <c r="V15">
        <v>1</v>
      </c>
      <c r="W15">
        <v>0</v>
      </c>
    </row>
    <row r="16" spans="1:35" x14ac:dyDescent="0.3">
      <c r="C16" s="3">
        <v>44120</v>
      </c>
      <c r="F16" t="s">
        <v>126</v>
      </c>
      <c r="G16">
        <v>0</v>
      </c>
      <c r="H16">
        <v>1.1315932782606952</v>
      </c>
      <c r="I16">
        <v>0.68333153869287122</v>
      </c>
      <c r="J16">
        <v>0</v>
      </c>
      <c r="K16">
        <v>0</v>
      </c>
      <c r="L16">
        <v>1.1914790200498806</v>
      </c>
      <c r="M16">
        <v>0.51858651880053419</v>
      </c>
      <c r="N16">
        <v>0</v>
      </c>
      <c r="O16">
        <v>0</v>
      </c>
      <c r="P16">
        <v>1.037518419799015</v>
      </c>
      <c r="Q16">
        <v>0.49684726645888699</v>
      </c>
      <c r="R16">
        <v>0</v>
      </c>
      <c r="S16">
        <v>0</v>
      </c>
      <c r="T16">
        <v>1.0651581992155092</v>
      </c>
      <c r="U16">
        <v>0.50846136792327845</v>
      </c>
      <c r="V16">
        <v>0</v>
      </c>
      <c r="W16">
        <v>0</v>
      </c>
    </row>
    <row r="17" spans="3:23" x14ac:dyDescent="0.3">
      <c r="C17" s="3">
        <v>44122</v>
      </c>
      <c r="F17" t="s">
        <v>127</v>
      </c>
      <c r="G17">
        <v>0</v>
      </c>
      <c r="H17">
        <v>1.1398079035518058</v>
      </c>
      <c r="I17">
        <v>0.28753805071853583</v>
      </c>
      <c r="J17">
        <v>0</v>
      </c>
      <c r="K17">
        <v>0</v>
      </c>
      <c r="L17">
        <v>1.2965315771944887</v>
      </c>
      <c r="M17">
        <v>0.62234464732717021</v>
      </c>
      <c r="N17">
        <v>0</v>
      </c>
      <c r="O17">
        <v>0</v>
      </c>
      <c r="P17">
        <v>1.0506149344197158</v>
      </c>
      <c r="Q17">
        <v>0.49340753372346546</v>
      </c>
      <c r="R17">
        <v>1</v>
      </c>
      <c r="S17">
        <v>0</v>
      </c>
      <c r="T17">
        <v>1.1700922608543796</v>
      </c>
      <c r="U17">
        <v>0.96858680306419476</v>
      </c>
      <c r="V17">
        <v>1</v>
      </c>
      <c r="W17">
        <v>1</v>
      </c>
    </row>
    <row r="18" spans="3:23" x14ac:dyDescent="0.3">
      <c r="C18" s="3">
        <v>44123</v>
      </c>
      <c r="F18" t="s">
        <v>128</v>
      </c>
      <c r="G18">
        <v>2</v>
      </c>
      <c r="H18">
        <v>1.2811712275120919</v>
      </c>
      <c r="I18">
        <v>0.64825905250544336</v>
      </c>
      <c r="J18">
        <v>0</v>
      </c>
      <c r="K18">
        <v>0</v>
      </c>
      <c r="L18">
        <v>0.95105410707837756</v>
      </c>
      <c r="M18">
        <v>0.4258554487706756</v>
      </c>
      <c r="N18">
        <v>0</v>
      </c>
      <c r="O18">
        <v>0</v>
      </c>
      <c r="P18">
        <v>1.1600094320056056</v>
      </c>
      <c r="Q18">
        <v>0.4873947682186448</v>
      </c>
      <c r="R18">
        <v>0</v>
      </c>
      <c r="S18">
        <v>0</v>
      </c>
      <c r="T18">
        <v>1.1758248785183212</v>
      </c>
      <c r="U18">
        <v>0.77449646544238326</v>
      </c>
      <c r="V18">
        <v>1</v>
      </c>
      <c r="W18">
        <v>0</v>
      </c>
    </row>
    <row r="19" spans="3:23" x14ac:dyDescent="0.3">
      <c r="C19" s="3">
        <v>44124</v>
      </c>
      <c r="F19" t="s">
        <v>129</v>
      </c>
      <c r="G19">
        <v>0</v>
      </c>
      <c r="H19">
        <v>1.5211258254246758</v>
      </c>
      <c r="I19">
        <v>1.0249960543330796</v>
      </c>
      <c r="J19">
        <v>0</v>
      </c>
      <c r="K19">
        <v>1</v>
      </c>
      <c r="L19">
        <v>1.0774053107888879</v>
      </c>
      <c r="M19">
        <v>0.46093803356317442</v>
      </c>
      <c r="N19">
        <v>0</v>
      </c>
      <c r="O19">
        <v>0</v>
      </c>
      <c r="P19">
        <v>1.3532501027962982</v>
      </c>
      <c r="Q19">
        <v>0.9672244765318847</v>
      </c>
      <c r="R19">
        <v>0</v>
      </c>
      <c r="S19">
        <v>1</v>
      </c>
      <c r="T19">
        <v>1.2742767746167352</v>
      </c>
      <c r="U19">
        <v>0.71322208567620204</v>
      </c>
      <c r="V19">
        <v>1</v>
      </c>
      <c r="W19">
        <v>0</v>
      </c>
    </row>
    <row r="20" spans="3:23" x14ac:dyDescent="0.3">
      <c r="C20" s="3">
        <v>44125</v>
      </c>
      <c r="F20" t="s">
        <v>130</v>
      </c>
      <c r="G20">
        <v>1</v>
      </c>
      <c r="H20">
        <v>1.3148753909001212</v>
      </c>
      <c r="I20">
        <v>0.76321476187749604</v>
      </c>
      <c r="J20">
        <v>0</v>
      </c>
      <c r="K20">
        <v>0</v>
      </c>
      <c r="L20">
        <v>1.4428485588432487</v>
      </c>
      <c r="M20">
        <v>0.59308535674796325</v>
      </c>
      <c r="N20">
        <v>0</v>
      </c>
      <c r="O20">
        <v>0</v>
      </c>
      <c r="P20">
        <v>1.1693786528776382</v>
      </c>
      <c r="Q20">
        <v>0.50534409191383012</v>
      </c>
      <c r="R20">
        <v>2</v>
      </c>
      <c r="S20">
        <v>0</v>
      </c>
      <c r="T20">
        <v>1.0600071476670538</v>
      </c>
      <c r="U20">
        <v>0.49231191387004525</v>
      </c>
      <c r="V20">
        <v>2</v>
      </c>
      <c r="W20">
        <v>0</v>
      </c>
    </row>
    <row r="21" spans="3:23" x14ac:dyDescent="0.3">
      <c r="C21" s="3">
        <v>44126</v>
      </c>
      <c r="F21" t="s">
        <v>131</v>
      </c>
      <c r="G21">
        <v>0</v>
      </c>
      <c r="H21">
        <v>1.6757462674140668</v>
      </c>
      <c r="I21">
        <v>0.96216542435374064</v>
      </c>
      <c r="J21">
        <v>0</v>
      </c>
      <c r="K21">
        <v>0</v>
      </c>
      <c r="L21">
        <v>1.4095536895998486</v>
      </c>
      <c r="M21">
        <v>0.60352549691373503</v>
      </c>
      <c r="N21">
        <v>1</v>
      </c>
      <c r="O21">
        <v>0</v>
      </c>
      <c r="P21">
        <v>1.4273693407099901</v>
      </c>
      <c r="Q21">
        <v>0.60971361859468898</v>
      </c>
      <c r="R21">
        <v>2</v>
      </c>
      <c r="S21">
        <v>0</v>
      </c>
      <c r="T21">
        <v>1.1266176935110681</v>
      </c>
      <c r="U21">
        <v>0.53944312803069994</v>
      </c>
      <c r="V21">
        <v>2</v>
      </c>
      <c r="W21">
        <v>0</v>
      </c>
    </row>
    <row r="22" spans="3:23" x14ac:dyDescent="0.3">
      <c r="C22" s="3">
        <v>44127</v>
      </c>
      <c r="F22" t="s">
        <v>132</v>
      </c>
      <c r="G22">
        <v>0</v>
      </c>
      <c r="H22">
        <v>2.3701981516060169</v>
      </c>
      <c r="I22">
        <v>1.3987215338840795</v>
      </c>
      <c r="J22">
        <v>0</v>
      </c>
      <c r="K22">
        <v>1</v>
      </c>
      <c r="L22">
        <v>2.1470455536968043</v>
      </c>
      <c r="M22">
        <v>1.334562234024435</v>
      </c>
      <c r="N22">
        <v>0</v>
      </c>
      <c r="O22">
        <v>1</v>
      </c>
      <c r="P22">
        <v>1.8842242314800348</v>
      </c>
      <c r="Q22">
        <v>1.0316447382597169</v>
      </c>
      <c r="R22">
        <v>4</v>
      </c>
      <c r="S22">
        <v>0</v>
      </c>
      <c r="T22">
        <v>1.6524978431203601</v>
      </c>
      <c r="U22">
        <v>1.1208271251319417</v>
      </c>
      <c r="V22">
        <v>3</v>
      </c>
      <c r="W22">
        <v>0</v>
      </c>
    </row>
    <row r="23" spans="3:23" x14ac:dyDescent="0.3">
      <c r="C23" s="3">
        <v>44130</v>
      </c>
      <c r="F23" t="s">
        <v>133</v>
      </c>
      <c r="G23">
        <v>0</v>
      </c>
      <c r="H23">
        <v>2.077123802820366</v>
      </c>
      <c r="I23">
        <v>1.0941773676504878</v>
      </c>
      <c r="J23">
        <v>0</v>
      </c>
      <c r="K23">
        <v>0</v>
      </c>
      <c r="L23">
        <v>1.7593447290995265</v>
      </c>
      <c r="M23">
        <v>1.1842614413783046</v>
      </c>
      <c r="N23">
        <v>2</v>
      </c>
      <c r="O23">
        <v>0</v>
      </c>
      <c r="P23">
        <v>1.7881822172681008</v>
      </c>
      <c r="Q23">
        <v>1.2186904466970241</v>
      </c>
      <c r="R23">
        <v>1</v>
      </c>
      <c r="S23">
        <v>3</v>
      </c>
      <c r="T23">
        <v>1.3077777726278286</v>
      </c>
      <c r="U23">
        <v>0.410143938189659</v>
      </c>
      <c r="V23">
        <v>3</v>
      </c>
      <c r="W23">
        <v>0</v>
      </c>
    </row>
    <row r="24" spans="3:23" x14ac:dyDescent="0.3">
      <c r="G24" s="8">
        <f>SUM(G14:G23)</f>
        <v>4</v>
      </c>
      <c r="H24" s="8">
        <f>AVERAGE(H14:H23)</f>
        <v>1.5494617269090543</v>
      </c>
      <c r="I24" s="8">
        <f>AVERAGE(I14:I23)</f>
        <v>0.83360613830554198</v>
      </c>
      <c r="J24" s="8">
        <f>SUM(J14:J23)</f>
        <v>0</v>
      </c>
      <c r="K24" s="8">
        <f>SUM(K14:K23)</f>
        <v>2</v>
      </c>
      <c r="L24" s="8">
        <f>AVERAGE(L14:L23)</f>
        <v>1.3740580926846102</v>
      </c>
      <c r="M24" s="8">
        <f>AVERAGE(M14:M23)</f>
        <v>0.67056328421498168</v>
      </c>
      <c r="N24" s="8">
        <f>SUM(N14:N23)</f>
        <v>4</v>
      </c>
      <c r="O24" s="8">
        <f>SUM(O14:O23)</f>
        <v>1</v>
      </c>
      <c r="P24" s="8">
        <f>AVERAGE(P14:P23)</f>
        <v>1.2842764343145356</v>
      </c>
      <c r="Q24" s="8">
        <f>AVERAGE(Q14:Q23)</f>
        <v>0.64665736397793472</v>
      </c>
      <c r="R24" s="8">
        <f>SUM(R14:R23)</f>
        <v>14</v>
      </c>
      <c r="S24" s="8">
        <f>SUM(S14:S23)</f>
        <v>4</v>
      </c>
      <c r="T24" s="8">
        <f>AVERAGE(T14:T23)</f>
        <v>1.1790987898969956</v>
      </c>
      <c r="U24" s="8">
        <f>AVERAGE(U14:U23)</f>
        <v>0.63428004781967662</v>
      </c>
      <c r="V24" s="8">
        <f>SUM(V14:V23)</f>
        <v>15</v>
      </c>
      <c r="W24" s="8">
        <f>SUM(W14:W23)</f>
        <v>1</v>
      </c>
    </row>
    <row r="25" spans="3:23" x14ac:dyDescent="0.3">
      <c r="G25" s="8">
        <f>SUM(G21:G23)</f>
        <v>0</v>
      </c>
      <c r="H25" s="8"/>
      <c r="I25" s="8"/>
      <c r="J25" s="8">
        <f>SUM(J21:J23)</f>
        <v>0</v>
      </c>
      <c r="K25" s="8">
        <f>SUM(K21:K23)</f>
        <v>1</v>
      </c>
      <c r="L25" s="8"/>
      <c r="M25" s="8"/>
      <c r="N25" s="8">
        <f>SUM(N21:N23)</f>
        <v>3</v>
      </c>
      <c r="O25" s="8">
        <f>SUM(O21:O23)</f>
        <v>1</v>
      </c>
      <c r="P25" s="8"/>
      <c r="Q25" s="8"/>
      <c r="R25" s="8">
        <f>SUM(R21:R23)</f>
        <v>7</v>
      </c>
      <c r="S25" s="8">
        <f>SUM(S21:S23)</f>
        <v>3</v>
      </c>
      <c r="T25" s="8"/>
      <c r="U25" s="8"/>
      <c r="V25" s="8">
        <f>SUM(V21:V23)</f>
        <v>8</v>
      </c>
      <c r="W25" s="8">
        <f>SUM(W21:W23)</f>
        <v>0</v>
      </c>
    </row>
    <row r="26" spans="3:23" x14ac:dyDescent="0.3">
      <c r="L26" t="s">
        <v>237</v>
      </c>
      <c r="M26" t="s">
        <v>118</v>
      </c>
      <c r="Q26" t="s">
        <v>238</v>
      </c>
    </row>
    <row r="27" spans="3:23" x14ac:dyDescent="0.3">
      <c r="E27" t="s">
        <v>135</v>
      </c>
      <c r="G27" t="s">
        <v>179</v>
      </c>
      <c r="H27" t="s">
        <v>180</v>
      </c>
      <c r="I27" t="s">
        <v>181</v>
      </c>
      <c r="J27" t="s">
        <v>182</v>
      </c>
      <c r="L27" t="s">
        <v>179</v>
      </c>
      <c r="M27" t="s">
        <v>180</v>
      </c>
      <c r="N27" t="s">
        <v>181</v>
      </c>
      <c r="O27" t="s">
        <v>182</v>
      </c>
      <c r="Q27" t="s">
        <v>179</v>
      </c>
      <c r="R27" t="s">
        <v>180</v>
      </c>
      <c r="S27" t="s">
        <v>181</v>
      </c>
      <c r="T27" t="s">
        <v>182</v>
      </c>
    </row>
    <row r="28" spans="3:23" x14ac:dyDescent="0.3">
      <c r="E28" s="3">
        <v>44118</v>
      </c>
      <c r="F28" t="s">
        <v>124</v>
      </c>
      <c r="G28">
        <v>1.288481319701525</v>
      </c>
      <c r="H28">
        <v>1.0671714996278698</v>
      </c>
      <c r="I28">
        <v>1.0573742350970798</v>
      </c>
      <c r="J28">
        <v>0.96821591653860906</v>
      </c>
      <c r="L28">
        <f>AVERAGE(G28:G30)</f>
        <v>1.1216495350151152</v>
      </c>
      <c r="M28">
        <f t="shared" ref="M28:O28" si="0">AVERAGE(H28:H30)</f>
        <v>1.0093733453601657</v>
      </c>
      <c r="N28">
        <f t="shared" si="0"/>
        <v>0.94781235484757798</v>
      </c>
      <c r="O28">
        <f t="shared" si="0"/>
        <v>0.929501686044507</v>
      </c>
      <c r="Q28">
        <f>AVERAGE(G35:G37)</f>
        <v>1.7983273060079501</v>
      </c>
      <c r="R28">
        <f t="shared" ref="R28:T28" si="1">AVERAGE(H35:H37)</f>
        <v>1.4064432093338481</v>
      </c>
      <c r="S28">
        <f t="shared" si="1"/>
        <v>1.3555947853143699</v>
      </c>
      <c r="T28">
        <f t="shared" si="1"/>
        <v>1.2180094610196905</v>
      </c>
    </row>
    <row r="29" spans="3:23" x14ac:dyDescent="0.3">
      <c r="E29" s="3">
        <v>44119</v>
      </c>
      <c r="F29" t="s">
        <v>125</v>
      </c>
      <c r="G29">
        <v>1.1781922492336849</v>
      </c>
      <c r="H29">
        <v>0.98599962854131995</v>
      </c>
      <c r="I29">
        <v>0.907256581385809</v>
      </c>
      <c r="J29">
        <v>0.83066282804247704</v>
      </c>
    </row>
    <row r="30" spans="3:23" x14ac:dyDescent="0.3">
      <c r="E30" s="3">
        <v>44120</v>
      </c>
      <c r="F30" t="s">
        <v>126</v>
      </c>
      <c r="G30">
        <v>0.89827503611013504</v>
      </c>
      <c r="H30">
        <v>0.97494890791130695</v>
      </c>
      <c r="I30">
        <v>0.87880624805984497</v>
      </c>
      <c r="J30">
        <v>0.98962631355243458</v>
      </c>
      <c r="M30" t="s">
        <v>100</v>
      </c>
    </row>
    <row r="31" spans="3:23" x14ac:dyDescent="0.3">
      <c r="E31" s="3">
        <v>44122</v>
      </c>
      <c r="F31" t="s">
        <v>127</v>
      </c>
      <c r="G31">
        <v>1.087108508802425</v>
      </c>
      <c r="H31">
        <v>1.0561108414781248</v>
      </c>
      <c r="I31">
        <v>0.96908443649317544</v>
      </c>
      <c r="J31">
        <v>0.92926375387924054</v>
      </c>
      <c r="L31">
        <f>AVERAGE(H14:H16)</f>
        <v>1.3715228999538001</v>
      </c>
      <c r="M31">
        <f>AVERAGE(L14:L16)</f>
        <v>1.2189324668483066</v>
      </c>
      <c r="N31">
        <f>AVERAGE(P14:P16)</f>
        <v>1.0032451438626575</v>
      </c>
      <c r="O31">
        <f>AVERAGE(T14:T16)</f>
        <v>1.0079645093514027</v>
      </c>
      <c r="Q31">
        <f>AVERAGE(H21:H23)</f>
        <v>2.0410227406134833</v>
      </c>
      <c r="R31">
        <f>AVERAGE(L21:L23)</f>
        <v>1.7719813241320599</v>
      </c>
      <c r="S31">
        <f>AVERAGE(P21:P23)</f>
        <v>1.6999252631527086</v>
      </c>
      <c r="T31">
        <f>AVERAGE(T21:T23)</f>
        <v>1.3622977697530854</v>
      </c>
    </row>
    <row r="32" spans="3:23" x14ac:dyDescent="0.3">
      <c r="E32" s="3">
        <v>44123</v>
      </c>
      <c r="F32" t="s">
        <v>128</v>
      </c>
      <c r="G32">
        <v>1.0855642617971151</v>
      </c>
      <c r="H32">
        <v>0.86793882338679351</v>
      </c>
      <c r="I32">
        <v>1.0979520063410699</v>
      </c>
      <c r="J32">
        <v>0.94073561047844101</v>
      </c>
    </row>
    <row r="33" spans="3:23" x14ac:dyDescent="0.3">
      <c r="E33" s="3">
        <v>44124</v>
      </c>
      <c r="F33" t="s">
        <v>129</v>
      </c>
      <c r="G33">
        <v>1.227052479560365</v>
      </c>
      <c r="H33">
        <v>0.92878900840878442</v>
      </c>
      <c r="I33">
        <v>1.109826767584305</v>
      </c>
      <c r="J33">
        <v>1.1460603741143049</v>
      </c>
    </row>
    <row r="34" spans="3:23" x14ac:dyDescent="0.3">
      <c r="E34" s="3">
        <v>44125</v>
      </c>
      <c r="F34" t="s">
        <v>130</v>
      </c>
      <c r="G34">
        <v>1.1399019256641552</v>
      </c>
      <c r="H34">
        <v>1.357948642718835</v>
      </c>
      <c r="I34">
        <v>0.97824414362548806</v>
      </c>
      <c r="J34">
        <v>0.92873819012311243</v>
      </c>
    </row>
    <row r="35" spans="3:23" x14ac:dyDescent="0.3">
      <c r="E35" s="3">
        <v>44126</v>
      </c>
      <c r="F35" t="s">
        <v>131</v>
      </c>
      <c r="G35">
        <v>1.3787036932771999</v>
      </c>
      <c r="H35">
        <v>1.3082516654103449</v>
      </c>
      <c r="I35">
        <v>1.3485778824251549</v>
      </c>
      <c r="J35">
        <v>1.0356686462182516</v>
      </c>
    </row>
    <row r="36" spans="3:23" x14ac:dyDescent="0.3">
      <c r="E36" s="3">
        <v>44127</v>
      </c>
      <c r="F36" t="s">
        <v>132</v>
      </c>
      <c r="G36">
        <v>2.0179261105367901</v>
      </c>
      <c r="H36">
        <v>1.6311762431287149</v>
      </c>
      <c r="I36">
        <v>1.5094164471083751</v>
      </c>
      <c r="J36">
        <v>1.3805351381015449</v>
      </c>
    </row>
    <row r="37" spans="3:23" x14ac:dyDescent="0.3">
      <c r="E37" s="3">
        <v>44130</v>
      </c>
      <c r="F37" t="s">
        <v>133</v>
      </c>
      <c r="G37">
        <v>1.9983521142098599</v>
      </c>
      <c r="H37">
        <v>1.2799017194624849</v>
      </c>
      <c r="I37">
        <v>1.2087900264095799</v>
      </c>
      <c r="J37">
        <v>1.2378245987392751</v>
      </c>
    </row>
    <row r="38" spans="3:23" x14ac:dyDescent="0.3">
      <c r="G38">
        <f>AVERAGE(G28:G37)</f>
        <v>1.3299557698893256</v>
      </c>
      <c r="H38">
        <f>AVERAGE(H28:H37)</f>
        <v>1.1458236980074581</v>
      </c>
      <c r="I38">
        <f>AVERAGE(I28:I37)</f>
        <v>1.1065328774529886</v>
      </c>
      <c r="J38">
        <f>AVERAGE(J28:J37)</f>
        <v>1.0387331369787691</v>
      </c>
    </row>
    <row r="41" spans="3:23" x14ac:dyDescent="0.3">
      <c r="C41" t="s">
        <v>196</v>
      </c>
      <c r="G41" t="s">
        <v>53</v>
      </c>
      <c r="H41" t="s">
        <v>57</v>
      </c>
      <c r="I41" t="s">
        <v>58</v>
      </c>
      <c r="J41" t="s">
        <v>54</v>
      </c>
      <c r="K41" t="s">
        <v>56</v>
      </c>
      <c r="L41" t="s">
        <v>59</v>
      </c>
      <c r="M41" t="s">
        <v>60</v>
      </c>
      <c r="N41" t="s">
        <v>54</v>
      </c>
      <c r="O41" t="s">
        <v>56</v>
      </c>
      <c r="P41" t="s">
        <v>61</v>
      </c>
      <c r="Q41" t="s">
        <v>62</v>
      </c>
      <c r="R41" t="s">
        <v>54</v>
      </c>
      <c r="S41" t="s">
        <v>56</v>
      </c>
      <c r="T41" t="s">
        <v>63</v>
      </c>
      <c r="U41" t="s">
        <v>64</v>
      </c>
      <c r="V41" t="s">
        <v>54</v>
      </c>
      <c r="W41" t="s">
        <v>56</v>
      </c>
    </row>
    <row r="42" spans="3:23" x14ac:dyDescent="0.3">
      <c r="C42" s="3">
        <v>44132</v>
      </c>
      <c r="E42" t="s">
        <v>172</v>
      </c>
      <c r="F42" t="s">
        <v>124</v>
      </c>
      <c r="G42">
        <v>0</v>
      </c>
      <c r="H42">
        <v>0.89445980357124988</v>
      </c>
      <c r="I42">
        <v>0.36462612834114294</v>
      </c>
      <c r="J42">
        <v>0</v>
      </c>
      <c r="K42">
        <v>0</v>
      </c>
      <c r="L42">
        <v>0.77517338410415015</v>
      </c>
      <c r="M42">
        <v>0.22422729499538258</v>
      </c>
      <c r="N42">
        <v>0</v>
      </c>
      <c r="O42">
        <v>0</v>
      </c>
      <c r="P42">
        <v>0.79531959693409993</v>
      </c>
      <c r="Q42">
        <v>0.29129069507195815</v>
      </c>
      <c r="R42">
        <v>0</v>
      </c>
      <c r="S42">
        <v>0</v>
      </c>
      <c r="T42">
        <v>0.75988689777124985</v>
      </c>
      <c r="U42">
        <v>0.25625510918076411</v>
      </c>
      <c r="V42">
        <v>0</v>
      </c>
      <c r="W42">
        <v>0</v>
      </c>
    </row>
    <row r="43" spans="3:23" x14ac:dyDescent="0.3">
      <c r="C43" s="3">
        <v>44133</v>
      </c>
      <c r="E43" t="s">
        <v>172</v>
      </c>
      <c r="F43" t="s">
        <v>125</v>
      </c>
      <c r="G43">
        <v>0</v>
      </c>
      <c r="H43">
        <v>0.86180734346289989</v>
      </c>
      <c r="I43">
        <v>0.53604845885539665</v>
      </c>
      <c r="J43">
        <v>0</v>
      </c>
      <c r="K43">
        <v>0</v>
      </c>
      <c r="L43">
        <v>0.71067937886395005</v>
      </c>
      <c r="M43">
        <v>0.18104562460674081</v>
      </c>
      <c r="N43">
        <v>0</v>
      </c>
      <c r="O43">
        <v>0</v>
      </c>
      <c r="P43">
        <v>0.69232840208835</v>
      </c>
      <c r="Q43">
        <v>0.1794048079236206</v>
      </c>
      <c r="R43">
        <v>0</v>
      </c>
      <c r="S43">
        <v>0</v>
      </c>
      <c r="T43">
        <v>0.7313684894094501</v>
      </c>
      <c r="U43">
        <v>0.49966240158078434</v>
      </c>
      <c r="V43">
        <v>0</v>
      </c>
      <c r="W43">
        <v>0</v>
      </c>
    </row>
    <row r="44" spans="3:23" x14ac:dyDescent="0.3">
      <c r="C44" s="3">
        <v>44134</v>
      </c>
      <c r="E44" t="s">
        <v>172</v>
      </c>
      <c r="F44" t="s">
        <v>126</v>
      </c>
    </row>
    <row r="45" spans="3:23" x14ac:dyDescent="0.3">
      <c r="C45" s="3">
        <v>44136</v>
      </c>
      <c r="E45" t="s">
        <v>172</v>
      </c>
      <c r="F45" t="s">
        <v>127</v>
      </c>
    </row>
    <row r="46" spans="3:23" x14ac:dyDescent="0.3">
      <c r="C46" s="3">
        <v>44137</v>
      </c>
      <c r="E46" t="s">
        <v>172</v>
      </c>
      <c r="F46" t="s">
        <v>128</v>
      </c>
    </row>
    <row r="47" spans="3:23" x14ac:dyDescent="0.3">
      <c r="C47" s="3">
        <v>44138</v>
      </c>
      <c r="E47" t="s">
        <v>172</v>
      </c>
      <c r="F47" t="s">
        <v>129</v>
      </c>
    </row>
    <row r="48" spans="3:23" x14ac:dyDescent="0.3">
      <c r="C48" s="3">
        <v>44139</v>
      </c>
      <c r="E48" t="s">
        <v>172</v>
      </c>
      <c r="F48" t="s">
        <v>130</v>
      </c>
    </row>
    <row r="49" spans="3:10" x14ac:dyDescent="0.3">
      <c r="C49" s="3">
        <v>44140</v>
      </c>
      <c r="E49" t="s">
        <v>172</v>
      </c>
      <c r="F49" t="s">
        <v>131</v>
      </c>
    </row>
    <row r="50" spans="3:10" x14ac:dyDescent="0.3">
      <c r="C50" s="3">
        <v>44141</v>
      </c>
      <c r="E50" t="s">
        <v>172</v>
      </c>
      <c r="F50" t="s">
        <v>132</v>
      </c>
    </row>
    <row r="51" spans="3:10" x14ac:dyDescent="0.3">
      <c r="C51" s="3">
        <v>44143</v>
      </c>
      <c r="E51" t="s">
        <v>172</v>
      </c>
      <c r="F51" t="s">
        <v>133</v>
      </c>
    </row>
    <row r="55" spans="3:10" x14ac:dyDescent="0.3">
      <c r="D55" t="s">
        <v>135</v>
      </c>
      <c r="G55" t="s">
        <v>179</v>
      </c>
      <c r="H55" t="s">
        <v>180</v>
      </c>
      <c r="I55" t="s">
        <v>181</v>
      </c>
      <c r="J55" t="s">
        <v>182</v>
      </c>
    </row>
    <row r="56" spans="3:10" x14ac:dyDescent="0.3">
      <c r="D56" s="3">
        <v>44132</v>
      </c>
      <c r="E56" t="s">
        <v>172</v>
      </c>
      <c r="F56" t="s">
        <v>124</v>
      </c>
      <c r="G56">
        <v>0.79592127191450002</v>
      </c>
      <c r="H56">
        <v>0.67397804123149996</v>
      </c>
      <c r="I56">
        <v>0.68965256305799993</v>
      </c>
      <c r="J56">
        <v>0.70935218311199999</v>
      </c>
    </row>
    <row r="57" spans="3:10" x14ac:dyDescent="0.3">
      <c r="D57" s="3">
        <v>44133</v>
      </c>
      <c r="E57" t="s">
        <v>172</v>
      </c>
      <c r="F57" t="s">
        <v>125</v>
      </c>
      <c r="G57">
        <v>0.70493135027950005</v>
      </c>
      <c r="H57">
        <v>0.71941888827099998</v>
      </c>
      <c r="I57">
        <v>0.69363674599999992</v>
      </c>
      <c r="J57">
        <v>0.58851564550400004</v>
      </c>
    </row>
    <row r="58" spans="3:10" x14ac:dyDescent="0.3">
      <c r="D58" s="3">
        <v>44134</v>
      </c>
      <c r="E58" t="s">
        <v>172</v>
      </c>
      <c r="F58" t="s">
        <v>126</v>
      </c>
      <c r="G58">
        <v>0.60463077676800003</v>
      </c>
      <c r="H58">
        <v>0.7171604073665</v>
      </c>
      <c r="I58">
        <v>0.60018112719999994</v>
      </c>
      <c r="J58">
        <v>0.61035847966599999</v>
      </c>
    </row>
    <row r="59" spans="3:10" x14ac:dyDescent="0.3">
      <c r="D59" s="3">
        <v>44136</v>
      </c>
      <c r="E59" t="s">
        <v>172</v>
      </c>
      <c r="F59" t="s">
        <v>127</v>
      </c>
      <c r="G59">
        <v>0.6755981606425</v>
      </c>
      <c r="H59">
        <v>0.62285852682449994</v>
      </c>
      <c r="I59">
        <v>0.61570422460850005</v>
      </c>
      <c r="J59">
        <v>0.67039197208199997</v>
      </c>
    </row>
    <row r="60" spans="3:10" x14ac:dyDescent="0.3">
      <c r="D60" s="3">
        <v>44137</v>
      </c>
      <c r="E60" t="s">
        <v>172</v>
      </c>
      <c r="F60" t="s">
        <v>128</v>
      </c>
      <c r="G60">
        <v>0.77161073098999999</v>
      </c>
      <c r="H60">
        <v>0.80174995864200005</v>
      </c>
      <c r="I60">
        <v>0.62592654186300001</v>
      </c>
      <c r="J60">
        <v>0.70182554263749997</v>
      </c>
    </row>
    <row r="61" spans="3:10" x14ac:dyDescent="0.3">
      <c r="D61" s="3">
        <v>44138</v>
      </c>
      <c r="E61" t="s">
        <v>172</v>
      </c>
      <c r="F61" t="s">
        <v>129</v>
      </c>
      <c r="G61">
        <v>0.69233816754449995</v>
      </c>
      <c r="H61">
        <v>0.70948293157550002</v>
      </c>
      <c r="I61">
        <v>0.62293903829449992</v>
      </c>
      <c r="J61">
        <v>0.67616878020649995</v>
      </c>
    </row>
    <row r="62" spans="3:10" x14ac:dyDescent="0.3">
      <c r="D62" s="3">
        <v>44139</v>
      </c>
      <c r="E62" t="s">
        <v>172</v>
      </c>
      <c r="F62" t="s">
        <v>130</v>
      </c>
      <c r="G62">
        <v>0.74967003492899997</v>
      </c>
      <c r="H62">
        <v>0.61522071583049998</v>
      </c>
      <c r="I62">
        <v>0.64250596576349994</v>
      </c>
      <c r="J62">
        <v>0.60055706897400007</v>
      </c>
    </row>
    <row r="63" spans="3:10" x14ac:dyDescent="0.3">
      <c r="D63" s="3">
        <v>44140</v>
      </c>
      <c r="E63" t="s">
        <v>172</v>
      </c>
      <c r="F63" t="s">
        <v>131</v>
      </c>
      <c r="G63">
        <v>0.67961295539849997</v>
      </c>
      <c r="H63">
        <v>0.65809307477300005</v>
      </c>
      <c r="I63">
        <v>0.64622885143050002</v>
      </c>
      <c r="J63">
        <v>0.5396892960995</v>
      </c>
    </row>
    <row r="64" spans="3:10" x14ac:dyDescent="0.3">
      <c r="D64" s="3">
        <v>44141</v>
      </c>
      <c r="E64" t="s">
        <v>172</v>
      </c>
      <c r="F64" t="s">
        <v>132</v>
      </c>
      <c r="G64">
        <v>0.66624101178600004</v>
      </c>
      <c r="H64">
        <v>0.65229910847850003</v>
      </c>
      <c r="I64">
        <v>0.59146015252899997</v>
      </c>
      <c r="J64">
        <v>0.63620891276500002</v>
      </c>
    </row>
    <row r="65" spans="4:10" x14ac:dyDescent="0.3">
      <c r="D65" s="3">
        <v>44143</v>
      </c>
      <c r="E65" t="s">
        <v>172</v>
      </c>
      <c r="F65" t="s">
        <v>133</v>
      </c>
      <c r="G65">
        <v>0.71594834640550009</v>
      </c>
      <c r="H65">
        <v>0.7122842267535</v>
      </c>
      <c r="I65">
        <v>0.52027947353850001</v>
      </c>
      <c r="J65">
        <v>0.52422956038500002</v>
      </c>
    </row>
    <row r="66" spans="4:10" x14ac:dyDescent="0.3">
      <c r="G66">
        <f>AVERAGE(G56:G65)</f>
        <v>0.70565028066580004</v>
      </c>
      <c r="H66">
        <f>AVERAGE(H56:H65)</f>
        <v>0.68825458797465</v>
      </c>
      <c r="I66">
        <f>AVERAGE(I56:I65)</f>
        <v>0.62485146842854999</v>
      </c>
      <c r="J66">
        <f>AVERAGE(J56:J65)</f>
        <v>0.62572974414314997</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87154-9E24-4D60-8F01-CCE3930E90EB}">
  <dimension ref="A1:AJ39"/>
  <sheetViews>
    <sheetView topLeftCell="A4" zoomScale="90" zoomScaleNormal="90" workbookViewId="0">
      <selection activeCell="AB13" sqref="AB13:AJ16"/>
    </sheetView>
  </sheetViews>
  <sheetFormatPr defaultRowHeight="14.4" x14ac:dyDescent="0.3"/>
  <sheetData>
    <row r="1" spans="1:36" x14ac:dyDescent="0.3">
      <c r="A1" t="s">
        <v>0</v>
      </c>
      <c r="B1" t="s">
        <v>217</v>
      </c>
      <c r="C1" t="s">
        <v>3</v>
      </c>
      <c r="D1" t="s">
        <v>4</v>
      </c>
      <c r="E1" t="s">
        <v>14</v>
      </c>
      <c r="F1" t="s">
        <v>5</v>
      </c>
      <c r="G1" t="s">
        <v>75</v>
      </c>
      <c r="H1" t="s">
        <v>1</v>
      </c>
    </row>
    <row r="2" spans="1:36" x14ac:dyDescent="0.3">
      <c r="A2" t="s">
        <v>199</v>
      </c>
      <c r="B2">
        <v>2020</v>
      </c>
      <c r="C2" s="3">
        <v>44176</v>
      </c>
      <c r="D2">
        <v>1</v>
      </c>
      <c r="E2">
        <v>1</v>
      </c>
      <c r="F2" t="s">
        <v>198</v>
      </c>
      <c r="H2">
        <v>1</v>
      </c>
    </row>
    <row r="3" spans="1:36" x14ac:dyDescent="0.3">
      <c r="A3" t="s">
        <v>199</v>
      </c>
      <c r="B3">
        <v>2020</v>
      </c>
      <c r="C3" s="3">
        <v>44179</v>
      </c>
      <c r="D3">
        <v>2</v>
      </c>
      <c r="E3">
        <v>2</v>
      </c>
      <c r="F3" t="s">
        <v>198</v>
      </c>
      <c r="H3">
        <v>1</v>
      </c>
    </row>
    <row r="4" spans="1:36" x14ac:dyDescent="0.3">
      <c r="C4" s="3">
        <v>44180</v>
      </c>
      <c r="D4">
        <v>3</v>
      </c>
      <c r="E4">
        <v>1</v>
      </c>
      <c r="F4" t="s">
        <v>201</v>
      </c>
      <c r="H4">
        <v>1</v>
      </c>
    </row>
    <row r="5" spans="1:36" x14ac:dyDescent="0.3">
      <c r="C5" s="3">
        <v>44181</v>
      </c>
      <c r="D5">
        <v>4</v>
      </c>
      <c r="E5">
        <v>2</v>
      </c>
      <c r="F5" t="s">
        <v>201</v>
      </c>
      <c r="H5">
        <v>0.98750000000000004</v>
      </c>
    </row>
    <row r="6" spans="1:36" x14ac:dyDescent="0.3">
      <c r="C6" s="3">
        <v>44182</v>
      </c>
      <c r="F6" t="s">
        <v>202</v>
      </c>
      <c r="H6">
        <v>1</v>
      </c>
    </row>
    <row r="7" spans="1:36" x14ac:dyDescent="0.3">
      <c r="C7" s="3">
        <v>44183</v>
      </c>
      <c r="F7" t="s">
        <v>202</v>
      </c>
      <c r="H7">
        <v>1</v>
      </c>
    </row>
    <row r="8" spans="1:36" x14ac:dyDescent="0.3">
      <c r="C8" s="3">
        <v>44185</v>
      </c>
      <c r="F8" t="s">
        <v>207</v>
      </c>
      <c r="H8">
        <v>1</v>
      </c>
    </row>
    <row r="9" spans="1:36" x14ac:dyDescent="0.3">
      <c r="C9" s="3">
        <v>44186</v>
      </c>
      <c r="F9" t="s">
        <v>207</v>
      </c>
      <c r="H9">
        <v>0.97499999999999998</v>
      </c>
    </row>
    <row r="13" spans="1:36" x14ac:dyDescent="0.3">
      <c r="AC13" t="s">
        <v>209</v>
      </c>
      <c r="AE13" t="s">
        <v>210</v>
      </c>
      <c r="AG13" t="s">
        <v>211</v>
      </c>
      <c r="AI13" t="s">
        <v>212</v>
      </c>
    </row>
    <row r="14" spans="1:36" x14ac:dyDescent="0.3">
      <c r="H14" t="s">
        <v>53</v>
      </c>
      <c r="I14" t="s">
        <v>57</v>
      </c>
      <c r="J14" t="s">
        <v>58</v>
      </c>
      <c r="K14" t="s">
        <v>54</v>
      </c>
      <c r="L14" t="s">
        <v>56</v>
      </c>
      <c r="M14" t="s">
        <v>59</v>
      </c>
      <c r="N14" t="s">
        <v>60</v>
      </c>
      <c r="O14" t="s">
        <v>54</v>
      </c>
      <c r="P14" t="s">
        <v>56</v>
      </c>
      <c r="Q14" t="s">
        <v>61</v>
      </c>
      <c r="R14" t="s">
        <v>62</v>
      </c>
      <c r="S14" t="s">
        <v>54</v>
      </c>
      <c r="T14" t="s">
        <v>56</v>
      </c>
      <c r="U14" t="s">
        <v>63</v>
      </c>
      <c r="V14" t="s">
        <v>64</v>
      </c>
      <c r="W14" t="s">
        <v>54</v>
      </c>
      <c r="X14" t="s">
        <v>56</v>
      </c>
      <c r="AC14" t="s">
        <v>54</v>
      </c>
      <c r="AD14" t="s">
        <v>56</v>
      </c>
      <c r="AE14" t="s">
        <v>54</v>
      </c>
      <c r="AF14" t="s">
        <v>56</v>
      </c>
      <c r="AG14" t="s">
        <v>54</v>
      </c>
      <c r="AH14" t="s">
        <v>56</v>
      </c>
      <c r="AI14" t="s">
        <v>54</v>
      </c>
      <c r="AJ14" t="s">
        <v>56</v>
      </c>
    </row>
    <row r="15" spans="1:36" x14ac:dyDescent="0.3">
      <c r="E15" s="3">
        <v>44187</v>
      </c>
      <c r="F15" t="s">
        <v>185</v>
      </c>
      <c r="H15">
        <v>0</v>
      </c>
      <c r="I15">
        <v>0.98885512499666672</v>
      </c>
      <c r="J15">
        <v>0.52219274741876864</v>
      </c>
      <c r="K15">
        <v>0</v>
      </c>
      <c r="L15">
        <v>0</v>
      </c>
      <c r="M15">
        <v>0.89945726667045844</v>
      </c>
      <c r="N15">
        <v>0.453793589845982</v>
      </c>
      <c r="O15">
        <v>0</v>
      </c>
      <c r="P15">
        <v>0</v>
      </c>
      <c r="Q15">
        <v>0.89424621250991665</v>
      </c>
      <c r="R15">
        <v>0.45449146043272542</v>
      </c>
      <c r="S15">
        <v>0</v>
      </c>
      <c r="T15">
        <v>0</v>
      </c>
      <c r="U15">
        <v>1.0381065916679584</v>
      </c>
      <c r="V15">
        <v>0.55453534317611741</v>
      </c>
      <c r="AB15" t="s">
        <v>359</v>
      </c>
      <c r="AC15" t="s">
        <v>358</v>
      </c>
      <c r="AD15">
        <f>SUM(L15:L17)</f>
        <v>0</v>
      </c>
      <c r="AE15">
        <f>SUM(O15:O17)</f>
        <v>0</v>
      </c>
      <c r="AF15">
        <f>SUM(P15:P17)</f>
        <v>0</v>
      </c>
      <c r="AG15">
        <f>SUM(S15:S17)</f>
        <v>0</v>
      </c>
      <c r="AH15">
        <f>SUM(T15:T17)</f>
        <v>0</v>
      </c>
      <c r="AI15">
        <f>SUM(W15:W17)</f>
        <v>0</v>
      </c>
      <c r="AJ15">
        <f>SUM(X15:X17)</f>
        <v>0</v>
      </c>
    </row>
    <row r="16" spans="1:36" x14ac:dyDescent="0.3">
      <c r="E16" s="3">
        <v>44188</v>
      </c>
      <c r="F16" t="s">
        <v>186</v>
      </c>
      <c r="H16">
        <v>0</v>
      </c>
      <c r="I16">
        <v>0.94250255417649997</v>
      </c>
      <c r="J16">
        <v>0.62148346437881063</v>
      </c>
      <c r="K16">
        <v>0</v>
      </c>
      <c r="L16">
        <v>0</v>
      </c>
      <c r="M16">
        <v>0.83745550414695824</v>
      </c>
      <c r="N16">
        <v>0.6161219198655784</v>
      </c>
      <c r="O16">
        <v>0</v>
      </c>
      <c r="P16">
        <v>0</v>
      </c>
      <c r="Q16">
        <v>0.85608382913966674</v>
      </c>
      <c r="R16">
        <v>0.38402892566731761</v>
      </c>
      <c r="S16">
        <v>0</v>
      </c>
      <c r="T16">
        <v>0</v>
      </c>
      <c r="U16">
        <v>0.85960033332258357</v>
      </c>
      <c r="V16">
        <v>0.45849586482055721</v>
      </c>
      <c r="W16">
        <v>0</v>
      </c>
      <c r="X16">
        <v>0</v>
      </c>
      <c r="AB16" t="s">
        <v>360</v>
      </c>
      <c r="AC16" t="s">
        <v>358</v>
      </c>
      <c r="AD16">
        <f>SUM(L23:L25)</f>
        <v>0</v>
      </c>
      <c r="AE16">
        <f>SUM(O23:O25)</f>
        <v>0</v>
      </c>
      <c r="AF16">
        <f>SUM(P23:P25)</f>
        <v>0</v>
      </c>
      <c r="AG16">
        <f>SUM(S22:S24)</f>
        <v>0</v>
      </c>
      <c r="AH16">
        <f>SUM(T23:T25)</f>
        <v>0</v>
      </c>
      <c r="AI16">
        <f>SUM(W23:W25)</f>
        <v>0</v>
      </c>
      <c r="AJ16">
        <f>SUM(X23:X25)</f>
        <v>0</v>
      </c>
    </row>
    <row r="17" spans="5:24" x14ac:dyDescent="0.3">
      <c r="E17" s="3">
        <v>44193</v>
      </c>
      <c r="F17" t="s">
        <v>187</v>
      </c>
      <c r="H17">
        <v>0</v>
      </c>
      <c r="I17">
        <v>0.80372700831987498</v>
      </c>
      <c r="J17">
        <v>0.39423121241455172</v>
      </c>
      <c r="K17">
        <v>0</v>
      </c>
      <c r="L17">
        <v>0</v>
      </c>
      <c r="M17">
        <v>0.9035129125019582</v>
      </c>
      <c r="N17">
        <v>0.55089790761302948</v>
      </c>
      <c r="O17">
        <v>0</v>
      </c>
      <c r="P17">
        <v>0</v>
      </c>
      <c r="Q17">
        <v>0.95986290000083319</v>
      </c>
      <c r="R17">
        <v>0.48200083639221059</v>
      </c>
      <c r="S17">
        <v>0</v>
      </c>
      <c r="T17">
        <v>0</v>
      </c>
      <c r="U17">
        <v>0.99699600833054147</v>
      </c>
      <c r="V17">
        <v>0.69046432083508502</v>
      </c>
      <c r="W17">
        <v>0</v>
      </c>
      <c r="X17">
        <v>0</v>
      </c>
    </row>
    <row r="18" spans="5:24" x14ac:dyDescent="0.3">
      <c r="E18" s="3">
        <v>44194</v>
      </c>
      <c r="F18" t="s">
        <v>188</v>
      </c>
      <c r="H18">
        <v>0</v>
      </c>
      <c r="I18">
        <v>1.1835389416465836</v>
      </c>
      <c r="J18">
        <v>0.85969187876820929</v>
      </c>
      <c r="K18">
        <v>0</v>
      </c>
      <c r="L18">
        <v>0</v>
      </c>
      <c r="M18">
        <v>0.97615261666987507</v>
      </c>
      <c r="N18">
        <v>0.52915849653746405</v>
      </c>
      <c r="O18">
        <v>0</v>
      </c>
      <c r="P18">
        <v>0</v>
      </c>
      <c r="Q18">
        <v>0.92270715832508332</v>
      </c>
      <c r="R18">
        <v>0.35655142388231875</v>
      </c>
      <c r="S18">
        <v>0</v>
      </c>
      <c r="T18">
        <v>0</v>
      </c>
      <c r="U18">
        <v>0.99367434583870828</v>
      </c>
      <c r="V18">
        <v>0.55928755002683217</v>
      </c>
      <c r="W18">
        <v>0</v>
      </c>
      <c r="X18">
        <v>0</v>
      </c>
    </row>
    <row r="19" spans="5:24" x14ac:dyDescent="0.3">
      <c r="E19" s="3">
        <v>44195</v>
      </c>
      <c r="F19" t="s">
        <v>189</v>
      </c>
      <c r="H19">
        <v>0</v>
      </c>
      <c r="I19">
        <v>0.96612788750416689</v>
      </c>
      <c r="J19">
        <v>0.48361749518113828</v>
      </c>
      <c r="K19">
        <v>0</v>
      </c>
      <c r="L19">
        <v>0</v>
      </c>
      <c r="M19">
        <v>0.98522861246579152</v>
      </c>
      <c r="N19">
        <v>0.66580876353190666</v>
      </c>
      <c r="O19">
        <v>0</v>
      </c>
      <c r="P19">
        <v>0</v>
      </c>
      <c r="Q19">
        <v>0.94476982502920848</v>
      </c>
      <c r="R19">
        <v>0.5284754684985995</v>
      </c>
      <c r="S19">
        <v>0</v>
      </c>
      <c r="T19">
        <v>0</v>
      </c>
      <c r="U19">
        <v>0.80550494584383314</v>
      </c>
      <c r="V19">
        <v>0.25641018053099668</v>
      </c>
      <c r="W19">
        <v>0</v>
      </c>
      <c r="X19">
        <v>0</v>
      </c>
    </row>
    <row r="20" spans="5:24" x14ac:dyDescent="0.3">
      <c r="E20" s="3">
        <v>44196</v>
      </c>
      <c r="F20" t="s">
        <v>190</v>
      </c>
      <c r="H20">
        <v>0</v>
      </c>
      <c r="I20">
        <v>0.93473355834000005</v>
      </c>
      <c r="J20">
        <v>0.557490391823663</v>
      </c>
      <c r="K20">
        <v>0</v>
      </c>
      <c r="L20">
        <v>0</v>
      </c>
      <c r="M20">
        <v>0.99061863753033341</v>
      </c>
      <c r="N20">
        <v>0.7342601054057748</v>
      </c>
      <c r="O20">
        <v>0</v>
      </c>
      <c r="P20">
        <v>0</v>
      </c>
      <c r="Q20">
        <v>0.82392723749695829</v>
      </c>
      <c r="R20">
        <v>0.36482654708363921</v>
      </c>
      <c r="S20">
        <v>0</v>
      </c>
      <c r="T20">
        <v>0</v>
      </c>
      <c r="U20">
        <v>0.97675649584045809</v>
      </c>
      <c r="V20">
        <v>0.56633325043481753</v>
      </c>
      <c r="W20">
        <v>0</v>
      </c>
      <c r="X20">
        <v>0</v>
      </c>
    </row>
    <row r="21" spans="5:24" x14ac:dyDescent="0.3">
      <c r="E21" s="3">
        <v>43834</v>
      </c>
      <c r="F21" t="s">
        <v>191</v>
      </c>
      <c r="H21">
        <v>0</v>
      </c>
      <c r="I21">
        <v>0.87447250001949994</v>
      </c>
      <c r="J21">
        <v>0.34870304665217478</v>
      </c>
      <c r="K21">
        <v>0</v>
      </c>
      <c r="L21">
        <v>0</v>
      </c>
      <c r="M21">
        <v>0.82877367916358347</v>
      </c>
      <c r="N21">
        <v>0.38429798386796304</v>
      </c>
      <c r="O21">
        <v>0</v>
      </c>
      <c r="P21">
        <v>0</v>
      </c>
      <c r="Q21">
        <v>0.92407810416399983</v>
      </c>
      <c r="R21">
        <v>0.41311990415187272</v>
      </c>
      <c r="S21">
        <v>0</v>
      </c>
      <c r="T21">
        <v>0</v>
      </c>
      <c r="U21">
        <v>0.96136857083150018</v>
      </c>
      <c r="V21">
        <v>0.58263565552113761</v>
      </c>
      <c r="W21">
        <v>0</v>
      </c>
      <c r="X21">
        <v>0</v>
      </c>
    </row>
    <row r="22" spans="5:24" x14ac:dyDescent="0.3">
      <c r="E22" s="3">
        <v>43835</v>
      </c>
      <c r="F22" t="s">
        <v>192</v>
      </c>
      <c r="H22">
        <v>2</v>
      </c>
      <c r="I22">
        <v>1.1918101124852083</v>
      </c>
      <c r="J22">
        <v>0.87339415299961398</v>
      </c>
      <c r="K22">
        <v>0</v>
      </c>
      <c r="L22">
        <v>0</v>
      </c>
      <c r="M22">
        <v>0.80152465420570829</v>
      </c>
      <c r="N22">
        <v>0.30842140885387637</v>
      </c>
      <c r="O22">
        <v>0</v>
      </c>
      <c r="P22">
        <v>0</v>
      </c>
      <c r="Q22">
        <v>0.85973108335783321</v>
      </c>
      <c r="R22">
        <v>0.45264974166056898</v>
      </c>
      <c r="S22">
        <v>0</v>
      </c>
      <c r="T22">
        <v>0</v>
      </c>
      <c r="U22">
        <v>1.0245714708291249</v>
      </c>
      <c r="V22">
        <v>0.55661714668829287</v>
      </c>
      <c r="W22">
        <v>0</v>
      </c>
      <c r="X22">
        <v>0</v>
      </c>
    </row>
    <row r="23" spans="5:24" x14ac:dyDescent="0.3">
      <c r="E23" s="3">
        <v>43836</v>
      </c>
      <c r="F23" t="s">
        <v>193</v>
      </c>
      <c r="H23">
        <v>0</v>
      </c>
      <c r="I23">
        <v>0.87234152500358331</v>
      </c>
      <c r="J23">
        <v>0.46420778792786865</v>
      </c>
      <c r="K23">
        <v>0</v>
      </c>
      <c r="L23">
        <v>0</v>
      </c>
      <c r="M23">
        <v>0.97867789998412491</v>
      </c>
      <c r="N23">
        <v>0.76532216530046737</v>
      </c>
      <c r="O23">
        <v>0</v>
      </c>
      <c r="P23">
        <v>0</v>
      </c>
      <c r="Q23">
        <v>0.87141382084050001</v>
      </c>
      <c r="R23">
        <v>0.46372641404227954</v>
      </c>
      <c r="S23">
        <v>0</v>
      </c>
      <c r="T23">
        <v>0</v>
      </c>
      <c r="U23">
        <v>0.87675671669404165</v>
      </c>
      <c r="V23">
        <v>0.36902318788511324</v>
      </c>
      <c r="W23">
        <v>0</v>
      </c>
      <c r="X23">
        <v>0</v>
      </c>
    </row>
    <row r="24" spans="5:24" x14ac:dyDescent="0.3">
      <c r="E24" s="3"/>
      <c r="H24">
        <f>SUM(H15:H23)</f>
        <v>2</v>
      </c>
      <c r="I24">
        <f>AVERAGE(I15:I23)</f>
        <v>0.97312324583245369</v>
      </c>
      <c r="K24">
        <f>SUM(K15:K23)</f>
        <v>0</v>
      </c>
      <c r="L24">
        <f>SUM(L15:L23)</f>
        <v>0</v>
      </c>
      <c r="M24">
        <f>AVERAGE(M15:M23)</f>
        <v>0.9112668648154213</v>
      </c>
      <c r="O24">
        <f>SUM(O15:O23)</f>
        <v>0</v>
      </c>
      <c r="P24">
        <f>SUM(P15:P23)</f>
        <v>0</v>
      </c>
      <c r="Q24">
        <f>AVERAGE(Q15:Q23)</f>
        <v>0.89520224120711112</v>
      </c>
      <c r="S24">
        <f>SUM(S15:S23)</f>
        <v>0</v>
      </c>
      <c r="T24">
        <f>SUM(T15:T23)</f>
        <v>0</v>
      </c>
      <c r="U24">
        <f>AVERAGE(U15:U23)</f>
        <v>0.948148386577639</v>
      </c>
      <c r="W24">
        <f>SUM(W15:W23)</f>
        <v>0</v>
      </c>
      <c r="X24">
        <f>SUM(X15:X23)</f>
        <v>0</v>
      </c>
    </row>
    <row r="25" spans="5:24" x14ac:dyDescent="0.3">
      <c r="E25" s="3"/>
      <c r="H25">
        <f>SUM(H21:H23)</f>
        <v>2</v>
      </c>
      <c r="I25">
        <f>_xlfn.STDEV.S(I15:I23)</f>
        <v>0.133879863497502</v>
      </c>
      <c r="K25">
        <f>SUM(K21:K23)</f>
        <v>0</v>
      </c>
      <c r="L25">
        <f>SUM(L21:L23)</f>
        <v>0</v>
      </c>
      <c r="M25">
        <f>_xlfn.STDEV.S(M15:M23)</f>
        <v>7.5014697078122763E-2</v>
      </c>
      <c r="O25">
        <f>SUM(O21:O23)</f>
        <v>0</v>
      </c>
      <c r="P25">
        <f>SUM(P21:P23)</f>
        <v>0</v>
      </c>
      <c r="Q25">
        <f>_xlfn.STDEV.S(Q15:Q23)</f>
        <v>4.5639435221784708E-2</v>
      </c>
      <c r="S25">
        <f>SUM(S21:S23)</f>
        <v>0</v>
      </c>
      <c r="T25">
        <f>SUM(T21:T23)</f>
        <v>0</v>
      </c>
      <c r="U25">
        <f>_xlfn.STDEV.S(U15:U23)</f>
        <v>8.113996104174237E-2</v>
      </c>
      <c r="W25">
        <f>SUM(W21:W23)</f>
        <v>0</v>
      </c>
      <c r="X25">
        <f>SUM(X21:X23)</f>
        <v>0</v>
      </c>
    </row>
    <row r="27" spans="5:24" x14ac:dyDescent="0.3">
      <c r="H27" t="s">
        <v>208</v>
      </c>
      <c r="M27" t="s">
        <v>237</v>
      </c>
      <c r="N27" t="s">
        <v>118</v>
      </c>
      <c r="R27" t="s">
        <v>238</v>
      </c>
    </row>
    <row r="28" spans="5:24" x14ac:dyDescent="0.3">
      <c r="H28" t="s">
        <v>209</v>
      </c>
      <c r="I28" t="s">
        <v>210</v>
      </c>
      <c r="J28" t="s">
        <v>211</v>
      </c>
      <c r="K28" t="s">
        <v>212</v>
      </c>
      <c r="M28" t="s">
        <v>179</v>
      </c>
      <c r="N28" t="s">
        <v>180</v>
      </c>
      <c r="O28" t="s">
        <v>181</v>
      </c>
      <c r="P28" t="s">
        <v>182</v>
      </c>
      <c r="R28" t="s">
        <v>179</v>
      </c>
      <c r="S28" t="s">
        <v>180</v>
      </c>
      <c r="T28" t="s">
        <v>181</v>
      </c>
      <c r="U28" t="s">
        <v>182</v>
      </c>
    </row>
    <row r="29" spans="5:24" x14ac:dyDescent="0.3">
      <c r="F29" s="3">
        <v>44187</v>
      </c>
      <c r="G29" t="s">
        <v>185</v>
      </c>
      <c r="H29">
        <v>0.78696890000749997</v>
      </c>
      <c r="I29">
        <v>0.74919339999899992</v>
      </c>
      <c r="J29">
        <v>0.76633075001849993</v>
      </c>
      <c r="K29">
        <v>0.887879999995</v>
      </c>
      <c r="M29">
        <f>AVERAGE(H29:H31)</f>
        <v>0.74646794997783328</v>
      </c>
      <c r="N29">
        <f t="shared" ref="N29:P29" si="0">AVERAGE(I29:I31)</f>
        <v>0.68693536670366662</v>
      </c>
      <c r="O29">
        <f t="shared" si="0"/>
        <v>0.78110698333083339</v>
      </c>
      <c r="P29">
        <f t="shared" si="0"/>
        <v>0.83199846664983335</v>
      </c>
      <c r="R29">
        <f>AVERAGE(H36:H38)</f>
        <v>0.81847870002370371</v>
      </c>
      <c r="S29">
        <f t="shared" ref="S29:U29" si="1">AVERAGE(I36:I38)</f>
        <v>0.77366314260877778</v>
      </c>
      <c r="T29">
        <f t="shared" si="1"/>
        <v>0.78546611854972215</v>
      </c>
      <c r="U29">
        <f t="shared" si="1"/>
        <v>0.82676231113238885</v>
      </c>
    </row>
    <row r="30" spans="5:24" x14ac:dyDescent="0.3">
      <c r="F30" s="3">
        <v>44188</v>
      </c>
      <c r="G30" t="s">
        <v>186</v>
      </c>
      <c r="H30">
        <v>0.74377800000350003</v>
      </c>
      <c r="I30">
        <v>0.58929330005750002</v>
      </c>
      <c r="J30">
        <v>0.72458154999199997</v>
      </c>
      <c r="K30">
        <v>0.80878294998550004</v>
      </c>
    </row>
    <row r="31" spans="5:24" x14ac:dyDescent="0.3">
      <c r="F31" s="3">
        <v>44193</v>
      </c>
      <c r="G31" t="s">
        <v>187</v>
      </c>
      <c r="H31">
        <v>0.70865694992249995</v>
      </c>
      <c r="I31">
        <v>0.72231940005450002</v>
      </c>
      <c r="J31">
        <v>0.85240864998200006</v>
      </c>
      <c r="K31">
        <v>0.79933244996899999</v>
      </c>
      <c r="N31" t="s">
        <v>100</v>
      </c>
    </row>
    <row r="32" spans="5:24" x14ac:dyDescent="0.3">
      <c r="F32" s="3">
        <v>44194</v>
      </c>
      <c r="G32" t="s">
        <v>188</v>
      </c>
      <c r="H32">
        <v>0.93638464994850001</v>
      </c>
      <c r="I32">
        <v>0.79255710006699998</v>
      </c>
      <c r="J32">
        <v>0.96002870006500007</v>
      </c>
      <c r="K32">
        <v>0.82863825000800007</v>
      </c>
      <c r="M32">
        <f>AVERAGE(I15:I17)</f>
        <v>0.91169489583101393</v>
      </c>
      <c r="N32">
        <f>AVERAGE(M15:M17)</f>
        <v>0.88014189443979163</v>
      </c>
      <c r="O32">
        <f>AVERAGE(Q15:Q17)</f>
        <v>0.90339764721680549</v>
      </c>
      <c r="P32">
        <f>AVERAGE(U15:U17)</f>
        <v>0.96490097777369443</v>
      </c>
      <c r="R32">
        <f>AVERAGE(I22:I24)</f>
        <v>1.0124249611070817</v>
      </c>
      <c r="S32">
        <f>AVERAGE(M22:M24)</f>
        <v>0.8971564730017515</v>
      </c>
      <c r="T32">
        <f>AVERAGE(Q22:Q24)</f>
        <v>0.87544904846848137</v>
      </c>
      <c r="U32">
        <f>AVERAGE(U22:U24)</f>
        <v>0.9498255247002686</v>
      </c>
    </row>
    <row r="33" spans="6:11" x14ac:dyDescent="0.3">
      <c r="F33" s="3">
        <v>44195</v>
      </c>
      <c r="G33" t="s">
        <v>189</v>
      </c>
      <c r="H33">
        <v>0.83355035004200007</v>
      </c>
      <c r="I33">
        <v>0.80953734985100001</v>
      </c>
      <c r="J33">
        <v>0.81685495004050002</v>
      </c>
      <c r="K33">
        <v>0.77664289996000002</v>
      </c>
    </row>
    <row r="34" spans="6:11" x14ac:dyDescent="0.3">
      <c r="F34" s="3">
        <v>44196</v>
      </c>
      <c r="G34" t="s">
        <v>190</v>
      </c>
      <c r="H34">
        <v>0.751941299881</v>
      </c>
      <c r="I34">
        <v>0.7556425000075</v>
      </c>
      <c r="J34">
        <v>0.78907815006100002</v>
      </c>
      <c r="K34">
        <v>0.84216769994250007</v>
      </c>
    </row>
    <row r="35" spans="6:11" x14ac:dyDescent="0.3">
      <c r="F35" s="3">
        <v>43834</v>
      </c>
      <c r="G35" t="s">
        <v>191</v>
      </c>
      <c r="H35">
        <v>0.80790775001500004</v>
      </c>
      <c r="I35">
        <v>0.71703179995550004</v>
      </c>
      <c r="J35">
        <v>0.85903294989849999</v>
      </c>
      <c r="K35">
        <v>0.79657964990450003</v>
      </c>
    </row>
    <row r="36" spans="6:11" x14ac:dyDescent="0.3">
      <c r="F36" s="3">
        <v>43835</v>
      </c>
      <c r="G36" t="s">
        <v>192</v>
      </c>
      <c r="H36">
        <v>0.88960340002100002</v>
      </c>
      <c r="I36">
        <v>0.73658660007650001</v>
      </c>
      <c r="J36">
        <v>0.85657770000400002</v>
      </c>
      <c r="K36">
        <v>0.84234264993550001</v>
      </c>
    </row>
    <row r="37" spans="6:11" x14ac:dyDescent="0.3">
      <c r="F37" s="3">
        <v>43836</v>
      </c>
      <c r="G37" t="s">
        <v>193</v>
      </c>
      <c r="H37">
        <v>0.76337030006099993</v>
      </c>
      <c r="I37">
        <v>0.83874639996800004</v>
      </c>
      <c r="J37">
        <v>0.68734925007449998</v>
      </c>
      <c r="K37">
        <v>0.81591320014550006</v>
      </c>
    </row>
    <row r="38" spans="6:11" x14ac:dyDescent="0.3">
      <c r="H38">
        <f>AVERAGE(H29:H37)</f>
        <v>0.80246239998911106</v>
      </c>
      <c r="I38">
        <f>AVERAGE(I29:I37)</f>
        <v>0.74565642778183339</v>
      </c>
      <c r="J38">
        <f>AVERAGE(J29:J37)</f>
        <v>0.81247140557066677</v>
      </c>
      <c r="K38">
        <f>AVERAGE(K29:K37)</f>
        <v>0.8220310833161667</v>
      </c>
    </row>
    <row r="39" spans="6:11" x14ac:dyDescent="0.3">
      <c r="H39">
        <f>_xlfn.STDEV.S(H29:H37)</f>
        <v>7.3390035967606099E-2</v>
      </c>
      <c r="I39">
        <f>_xlfn.STDEV.S(I29:I37)</f>
        <v>7.1549017870157647E-2</v>
      </c>
      <c r="J39">
        <f>_xlfn.STDEV.S(J29:J37)</f>
        <v>8.1820750530030392E-2</v>
      </c>
      <c r="K39">
        <f>_xlfn.STDEV.S(K29:K37)</f>
        <v>3.2851578510980271E-2</v>
      </c>
    </row>
  </sheetData>
  <phoneticPr fontId="2"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CAF10-7638-4155-981D-6EFDED49EC02}">
  <dimension ref="A1:AI66"/>
  <sheetViews>
    <sheetView topLeftCell="N8" workbookViewId="0">
      <selection activeCell="AA16" sqref="AA16:AI16"/>
    </sheetView>
  </sheetViews>
  <sheetFormatPr defaultRowHeight="14.4" x14ac:dyDescent="0.3"/>
  <sheetData>
    <row r="1" spans="1:35" x14ac:dyDescent="0.3">
      <c r="A1" t="s">
        <v>0</v>
      </c>
      <c r="B1" t="s">
        <v>12</v>
      </c>
      <c r="C1" t="s">
        <v>3</v>
      </c>
      <c r="D1" t="s">
        <v>4</v>
      </c>
      <c r="E1" t="s">
        <v>14</v>
      </c>
      <c r="F1" t="s">
        <v>5</v>
      </c>
      <c r="G1" t="s">
        <v>75</v>
      </c>
      <c r="H1" t="s">
        <v>1</v>
      </c>
    </row>
    <row r="2" spans="1:35" x14ac:dyDescent="0.3">
      <c r="A2" t="s">
        <v>146</v>
      </c>
      <c r="B2">
        <v>3</v>
      </c>
      <c r="C2" s="3">
        <v>44104</v>
      </c>
      <c r="D2">
        <v>1</v>
      </c>
      <c r="E2">
        <v>1</v>
      </c>
      <c r="F2" t="s">
        <v>144</v>
      </c>
      <c r="G2">
        <v>62</v>
      </c>
      <c r="H2">
        <f>G2/80</f>
        <v>0.77500000000000002</v>
      </c>
    </row>
    <row r="3" spans="1:35" x14ac:dyDescent="0.3">
      <c r="A3" t="s">
        <v>146</v>
      </c>
      <c r="B3">
        <v>3</v>
      </c>
      <c r="C3" s="3">
        <v>44105</v>
      </c>
      <c r="D3">
        <v>2</v>
      </c>
      <c r="E3">
        <v>2</v>
      </c>
      <c r="F3" t="s">
        <v>144</v>
      </c>
      <c r="G3">
        <v>80</v>
      </c>
      <c r="H3">
        <f>G3/80</f>
        <v>1</v>
      </c>
    </row>
    <row r="4" spans="1:35" x14ac:dyDescent="0.3">
      <c r="A4" t="s">
        <v>146</v>
      </c>
      <c r="B4">
        <v>3</v>
      </c>
      <c r="C4" s="3">
        <v>44106</v>
      </c>
      <c r="D4">
        <v>3</v>
      </c>
      <c r="E4">
        <v>3</v>
      </c>
      <c r="F4" t="s">
        <v>144</v>
      </c>
      <c r="G4">
        <v>79</v>
      </c>
      <c r="H4">
        <f>G4/80</f>
        <v>0.98750000000000004</v>
      </c>
    </row>
    <row r="5" spans="1:35" x14ac:dyDescent="0.3">
      <c r="A5" t="s">
        <v>146</v>
      </c>
      <c r="B5">
        <v>3</v>
      </c>
      <c r="C5" s="3">
        <v>44109</v>
      </c>
      <c r="D5">
        <v>4</v>
      </c>
      <c r="E5">
        <v>1</v>
      </c>
      <c r="F5" t="s">
        <v>166</v>
      </c>
      <c r="G5">
        <v>71</v>
      </c>
      <c r="H5">
        <f>G5/80</f>
        <v>0.88749999999999996</v>
      </c>
    </row>
    <row r="6" spans="1:35" x14ac:dyDescent="0.3">
      <c r="A6" t="s">
        <v>146</v>
      </c>
      <c r="B6">
        <v>3</v>
      </c>
      <c r="C6" s="3">
        <v>44110</v>
      </c>
      <c r="D6">
        <v>5</v>
      </c>
      <c r="E6">
        <v>2</v>
      </c>
      <c r="F6" t="s">
        <v>166</v>
      </c>
      <c r="G6">
        <v>75</v>
      </c>
      <c r="H6">
        <f>G6/80</f>
        <v>0.9375</v>
      </c>
    </row>
    <row r="7" spans="1:35" x14ac:dyDescent="0.3">
      <c r="A7" t="s">
        <v>146</v>
      </c>
      <c r="B7">
        <v>3</v>
      </c>
      <c r="C7" s="3">
        <v>44111</v>
      </c>
      <c r="D7">
        <v>6</v>
      </c>
      <c r="E7">
        <v>3</v>
      </c>
      <c r="F7" t="s">
        <v>166</v>
      </c>
    </row>
    <row r="8" spans="1:35" x14ac:dyDescent="0.3">
      <c r="A8" t="s">
        <v>146</v>
      </c>
      <c r="B8">
        <v>3</v>
      </c>
      <c r="C8" s="3">
        <v>44112</v>
      </c>
      <c r="D8">
        <v>7</v>
      </c>
    </row>
    <row r="9" spans="1:35" x14ac:dyDescent="0.3">
      <c r="A9" t="s">
        <v>146</v>
      </c>
      <c r="B9">
        <v>3</v>
      </c>
      <c r="C9" s="3">
        <v>44113</v>
      </c>
      <c r="D9">
        <v>8</v>
      </c>
    </row>
    <row r="12" spans="1:35" x14ac:dyDescent="0.3">
      <c r="AB12" t="s">
        <v>209</v>
      </c>
      <c r="AD12" t="s">
        <v>210</v>
      </c>
      <c r="AF12" t="s">
        <v>211</v>
      </c>
      <c r="AH12" t="s">
        <v>212</v>
      </c>
    </row>
    <row r="13" spans="1:35" x14ac:dyDescent="0.3">
      <c r="AB13" t="s">
        <v>54</v>
      </c>
      <c r="AC13" t="s">
        <v>56</v>
      </c>
      <c r="AD13" t="s">
        <v>54</v>
      </c>
      <c r="AE13" t="s">
        <v>56</v>
      </c>
      <c r="AF13" t="s">
        <v>54</v>
      </c>
      <c r="AG13" t="s">
        <v>56</v>
      </c>
      <c r="AH13" t="s">
        <v>54</v>
      </c>
      <c r="AI13" t="s">
        <v>56</v>
      </c>
    </row>
    <row r="14" spans="1:35" x14ac:dyDescent="0.3">
      <c r="F14" t="s">
        <v>177</v>
      </c>
      <c r="G14" t="s">
        <v>53</v>
      </c>
      <c r="H14" t="s">
        <v>57</v>
      </c>
      <c r="I14" t="s">
        <v>58</v>
      </c>
      <c r="J14" t="s">
        <v>54</v>
      </c>
      <c r="K14" t="s">
        <v>56</v>
      </c>
      <c r="L14" t="s">
        <v>59</v>
      </c>
      <c r="M14" t="s">
        <v>60</v>
      </c>
      <c r="N14" t="s">
        <v>54</v>
      </c>
      <c r="O14" t="s">
        <v>56</v>
      </c>
      <c r="P14" t="s">
        <v>61</v>
      </c>
      <c r="Q14" t="s">
        <v>62</v>
      </c>
      <c r="R14" t="s">
        <v>54</v>
      </c>
      <c r="S14" t="s">
        <v>56</v>
      </c>
      <c r="T14" t="s">
        <v>63</v>
      </c>
      <c r="U14" t="s">
        <v>64</v>
      </c>
      <c r="V14" t="s">
        <v>54</v>
      </c>
      <c r="W14" t="s">
        <v>56</v>
      </c>
      <c r="AA14" t="s">
        <v>359</v>
      </c>
      <c r="AB14" t="s">
        <v>358</v>
      </c>
      <c r="AC14">
        <f>SUM(K14:K16)</f>
        <v>4</v>
      </c>
      <c r="AD14">
        <f>SUM(N14:N16)</f>
        <v>0</v>
      </c>
      <c r="AE14">
        <f>SUM(O14:O16)</f>
        <v>1</v>
      </c>
      <c r="AF14">
        <f>SUM(R14:R16)</f>
        <v>0</v>
      </c>
      <c r="AG14">
        <f>SUM(S14:S16)</f>
        <v>0</v>
      </c>
      <c r="AH14">
        <f>SUM(V14:V16)</f>
        <v>0</v>
      </c>
      <c r="AI14">
        <f>SUM(W14:W16)</f>
        <v>3</v>
      </c>
    </row>
    <row r="15" spans="1:35" x14ac:dyDescent="0.3">
      <c r="C15" s="3">
        <v>44118</v>
      </c>
      <c r="F15" t="s">
        <v>124</v>
      </c>
      <c r="G15">
        <v>5</v>
      </c>
      <c r="H15">
        <v>2.7369965506106348</v>
      </c>
      <c r="I15">
        <v>1.4388667194246909</v>
      </c>
      <c r="J15">
        <v>0</v>
      </c>
      <c r="K15">
        <v>3</v>
      </c>
      <c r="L15">
        <v>2.0070441944699229</v>
      </c>
      <c r="M15">
        <v>1.2138454583760958</v>
      </c>
      <c r="N15">
        <v>0</v>
      </c>
      <c r="O15">
        <v>1</v>
      </c>
      <c r="P15">
        <v>1.7236033526452914</v>
      </c>
      <c r="Q15">
        <v>0.84783238630085944</v>
      </c>
      <c r="R15">
        <v>0</v>
      </c>
      <c r="S15">
        <v>0</v>
      </c>
      <c r="T15">
        <v>1.8707719024736413</v>
      </c>
      <c r="U15">
        <v>1.4564814192960338</v>
      </c>
      <c r="V15">
        <v>0</v>
      </c>
      <c r="W15">
        <v>3</v>
      </c>
      <c r="AA15" t="s">
        <v>360</v>
      </c>
      <c r="AB15" t="s">
        <v>358</v>
      </c>
      <c r="AC15">
        <f>SUM(K22:K24)</f>
        <v>2</v>
      </c>
      <c r="AD15">
        <f>SUM(N22:N24)</f>
        <v>0</v>
      </c>
      <c r="AE15">
        <f>SUM(O22:O24)</f>
        <v>2</v>
      </c>
      <c r="AF15">
        <f>SUM(R21:R23)</f>
        <v>0</v>
      </c>
      <c r="AG15">
        <f>SUM(S22:S24)</f>
        <v>0</v>
      </c>
      <c r="AH15">
        <f>SUM(V22:V24)</f>
        <v>0</v>
      </c>
      <c r="AI15">
        <f>SUM(W22:W24)</f>
        <v>2</v>
      </c>
    </row>
    <row r="16" spans="1:35" x14ac:dyDescent="0.3">
      <c r="C16" s="3">
        <v>44119</v>
      </c>
      <c r="F16" t="s">
        <v>125</v>
      </c>
      <c r="G16">
        <v>8</v>
      </c>
      <c r="H16">
        <v>1.6452222741267142</v>
      </c>
      <c r="I16">
        <v>1.0445746445361419</v>
      </c>
      <c r="J16">
        <v>0</v>
      </c>
      <c r="K16">
        <v>1</v>
      </c>
      <c r="L16">
        <v>1.5979907645254534</v>
      </c>
      <c r="M16">
        <v>1.0098954372715054</v>
      </c>
      <c r="N16">
        <v>0</v>
      </c>
      <c r="O16">
        <v>0</v>
      </c>
      <c r="P16">
        <v>1.2597747015672183</v>
      </c>
      <c r="Q16">
        <v>0.88648249904671084</v>
      </c>
      <c r="R16">
        <v>0</v>
      </c>
      <c r="S16">
        <v>0</v>
      </c>
      <c r="T16">
        <v>1.2894622196725298</v>
      </c>
      <c r="U16">
        <v>0.64893922158116135</v>
      </c>
      <c r="V16">
        <v>0</v>
      </c>
      <c r="W16">
        <v>0</v>
      </c>
    </row>
    <row r="17" spans="3:23" x14ac:dyDescent="0.3">
      <c r="C17" s="3">
        <v>44120</v>
      </c>
      <c r="F17" t="s">
        <v>126</v>
      </c>
      <c r="G17">
        <v>3</v>
      </c>
      <c r="H17">
        <v>2.9381237115238004</v>
      </c>
      <c r="I17">
        <v>1.544024968331122</v>
      </c>
      <c r="J17">
        <v>0</v>
      </c>
      <c r="K17">
        <v>3</v>
      </c>
      <c r="L17">
        <v>1.9522259360724963</v>
      </c>
      <c r="M17">
        <v>0.93020929735971958</v>
      </c>
      <c r="N17">
        <v>0</v>
      </c>
      <c r="O17">
        <v>0</v>
      </c>
      <c r="P17">
        <v>1.6087551278280423</v>
      </c>
      <c r="Q17">
        <v>1.1648027287271572</v>
      </c>
      <c r="R17">
        <v>0</v>
      </c>
      <c r="S17">
        <v>1</v>
      </c>
      <c r="T17">
        <v>1.3815446774678968</v>
      </c>
      <c r="U17">
        <v>0.65374788852652199</v>
      </c>
      <c r="V17">
        <v>0</v>
      </c>
      <c r="W17">
        <v>0</v>
      </c>
    </row>
    <row r="18" spans="3:23" x14ac:dyDescent="0.3">
      <c r="C18" s="3">
        <v>44122</v>
      </c>
      <c r="F18" t="s">
        <v>127</v>
      </c>
      <c r="G18">
        <v>0</v>
      </c>
      <c r="H18">
        <v>2.565040922793874</v>
      </c>
      <c r="I18">
        <v>1.2330624033504238</v>
      </c>
      <c r="J18">
        <v>0</v>
      </c>
      <c r="K18">
        <v>0</v>
      </c>
      <c r="L18">
        <v>2.2567513009151252</v>
      </c>
      <c r="M18">
        <v>1.0187381213779094</v>
      </c>
      <c r="N18">
        <v>0</v>
      </c>
      <c r="O18">
        <v>0</v>
      </c>
      <c r="P18">
        <v>1.8312019502304762</v>
      </c>
      <c r="Q18">
        <v>1.0852762879939699</v>
      </c>
      <c r="R18">
        <v>0</v>
      </c>
      <c r="S18">
        <v>0</v>
      </c>
      <c r="T18">
        <v>1.5775734084274027</v>
      </c>
      <c r="U18">
        <v>0.74336044025544168</v>
      </c>
      <c r="V18">
        <v>0</v>
      </c>
      <c r="W18">
        <v>0</v>
      </c>
    </row>
    <row r="19" spans="3:23" x14ac:dyDescent="0.3">
      <c r="C19" s="3">
        <v>44123</v>
      </c>
      <c r="F19" t="s">
        <v>128</v>
      </c>
      <c r="G19">
        <v>3</v>
      </c>
      <c r="H19">
        <v>2.4892121708340671</v>
      </c>
      <c r="I19">
        <v>1.3620160649241739</v>
      </c>
      <c r="J19">
        <v>0</v>
      </c>
      <c r="K19">
        <v>2</v>
      </c>
      <c r="L19">
        <v>1.8013275657605803</v>
      </c>
      <c r="M19">
        <v>0.7181842521457934</v>
      </c>
      <c r="N19">
        <v>0</v>
      </c>
      <c r="O19">
        <v>0</v>
      </c>
      <c r="P19">
        <v>1.610075942721592</v>
      </c>
      <c r="Q19">
        <v>0.92272792092490463</v>
      </c>
      <c r="R19">
        <v>0</v>
      </c>
      <c r="S19">
        <v>0</v>
      </c>
      <c r="T19">
        <v>1.6122839891591834</v>
      </c>
      <c r="U19">
        <v>0.85316834801073682</v>
      </c>
      <c r="V19">
        <v>0</v>
      </c>
      <c r="W19">
        <v>0</v>
      </c>
    </row>
    <row r="20" spans="3:23" x14ac:dyDescent="0.3">
      <c r="C20" s="3">
        <v>44124</v>
      </c>
      <c r="F20" t="s">
        <v>129</v>
      </c>
      <c r="G20">
        <v>3</v>
      </c>
      <c r="H20">
        <v>1.1677840841744882</v>
      </c>
      <c r="I20">
        <v>0.422609309895352</v>
      </c>
      <c r="J20">
        <v>0</v>
      </c>
      <c r="K20">
        <v>0</v>
      </c>
      <c r="L20">
        <v>1.5172315056202899</v>
      </c>
      <c r="M20">
        <v>0.93921949198981103</v>
      </c>
      <c r="N20">
        <v>0</v>
      </c>
      <c r="O20">
        <v>1</v>
      </c>
      <c r="P20">
        <v>1.2313857899483958</v>
      </c>
      <c r="Q20">
        <v>0.49977063902896524</v>
      </c>
      <c r="R20">
        <v>0</v>
      </c>
      <c r="S20">
        <v>0</v>
      </c>
      <c r="T20">
        <v>1.0760514585650498</v>
      </c>
      <c r="U20">
        <v>0.28818435370957024</v>
      </c>
      <c r="V20">
        <v>2</v>
      </c>
      <c r="W20">
        <v>0</v>
      </c>
    </row>
    <row r="21" spans="3:23" x14ac:dyDescent="0.3">
      <c r="C21" s="3">
        <v>44125</v>
      </c>
      <c r="F21" t="s">
        <v>130</v>
      </c>
      <c r="G21">
        <v>2</v>
      </c>
      <c r="H21">
        <v>1.726537807811106</v>
      </c>
      <c r="I21">
        <v>0.87946361215785407</v>
      </c>
      <c r="J21">
        <v>0</v>
      </c>
      <c r="K21">
        <v>0</v>
      </c>
      <c r="L21">
        <v>1.2691321262333048</v>
      </c>
      <c r="M21">
        <v>0.61382200113662755</v>
      </c>
      <c r="N21">
        <v>0</v>
      </c>
      <c r="O21">
        <v>0</v>
      </c>
      <c r="P21">
        <v>1.4296612125006471</v>
      </c>
      <c r="Q21">
        <v>0.86053600265158803</v>
      </c>
      <c r="R21">
        <v>0</v>
      </c>
      <c r="S21">
        <v>0</v>
      </c>
      <c r="T21">
        <v>1.5158683173955034</v>
      </c>
      <c r="U21">
        <v>0.79007151135200004</v>
      </c>
      <c r="V21">
        <v>0</v>
      </c>
      <c r="W21">
        <v>0</v>
      </c>
    </row>
    <row r="22" spans="3:23" x14ac:dyDescent="0.3">
      <c r="C22" s="3">
        <v>44126</v>
      </c>
      <c r="F22" t="s">
        <v>131</v>
      </c>
      <c r="G22">
        <v>2</v>
      </c>
      <c r="H22">
        <v>2.0654208681371502</v>
      </c>
      <c r="I22">
        <v>1.5187764793665421</v>
      </c>
      <c r="J22">
        <v>0</v>
      </c>
      <c r="K22">
        <v>2</v>
      </c>
      <c r="L22">
        <v>1.506274569060766</v>
      </c>
      <c r="M22">
        <v>0.68171711969743609</v>
      </c>
      <c r="N22">
        <v>0</v>
      </c>
      <c r="O22">
        <v>0</v>
      </c>
      <c r="P22">
        <v>0.98566922557656511</v>
      </c>
      <c r="Q22">
        <v>0.38022999117974021</v>
      </c>
      <c r="R22">
        <v>0</v>
      </c>
      <c r="S22">
        <v>0</v>
      </c>
      <c r="T22">
        <v>1.0676867348694921</v>
      </c>
      <c r="U22">
        <v>0.47857825601781068</v>
      </c>
      <c r="V22">
        <v>0</v>
      </c>
      <c r="W22">
        <v>0</v>
      </c>
    </row>
    <row r="23" spans="3:23" x14ac:dyDescent="0.3">
      <c r="C23" s="3">
        <v>44127</v>
      </c>
      <c r="F23" t="s">
        <v>132</v>
      </c>
      <c r="G23">
        <v>4</v>
      </c>
      <c r="H23">
        <v>1.820759884073047</v>
      </c>
      <c r="I23">
        <v>0.9226574606339909</v>
      </c>
      <c r="J23">
        <v>0</v>
      </c>
      <c r="K23">
        <v>0</v>
      </c>
      <c r="L23">
        <v>2.0005741473636549</v>
      </c>
      <c r="M23">
        <v>1.1875560998145571</v>
      </c>
      <c r="N23">
        <v>0</v>
      </c>
      <c r="O23">
        <v>1</v>
      </c>
      <c r="P23">
        <v>1.4965549668529969</v>
      </c>
      <c r="Q23">
        <v>0.85538581782193612</v>
      </c>
      <c r="R23">
        <v>0</v>
      </c>
      <c r="S23">
        <v>0</v>
      </c>
      <c r="T23">
        <v>1.5513097876391817</v>
      </c>
      <c r="U23">
        <v>1.0898322510726668</v>
      </c>
      <c r="V23">
        <v>0</v>
      </c>
      <c r="W23">
        <v>1</v>
      </c>
    </row>
    <row r="24" spans="3:23" x14ac:dyDescent="0.3">
      <c r="F24" t="s">
        <v>133</v>
      </c>
      <c r="G24">
        <v>2</v>
      </c>
      <c r="H24">
        <v>2.1796711313252848</v>
      </c>
      <c r="I24">
        <v>0.80152363316228525</v>
      </c>
      <c r="J24">
        <v>0</v>
      </c>
      <c r="K24">
        <v>0</v>
      </c>
      <c r="L24">
        <v>2.4944179296594458</v>
      </c>
      <c r="M24">
        <v>1.3522319958965126</v>
      </c>
      <c r="N24">
        <v>0</v>
      </c>
      <c r="O24">
        <v>1</v>
      </c>
      <c r="P24">
        <v>1.5520183331639328</v>
      </c>
      <c r="Q24">
        <v>0.64985838369506255</v>
      </c>
      <c r="R24">
        <v>0</v>
      </c>
      <c r="S24">
        <v>0</v>
      </c>
      <c r="T24">
        <v>1.4360091599605977</v>
      </c>
      <c r="U24">
        <v>1.1130092929333728</v>
      </c>
      <c r="V24">
        <v>0</v>
      </c>
      <c r="W24">
        <v>1</v>
      </c>
    </row>
    <row r="25" spans="3:23" x14ac:dyDescent="0.3">
      <c r="G25" s="8">
        <f>SUM(G15:G24)</f>
        <v>32</v>
      </c>
      <c r="H25" s="8">
        <f>AVERAGE(H15:H24)</f>
        <v>2.133476940541017</v>
      </c>
      <c r="I25" s="8">
        <f>AVERAGE(I15:I24)</f>
        <v>1.1167575295782577</v>
      </c>
      <c r="J25" s="8">
        <f>SUM(J15:J24)</f>
        <v>0</v>
      </c>
      <c r="K25" s="8">
        <f>SUM(K15:K24)</f>
        <v>11</v>
      </c>
      <c r="L25" s="8">
        <f>AVERAGE(L15:L24)</f>
        <v>1.8402970039681037</v>
      </c>
      <c r="M25" s="8">
        <f>AVERAGE(M15:M24)</f>
        <v>0.96654192750659684</v>
      </c>
      <c r="N25" s="8">
        <f>SUM(N15:N24)</f>
        <v>0</v>
      </c>
      <c r="O25" s="8">
        <f>SUM(O15:O24)</f>
        <v>4</v>
      </c>
      <c r="P25" s="8">
        <f>AVERAGE(P15:P24)</f>
        <v>1.4728700603035159</v>
      </c>
      <c r="Q25" s="8">
        <f>AVERAGE(Q15:Q24)</f>
        <v>0.81529026573708951</v>
      </c>
      <c r="R25" s="8">
        <f>SUM(R15:R24)</f>
        <v>0</v>
      </c>
      <c r="S25" s="8">
        <f>SUM(S15:S24)</f>
        <v>1</v>
      </c>
      <c r="T25" s="8">
        <f>AVERAGE(T15:T24)</f>
        <v>1.437856165563048</v>
      </c>
      <c r="U25" s="8">
        <f>AVERAGE(U15:U24)</f>
        <v>0.81153729827553156</v>
      </c>
      <c r="V25" s="8">
        <f>SUM(V15:V24)</f>
        <v>2</v>
      </c>
      <c r="W25" s="8">
        <f>SUM(W15:W24)</f>
        <v>5</v>
      </c>
    </row>
    <row r="26" spans="3:23" x14ac:dyDescent="0.3">
      <c r="G26" s="8">
        <f>SUM(G22:G24)</f>
        <v>8</v>
      </c>
      <c r="H26" s="8"/>
      <c r="I26" s="8"/>
      <c r="J26" s="8">
        <f>SUM(J22:J24)</f>
        <v>0</v>
      </c>
      <c r="K26" s="8">
        <f>SUM(K22:K24)</f>
        <v>2</v>
      </c>
      <c r="L26" s="8"/>
      <c r="M26" s="8"/>
      <c r="N26" s="8">
        <f>SUM(N22:N24)</f>
        <v>0</v>
      </c>
      <c r="O26" s="8">
        <f>SUM(O22:O24)</f>
        <v>2</v>
      </c>
      <c r="P26" s="8"/>
      <c r="Q26" s="8"/>
      <c r="R26" s="8">
        <f>SUM(R22:R24)</f>
        <v>0</v>
      </c>
      <c r="S26" s="8">
        <f>SUM(S22:S24)</f>
        <v>0</v>
      </c>
      <c r="T26" s="8"/>
      <c r="U26" s="8"/>
      <c r="V26" s="8">
        <f>SUM(V22:V24)</f>
        <v>0</v>
      </c>
      <c r="W26" s="8">
        <f>SUM(W22:W24)</f>
        <v>2</v>
      </c>
    </row>
    <row r="27" spans="3:23" x14ac:dyDescent="0.3">
      <c r="L27" t="s">
        <v>237</v>
      </c>
      <c r="M27" t="s">
        <v>118</v>
      </c>
      <c r="Q27" t="s">
        <v>238</v>
      </c>
    </row>
    <row r="28" spans="3:23" x14ac:dyDescent="0.3">
      <c r="E28" t="s">
        <v>135</v>
      </c>
      <c r="G28" t="s">
        <v>179</v>
      </c>
      <c r="H28" t="s">
        <v>180</v>
      </c>
      <c r="I28" t="s">
        <v>181</v>
      </c>
      <c r="J28" t="s">
        <v>182</v>
      </c>
      <c r="L28" t="s">
        <v>179</v>
      </c>
      <c r="M28" t="s">
        <v>180</v>
      </c>
      <c r="N28" t="s">
        <v>181</v>
      </c>
      <c r="O28" t="s">
        <v>182</v>
      </c>
      <c r="Q28" t="s">
        <v>179</v>
      </c>
      <c r="R28" t="s">
        <v>180</v>
      </c>
      <c r="S28" t="s">
        <v>181</v>
      </c>
      <c r="T28" t="s">
        <v>182</v>
      </c>
    </row>
    <row r="29" spans="3:23" x14ac:dyDescent="0.3">
      <c r="E29" s="3">
        <v>44118</v>
      </c>
      <c r="F29" t="s">
        <v>124</v>
      </c>
      <c r="G29">
        <v>2.7803872291406098</v>
      </c>
      <c r="H29">
        <v>1.7589933511917399</v>
      </c>
      <c r="I29">
        <v>1.63746595391421</v>
      </c>
      <c r="J29">
        <v>1.3090899068629351</v>
      </c>
      <c r="L29">
        <f>AVERAGE(G29:G31)</f>
        <v>2.3550166572573832</v>
      </c>
      <c r="M29">
        <f t="shared" ref="M29:O29" si="0">AVERAGE(H29:H31)</f>
        <v>1.6189508663107148</v>
      </c>
      <c r="N29">
        <f t="shared" si="0"/>
        <v>1.2077271753563108</v>
      </c>
      <c r="O29">
        <f t="shared" si="0"/>
        <v>1.1830849284572929</v>
      </c>
      <c r="Q29">
        <f>AVERAGE(G36:G38)</f>
        <v>1.7504093944791401</v>
      </c>
      <c r="R29">
        <f t="shared" ref="R29:T29" si="1">AVERAGE(H36:H38)</f>
        <v>1.8369013588559586</v>
      </c>
      <c r="S29">
        <f t="shared" si="1"/>
        <v>1.2262524994822157</v>
      </c>
      <c r="T29">
        <f t="shared" si="1"/>
        <v>1.0049301484343671</v>
      </c>
    </row>
    <row r="30" spans="3:23" x14ac:dyDescent="0.3">
      <c r="E30" s="3">
        <v>44119</v>
      </c>
      <c r="F30" t="s">
        <v>125</v>
      </c>
      <c r="G30">
        <v>1.4267697325685651</v>
      </c>
      <c r="H30">
        <v>1.348853693409175</v>
      </c>
      <c r="I30">
        <v>1.0177828239902651</v>
      </c>
      <c r="J30">
        <v>1.0100753941296685</v>
      </c>
    </row>
    <row r="31" spans="3:23" x14ac:dyDescent="0.3">
      <c r="E31" s="3">
        <v>44120</v>
      </c>
      <c r="F31" t="s">
        <v>126</v>
      </c>
      <c r="G31">
        <v>2.8578930100629751</v>
      </c>
      <c r="H31">
        <v>1.7490055543312302</v>
      </c>
      <c r="I31">
        <v>0.96793274816445707</v>
      </c>
      <c r="J31">
        <v>1.2300894843792749</v>
      </c>
      <c r="M31" t="s">
        <v>100</v>
      </c>
    </row>
    <row r="32" spans="3:23" x14ac:dyDescent="0.3">
      <c r="E32" s="3">
        <v>44122</v>
      </c>
      <c r="F32" t="s">
        <v>127</v>
      </c>
      <c r="G32">
        <v>2.640104040103775</v>
      </c>
      <c r="H32">
        <v>2.0580632901251148</v>
      </c>
      <c r="I32">
        <v>1.4577875471018151</v>
      </c>
      <c r="J32">
        <v>1.4308288579031752</v>
      </c>
      <c r="L32">
        <f>AVERAGE(H15:H17)</f>
        <v>2.4401141787537166</v>
      </c>
      <c r="M32">
        <f>AVERAGE(L15:L17)</f>
        <v>1.8524202983559575</v>
      </c>
      <c r="N32">
        <f>AVERAGE(P15:P17)</f>
        <v>1.5307110606801839</v>
      </c>
      <c r="O32">
        <f>AVERAGE(T15:T17)</f>
        <v>1.5139262665380226</v>
      </c>
      <c r="Q32">
        <f>AVERAGE(H22:H24)</f>
        <v>2.0219506278451607</v>
      </c>
      <c r="R32">
        <f>AVERAGE(L22:L24)</f>
        <v>2.0004222153612887</v>
      </c>
      <c r="S32">
        <f>AVERAGE(P22:P24)</f>
        <v>1.3447475085311649</v>
      </c>
      <c r="T32">
        <f>AVERAGE(T22:T24)</f>
        <v>1.3516685608230905</v>
      </c>
    </row>
    <row r="33" spans="3:23" x14ac:dyDescent="0.3">
      <c r="E33" s="3">
        <v>44123</v>
      </c>
      <c r="F33" t="s">
        <v>128</v>
      </c>
      <c r="G33">
        <v>2.2582183272970697</v>
      </c>
      <c r="H33">
        <v>1.5858791034552251</v>
      </c>
      <c r="I33">
        <v>1.497993587960075</v>
      </c>
      <c r="J33">
        <v>1.4199408322820051</v>
      </c>
    </row>
    <row r="34" spans="3:23" x14ac:dyDescent="0.3">
      <c r="E34" s="3">
        <v>44124</v>
      </c>
      <c r="F34" t="s">
        <v>129</v>
      </c>
      <c r="G34">
        <v>1.1586490743793501</v>
      </c>
      <c r="H34">
        <v>1.2963479361060251</v>
      </c>
      <c r="I34">
        <v>1.1704450424149351</v>
      </c>
      <c r="J34">
        <v>1.0296040543325899</v>
      </c>
    </row>
    <row r="35" spans="3:23" x14ac:dyDescent="0.3">
      <c r="E35" s="3">
        <v>44125</v>
      </c>
      <c r="F35" t="s">
        <v>130</v>
      </c>
      <c r="G35">
        <v>1.4663644164538652</v>
      </c>
      <c r="H35">
        <v>1.0195190239173799</v>
      </c>
      <c r="I35">
        <v>1.1902075637481149</v>
      </c>
      <c r="J35">
        <v>1.3501954600651449</v>
      </c>
    </row>
    <row r="36" spans="3:23" x14ac:dyDescent="0.3">
      <c r="E36" s="3">
        <v>44126</v>
      </c>
      <c r="F36" t="s">
        <v>131</v>
      </c>
      <c r="G36">
        <v>1.3955682477680948</v>
      </c>
      <c r="H36">
        <v>1.4402128607616702</v>
      </c>
      <c r="I36">
        <v>0.87932692083995745</v>
      </c>
      <c r="J36">
        <v>0.96593121951445893</v>
      </c>
    </row>
    <row r="37" spans="3:23" x14ac:dyDescent="0.3">
      <c r="E37" s="3">
        <v>44127</v>
      </c>
      <c r="F37" t="s">
        <v>132</v>
      </c>
      <c r="G37">
        <v>1.6381001110421449</v>
      </c>
      <c r="H37">
        <v>1.79912241615238</v>
      </c>
      <c r="I37">
        <v>1.21935888836742</v>
      </c>
      <c r="J37">
        <v>1.1172654396505051</v>
      </c>
    </row>
    <row r="38" spans="3:23" x14ac:dyDescent="0.3">
      <c r="E38" s="3">
        <v>44130</v>
      </c>
      <c r="F38" t="s">
        <v>133</v>
      </c>
      <c r="G38">
        <v>2.2175598246271804</v>
      </c>
      <c r="H38">
        <v>2.2713687996538252</v>
      </c>
      <c r="I38">
        <v>1.5800716892392699</v>
      </c>
      <c r="J38">
        <v>0.93159378613813704</v>
      </c>
    </row>
    <row r="39" spans="3:23" x14ac:dyDescent="0.3">
      <c r="G39">
        <f>AVERAGE(G29:G38)</f>
        <v>1.9839614013443629</v>
      </c>
      <c r="H39">
        <f>AVERAGE(H29:H38)</f>
        <v>1.6327366029103767</v>
      </c>
      <c r="I39">
        <f>AVERAGE(I29:I38)</f>
        <v>1.261837276574052</v>
      </c>
      <c r="J39">
        <f>AVERAGE(J29:J38)</f>
        <v>1.1794614435257895</v>
      </c>
    </row>
    <row r="41" spans="3:23" x14ac:dyDescent="0.3">
      <c r="C41" t="s">
        <v>196</v>
      </c>
      <c r="G41" t="s">
        <v>53</v>
      </c>
      <c r="H41" t="s">
        <v>57</v>
      </c>
      <c r="I41" t="s">
        <v>58</v>
      </c>
      <c r="J41" t="s">
        <v>54</v>
      </c>
      <c r="K41" t="s">
        <v>56</v>
      </c>
      <c r="L41" t="s">
        <v>59</v>
      </c>
      <c r="M41" t="s">
        <v>60</v>
      </c>
      <c r="N41" t="s">
        <v>54</v>
      </c>
      <c r="O41" t="s">
        <v>56</v>
      </c>
      <c r="P41" t="s">
        <v>61</v>
      </c>
      <c r="Q41" t="s">
        <v>62</v>
      </c>
      <c r="R41" t="s">
        <v>54</v>
      </c>
      <c r="S41" t="s">
        <v>56</v>
      </c>
      <c r="T41" t="s">
        <v>63</v>
      </c>
      <c r="U41" t="s">
        <v>64</v>
      </c>
      <c r="V41" t="s">
        <v>54</v>
      </c>
      <c r="W41" t="s">
        <v>56</v>
      </c>
    </row>
    <row r="42" spans="3:23" x14ac:dyDescent="0.3">
      <c r="C42" s="3">
        <v>44132</v>
      </c>
      <c r="E42" t="s">
        <v>172</v>
      </c>
      <c r="F42" t="s">
        <v>124</v>
      </c>
    </row>
    <row r="43" spans="3:23" x14ac:dyDescent="0.3">
      <c r="C43" s="3">
        <v>44133</v>
      </c>
      <c r="E43" t="s">
        <v>172</v>
      </c>
      <c r="F43" t="s">
        <v>125</v>
      </c>
    </row>
    <row r="44" spans="3:23" x14ac:dyDescent="0.3">
      <c r="C44" s="3">
        <v>44134</v>
      </c>
      <c r="E44" t="s">
        <v>172</v>
      </c>
      <c r="F44" t="s">
        <v>126</v>
      </c>
    </row>
    <row r="45" spans="3:23" x14ac:dyDescent="0.3">
      <c r="C45" s="3">
        <v>44136</v>
      </c>
      <c r="E45" t="s">
        <v>172</v>
      </c>
      <c r="F45" t="s">
        <v>127</v>
      </c>
    </row>
    <row r="46" spans="3:23" x14ac:dyDescent="0.3">
      <c r="C46" s="3">
        <v>44137</v>
      </c>
      <c r="E46" t="s">
        <v>172</v>
      </c>
      <c r="F46" t="s">
        <v>128</v>
      </c>
    </row>
    <row r="47" spans="3:23" x14ac:dyDescent="0.3">
      <c r="C47" s="3">
        <v>44138</v>
      </c>
      <c r="E47" t="s">
        <v>172</v>
      </c>
      <c r="F47" t="s">
        <v>129</v>
      </c>
    </row>
    <row r="48" spans="3:23" x14ac:dyDescent="0.3">
      <c r="C48" s="3">
        <v>44139</v>
      </c>
      <c r="E48" t="s">
        <v>172</v>
      </c>
      <c r="F48" t="s">
        <v>130</v>
      </c>
    </row>
    <row r="49" spans="3:10" x14ac:dyDescent="0.3">
      <c r="C49" s="3">
        <v>44140</v>
      </c>
      <c r="E49" t="s">
        <v>172</v>
      </c>
      <c r="F49" t="s">
        <v>131</v>
      </c>
    </row>
    <row r="50" spans="3:10" x14ac:dyDescent="0.3">
      <c r="C50" s="3">
        <v>44141</v>
      </c>
      <c r="E50" t="s">
        <v>172</v>
      </c>
      <c r="F50" t="s">
        <v>132</v>
      </c>
    </row>
    <row r="51" spans="3:10" x14ac:dyDescent="0.3">
      <c r="C51" s="3">
        <v>44143</v>
      </c>
      <c r="E51" t="s">
        <v>172</v>
      </c>
      <c r="F51" t="s">
        <v>133</v>
      </c>
    </row>
    <row r="55" spans="3:10" x14ac:dyDescent="0.3">
      <c r="D55" t="s">
        <v>135</v>
      </c>
      <c r="G55" t="s">
        <v>179</v>
      </c>
      <c r="H55" t="s">
        <v>180</v>
      </c>
      <c r="I55" t="s">
        <v>181</v>
      </c>
      <c r="J55" t="s">
        <v>182</v>
      </c>
    </row>
    <row r="56" spans="3:10" x14ac:dyDescent="0.3">
      <c r="D56" s="3">
        <v>44132</v>
      </c>
      <c r="E56" t="s">
        <v>172</v>
      </c>
      <c r="F56" t="s">
        <v>124</v>
      </c>
      <c r="G56">
        <v>0.64593961781050002</v>
      </c>
      <c r="H56">
        <v>0.90721772398700007</v>
      </c>
      <c r="I56">
        <v>0.60701068372899991</v>
      </c>
      <c r="J56">
        <v>0.70292034097649991</v>
      </c>
    </row>
    <row r="57" spans="3:10" x14ac:dyDescent="0.3">
      <c r="D57" s="3">
        <v>44133</v>
      </c>
      <c r="E57" t="s">
        <v>172</v>
      </c>
      <c r="F57" t="s">
        <v>125</v>
      </c>
      <c r="G57">
        <v>0.55555242700250007</v>
      </c>
      <c r="H57">
        <v>0.60593038765350005</v>
      </c>
      <c r="I57">
        <v>0.51494376565099997</v>
      </c>
      <c r="J57">
        <v>0.59292833924699995</v>
      </c>
    </row>
    <row r="58" spans="3:10" x14ac:dyDescent="0.3">
      <c r="D58" s="3">
        <v>44134</v>
      </c>
      <c r="E58" t="s">
        <v>172</v>
      </c>
      <c r="F58" t="s">
        <v>126</v>
      </c>
      <c r="G58">
        <v>0.62778180086750002</v>
      </c>
      <c r="H58">
        <v>0.61026894993849989</v>
      </c>
      <c r="I58">
        <v>0.71782561106349996</v>
      </c>
      <c r="J58">
        <v>0.71000704797949998</v>
      </c>
    </row>
    <row r="59" spans="3:10" x14ac:dyDescent="0.3">
      <c r="D59" s="3">
        <v>44136</v>
      </c>
      <c r="E59" t="s">
        <v>172</v>
      </c>
      <c r="F59" t="s">
        <v>127</v>
      </c>
      <c r="G59">
        <v>0.62394785144349996</v>
      </c>
      <c r="H59">
        <v>0.61967128441749997</v>
      </c>
      <c r="I59">
        <v>0.64953862086899994</v>
      </c>
      <c r="J59">
        <v>0.57503889188050006</v>
      </c>
    </row>
    <row r="60" spans="3:10" x14ac:dyDescent="0.3">
      <c r="D60" s="3">
        <v>44137</v>
      </c>
      <c r="E60" t="s">
        <v>172</v>
      </c>
      <c r="F60" t="s">
        <v>128</v>
      </c>
      <c r="G60">
        <v>0.65389767916350006</v>
      </c>
      <c r="H60">
        <v>0.62580379485749993</v>
      </c>
      <c r="I60">
        <v>0.64601723384800003</v>
      </c>
      <c r="J60">
        <v>0.56689403458600007</v>
      </c>
    </row>
    <row r="61" spans="3:10" x14ac:dyDescent="0.3">
      <c r="D61" s="3">
        <v>44138</v>
      </c>
      <c r="E61" t="s">
        <v>172</v>
      </c>
      <c r="F61" t="s">
        <v>129</v>
      </c>
      <c r="G61">
        <v>0.61061638350649994</v>
      </c>
      <c r="H61">
        <v>0.60110217124749998</v>
      </c>
      <c r="I61">
        <v>0.541453289261</v>
      </c>
      <c r="J61">
        <v>0.57638316949299995</v>
      </c>
    </row>
    <row r="62" spans="3:10" x14ac:dyDescent="0.3">
      <c r="D62" s="3">
        <v>44139</v>
      </c>
      <c r="E62" t="s">
        <v>172</v>
      </c>
      <c r="F62" t="s">
        <v>130</v>
      </c>
      <c r="G62">
        <v>0.63939307547099999</v>
      </c>
      <c r="H62">
        <v>0.64268810646899999</v>
      </c>
      <c r="I62">
        <v>0.64720906762499997</v>
      </c>
      <c r="J62">
        <v>0.55492180268649993</v>
      </c>
    </row>
    <row r="63" spans="3:10" x14ac:dyDescent="0.3">
      <c r="D63" s="3">
        <v>44140</v>
      </c>
      <c r="E63" t="s">
        <v>172</v>
      </c>
      <c r="F63" t="s">
        <v>131</v>
      </c>
      <c r="G63">
        <v>0.55362350019250006</v>
      </c>
      <c r="H63">
        <v>0.58420994048349995</v>
      </c>
      <c r="I63">
        <v>0.56538895401150002</v>
      </c>
      <c r="J63">
        <v>0.55705931631399996</v>
      </c>
    </row>
    <row r="64" spans="3:10" x14ac:dyDescent="0.3">
      <c r="D64" s="3">
        <v>44141</v>
      </c>
      <c r="E64" t="s">
        <v>172</v>
      </c>
      <c r="F64" t="s">
        <v>132</v>
      </c>
      <c r="G64">
        <v>0.65627980683300002</v>
      </c>
      <c r="H64">
        <v>0.60494032473049997</v>
      </c>
      <c r="I64">
        <v>0.52574563299999999</v>
      </c>
      <c r="J64">
        <v>0.59706625874950003</v>
      </c>
    </row>
    <row r="65" spans="4:10" x14ac:dyDescent="0.3">
      <c r="D65" s="3">
        <v>44143</v>
      </c>
      <c r="E65" t="s">
        <v>172</v>
      </c>
      <c r="F65" t="s">
        <v>133</v>
      </c>
      <c r="G65">
        <v>0.662558271315</v>
      </c>
      <c r="H65">
        <v>0.77164155728049999</v>
      </c>
      <c r="I65">
        <v>0.77185779247399999</v>
      </c>
      <c r="J65">
        <v>0.59011266227500003</v>
      </c>
    </row>
    <row r="66" spans="4:10" x14ac:dyDescent="0.3">
      <c r="G66">
        <f>AVERAGE(G56:G65)</f>
        <v>0.62295904136055003</v>
      </c>
      <c r="H66">
        <f>AVERAGE(H56:H65)</f>
        <v>0.65734742410650004</v>
      </c>
      <c r="I66">
        <f>AVERAGE(I56:I65)</f>
        <v>0.61869906515319995</v>
      </c>
      <c r="J66">
        <f>AVERAGE(J56:J65)</f>
        <v>0.60233318641874989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CF719-1D3B-4099-BA40-E1E07339B70A}">
  <dimension ref="A1"/>
  <sheetViews>
    <sheetView topLeftCell="A105" workbookViewId="0">
      <selection activeCell="Q38" sqref="Q38"/>
    </sheetView>
  </sheetViews>
  <sheetFormatPr defaultRowHeight="14.4" x14ac:dyDescent="0.3"/>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A267D-CEA9-4F35-B015-413BCFA97500}">
  <dimension ref="A1:W68"/>
  <sheetViews>
    <sheetView topLeftCell="B9" workbookViewId="0">
      <selection activeCell="I28" sqref="I28"/>
    </sheetView>
  </sheetViews>
  <sheetFormatPr defaultRowHeight="14.4" x14ac:dyDescent="0.3"/>
  <sheetData>
    <row r="1" spans="1:23" x14ac:dyDescent="0.3">
      <c r="A1" t="s">
        <v>0</v>
      </c>
      <c r="B1" t="s">
        <v>12</v>
      </c>
      <c r="C1" t="s">
        <v>3</v>
      </c>
      <c r="D1" t="s">
        <v>4</v>
      </c>
      <c r="E1" t="s">
        <v>14</v>
      </c>
      <c r="F1" t="s">
        <v>5</v>
      </c>
      <c r="G1" t="s">
        <v>75</v>
      </c>
      <c r="H1" t="s">
        <v>1</v>
      </c>
    </row>
    <row r="2" spans="1:23" x14ac:dyDescent="0.3">
      <c r="A2" t="s">
        <v>147</v>
      </c>
      <c r="C2" s="3">
        <v>44104</v>
      </c>
      <c r="D2">
        <v>1</v>
      </c>
      <c r="E2">
        <v>1</v>
      </c>
      <c r="F2" t="s">
        <v>144</v>
      </c>
      <c r="G2">
        <v>69</v>
      </c>
      <c r="H2">
        <f>G2/80</f>
        <v>0.86250000000000004</v>
      </c>
    </row>
    <row r="3" spans="1:23" x14ac:dyDescent="0.3">
      <c r="A3" t="s">
        <v>147</v>
      </c>
      <c r="C3" s="3">
        <v>44105</v>
      </c>
      <c r="D3">
        <v>2</v>
      </c>
      <c r="E3">
        <v>2</v>
      </c>
      <c r="F3" t="s">
        <v>144</v>
      </c>
      <c r="G3">
        <v>80</v>
      </c>
      <c r="H3">
        <f>G3/80</f>
        <v>1</v>
      </c>
    </row>
    <row r="4" spans="1:23" x14ac:dyDescent="0.3">
      <c r="A4" t="s">
        <v>147</v>
      </c>
      <c r="C4" s="3">
        <v>44106</v>
      </c>
      <c r="D4">
        <v>3</v>
      </c>
      <c r="E4">
        <v>3</v>
      </c>
      <c r="F4" t="s">
        <v>144</v>
      </c>
      <c r="G4">
        <v>78</v>
      </c>
      <c r="H4">
        <f>G4/80</f>
        <v>0.97499999999999998</v>
      </c>
    </row>
    <row r="5" spans="1:23" x14ac:dyDescent="0.3">
      <c r="A5" t="s">
        <v>147</v>
      </c>
      <c r="C5" s="3">
        <v>44109</v>
      </c>
      <c r="D5">
        <v>4</v>
      </c>
      <c r="E5">
        <v>1</v>
      </c>
      <c r="F5" t="s">
        <v>166</v>
      </c>
      <c r="G5">
        <v>77</v>
      </c>
      <c r="H5">
        <f>G5/80</f>
        <v>0.96250000000000002</v>
      </c>
    </row>
    <row r="6" spans="1:23" x14ac:dyDescent="0.3">
      <c r="A6" t="s">
        <v>147</v>
      </c>
      <c r="C6" s="3">
        <v>44110</v>
      </c>
      <c r="D6">
        <v>5</v>
      </c>
      <c r="E6">
        <v>2</v>
      </c>
      <c r="F6" t="s">
        <v>166</v>
      </c>
      <c r="G6">
        <v>70</v>
      </c>
      <c r="H6">
        <f>G6/80</f>
        <v>0.875</v>
      </c>
    </row>
    <row r="7" spans="1:23" x14ac:dyDescent="0.3">
      <c r="A7" t="s">
        <v>147</v>
      </c>
      <c r="C7" s="3">
        <v>44111</v>
      </c>
      <c r="D7">
        <v>6</v>
      </c>
      <c r="E7">
        <v>3</v>
      </c>
      <c r="F7" t="s">
        <v>166</v>
      </c>
    </row>
    <row r="8" spans="1:23" x14ac:dyDescent="0.3">
      <c r="A8" t="s">
        <v>147</v>
      </c>
      <c r="C8" s="3">
        <v>44112</v>
      </c>
      <c r="D8">
        <v>7</v>
      </c>
      <c r="E8">
        <v>4</v>
      </c>
      <c r="F8" t="s">
        <v>166</v>
      </c>
    </row>
    <row r="9" spans="1:23" x14ac:dyDescent="0.3">
      <c r="A9" t="s">
        <v>147</v>
      </c>
      <c r="C9" s="3">
        <v>44113</v>
      </c>
      <c r="D9">
        <v>8</v>
      </c>
    </row>
    <row r="16" spans="1:23" x14ac:dyDescent="0.3">
      <c r="F16" t="s">
        <v>177</v>
      </c>
      <c r="G16" t="s">
        <v>53</v>
      </c>
      <c r="H16" t="s">
        <v>57</v>
      </c>
      <c r="I16" t="s">
        <v>58</v>
      </c>
      <c r="J16" t="s">
        <v>54</v>
      </c>
      <c r="K16" t="s">
        <v>56</v>
      </c>
      <c r="L16" t="s">
        <v>59</v>
      </c>
      <c r="M16" t="s">
        <v>60</v>
      </c>
      <c r="N16" t="s">
        <v>54</v>
      </c>
      <c r="O16" t="s">
        <v>56</v>
      </c>
      <c r="P16" t="s">
        <v>61</v>
      </c>
      <c r="Q16" t="s">
        <v>62</v>
      </c>
      <c r="R16" t="s">
        <v>54</v>
      </c>
      <c r="S16" t="s">
        <v>56</v>
      </c>
      <c r="T16" t="s">
        <v>63</v>
      </c>
      <c r="U16" t="s">
        <v>64</v>
      </c>
      <c r="V16" t="s">
        <v>54</v>
      </c>
      <c r="W16" t="s">
        <v>56</v>
      </c>
    </row>
    <row r="17" spans="3:23" x14ac:dyDescent="0.3">
      <c r="C17" s="3">
        <v>44119</v>
      </c>
      <c r="F17" t="s">
        <v>124</v>
      </c>
      <c r="G17">
        <v>0</v>
      </c>
      <c r="H17">
        <v>1.5005140971048498</v>
      </c>
      <c r="I17">
        <v>1.1481105410719117</v>
      </c>
      <c r="J17">
        <v>0</v>
      </c>
      <c r="K17">
        <v>0</v>
      </c>
      <c r="L17">
        <v>1.2741502066681498</v>
      </c>
      <c r="M17">
        <v>0.84887217611601962</v>
      </c>
      <c r="N17">
        <v>0</v>
      </c>
      <c r="O17">
        <v>0</v>
      </c>
      <c r="P17">
        <v>1.2212152201533502</v>
      </c>
      <c r="Q17">
        <v>0.87184923743269704</v>
      </c>
      <c r="R17">
        <v>0</v>
      </c>
      <c r="S17">
        <v>0</v>
      </c>
      <c r="T17">
        <v>0.89916419040005024</v>
      </c>
      <c r="U17">
        <v>0.41230875427090352</v>
      </c>
      <c r="V17">
        <v>0</v>
      </c>
      <c r="W17">
        <v>0</v>
      </c>
    </row>
    <row r="18" spans="3:23" x14ac:dyDescent="0.3">
      <c r="C18" s="3">
        <v>44120</v>
      </c>
      <c r="F18" t="s">
        <v>125</v>
      </c>
      <c r="G18">
        <v>0</v>
      </c>
      <c r="H18">
        <v>2.3049457184794497</v>
      </c>
      <c r="I18">
        <v>1.5515848440701387</v>
      </c>
      <c r="J18">
        <v>0</v>
      </c>
      <c r="K18">
        <v>2</v>
      </c>
      <c r="L18">
        <v>1.5918332492176002</v>
      </c>
      <c r="M18">
        <v>0.88996074201915276</v>
      </c>
      <c r="N18">
        <v>0</v>
      </c>
      <c r="O18">
        <v>0</v>
      </c>
      <c r="P18">
        <v>1.3976301565115499</v>
      </c>
      <c r="Q18">
        <v>1.1635374111361014</v>
      </c>
      <c r="R18">
        <v>0</v>
      </c>
      <c r="S18">
        <v>1</v>
      </c>
      <c r="T18">
        <v>1.5568124747626002</v>
      </c>
      <c r="U18">
        <v>1.3417481742479784</v>
      </c>
      <c r="V18">
        <v>0</v>
      </c>
      <c r="W18">
        <v>1</v>
      </c>
    </row>
    <row r="19" spans="3:23" x14ac:dyDescent="0.3">
      <c r="C19" s="3">
        <v>44122</v>
      </c>
      <c r="F19" t="s">
        <v>126</v>
      </c>
      <c r="G19">
        <v>0</v>
      </c>
      <c r="H19">
        <v>2.6617781727423999</v>
      </c>
      <c r="I19">
        <v>1.8864806319250433</v>
      </c>
      <c r="J19">
        <v>0</v>
      </c>
      <c r="K19">
        <v>3</v>
      </c>
      <c r="L19">
        <v>1.9221855353731498</v>
      </c>
      <c r="M19">
        <v>1.2676018527111037</v>
      </c>
      <c r="N19">
        <v>0</v>
      </c>
      <c r="O19">
        <v>1</v>
      </c>
      <c r="P19">
        <v>1.3283816287001</v>
      </c>
      <c r="Q19">
        <v>1.0867120080615713</v>
      </c>
      <c r="R19">
        <v>0</v>
      </c>
      <c r="S19">
        <v>1</v>
      </c>
      <c r="T19">
        <v>1.0569739661878499</v>
      </c>
      <c r="U19">
        <v>0.66087436218680984</v>
      </c>
      <c r="V19">
        <v>0</v>
      </c>
      <c r="W19">
        <v>0</v>
      </c>
    </row>
    <row r="20" spans="3:23" x14ac:dyDescent="0.3">
      <c r="C20" s="3">
        <v>44123</v>
      </c>
      <c r="F20" t="s">
        <v>127</v>
      </c>
      <c r="G20">
        <v>3</v>
      </c>
      <c r="H20">
        <v>1.3853918775506999</v>
      </c>
      <c r="I20">
        <v>0.99842559916470008</v>
      </c>
      <c r="J20">
        <v>0</v>
      </c>
      <c r="K20">
        <v>0</v>
      </c>
      <c r="L20">
        <v>1.1694604492258001</v>
      </c>
      <c r="M20">
        <v>0.69010434398460219</v>
      </c>
      <c r="N20">
        <v>0</v>
      </c>
      <c r="O20">
        <v>0</v>
      </c>
      <c r="P20">
        <v>0.98685586765369993</v>
      </c>
      <c r="Q20">
        <v>0.46948851221499471</v>
      </c>
      <c r="R20">
        <v>0</v>
      </c>
      <c r="S20">
        <v>0</v>
      </c>
      <c r="T20">
        <v>0.92374193553965023</v>
      </c>
      <c r="U20">
        <v>0.57890451233952611</v>
      </c>
      <c r="V20">
        <v>0</v>
      </c>
      <c r="W20">
        <v>0</v>
      </c>
    </row>
    <row r="21" spans="3:23" x14ac:dyDescent="0.3">
      <c r="C21" s="3">
        <v>44124</v>
      </c>
      <c r="F21" t="s">
        <v>128</v>
      </c>
      <c r="G21">
        <v>0</v>
      </c>
      <c r="H21">
        <v>1.3130556296554001</v>
      </c>
      <c r="I21">
        <v>0.85790991774645131</v>
      </c>
      <c r="J21">
        <v>0</v>
      </c>
      <c r="K21">
        <v>0</v>
      </c>
      <c r="L21">
        <v>1.1158249479105</v>
      </c>
      <c r="M21">
        <v>0.76167157378839689</v>
      </c>
      <c r="N21">
        <v>0</v>
      </c>
      <c r="O21">
        <v>0</v>
      </c>
      <c r="P21">
        <v>0.99394817106379985</v>
      </c>
      <c r="Q21">
        <v>0.46159614043960467</v>
      </c>
      <c r="R21">
        <v>0</v>
      </c>
      <c r="S21">
        <v>0</v>
      </c>
      <c r="T21">
        <v>1.08617646798985</v>
      </c>
      <c r="U21">
        <v>0.59447949311743975</v>
      </c>
      <c r="V21">
        <v>0</v>
      </c>
      <c r="W21">
        <v>0</v>
      </c>
    </row>
    <row r="22" spans="3:23" x14ac:dyDescent="0.3">
      <c r="C22" s="3">
        <v>44125</v>
      </c>
      <c r="F22" t="s">
        <v>129</v>
      </c>
      <c r="G22">
        <v>0</v>
      </c>
      <c r="H22">
        <v>1.43919522217445</v>
      </c>
      <c r="I22">
        <v>1.1856204446511591</v>
      </c>
      <c r="J22">
        <v>0</v>
      </c>
      <c r="K22">
        <v>0</v>
      </c>
      <c r="L22">
        <v>1.33988476556185</v>
      </c>
      <c r="M22">
        <v>1.0277748213633293</v>
      </c>
      <c r="N22">
        <v>0</v>
      </c>
      <c r="O22">
        <v>1</v>
      </c>
      <c r="P22">
        <v>1.2226545534508502</v>
      </c>
      <c r="Q22">
        <v>0.97425228897460592</v>
      </c>
      <c r="R22">
        <v>0</v>
      </c>
      <c r="S22">
        <v>0</v>
      </c>
      <c r="T22">
        <v>1.0416538955879999</v>
      </c>
      <c r="U22">
        <v>0.82673129045068061</v>
      </c>
      <c r="V22">
        <v>0</v>
      </c>
      <c r="W22">
        <v>0</v>
      </c>
    </row>
    <row r="23" spans="3:23" x14ac:dyDescent="0.3">
      <c r="C23" s="3">
        <v>44126</v>
      </c>
      <c r="F23" t="s">
        <v>130</v>
      </c>
      <c r="G23">
        <v>0</v>
      </c>
      <c r="H23">
        <v>1.12961188930165</v>
      </c>
      <c r="I23">
        <v>0.67626469729592398</v>
      </c>
      <c r="J23">
        <v>0</v>
      </c>
      <c r="K23">
        <v>0</v>
      </c>
      <c r="L23">
        <v>1.0315029944296499</v>
      </c>
      <c r="M23">
        <v>0.77361974609047279</v>
      </c>
      <c r="N23">
        <v>0</v>
      </c>
      <c r="O23">
        <v>0</v>
      </c>
      <c r="P23">
        <v>0.81669369098360001</v>
      </c>
      <c r="Q23">
        <v>0.34814855035579267</v>
      </c>
      <c r="R23">
        <v>0</v>
      </c>
      <c r="S23">
        <v>0</v>
      </c>
      <c r="T23">
        <v>0.86537361880155006</v>
      </c>
      <c r="U23">
        <v>0.28421925279875176</v>
      </c>
      <c r="V23">
        <v>0</v>
      </c>
      <c r="W23">
        <v>0</v>
      </c>
    </row>
    <row r="24" spans="3:23" x14ac:dyDescent="0.3">
      <c r="C24" s="3">
        <v>44127</v>
      </c>
      <c r="F24" t="s">
        <v>131</v>
      </c>
      <c r="G24">
        <v>0</v>
      </c>
      <c r="H24">
        <v>1.8274974871601999</v>
      </c>
      <c r="I24">
        <v>1.1488315906020488</v>
      </c>
      <c r="J24">
        <v>0</v>
      </c>
      <c r="K24">
        <v>1</v>
      </c>
      <c r="L24">
        <v>1.1539189293751</v>
      </c>
      <c r="M24">
        <v>0.92911003735578912</v>
      </c>
      <c r="N24">
        <v>0</v>
      </c>
      <c r="O24">
        <v>0</v>
      </c>
      <c r="P24">
        <v>1.0301032929209999</v>
      </c>
      <c r="Q24">
        <v>0.54274274161763481</v>
      </c>
      <c r="R24">
        <v>1</v>
      </c>
      <c r="S24">
        <v>0</v>
      </c>
      <c r="T24">
        <v>0.73953362273764989</v>
      </c>
      <c r="U24">
        <v>0.30310331157465437</v>
      </c>
      <c r="V24">
        <v>0</v>
      </c>
      <c r="W24">
        <v>0</v>
      </c>
    </row>
    <row r="25" spans="3:23" x14ac:dyDescent="0.3">
      <c r="C25" s="3">
        <v>44130</v>
      </c>
      <c r="F25" t="s">
        <v>132</v>
      </c>
      <c r="G25">
        <v>0</v>
      </c>
      <c r="H25">
        <v>1.1177911205627</v>
      </c>
      <c r="I25">
        <v>0.68522663124694461</v>
      </c>
      <c r="J25">
        <v>0</v>
      </c>
      <c r="K25">
        <v>0</v>
      </c>
      <c r="L25">
        <v>1.07991920423295</v>
      </c>
      <c r="M25">
        <v>0.80878557977974974</v>
      </c>
      <c r="N25">
        <v>0</v>
      </c>
      <c r="O25">
        <v>0</v>
      </c>
      <c r="P25">
        <v>0.84042621420820018</v>
      </c>
      <c r="Q25">
        <v>0.38215040661311145</v>
      </c>
      <c r="R25">
        <v>0</v>
      </c>
      <c r="S25">
        <v>0</v>
      </c>
      <c r="T25">
        <v>0.87407288711995013</v>
      </c>
      <c r="U25">
        <v>0.35590878548224303</v>
      </c>
      <c r="V25">
        <v>0</v>
      </c>
      <c r="W25">
        <v>0</v>
      </c>
    </row>
    <row r="26" spans="3:23" x14ac:dyDescent="0.3">
      <c r="C26" s="3">
        <v>44131</v>
      </c>
      <c r="F26" t="s">
        <v>133</v>
      </c>
      <c r="G26">
        <v>0</v>
      </c>
      <c r="H26">
        <v>1.0210924173362499</v>
      </c>
      <c r="I26">
        <v>0.4372633172444686</v>
      </c>
      <c r="J26">
        <v>0</v>
      </c>
      <c r="K26">
        <v>0</v>
      </c>
      <c r="L26">
        <v>1.07016454419375</v>
      </c>
      <c r="M26">
        <v>0.42708487430157149</v>
      </c>
      <c r="N26">
        <v>0</v>
      </c>
      <c r="O26">
        <v>0</v>
      </c>
      <c r="P26">
        <v>0.93075813202855007</v>
      </c>
      <c r="Q26">
        <v>0.47451538767733747</v>
      </c>
      <c r="R26">
        <v>0</v>
      </c>
      <c r="S26">
        <v>0</v>
      </c>
      <c r="T26">
        <v>0.8035746581149501</v>
      </c>
      <c r="U26">
        <v>0.44469211716990131</v>
      </c>
      <c r="V26">
        <v>0</v>
      </c>
      <c r="W26">
        <v>0</v>
      </c>
    </row>
    <row r="27" spans="3:23" x14ac:dyDescent="0.3">
      <c r="G27">
        <f>SUM(G17:G26)</f>
        <v>3</v>
      </c>
      <c r="H27">
        <f>AVERAGE(H17:H26)</f>
        <v>1.5700873632068046</v>
      </c>
      <c r="I27">
        <f>AVERAGE(I17:I26)</f>
        <v>1.057571821501879</v>
      </c>
      <c r="J27">
        <f>SUM(J17:J26)</f>
        <v>0</v>
      </c>
      <c r="K27">
        <f>SUM(K17:K26)</f>
        <v>6</v>
      </c>
      <c r="L27">
        <f>AVERAGE(L17:L26)</f>
        <v>1.2748844826188501</v>
      </c>
      <c r="M27">
        <f>AVERAGE(M17:M26)</f>
        <v>0.84245857475101893</v>
      </c>
      <c r="N27">
        <f>SUM(N17:N26)</f>
        <v>0</v>
      </c>
      <c r="O27">
        <f>SUM(O17:O26)</f>
        <v>2</v>
      </c>
      <c r="P27">
        <f>AVERAGE(P17:P26)</f>
        <v>1.0768666927674702</v>
      </c>
      <c r="Q27">
        <f>AVERAGE(Q17:Q26)</f>
        <v>0.67749926845234509</v>
      </c>
      <c r="R27">
        <f>SUM(R17:R26)</f>
        <v>1</v>
      </c>
      <c r="S27">
        <f>SUM(S17:S26)</f>
        <v>2</v>
      </c>
      <c r="T27">
        <f>AVERAGE(T17:T26)</f>
        <v>0.98470777172421031</v>
      </c>
      <c r="U27">
        <f>AVERAGE(U17:U26)</f>
        <v>0.58029700536388895</v>
      </c>
      <c r="V27">
        <f>SUM(V17:V26)</f>
        <v>0</v>
      </c>
      <c r="W27">
        <f>SUM(W17:W26)</f>
        <v>1</v>
      </c>
    </row>
    <row r="28" spans="3:23" x14ac:dyDescent="0.3">
      <c r="G28">
        <f>SUM(G24:G26)</f>
        <v>0</v>
      </c>
      <c r="J28">
        <f>SUM(J24:J26)</f>
        <v>0</v>
      </c>
      <c r="K28">
        <f>SUM(K24:K26)</f>
        <v>1</v>
      </c>
      <c r="N28">
        <f>SUM(N24:N26)</f>
        <v>0</v>
      </c>
      <c r="O28">
        <f>SUM(O24:O26)</f>
        <v>0</v>
      </c>
      <c r="R28">
        <f>SUM(R24:R26)</f>
        <v>1</v>
      </c>
      <c r="S28">
        <f>SUM(S24:S26)</f>
        <v>0</v>
      </c>
      <c r="V28">
        <f>SUM(V24:V26)</f>
        <v>0</v>
      </c>
      <c r="W28">
        <f>SUM(W24:W26)</f>
        <v>0</v>
      </c>
    </row>
    <row r="29" spans="3:23" x14ac:dyDescent="0.3">
      <c r="L29" t="s">
        <v>237</v>
      </c>
      <c r="M29" t="s">
        <v>118</v>
      </c>
      <c r="Q29" t="s">
        <v>238</v>
      </c>
    </row>
    <row r="30" spans="3:23" x14ac:dyDescent="0.3">
      <c r="E30" t="s">
        <v>135</v>
      </c>
      <c r="G30" t="s">
        <v>179</v>
      </c>
      <c r="H30" t="s">
        <v>180</v>
      </c>
      <c r="I30" t="s">
        <v>181</v>
      </c>
      <c r="J30" t="s">
        <v>182</v>
      </c>
      <c r="L30" t="s">
        <v>179</v>
      </c>
      <c r="M30" t="s">
        <v>180</v>
      </c>
      <c r="N30" t="s">
        <v>181</v>
      </c>
      <c r="O30" t="s">
        <v>182</v>
      </c>
      <c r="Q30" t="s">
        <v>179</v>
      </c>
      <c r="R30" t="s">
        <v>180</v>
      </c>
      <c r="S30" t="s">
        <v>181</v>
      </c>
      <c r="T30" t="s">
        <v>182</v>
      </c>
    </row>
    <row r="31" spans="3:23" x14ac:dyDescent="0.3">
      <c r="E31" s="3">
        <v>44119</v>
      </c>
      <c r="F31" t="s">
        <v>124</v>
      </c>
      <c r="G31">
        <v>0.95621195375150003</v>
      </c>
      <c r="H31">
        <v>0.93519920420699998</v>
      </c>
      <c r="I31">
        <v>0.82988426896200007</v>
      </c>
      <c r="J31">
        <v>0.75809911300900001</v>
      </c>
      <c r="L31">
        <f>AVERAGE(G31:G33)</f>
        <v>1.7933214405805</v>
      </c>
      <c r="M31">
        <f t="shared" ref="M31:O31" si="0">AVERAGE(H31:H33)</f>
        <v>1.320560753184</v>
      </c>
      <c r="N31">
        <f t="shared" si="0"/>
        <v>0.87223583062300003</v>
      </c>
      <c r="O31">
        <f t="shared" si="0"/>
        <v>0.87472807267316666</v>
      </c>
      <c r="Q31">
        <f>AVERAGE(G38:G40)</f>
        <v>1.0423683074578332</v>
      </c>
      <c r="R31">
        <f t="shared" ref="R31:T31" si="1">AVERAGE(H38:H40)</f>
        <v>0.88834602870866652</v>
      </c>
      <c r="S31">
        <f t="shared" si="1"/>
        <v>0.847439035851</v>
      </c>
      <c r="T31">
        <f t="shared" si="1"/>
        <v>0.69036728300866657</v>
      </c>
    </row>
    <row r="32" spans="3:23" x14ac:dyDescent="0.3">
      <c r="E32" s="3">
        <v>44120</v>
      </c>
      <c r="F32" t="s">
        <v>125</v>
      </c>
      <c r="G32">
        <v>1.94051745013</v>
      </c>
      <c r="H32">
        <v>1.378775560005</v>
      </c>
      <c r="I32">
        <v>0.82515674678149997</v>
      </c>
      <c r="J32">
        <v>1.0645642368349999</v>
      </c>
    </row>
    <row r="33" spans="3:22" x14ac:dyDescent="0.3">
      <c r="E33" s="3">
        <v>44122</v>
      </c>
      <c r="F33" t="s">
        <v>126</v>
      </c>
      <c r="G33">
        <v>2.4832349178599999</v>
      </c>
      <c r="H33">
        <v>1.6477074953399999</v>
      </c>
      <c r="I33">
        <v>0.96166647612549994</v>
      </c>
      <c r="J33">
        <v>0.80152086817549995</v>
      </c>
      <c r="M33" t="s">
        <v>100</v>
      </c>
    </row>
    <row r="34" spans="3:22" x14ac:dyDescent="0.3">
      <c r="E34" s="3">
        <v>44123</v>
      </c>
      <c r="F34" t="s">
        <v>127</v>
      </c>
      <c r="G34">
        <v>1.0545960385350002</v>
      </c>
      <c r="H34">
        <v>0.98054557541049991</v>
      </c>
      <c r="I34">
        <v>0.83170205811599995</v>
      </c>
      <c r="J34">
        <v>0.82382208458150008</v>
      </c>
      <c r="L34">
        <f>AVERAGE(H17:H19)</f>
        <v>2.1557459961088998</v>
      </c>
      <c r="M34">
        <f>AVERAGE(L17:L19)</f>
        <v>1.5960563304196331</v>
      </c>
      <c r="N34">
        <f>AVERAGE(P17:P19)</f>
        <v>1.3157423351216666</v>
      </c>
      <c r="O34">
        <f>AVERAGE(T17:T19)</f>
        <v>1.1709835437835001</v>
      </c>
      <c r="Q34">
        <f>AVERAGE(H24:H26)</f>
        <v>1.3221270083530501</v>
      </c>
      <c r="R34">
        <f>AVERAGE(L24:L26)</f>
        <v>1.1013342259339334</v>
      </c>
      <c r="S34">
        <f>AVERAGE(P24:P26)</f>
        <v>0.93376254638591671</v>
      </c>
      <c r="T34">
        <f>AVERAGE(T24:T26)</f>
        <v>0.80572705599084993</v>
      </c>
    </row>
    <row r="35" spans="3:22" x14ac:dyDescent="0.3">
      <c r="E35" s="3">
        <v>44124</v>
      </c>
      <c r="F35" t="s">
        <v>128</v>
      </c>
      <c r="G35">
        <v>1.02398503883</v>
      </c>
      <c r="H35">
        <v>0.85520685723150003</v>
      </c>
      <c r="I35">
        <v>0.90002948805350003</v>
      </c>
      <c r="J35">
        <v>0.82772136162400001</v>
      </c>
    </row>
    <row r="36" spans="3:22" x14ac:dyDescent="0.3">
      <c r="E36" s="3">
        <v>44125</v>
      </c>
      <c r="F36" t="s">
        <v>129</v>
      </c>
      <c r="G36">
        <v>0.98129933042150008</v>
      </c>
      <c r="H36">
        <v>0.98237337363999999</v>
      </c>
      <c r="I36">
        <v>1.066602609005</v>
      </c>
      <c r="J36">
        <v>0.69003903894950003</v>
      </c>
    </row>
    <row r="37" spans="3:22" x14ac:dyDescent="0.3">
      <c r="E37" s="3">
        <v>44126</v>
      </c>
      <c r="F37" t="s">
        <v>130</v>
      </c>
      <c r="G37">
        <v>0.95170251239350001</v>
      </c>
      <c r="H37">
        <v>0.83737504627750003</v>
      </c>
      <c r="I37">
        <v>0.67655325308449998</v>
      </c>
      <c r="J37">
        <v>0.83364342001699998</v>
      </c>
    </row>
    <row r="38" spans="3:22" x14ac:dyDescent="0.3">
      <c r="E38" s="3">
        <v>44127</v>
      </c>
      <c r="F38" t="s">
        <v>131</v>
      </c>
      <c r="G38">
        <v>1.3536400630849998</v>
      </c>
      <c r="H38">
        <v>0.74192186736050003</v>
      </c>
      <c r="I38">
        <v>0.92568237346150006</v>
      </c>
      <c r="J38">
        <v>0.64182970754349999</v>
      </c>
    </row>
    <row r="39" spans="3:22" x14ac:dyDescent="0.3">
      <c r="E39" s="3">
        <v>44130</v>
      </c>
      <c r="F39" t="s">
        <v>132</v>
      </c>
      <c r="G39">
        <v>0.86582063633250006</v>
      </c>
      <c r="H39">
        <v>0.89032999298049997</v>
      </c>
      <c r="I39">
        <v>0.73696606291950006</v>
      </c>
      <c r="J39">
        <v>0.77166631835300004</v>
      </c>
    </row>
    <row r="40" spans="3:22" x14ac:dyDescent="0.3">
      <c r="E40" s="3">
        <v>44131</v>
      </c>
      <c r="F40" t="s">
        <v>133</v>
      </c>
      <c r="G40">
        <v>0.907644222956</v>
      </c>
      <c r="H40">
        <v>1.032786225785</v>
      </c>
      <c r="I40">
        <v>0.87966867117200009</v>
      </c>
      <c r="J40">
        <v>0.6576058231295</v>
      </c>
    </row>
    <row r="41" spans="3:22" x14ac:dyDescent="0.3">
      <c r="G41">
        <f>AVERAGE(G31:G40)</f>
        <v>1.2518652164295001</v>
      </c>
      <c r="H41">
        <f>AVERAGE(H31:H40)</f>
        <v>1.0282221198237498</v>
      </c>
      <c r="I41">
        <f>AVERAGE(I31:I40)</f>
        <v>0.86339120076810016</v>
      </c>
      <c r="J41">
        <f>AVERAGE(J31:J40)</f>
        <v>0.78705119722174999</v>
      </c>
    </row>
    <row r="43" spans="3:22" x14ac:dyDescent="0.3">
      <c r="C43" t="s">
        <v>195</v>
      </c>
      <c r="F43" t="s">
        <v>53</v>
      </c>
      <c r="G43" t="s">
        <v>57</v>
      </c>
      <c r="H43" t="s">
        <v>58</v>
      </c>
      <c r="I43" t="s">
        <v>54</v>
      </c>
      <c r="J43" t="s">
        <v>56</v>
      </c>
      <c r="K43" t="s">
        <v>59</v>
      </c>
      <c r="L43" t="s">
        <v>60</v>
      </c>
      <c r="M43" t="s">
        <v>54</v>
      </c>
      <c r="N43" t="s">
        <v>56</v>
      </c>
      <c r="O43" t="s">
        <v>61</v>
      </c>
      <c r="P43" t="s">
        <v>62</v>
      </c>
      <c r="Q43" t="s">
        <v>54</v>
      </c>
      <c r="R43" t="s">
        <v>56</v>
      </c>
      <c r="S43" t="s">
        <v>63</v>
      </c>
      <c r="T43" t="s">
        <v>64</v>
      </c>
      <c r="U43" t="s">
        <v>54</v>
      </c>
      <c r="V43" t="s">
        <v>56</v>
      </c>
    </row>
    <row r="44" spans="3:22" x14ac:dyDescent="0.3">
      <c r="C44" s="3">
        <v>44132</v>
      </c>
      <c r="D44" t="s">
        <v>184</v>
      </c>
      <c r="E44" t="s">
        <v>185</v>
      </c>
    </row>
    <row r="45" spans="3:22" x14ac:dyDescent="0.3">
      <c r="C45" s="3">
        <v>44133</v>
      </c>
      <c r="D45" t="s">
        <v>184</v>
      </c>
      <c r="E45" t="s">
        <v>186</v>
      </c>
    </row>
    <row r="46" spans="3:22" x14ac:dyDescent="0.3">
      <c r="C46" s="3">
        <v>44134</v>
      </c>
      <c r="D46" t="s">
        <v>184</v>
      </c>
      <c r="E46" t="s">
        <v>187</v>
      </c>
    </row>
    <row r="47" spans="3:22" x14ac:dyDescent="0.3">
      <c r="C47" s="3">
        <v>44136</v>
      </c>
      <c r="D47" t="s">
        <v>184</v>
      </c>
      <c r="E47" t="s">
        <v>188</v>
      </c>
    </row>
    <row r="48" spans="3:22" x14ac:dyDescent="0.3">
      <c r="C48" s="3">
        <v>44137</v>
      </c>
      <c r="D48" t="s">
        <v>184</v>
      </c>
      <c r="E48" t="s">
        <v>189</v>
      </c>
    </row>
    <row r="49" spans="3:10" x14ac:dyDescent="0.3">
      <c r="C49" s="3">
        <v>44138</v>
      </c>
      <c r="D49" t="s">
        <v>184</v>
      </c>
      <c r="E49" t="s">
        <v>190</v>
      </c>
    </row>
    <row r="50" spans="3:10" x14ac:dyDescent="0.3">
      <c r="C50" s="3">
        <v>44139</v>
      </c>
      <c r="D50" t="s">
        <v>184</v>
      </c>
      <c r="E50" t="s">
        <v>191</v>
      </c>
    </row>
    <row r="51" spans="3:10" x14ac:dyDescent="0.3">
      <c r="C51" s="3">
        <v>44140</v>
      </c>
      <c r="D51" t="s">
        <v>184</v>
      </c>
      <c r="E51" t="s">
        <v>192</v>
      </c>
    </row>
    <row r="52" spans="3:10" x14ac:dyDescent="0.3">
      <c r="C52" s="3">
        <v>44142</v>
      </c>
      <c r="D52" t="s">
        <v>184</v>
      </c>
      <c r="E52" t="s">
        <v>193</v>
      </c>
    </row>
    <row r="53" spans="3:10" x14ac:dyDescent="0.3">
      <c r="C53" s="3">
        <v>44143</v>
      </c>
      <c r="D53" t="s">
        <v>184</v>
      </c>
      <c r="E53" t="s">
        <v>194</v>
      </c>
    </row>
    <row r="57" spans="3:10" x14ac:dyDescent="0.3">
      <c r="F57" t="s">
        <v>118</v>
      </c>
      <c r="G57" t="s">
        <v>179</v>
      </c>
      <c r="H57" t="s">
        <v>180</v>
      </c>
      <c r="I57" t="s">
        <v>181</v>
      </c>
      <c r="J57" t="s">
        <v>182</v>
      </c>
    </row>
    <row r="58" spans="3:10" x14ac:dyDescent="0.3">
      <c r="D58" s="3">
        <v>44132</v>
      </c>
      <c r="E58" t="s">
        <v>184</v>
      </c>
      <c r="F58" t="s">
        <v>185</v>
      </c>
      <c r="G58">
        <v>0.94183806132049996</v>
      </c>
      <c r="H58">
        <v>1.3033742662500001</v>
      </c>
      <c r="I58">
        <v>0.91018323786549993</v>
      </c>
      <c r="J58">
        <v>1.190476932795</v>
      </c>
    </row>
    <row r="59" spans="3:10" x14ac:dyDescent="0.3">
      <c r="D59" s="3">
        <v>44133</v>
      </c>
      <c r="E59" t="s">
        <v>184</v>
      </c>
      <c r="F59" t="s">
        <v>186</v>
      </c>
      <c r="G59">
        <v>0.69979608571149998</v>
      </c>
      <c r="H59">
        <v>0.94836258457599998</v>
      </c>
      <c r="I59">
        <v>0.68536233168549998</v>
      </c>
      <c r="J59">
        <v>0.62890750577199994</v>
      </c>
    </row>
    <row r="60" spans="3:10" x14ac:dyDescent="0.3">
      <c r="D60" s="3">
        <v>44134</v>
      </c>
      <c r="E60" t="s">
        <v>184</v>
      </c>
      <c r="F60" t="s">
        <v>187</v>
      </c>
      <c r="G60">
        <v>0.9047354523790001</v>
      </c>
      <c r="H60">
        <v>1.0480409106199999</v>
      </c>
      <c r="I60">
        <v>1.0103477706445001</v>
      </c>
      <c r="J60">
        <v>0.93017179693550001</v>
      </c>
    </row>
    <row r="61" spans="3:10" x14ac:dyDescent="0.3">
      <c r="D61" s="3">
        <v>44136</v>
      </c>
      <c r="E61" t="s">
        <v>184</v>
      </c>
      <c r="F61" t="s">
        <v>188</v>
      </c>
      <c r="G61">
        <v>0.78065209428299998</v>
      </c>
      <c r="H61">
        <v>1.087766455955</v>
      </c>
      <c r="I61">
        <v>0.71825538435950009</v>
      </c>
      <c r="J61">
        <v>0.70375368453099996</v>
      </c>
    </row>
    <row r="62" spans="3:10" x14ac:dyDescent="0.3">
      <c r="D62" s="3">
        <v>44137</v>
      </c>
      <c r="E62" t="s">
        <v>184</v>
      </c>
      <c r="F62" t="s">
        <v>189</v>
      </c>
      <c r="G62">
        <v>0.79833992954800004</v>
      </c>
      <c r="H62">
        <v>1.305043075235</v>
      </c>
      <c r="I62">
        <v>0.88534493139000003</v>
      </c>
      <c r="J62">
        <v>0.79206774849450001</v>
      </c>
    </row>
    <row r="63" spans="3:10" x14ac:dyDescent="0.3">
      <c r="D63" s="3">
        <v>44138</v>
      </c>
      <c r="E63" t="s">
        <v>184</v>
      </c>
      <c r="F63" t="s">
        <v>190</v>
      </c>
      <c r="G63">
        <v>0.50406943017149997</v>
      </c>
      <c r="H63">
        <v>0.71155801310700006</v>
      </c>
      <c r="I63">
        <v>0.70725510374150002</v>
      </c>
      <c r="J63">
        <v>0.50265431089800006</v>
      </c>
    </row>
    <row r="64" spans="3:10" x14ac:dyDescent="0.3">
      <c r="D64" s="3">
        <v>44139</v>
      </c>
      <c r="E64" t="s">
        <v>184</v>
      </c>
      <c r="F64" t="s">
        <v>191</v>
      </c>
      <c r="G64">
        <v>0.74891315680000003</v>
      </c>
      <c r="H64">
        <v>1.1377290955300001</v>
      </c>
      <c r="I64">
        <v>1.146094698345</v>
      </c>
      <c r="J64">
        <v>0.78916302009049999</v>
      </c>
    </row>
    <row r="65" spans="4:10" x14ac:dyDescent="0.3">
      <c r="D65" s="3">
        <v>44140</v>
      </c>
      <c r="E65" t="s">
        <v>184</v>
      </c>
      <c r="F65" t="s">
        <v>192</v>
      </c>
      <c r="G65">
        <v>0.50656513683500004</v>
      </c>
      <c r="H65">
        <v>1.0418035686</v>
      </c>
      <c r="I65">
        <v>1.03551560431</v>
      </c>
      <c r="J65">
        <v>0.77284507092550003</v>
      </c>
    </row>
    <row r="66" spans="4:10" x14ac:dyDescent="0.3">
      <c r="D66" s="3">
        <v>44142</v>
      </c>
      <c r="E66" t="s">
        <v>184</v>
      </c>
      <c r="F66" t="s">
        <v>193</v>
      </c>
      <c r="G66">
        <v>0.64136024680900006</v>
      </c>
      <c r="H66">
        <v>0.86401170131250005</v>
      </c>
      <c r="I66">
        <v>1.0382846338884999</v>
      </c>
      <c r="J66">
        <v>0.85729642934149997</v>
      </c>
    </row>
    <row r="67" spans="4:10" x14ac:dyDescent="0.3">
      <c r="D67" s="3">
        <v>44143</v>
      </c>
      <c r="E67" t="s">
        <v>184</v>
      </c>
      <c r="F67" t="s">
        <v>194</v>
      </c>
      <c r="G67">
        <v>0.50827475171549996</v>
      </c>
      <c r="H67">
        <v>0.85421827575200004</v>
      </c>
      <c r="I67">
        <v>0.61318220500850007</v>
      </c>
      <c r="J67">
        <v>0.66553699667550004</v>
      </c>
    </row>
    <row r="68" spans="4:10" x14ac:dyDescent="0.3">
      <c r="G68">
        <f>AVERAGE(G58:G67)</f>
        <v>0.70345443455730006</v>
      </c>
      <c r="H68">
        <f>AVERAGE(H58:H67)</f>
        <v>1.0301907946937501</v>
      </c>
      <c r="I68">
        <f>AVERAGE(I58:I67)</f>
        <v>0.87498259012384982</v>
      </c>
      <c r="J68">
        <f>AVERAGE(J58:J67)</f>
        <v>0.78328734964590008</v>
      </c>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C0640-BA72-4171-8226-3A70D70317A6}">
  <dimension ref="A1:W40"/>
  <sheetViews>
    <sheetView topLeftCell="E14" workbookViewId="0">
      <selection activeCell="V25" activeCellId="4" sqref="G25 J25:K25 N25:O25 R25:S25 V25:W25"/>
    </sheetView>
  </sheetViews>
  <sheetFormatPr defaultRowHeight="14.4" x14ac:dyDescent="0.3"/>
  <cols>
    <col min="3" max="3" width="9.6640625" bestFit="1" customWidth="1"/>
    <col min="6" max="7" width="13.88671875" customWidth="1"/>
  </cols>
  <sheetData>
    <row r="1" spans="1:23" x14ac:dyDescent="0.3">
      <c r="A1" t="s">
        <v>0</v>
      </c>
      <c r="B1" t="s">
        <v>12</v>
      </c>
      <c r="C1" t="s">
        <v>3</v>
      </c>
      <c r="D1" t="s">
        <v>4</v>
      </c>
      <c r="E1" t="s">
        <v>14</v>
      </c>
      <c r="F1" t="s">
        <v>5</v>
      </c>
      <c r="H1" t="s">
        <v>1</v>
      </c>
    </row>
    <row r="2" spans="1:23" x14ac:dyDescent="0.3">
      <c r="A2" t="s">
        <v>16</v>
      </c>
      <c r="B2">
        <v>3</v>
      </c>
      <c r="C2" s="1">
        <v>43998</v>
      </c>
      <c r="D2">
        <v>1</v>
      </c>
      <c r="E2">
        <v>1</v>
      </c>
      <c r="F2" t="s">
        <v>6</v>
      </c>
      <c r="H2" s="2">
        <v>0.95</v>
      </c>
    </row>
    <row r="3" spans="1:23" x14ac:dyDescent="0.3">
      <c r="A3" t="s">
        <v>16</v>
      </c>
      <c r="B3">
        <v>3</v>
      </c>
      <c r="C3" s="1">
        <v>43999</v>
      </c>
      <c r="D3">
        <v>2</v>
      </c>
      <c r="E3">
        <v>2</v>
      </c>
      <c r="F3" t="s">
        <v>6</v>
      </c>
      <c r="H3" s="2">
        <v>0.98</v>
      </c>
    </row>
    <row r="4" spans="1:23" x14ac:dyDescent="0.3">
      <c r="A4" t="s">
        <v>16</v>
      </c>
      <c r="B4">
        <v>3</v>
      </c>
      <c r="C4" s="1">
        <v>44000</v>
      </c>
      <c r="D4">
        <v>3</v>
      </c>
      <c r="E4">
        <v>1</v>
      </c>
      <c r="F4" t="s">
        <v>9</v>
      </c>
      <c r="H4" s="2">
        <v>0.99</v>
      </c>
    </row>
    <row r="5" spans="1:23" x14ac:dyDescent="0.3">
      <c r="A5" t="s">
        <v>16</v>
      </c>
      <c r="B5">
        <v>3</v>
      </c>
      <c r="C5" s="1">
        <v>44001</v>
      </c>
      <c r="D5">
        <v>4</v>
      </c>
      <c r="E5">
        <v>2</v>
      </c>
      <c r="F5" t="s">
        <v>9</v>
      </c>
      <c r="H5" s="2">
        <v>1</v>
      </c>
    </row>
    <row r="6" spans="1:23" x14ac:dyDescent="0.3">
      <c r="A6" t="s">
        <v>16</v>
      </c>
      <c r="B6">
        <v>3</v>
      </c>
      <c r="C6" s="1">
        <v>44004</v>
      </c>
      <c r="D6">
        <v>5</v>
      </c>
      <c r="E6">
        <v>1</v>
      </c>
      <c r="F6" t="s">
        <v>17</v>
      </c>
      <c r="H6" s="2">
        <v>0.78</v>
      </c>
    </row>
    <row r="7" spans="1:23" x14ac:dyDescent="0.3">
      <c r="A7" t="s">
        <v>16</v>
      </c>
      <c r="B7">
        <v>3</v>
      </c>
      <c r="C7" s="1">
        <v>44005</v>
      </c>
      <c r="D7">
        <v>6</v>
      </c>
      <c r="E7">
        <v>2</v>
      </c>
      <c r="F7" t="s">
        <v>17</v>
      </c>
      <c r="H7" s="2">
        <v>0.96</v>
      </c>
    </row>
    <row r="8" spans="1:23" x14ac:dyDescent="0.3">
      <c r="A8" t="s">
        <v>16</v>
      </c>
      <c r="B8">
        <v>3</v>
      </c>
      <c r="C8" s="1">
        <v>44006</v>
      </c>
      <c r="D8">
        <v>7</v>
      </c>
      <c r="E8">
        <v>3</v>
      </c>
      <c r="F8" t="s">
        <v>17</v>
      </c>
      <c r="H8" s="2">
        <v>0.89</v>
      </c>
    </row>
    <row r="9" spans="1:23" x14ac:dyDescent="0.3">
      <c r="A9" t="s">
        <v>16</v>
      </c>
      <c r="B9">
        <v>3</v>
      </c>
      <c r="C9" s="1">
        <v>44007</v>
      </c>
      <c r="D9">
        <v>8</v>
      </c>
      <c r="E9">
        <v>4</v>
      </c>
      <c r="F9" t="s">
        <v>17</v>
      </c>
      <c r="H9" s="2">
        <v>0.99</v>
      </c>
    </row>
    <row r="10" spans="1:23" x14ac:dyDescent="0.3">
      <c r="A10" t="s">
        <v>16</v>
      </c>
      <c r="B10">
        <v>3</v>
      </c>
      <c r="C10" s="1">
        <v>44008</v>
      </c>
      <c r="D10">
        <v>9</v>
      </c>
      <c r="E10">
        <v>5</v>
      </c>
      <c r="F10" t="s">
        <v>17</v>
      </c>
      <c r="H10" s="2">
        <v>1</v>
      </c>
    </row>
    <row r="11" spans="1:23" x14ac:dyDescent="0.3">
      <c r="A11" t="s">
        <v>16</v>
      </c>
      <c r="B11">
        <v>3</v>
      </c>
      <c r="C11" s="1">
        <v>44009</v>
      </c>
      <c r="D11">
        <v>10</v>
      </c>
      <c r="E11">
        <v>1</v>
      </c>
      <c r="F11" t="s">
        <v>31</v>
      </c>
      <c r="H11" s="2">
        <v>1</v>
      </c>
    </row>
    <row r="12" spans="1:23" x14ac:dyDescent="0.3">
      <c r="C12" s="1">
        <v>44011</v>
      </c>
      <c r="D12">
        <v>11</v>
      </c>
      <c r="E12">
        <v>2</v>
      </c>
      <c r="F12" t="s">
        <v>31</v>
      </c>
      <c r="H12" s="2">
        <v>0.98</v>
      </c>
    </row>
    <row r="13" spans="1:23" x14ac:dyDescent="0.3">
      <c r="C13" s="1"/>
      <c r="H13" s="2"/>
    </row>
    <row r="14" spans="1:23" x14ac:dyDescent="0.3">
      <c r="G14" t="s">
        <v>49</v>
      </c>
      <c r="H14" s="2" t="s">
        <v>33</v>
      </c>
      <c r="I14" t="s">
        <v>34</v>
      </c>
      <c r="J14" t="s">
        <v>54</v>
      </c>
      <c r="K14" t="s">
        <v>56</v>
      </c>
      <c r="L14" s="2" t="s">
        <v>35</v>
      </c>
      <c r="M14" t="s">
        <v>36</v>
      </c>
      <c r="N14" t="s">
        <v>54</v>
      </c>
      <c r="O14" t="s">
        <v>56</v>
      </c>
      <c r="P14" s="2" t="s">
        <v>37</v>
      </c>
      <c r="Q14" t="s">
        <v>38</v>
      </c>
      <c r="R14" t="s">
        <v>54</v>
      </c>
      <c r="S14" t="s">
        <v>56</v>
      </c>
      <c r="T14" s="2" t="s">
        <v>39</v>
      </c>
      <c r="U14" t="s">
        <v>40</v>
      </c>
      <c r="V14" t="s">
        <v>54</v>
      </c>
      <c r="W14" t="s">
        <v>56</v>
      </c>
    </row>
    <row r="15" spans="1:23" x14ac:dyDescent="0.3">
      <c r="C15" s="3">
        <v>44012</v>
      </c>
      <c r="D15">
        <v>12</v>
      </c>
      <c r="F15" t="s">
        <v>21</v>
      </c>
      <c r="G15">
        <v>2</v>
      </c>
      <c r="H15">
        <v>1.9121949895544499</v>
      </c>
      <c r="I15">
        <v>1.0454198656707929</v>
      </c>
      <c r="J15">
        <v>0</v>
      </c>
      <c r="K15">
        <v>1</v>
      </c>
      <c r="L15">
        <v>1.3718634523397502</v>
      </c>
      <c r="M15">
        <v>0.99076454002711112</v>
      </c>
      <c r="N15">
        <v>0</v>
      </c>
      <c r="O15">
        <v>1</v>
      </c>
      <c r="P15">
        <v>1.43158800411975</v>
      </c>
      <c r="Q15">
        <v>1.0785974463651786</v>
      </c>
      <c r="R15">
        <v>0</v>
      </c>
      <c r="S15">
        <v>1</v>
      </c>
      <c r="T15">
        <v>1.3083169948834499</v>
      </c>
      <c r="U15">
        <v>0.82972077864036975</v>
      </c>
      <c r="V15">
        <v>0</v>
      </c>
      <c r="W15">
        <v>0</v>
      </c>
    </row>
    <row r="16" spans="1:23" x14ac:dyDescent="0.3">
      <c r="C16" s="3">
        <v>44013</v>
      </c>
      <c r="D16">
        <v>13</v>
      </c>
      <c r="F16" t="s">
        <v>22</v>
      </c>
      <c r="G16">
        <v>0</v>
      </c>
      <c r="H16">
        <v>1.1476558105935999</v>
      </c>
      <c r="I16">
        <v>0.95650494572200928</v>
      </c>
      <c r="J16">
        <v>0</v>
      </c>
      <c r="K16">
        <v>1</v>
      </c>
      <c r="L16">
        <v>1.45013964507605</v>
      </c>
      <c r="M16">
        <v>0.99578202384782544</v>
      </c>
      <c r="N16">
        <v>0</v>
      </c>
      <c r="O16">
        <v>0</v>
      </c>
      <c r="P16">
        <v>0.92282724393010018</v>
      </c>
      <c r="Q16">
        <v>0.24434612592917163</v>
      </c>
      <c r="R16">
        <v>0</v>
      </c>
      <c r="S16">
        <v>0</v>
      </c>
      <c r="T16">
        <v>0.87104005648305005</v>
      </c>
      <c r="U16">
        <v>0.3686241373893791</v>
      </c>
      <c r="V16">
        <v>0</v>
      </c>
      <c r="W16">
        <v>0</v>
      </c>
    </row>
    <row r="17" spans="3:23" x14ac:dyDescent="0.3">
      <c r="C17" s="3">
        <v>44014</v>
      </c>
      <c r="D17">
        <v>14</v>
      </c>
      <c r="F17" t="s">
        <v>23</v>
      </c>
      <c r="G17">
        <v>1</v>
      </c>
      <c r="H17">
        <v>1.1906207016608501</v>
      </c>
      <c r="I17">
        <v>0.40399336891360571</v>
      </c>
      <c r="J17">
        <v>0</v>
      </c>
      <c r="K17">
        <v>0</v>
      </c>
      <c r="L17">
        <v>1.0323585638828501</v>
      </c>
      <c r="M17">
        <v>0.47857987797857926</v>
      </c>
      <c r="N17">
        <v>0</v>
      </c>
      <c r="O17">
        <v>0</v>
      </c>
      <c r="P17">
        <v>0.96645072848750002</v>
      </c>
      <c r="Q17">
        <v>0.36534459552998538</v>
      </c>
      <c r="R17">
        <v>1</v>
      </c>
      <c r="S17">
        <v>0</v>
      </c>
      <c r="T17">
        <v>0.83982775629895001</v>
      </c>
      <c r="U17">
        <v>0.25965568269438383</v>
      </c>
      <c r="V17">
        <v>0</v>
      </c>
      <c r="W17">
        <v>0</v>
      </c>
    </row>
    <row r="18" spans="3:23" x14ac:dyDescent="0.3">
      <c r="C18" s="3">
        <v>44015</v>
      </c>
      <c r="D18">
        <v>15</v>
      </c>
      <c r="F18" t="s">
        <v>24</v>
      </c>
      <c r="G18">
        <v>0</v>
      </c>
      <c r="H18">
        <v>1.4428098859847995</v>
      </c>
      <c r="I18">
        <v>0.76483643391074241</v>
      </c>
      <c r="J18">
        <v>0</v>
      </c>
      <c r="K18">
        <v>0</v>
      </c>
      <c r="L18">
        <v>1.0391735513932501</v>
      </c>
      <c r="M18">
        <v>0.50337997464515205</v>
      </c>
      <c r="N18">
        <v>0</v>
      </c>
      <c r="O18">
        <v>0</v>
      </c>
      <c r="P18">
        <v>0.97463974266529996</v>
      </c>
      <c r="Q18">
        <v>0.29194878269551267</v>
      </c>
      <c r="R18">
        <v>0</v>
      </c>
      <c r="S18">
        <v>0</v>
      </c>
      <c r="T18">
        <v>0.86866751459254987</v>
      </c>
      <c r="U18">
        <v>0.49865869520688211</v>
      </c>
      <c r="V18">
        <v>0</v>
      </c>
      <c r="W18">
        <v>0</v>
      </c>
    </row>
    <row r="19" spans="3:23" x14ac:dyDescent="0.3">
      <c r="C19" s="3">
        <v>44018</v>
      </c>
      <c r="D19">
        <v>16</v>
      </c>
      <c r="F19" t="s">
        <v>25</v>
      </c>
      <c r="G19">
        <v>1</v>
      </c>
      <c r="H19">
        <v>1.1430481198954001</v>
      </c>
      <c r="I19">
        <v>0.57072354084693488</v>
      </c>
      <c r="J19">
        <v>0</v>
      </c>
      <c r="K19">
        <v>0</v>
      </c>
      <c r="L19">
        <v>1.1008057453436502</v>
      </c>
      <c r="M19">
        <v>0.33129854230355621</v>
      </c>
      <c r="N19">
        <v>1</v>
      </c>
      <c r="O19">
        <v>0</v>
      </c>
      <c r="P19">
        <v>1.13793562814795</v>
      </c>
      <c r="Q19">
        <v>0.61447362281657125</v>
      </c>
      <c r="R19">
        <v>0</v>
      </c>
      <c r="S19">
        <v>0</v>
      </c>
      <c r="T19">
        <v>1.0585303455484285</v>
      </c>
      <c r="U19">
        <v>0.36481830471583998</v>
      </c>
      <c r="V19">
        <v>0</v>
      </c>
      <c r="W19">
        <v>0</v>
      </c>
    </row>
    <row r="20" spans="3:23" x14ac:dyDescent="0.3">
      <c r="C20" s="3">
        <v>44019</v>
      </c>
      <c r="F20" t="s">
        <v>26</v>
      </c>
      <c r="G20">
        <v>0</v>
      </c>
      <c r="H20">
        <v>1.2316449785319503</v>
      </c>
      <c r="I20">
        <v>0.65555391406386376</v>
      </c>
      <c r="J20">
        <v>0</v>
      </c>
      <c r="K20">
        <v>0</v>
      </c>
      <c r="L20">
        <v>1.1722915688994</v>
      </c>
      <c r="M20">
        <v>0.63251785522593373</v>
      </c>
      <c r="N20">
        <v>0</v>
      </c>
      <c r="O20">
        <v>0</v>
      </c>
      <c r="P20">
        <v>0.80435484748429986</v>
      </c>
      <c r="Q20">
        <v>0.18941461963321071</v>
      </c>
      <c r="R20">
        <v>0</v>
      </c>
      <c r="S20">
        <v>0</v>
      </c>
      <c r="T20">
        <v>0.7506409118037618</v>
      </c>
      <c r="U20">
        <v>0.24412146192398043</v>
      </c>
      <c r="V20">
        <v>0</v>
      </c>
      <c r="W20">
        <v>0</v>
      </c>
    </row>
    <row r="21" spans="3:23" x14ac:dyDescent="0.3">
      <c r="C21" s="3">
        <v>44020</v>
      </c>
      <c r="F21" t="s">
        <v>27</v>
      </c>
      <c r="G21">
        <v>0</v>
      </c>
      <c r="H21">
        <v>1.4723248873728001</v>
      </c>
      <c r="I21">
        <v>0.89742513791307543</v>
      </c>
      <c r="J21">
        <v>0</v>
      </c>
      <c r="K21">
        <v>0</v>
      </c>
      <c r="L21">
        <v>1.0291527903991002</v>
      </c>
      <c r="M21">
        <v>0.45096261831050821</v>
      </c>
      <c r="N21">
        <v>0</v>
      </c>
      <c r="O21">
        <v>0</v>
      </c>
      <c r="P21">
        <v>0.81503560706115008</v>
      </c>
      <c r="Q21">
        <v>0.32072859197980108</v>
      </c>
      <c r="R21">
        <v>0</v>
      </c>
      <c r="S21">
        <v>0</v>
      </c>
      <c r="T21">
        <v>0.82094435485759987</v>
      </c>
      <c r="U21">
        <v>0.27236407230507398</v>
      </c>
      <c r="V21">
        <v>0</v>
      </c>
      <c r="W21">
        <v>0</v>
      </c>
    </row>
    <row r="22" spans="3:23" x14ac:dyDescent="0.3">
      <c r="C22" s="3">
        <v>44021</v>
      </c>
      <c r="F22" t="s">
        <v>28</v>
      </c>
      <c r="G22">
        <v>0</v>
      </c>
      <c r="H22">
        <v>1.63104863343755</v>
      </c>
      <c r="I22">
        <v>0.94362018724158991</v>
      </c>
      <c r="J22">
        <v>0</v>
      </c>
      <c r="K22">
        <v>0</v>
      </c>
      <c r="L22">
        <v>1.4830737660876501</v>
      </c>
      <c r="M22">
        <v>1.4830737660876501</v>
      </c>
      <c r="N22">
        <v>0</v>
      </c>
      <c r="O22">
        <v>1</v>
      </c>
      <c r="P22">
        <v>1.0028310704629999</v>
      </c>
      <c r="Q22">
        <v>0.23144312174626105</v>
      </c>
      <c r="R22">
        <v>0</v>
      </c>
      <c r="S22">
        <v>0</v>
      </c>
      <c r="T22">
        <v>0.93106041328389999</v>
      </c>
      <c r="U22">
        <v>0.33525205156694549</v>
      </c>
      <c r="V22">
        <v>1</v>
      </c>
      <c r="W22">
        <v>0</v>
      </c>
    </row>
    <row r="23" spans="3:23" x14ac:dyDescent="0.3">
      <c r="C23" s="3">
        <v>44025</v>
      </c>
      <c r="F23" t="s">
        <v>29</v>
      </c>
      <c r="G23">
        <v>1</v>
      </c>
      <c r="H23">
        <v>1.4985220527157501</v>
      </c>
      <c r="I23">
        <v>1.1924993645059294</v>
      </c>
      <c r="J23">
        <v>0</v>
      </c>
      <c r="K23">
        <v>0</v>
      </c>
      <c r="L23">
        <v>1.2087340822912498</v>
      </c>
      <c r="M23">
        <v>0.79152439384965145</v>
      </c>
      <c r="N23">
        <v>0</v>
      </c>
      <c r="O23">
        <v>0</v>
      </c>
      <c r="P23">
        <v>0.9124305480271</v>
      </c>
      <c r="Q23">
        <v>0.47471799942398607</v>
      </c>
      <c r="R23">
        <v>0</v>
      </c>
      <c r="S23">
        <v>0</v>
      </c>
      <c r="T23">
        <v>0.88072949973820003</v>
      </c>
      <c r="U23">
        <v>0.52225554412393405</v>
      </c>
      <c r="V23">
        <v>0</v>
      </c>
      <c r="W23">
        <v>0</v>
      </c>
    </row>
    <row r="24" spans="3:23" x14ac:dyDescent="0.3">
      <c r="C24" s="3">
        <v>44026</v>
      </c>
      <c r="F24" t="s">
        <v>30</v>
      </c>
      <c r="G24">
        <v>1</v>
      </c>
      <c r="H24">
        <v>1.6733587036139501</v>
      </c>
      <c r="I24">
        <v>1.193461364654421</v>
      </c>
      <c r="J24">
        <v>0</v>
      </c>
      <c r="K24">
        <v>0</v>
      </c>
      <c r="L24">
        <v>2.1896848583132495</v>
      </c>
      <c r="M24">
        <v>1.2758341439878718</v>
      </c>
      <c r="N24">
        <v>0</v>
      </c>
      <c r="O24">
        <v>0</v>
      </c>
      <c r="P24">
        <v>1.4532972020329999</v>
      </c>
      <c r="Q24">
        <v>1.1070143429845798</v>
      </c>
      <c r="R24">
        <v>0</v>
      </c>
      <c r="S24">
        <v>0</v>
      </c>
      <c r="T24">
        <v>1.16414849995695</v>
      </c>
      <c r="U24">
        <v>1.0665534441545708</v>
      </c>
      <c r="V24">
        <v>0</v>
      </c>
      <c r="W24">
        <v>0</v>
      </c>
    </row>
    <row r="25" spans="3:23" x14ac:dyDescent="0.3">
      <c r="C25" s="3">
        <v>44027</v>
      </c>
      <c r="E25" t="s">
        <v>55</v>
      </c>
      <c r="G25">
        <f>SUM(G15:G24)</f>
        <v>6</v>
      </c>
      <c r="J25">
        <f>SUM(J15:J24)</f>
        <v>0</v>
      </c>
      <c r="K25">
        <f>SUM(K15:K24)</f>
        <v>2</v>
      </c>
      <c r="N25">
        <f>SUM(N15:N24)</f>
        <v>1</v>
      </c>
      <c r="O25">
        <f>SUM(O15:O24)</f>
        <v>2</v>
      </c>
      <c r="R25">
        <f>SUM(R15:R24)</f>
        <v>1</v>
      </c>
      <c r="S25">
        <f>SUM(S15:S24)</f>
        <v>1</v>
      </c>
      <c r="V25">
        <f>SUM(V15:V24)</f>
        <v>1</v>
      </c>
      <c r="W25">
        <f>SUM(W15:W24)</f>
        <v>0</v>
      </c>
    </row>
    <row r="26" spans="3:23" x14ac:dyDescent="0.3">
      <c r="H26">
        <f>AVERAGE(H15:H24)</f>
        <v>1.4343228763361098</v>
      </c>
      <c r="L26">
        <f>AVERAGE(L15:L24)</f>
        <v>1.30772780240262</v>
      </c>
      <c r="P26">
        <f>AVERAGE(P15:P24)</f>
        <v>1.0421390622419149</v>
      </c>
      <c r="T26">
        <f>AVERAGE(T15:T24)</f>
        <v>0.94939063474468399</v>
      </c>
    </row>
    <row r="27" spans="3:23" x14ac:dyDescent="0.3">
      <c r="H27">
        <f>_xlfn.STDEV.S(H15:H24)</f>
        <v>0.25762304369099553</v>
      </c>
      <c r="L27">
        <f>_xlfn.STDEV.S(L15:L24)</f>
        <v>0.35426011758674086</v>
      </c>
      <c r="P27">
        <f>_xlfn.STDEV.S(P15:P24)</f>
        <v>0.23115780980503814</v>
      </c>
      <c r="T27">
        <f>_xlfn.STDEV.S(T15:T24)</f>
        <v>0.1740274104804454</v>
      </c>
    </row>
    <row r="28" spans="3:23" x14ac:dyDescent="0.3">
      <c r="D28" t="s">
        <v>115</v>
      </c>
    </row>
    <row r="29" spans="3:23" x14ac:dyDescent="0.3">
      <c r="C29" s="3">
        <v>44012</v>
      </c>
      <c r="D29" t="s">
        <v>21</v>
      </c>
      <c r="H29">
        <v>1.7015887778800001</v>
      </c>
      <c r="I29">
        <v>1.1139675099400002</v>
      </c>
      <c r="J29">
        <v>0.84295578670549998</v>
      </c>
      <c r="K29">
        <v>1.1905817434600001</v>
      </c>
    </row>
    <row r="30" spans="3:23" x14ac:dyDescent="0.3">
      <c r="C30" s="3">
        <v>44013</v>
      </c>
      <c r="D30" t="s">
        <v>22</v>
      </c>
      <c r="H30">
        <v>0.88701645366399995</v>
      </c>
      <c r="I30">
        <v>1.1357569533</v>
      </c>
      <c r="J30">
        <v>0.84931363150799999</v>
      </c>
      <c r="K30">
        <v>0.77697555912899996</v>
      </c>
    </row>
    <row r="31" spans="3:23" x14ac:dyDescent="0.3">
      <c r="C31" s="3">
        <v>44014</v>
      </c>
      <c r="D31" t="s">
        <v>23</v>
      </c>
      <c r="H31">
        <v>1.1219252580200001</v>
      </c>
      <c r="I31">
        <v>0.86715259175949999</v>
      </c>
      <c r="J31">
        <v>0.80615377629850005</v>
      </c>
      <c r="K31">
        <v>0.75960105581899995</v>
      </c>
    </row>
    <row r="32" spans="3:23" x14ac:dyDescent="0.3">
      <c r="C32" s="3">
        <v>44015</v>
      </c>
      <c r="D32" t="s">
        <v>24</v>
      </c>
      <c r="H32">
        <v>1.1196258782299999</v>
      </c>
      <c r="I32">
        <v>0.91231155610850001</v>
      </c>
      <c r="J32">
        <v>1.0079161721515</v>
      </c>
      <c r="K32">
        <v>0.7762381638164999</v>
      </c>
    </row>
    <row r="33" spans="3:11" x14ac:dyDescent="0.3">
      <c r="C33" s="3">
        <v>44018</v>
      </c>
      <c r="D33" t="s">
        <v>25</v>
      </c>
      <c r="H33">
        <v>0.88849547877900004</v>
      </c>
      <c r="I33">
        <v>1.1027729988599999</v>
      </c>
      <c r="J33">
        <v>0.90681159985249993</v>
      </c>
      <c r="K33">
        <v>0.83489910326900008</v>
      </c>
    </row>
    <row r="34" spans="3:11" x14ac:dyDescent="0.3">
      <c r="C34" s="3">
        <v>44019</v>
      </c>
      <c r="D34" t="s">
        <v>26</v>
      </c>
      <c r="H34">
        <v>0.83290211146249993</v>
      </c>
      <c r="I34">
        <v>0.91891673923200001</v>
      </c>
      <c r="J34">
        <v>0.77691473515000009</v>
      </c>
      <c r="K34">
        <v>0.64773390023050004</v>
      </c>
    </row>
    <row r="35" spans="3:11" x14ac:dyDescent="0.3">
      <c r="C35" s="3">
        <v>44020</v>
      </c>
      <c r="D35" t="s">
        <v>27</v>
      </c>
      <c r="H35">
        <v>1.3214088696999999</v>
      </c>
      <c r="I35">
        <v>0.93798834865449998</v>
      </c>
      <c r="J35">
        <v>0.70419362525000007</v>
      </c>
      <c r="K35">
        <v>0.77679212461250002</v>
      </c>
    </row>
    <row r="36" spans="3:11" x14ac:dyDescent="0.3">
      <c r="C36" s="3">
        <v>44021</v>
      </c>
      <c r="D36" t="s">
        <v>28</v>
      </c>
      <c r="H36">
        <v>1.44119893422</v>
      </c>
      <c r="I36">
        <v>1.1366231184250002</v>
      </c>
      <c r="J36">
        <v>1.0041146695145</v>
      </c>
      <c r="K36">
        <v>0.86733410146550005</v>
      </c>
    </row>
    <row r="37" spans="3:11" x14ac:dyDescent="0.3">
      <c r="C37" s="3">
        <v>44025</v>
      </c>
      <c r="D37" t="s">
        <v>29</v>
      </c>
      <c r="H37">
        <v>1.0282358293189999</v>
      </c>
      <c r="I37">
        <v>1.043474176785</v>
      </c>
      <c r="J37">
        <v>0.74250488029799999</v>
      </c>
      <c r="K37">
        <v>0.72906430671</v>
      </c>
    </row>
    <row r="38" spans="3:11" x14ac:dyDescent="0.3">
      <c r="C38" s="3">
        <v>44026</v>
      </c>
      <c r="D38" t="s">
        <v>30</v>
      </c>
      <c r="H38">
        <v>1.1557838467449999</v>
      </c>
      <c r="I38">
        <v>1.8757008719249999</v>
      </c>
      <c r="J38">
        <v>1.0686793907100001</v>
      </c>
      <c r="K38">
        <v>0.71977766894299999</v>
      </c>
    </row>
    <row r="39" spans="3:11" x14ac:dyDescent="0.3">
      <c r="G39" t="s">
        <v>114</v>
      </c>
      <c r="H39">
        <f>AVERAGE(H29:H38)</f>
        <v>1.1498181438019501</v>
      </c>
      <c r="I39">
        <f>AVERAGE(I29:I38)</f>
        <v>1.1044664864989502</v>
      </c>
      <c r="J39">
        <f>AVERAGE(J29:J38)</f>
        <v>0.87095582674385008</v>
      </c>
      <c r="K39">
        <f>AVERAGE(K29:K38)</f>
        <v>0.80789977274550007</v>
      </c>
    </row>
    <row r="40" spans="3:11" x14ac:dyDescent="0.3">
      <c r="H40">
        <f>_xlfn.STDEV.S(H29:H38)</f>
        <v>0.27347444422587158</v>
      </c>
      <c r="I40">
        <f>_xlfn.STDEV.S(I29:I38)</f>
        <v>0.28983019928241371</v>
      </c>
      <c r="J40">
        <f>_xlfn.STDEV.S(J29:J38)</f>
        <v>0.12268947017738441</v>
      </c>
      <c r="K40">
        <f>_xlfn.STDEV.S(K29:K38)</f>
        <v>0.14742220279336674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Darwin</vt:lpstr>
      <vt:lpstr>Odin</vt:lpstr>
      <vt:lpstr>Goodall</vt:lpstr>
      <vt:lpstr>Luigi</vt:lpstr>
      <vt:lpstr>athena</vt:lpstr>
      <vt:lpstr>Wario</vt:lpstr>
      <vt:lpstr>PT1 BL BR</vt:lpstr>
      <vt:lpstr>Wenchang</vt:lpstr>
      <vt:lpstr>Peach</vt:lpstr>
      <vt:lpstr>Estelle</vt:lpstr>
      <vt:lpstr>Mario</vt:lpstr>
      <vt:lpstr>Shy Guy</vt:lpstr>
      <vt:lpstr>Gambit</vt:lpstr>
      <vt:lpstr>waluigi</vt:lpstr>
      <vt:lpstr>Vonnegut</vt:lpstr>
      <vt:lpstr>Hawthorne</vt:lpstr>
      <vt:lpstr>Thoth</vt:lpstr>
      <vt:lpstr>Dickinson</vt:lpstr>
      <vt:lpstr>Bowser</vt:lpstr>
      <vt:lpstr>data divided by variation</vt:lpstr>
      <vt:lpstr>Itzamna</vt:lpstr>
      <vt:lpstr>herriot</vt:lpstr>
      <vt:lpstr>cousteau</vt:lpstr>
      <vt:lpstr>durrell</vt:lpstr>
      <vt:lpstr>Error closer look</vt:lpstr>
      <vt:lpstr>Graphs</vt:lpstr>
      <vt:lpstr>Yoshi</vt:lpstr>
      <vt:lpstr>Jubilee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mefla</dc:creator>
  <cp:lastModifiedBy>Mary Flaim</cp:lastModifiedBy>
  <dcterms:created xsi:type="dcterms:W3CDTF">2020-06-22T13:50:59Z</dcterms:created>
  <dcterms:modified xsi:type="dcterms:W3CDTF">2024-07-21T18:44:49Z</dcterms:modified>
</cp:coreProperties>
</file>