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imm7d\Desktop\cogTestBattery\"/>
    </mc:Choice>
  </mc:AlternateContent>
  <xr:revisionPtr revIDLastSave="0" documentId="13_ncr:1_{CECCEE65-C116-42E3-ABBA-F81609BF506A}" xr6:coauthVersionLast="47" xr6:coauthVersionMax="47" xr10:uidLastSave="{00000000-0000-0000-0000-000000000000}"/>
  <bookViews>
    <workbookView xWindow="-120" yWindow="-120" windowWidth="29040" windowHeight="15840" firstSheet="15" activeTab="22" xr2:uid="{9D829338-B6E9-4036-95E3-DCFFF251CA2D}"/>
  </bookViews>
  <sheets>
    <sheet name="everythingWithCalcLastDMTS" sheetId="1" r:id="rId1"/>
    <sheet name="everythingWithMidDMTS" sheetId="4" r:id="rId2"/>
    <sheet name="everythingEverything" sheetId="6" r:id="rId3"/>
    <sheet name="Sheet10" sheetId="21" r:id="rId4"/>
    <sheet name="RawTableForPaperSubInfo" sheetId="20" r:id="rId5"/>
    <sheet name="Sheet8" sheetId="8" r:id="rId6"/>
    <sheet name="closerLookPT8media" sheetId="7" r:id="rId7"/>
    <sheet name="Spearmancorrelation" sheetId="3" r:id="rId8"/>
    <sheet name="Corr4PaperScrapSheet" sheetId="16" r:id="rId9"/>
    <sheet name="CorrForPaper" sheetId="15" r:id="rId10"/>
    <sheet name="PCAranksMidEnd" sheetId="19" r:id="rId11"/>
    <sheet name="PCAs" sheetId="13" r:id="rId12"/>
    <sheet name="PCAMid" sheetId="17" r:id="rId13"/>
    <sheet name="PCAEnd" sheetId="18" r:id="rId14"/>
    <sheet name="reveral learning corr" sheetId="14" r:id="rId15"/>
    <sheet name="smaller correlations" sheetId="12" r:id="rId16"/>
    <sheet name="og paper correlation" sheetId="10" r:id="rId17"/>
    <sheet name="Sheet9" sheetId="9" r:id="rId18"/>
    <sheet name="everythingNumOnly" sheetId="2" r:id="rId19"/>
    <sheet name="Sheet2" sheetId="23" r:id="rId20"/>
    <sheet name="everythingNumDMTSmid" sheetId="5" r:id="rId21"/>
    <sheet name="PCA - no RT" sheetId="22" r:id="rId22"/>
    <sheet name="Sheet1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21" l="1"/>
  <c r="C26" i="20"/>
  <c r="B26" i="20"/>
  <c r="C25" i="20"/>
  <c r="B25" i="20"/>
  <c r="E26" i="20"/>
  <c r="F26" i="20"/>
  <c r="G26" i="20"/>
  <c r="H26" i="20"/>
  <c r="I26" i="20"/>
  <c r="J26" i="20"/>
  <c r="K26" i="20"/>
  <c r="D26" i="20"/>
  <c r="E25" i="20"/>
  <c r="F25" i="20"/>
  <c r="G25" i="20"/>
  <c r="H25" i="20"/>
  <c r="I25" i="20"/>
  <c r="J25" i="20"/>
  <c r="K25" i="20"/>
  <c r="D25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3" i="20"/>
  <c r="R25" i="20"/>
  <c r="S25" i="20"/>
  <c r="T25" i="20"/>
  <c r="U25" i="20"/>
  <c r="V25" i="20"/>
  <c r="W25" i="20"/>
  <c r="X25" i="20"/>
  <c r="Q25" i="20"/>
  <c r="AL24" i="20"/>
  <c r="AL23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2" i="20"/>
  <c r="AF23" i="20"/>
  <c r="AF24" i="20"/>
  <c r="AF4" i="20"/>
  <c r="AF3" i="20"/>
  <c r="AT23" i="6" l="1"/>
  <c r="AT22" i="6"/>
  <c r="AT21" i="6"/>
  <c r="AT20" i="6"/>
  <c r="AT19" i="6"/>
  <c r="AT18" i="6"/>
  <c r="AT16" i="6"/>
  <c r="AT15" i="6"/>
  <c r="AT14" i="6"/>
  <c r="AT12" i="6"/>
  <c r="AT10" i="6"/>
  <c r="AT9" i="6"/>
  <c r="AT8" i="6"/>
  <c r="AT7" i="6"/>
  <c r="AT6" i="6"/>
  <c r="AT5" i="6"/>
  <c r="AT3" i="6"/>
  <c r="AT2" i="6"/>
  <c r="AS23" i="6"/>
  <c r="AS22" i="6"/>
  <c r="AS21" i="6"/>
  <c r="AS20" i="6"/>
  <c r="AS19" i="6"/>
  <c r="AS18" i="6"/>
  <c r="AS16" i="6"/>
  <c r="AS15" i="6"/>
  <c r="AS14" i="6"/>
  <c r="AS12" i="6"/>
  <c r="AS9" i="6"/>
  <c r="AS8" i="6"/>
  <c r="AS7" i="6"/>
  <c r="AS10" i="6"/>
  <c r="AS6" i="6"/>
  <c r="AS5" i="6"/>
  <c r="AS3" i="6"/>
  <c r="AS2" i="6"/>
  <c r="AQ23" i="6"/>
  <c r="AQ22" i="6"/>
  <c r="AQ21" i="6"/>
  <c r="AQ20" i="6"/>
  <c r="AQ19" i="6"/>
  <c r="AQ18" i="6"/>
  <c r="AQ16" i="6"/>
  <c r="AQ15" i="6"/>
  <c r="AQ14" i="6"/>
  <c r="AQ12" i="6"/>
  <c r="AQ10" i="6"/>
  <c r="AQ9" i="6"/>
  <c r="AQ8" i="6"/>
  <c r="AQ7" i="6"/>
  <c r="AQ6" i="6"/>
  <c r="AQ5" i="6"/>
  <c r="AR3" i="6"/>
  <c r="AR2" i="6"/>
  <c r="AR23" i="6"/>
  <c r="AR22" i="6"/>
  <c r="AR21" i="6"/>
  <c r="AR20" i="6"/>
  <c r="AR19" i="6"/>
  <c r="AR18" i="6"/>
  <c r="AR16" i="6"/>
  <c r="AR15" i="6"/>
  <c r="AR14" i="6"/>
  <c r="AR12" i="6"/>
  <c r="AR10" i="6"/>
  <c r="AR9" i="6"/>
  <c r="AR8" i="6"/>
  <c r="AR7" i="6"/>
  <c r="AR6" i="6"/>
  <c r="AR5" i="6"/>
  <c r="AQ3" i="6"/>
  <c r="AQ2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8" i="6"/>
  <c r="Y7" i="6"/>
  <c r="Y6" i="6"/>
  <c r="Y5" i="6"/>
  <c r="Y4" i="6"/>
  <c r="Y3" i="6"/>
  <c r="Y2" i="6"/>
  <c r="AB23" i="6" l="1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8" i="6"/>
  <c r="AB7" i="6"/>
  <c r="AB6" i="6"/>
  <c r="AB5" i="6"/>
  <c r="AB4" i="6"/>
  <c r="AB3" i="6"/>
  <c r="AB2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8" i="6"/>
  <c r="Z7" i="6"/>
  <c r="Z6" i="6"/>
  <c r="Z5" i="6"/>
  <c r="Z4" i="6"/>
  <c r="Z3" i="6"/>
  <c r="Z2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8" i="6"/>
  <c r="W7" i="6"/>
  <c r="W6" i="6"/>
  <c r="W5" i="6"/>
  <c r="W4" i="6"/>
  <c r="W3" i="6"/>
  <c r="W2" i="6"/>
  <c r="P3" i="7"/>
  <c r="P4" i="7"/>
  <c r="P5" i="7"/>
  <c r="P6" i="7"/>
  <c r="P7" i="7"/>
  <c r="P8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O3" i="7"/>
  <c r="O4" i="7"/>
  <c r="O5" i="7"/>
  <c r="O6" i="7"/>
  <c r="O7" i="7"/>
  <c r="O8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P2" i="7"/>
  <c r="O2" i="7"/>
  <c r="N3" i="7"/>
  <c r="N4" i="7"/>
  <c r="N5" i="7"/>
  <c r="N6" i="7"/>
  <c r="N7" i="7"/>
  <c r="N8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" i="7"/>
  <c r="AM23" i="6"/>
  <c r="AL23" i="6"/>
  <c r="AI23" i="6"/>
  <c r="AH23" i="6"/>
  <c r="AE23" i="6"/>
  <c r="AD23" i="6"/>
  <c r="T23" i="6"/>
  <c r="S23" i="6"/>
  <c r="N23" i="6"/>
  <c r="L23" i="6"/>
  <c r="K23" i="6"/>
  <c r="H23" i="6"/>
  <c r="G23" i="6"/>
  <c r="AM22" i="6"/>
  <c r="AL22" i="6"/>
  <c r="AI22" i="6"/>
  <c r="AH22" i="6"/>
  <c r="AE22" i="6"/>
  <c r="AD22" i="6"/>
  <c r="T22" i="6"/>
  <c r="S22" i="6"/>
  <c r="N22" i="6"/>
  <c r="L22" i="6"/>
  <c r="K22" i="6"/>
  <c r="H22" i="6"/>
  <c r="G22" i="6"/>
  <c r="AM21" i="6"/>
  <c r="AL21" i="6"/>
  <c r="AI21" i="6"/>
  <c r="AH21" i="6"/>
  <c r="AE21" i="6"/>
  <c r="AD21" i="6"/>
  <c r="T21" i="6"/>
  <c r="S21" i="6"/>
  <c r="N21" i="6"/>
  <c r="L21" i="6"/>
  <c r="K21" i="6"/>
  <c r="H21" i="6"/>
  <c r="G21" i="6"/>
  <c r="AM20" i="6"/>
  <c r="AL20" i="6"/>
  <c r="AI20" i="6"/>
  <c r="AH20" i="6"/>
  <c r="AE20" i="6"/>
  <c r="AD20" i="6"/>
  <c r="T20" i="6"/>
  <c r="S20" i="6"/>
  <c r="N20" i="6"/>
  <c r="L20" i="6"/>
  <c r="K20" i="6"/>
  <c r="H20" i="6"/>
  <c r="G20" i="6"/>
  <c r="AM19" i="6"/>
  <c r="AL19" i="6"/>
  <c r="AI19" i="6"/>
  <c r="AH19" i="6"/>
  <c r="AE19" i="6"/>
  <c r="AD19" i="6"/>
  <c r="T19" i="6"/>
  <c r="S19" i="6"/>
  <c r="N19" i="6"/>
  <c r="L19" i="6"/>
  <c r="K19" i="6"/>
  <c r="H19" i="6"/>
  <c r="G19" i="6"/>
  <c r="AM18" i="6"/>
  <c r="AL18" i="6"/>
  <c r="AI18" i="6"/>
  <c r="AH18" i="6"/>
  <c r="AE18" i="6"/>
  <c r="AD18" i="6"/>
  <c r="T18" i="6"/>
  <c r="S18" i="6"/>
  <c r="N18" i="6"/>
  <c r="L18" i="6"/>
  <c r="K18" i="6"/>
  <c r="H18" i="6"/>
  <c r="G18" i="6"/>
  <c r="T17" i="6"/>
  <c r="S17" i="6"/>
  <c r="N17" i="6"/>
  <c r="L17" i="6"/>
  <c r="K17" i="6"/>
  <c r="H17" i="6"/>
  <c r="G17" i="6"/>
  <c r="AM16" i="6"/>
  <c r="AL16" i="6"/>
  <c r="AI16" i="6"/>
  <c r="AH16" i="6"/>
  <c r="AE16" i="6"/>
  <c r="AD16" i="6"/>
  <c r="T16" i="6"/>
  <c r="S16" i="6"/>
  <c r="N16" i="6"/>
  <c r="L16" i="6"/>
  <c r="K16" i="6"/>
  <c r="H16" i="6"/>
  <c r="G16" i="6"/>
  <c r="AM15" i="6"/>
  <c r="AL15" i="6"/>
  <c r="AI15" i="6"/>
  <c r="AH15" i="6"/>
  <c r="AE15" i="6"/>
  <c r="AD15" i="6"/>
  <c r="T15" i="6"/>
  <c r="S15" i="6"/>
  <c r="N15" i="6"/>
  <c r="L15" i="6"/>
  <c r="K15" i="6"/>
  <c r="H15" i="6"/>
  <c r="G15" i="6"/>
  <c r="AM14" i="6"/>
  <c r="AL14" i="6"/>
  <c r="AI14" i="6"/>
  <c r="AH14" i="6"/>
  <c r="AE14" i="6"/>
  <c r="AD14" i="6"/>
  <c r="T14" i="6"/>
  <c r="S14" i="6"/>
  <c r="N14" i="6"/>
  <c r="L14" i="6"/>
  <c r="K14" i="6"/>
  <c r="H14" i="6"/>
  <c r="G14" i="6"/>
  <c r="T13" i="6"/>
  <c r="S13" i="6"/>
  <c r="N13" i="6"/>
  <c r="L13" i="6"/>
  <c r="K13" i="6"/>
  <c r="H13" i="6"/>
  <c r="G13" i="6"/>
  <c r="AM12" i="6"/>
  <c r="AL12" i="6"/>
  <c r="AI12" i="6"/>
  <c r="AH12" i="6"/>
  <c r="AE12" i="6"/>
  <c r="AD12" i="6"/>
  <c r="T12" i="6"/>
  <c r="S12" i="6"/>
  <c r="N12" i="6"/>
  <c r="L12" i="6"/>
  <c r="K12" i="6"/>
  <c r="H12" i="6"/>
  <c r="G12" i="6"/>
  <c r="AE11" i="6"/>
  <c r="AD11" i="6"/>
  <c r="T11" i="6"/>
  <c r="S11" i="6"/>
  <c r="N11" i="6"/>
  <c r="L11" i="6"/>
  <c r="K11" i="6"/>
  <c r="H11" i="6"/>
  <c r="G11" i="6"/>
  <c r="AM10" i="6"/>
  <c r="AL10" i="6"/>
  <c r="AI10" i="6"/>
  <c r="AH10" i="6"/>
  <c r="AE10" i="6"/>
  <c r="AD10" i="6"/>
  <c r="T10" i="6"/>
  <c r="S10" i="6"/>
  <c r="N10" i="6"/>
  <c r="L10" i="6"/>
  <c r="K10" i="6"/>
  <c r="H10" i="6"/>
  <c r="G10" i="6"/>
  <c r="AM9" i="6"/>
  <c r="AL9" i="6"/>
  <c r="AI9" i="6"/>
  <c r="AH9" i="6"/>
  <c r="AE9" i="6"/>
  <c r="AD9" i="6"/>
  <c r="N9" i="6"/>
  <c r="L9" i="6"/>
  <c r="K9" i="6"/>
  <c r="H9" i="6"/>
  <c r="G9" i="6"/>
  <c r="AM8" i="6"/>
  <c r="AL8" i="6"/>
  <c r="AI8" i="6"/>
  <c r="AH8" i="6"/>
  <c r="AE8" i="6"/>
  <c r="AD8" i="6"/>
  <c r="T8" i="6"/>
  <c r="S8" i="6"/>
  <c r="N8" i="6"/>
  <c r="L8" i="6"/>
  <c r="K8" i="6"/>
  <c r="H8" i="6"/>
  <c r="G8" i="6"/>
  <c r="AM7" i="6"/>
  <c r="AL7" i="6"/>
  <c r="AI7" i="6"/>
  <c r="AH7" i="6"/>
  <c r="T7" i="6"/>
  <c r="S7" i="6"/>
  <c r="H7" i="6"/>
  <c r="G7" i="6"/>
  <c r="AM6" i="6"/>
  <c r="AL6" i="6"/>
  <c r="AI6" i="6"/>
  <c r="AH6" i="6"/>
  <c r="AE6" i="6"/>
  <c r="AD6" i="6"/>
  <c r="T6" i="6"/>
  <c r="S6" i="6"/>
  <c r="N6" i="6"/>
  <c r="L6" i="6"/>
  <c r="K6" i="6"/>
  <c r="H6" i="6"/>
  <c r="G6" i="6"/>
  <c r="AM5" i="6"/>
  <c r="AL5" i="6"/>
  <c r="AI5" i="6"/>
  <c r="AH5" i="6"/>
  <c r="T5" i="6"/>
  <c r="S5" i="6"/>
  <c r="N5" i="6"/>
  <c r="L5" i="6"/>
  <c r="K5" i="6"/>
  <c r="H5" i="6"/>
  <c r="G5" i="6"/>
  <c r="AE4" i="6"/>
  <c r="AD4" i="6"/>
  <c r="T4" i="6"/>
  <c r="S4" i="6"/>
  <c r="N4" i="6"/>
  <c r="L4" i="6"/>
  <c r="K4" i="6"/>
  <c r="H4" i="6"/>
  <c r="G4" i="6"/>
  <c r="AM3" i="6"/>
  <c r="AL3" i="6"/>
  <c r="AI3" i="6"/>
  <c r="AH3" i="6"/>
  <c r="AE3" i="6"/>
  <c r="AD3" i="6"/>
  <c r="T3" i="6"/>
  <c r="S3" i="6"/>
  <c r="N3" i="6"/>
  <c r="L3" i="6"/>
  <c r="K3" i="6"/>
  <c r="H3" i="6"/>
  <c r="G3" i="6"/>
  <c r="AM2" i="6"/>
  <c r="AL2" i="6"/>
  <c r="AI2" i="6"/>
  <c r="AH2" i="6"/>
  <c r="AE2" i="6"/>
  <c r="AD2" i="6"/>
  <c r="T2" i="6"/>
  <c r="S2" i="6"/>
  <c r="N2" i="6"/>
  <c r="L2" i="6"/>
  <c r="K2" i="6"/>
  <c r="H2" i="6"/>
  <c r="G2" i="6"/>
  <c r="AN7" i="6" l="1"/>
  <c r="I12" i="6"/>
  <c r="U17" i="6"/>
  <c r="AJ21" i="6"/>
  <c r="AF21" i="6"/>
  <c r="P6" i="6"/>
  <c r="P19" i="6"/>
  <c r="AF2" i="6"/>
  <c r="AN6" i="6"/>
  <c r="AF3" i="6"/>
  <c r="M5" i="6"/>
  <c r="AJ10" i="6"/>
  <c r="AF20" i="6"/>
  <c r="I23" i="6"/>
  <c r="AF6" i="6"/>
  <c r="AJ18" i="6"/>
  <c r="M16" i="6"/>
  <c r="AF9" i="6"/>
  <c r="M18" i="6"/>
  <c r="AN21" i="6"/>
  <c r="O5" i="6"/>
  <c r="AJ6" i="6"/>
  <c r="U12" i="6"/>
  <c r="P15" i="6"/>
  <c r="M23" i="6"/>
  <c r="P16" i="6"/>
  <c r="AJ20" i="6"/>
  <c r="U5" i="6"/>
  <c r="P8" i="6"/>
  <c r="AJ14" i="6"/>
  <c r="O18" i="6"/>
  <c r="AF19" i="6"/>
  <c r="I22" i="6"/>
  <c r="U13" i="6"/>
  <c r="U8" i="6"/>
  <c r="I11" i="6"/>
  <c r="AJ16" i="6"/>
  <c r="AN20" i="6"/>
  <c r="P23" i="6"/>
  <c r="AN22" i="6"/>
  <c r="AN9" i="6"/>
  <c r="M22" i="6"/>
  <c r="U23" i="6"/>
  <c r="AF8" i="6"/>
  <c r="AJ12" i="6"/>
  <c r="AF18" i="6"/>
  <c r="I21" i="6"/>
  <c r="M9" i="6"/>
  <c r="I4" i="6"/>
  <c r="M4" i="6"/>
  <c r="I18" i="6"/>
  <c r="I10" i="6"/>
  <c r="AN19" i="6"/>
  <c r="P22" i="6"/>
  <c r="AF23" i="6"/>
  <c r="O13" i="6"/>
  <c r="AJ8" i="6"/>
  <c r="P4" i="6"/>
  <c r="AF14" i="6"/>
  <c r="I17" i="6"/>
  <c r="M21" i="6"/>
  <c r="U22" i="6"/>
  <c r="O20" i="6"/>
  <c r="I8" i="6"/>
  <c r="O4" i="6"/>
  <c r="I6" i="6"/>
  <c r="U11" i="6"/>
  <c r="AJ23" i="6"/>
  <c r="M19" i="6"/>
  <c r="I2" i="6"/>
  <c r="U4" i="6"/>
  <c r="AN16" i="6"/>
  <c r="AN18" i="6"/>
  <c r="P21" i="6"/>
  <c r="AF22" i="6"/>
  <c r="O3" i="6"/>
  <c r="AJ7" i="6"/>
  <c r="P10" i="6"/>
  <c r="I16" i="6"/>
  <c r="M20" i="6"/>
  <c r="AN23" i="6"/>
  <c r="U15" i="6"/>
  <c r="U3" i="6"/>
  <c r="I9" i="6"/>
  <c r="U10" i="6"/>
  <c r="P17" i="6"/>
  <c r="AJ22" i="6"/>
  <c r="O16" i="6"/>
  <c r="P20" i="6"/>
  <c r="O12" i="6"/>
  <c r="O23" i="6"/>
  <c r="P5" i="6"/>
  <c r="O6" i="6"/>
  <c r="M8" i="6"/>
  <c r="AN8" i="6"/>
  <c r="O2" i="6"/>
  <c r="I7" i="6"/>
  <c r="O11" i="6"/>
  <c r="AJ3" i="6"/>
  <c r="O8" i="6"/>
  <c r="P11" i="6"/>
  <c r="P12" i="6"/>
  <c r="M14" i="6"/>
  <c r="AF15" i="6"/>
  <c r="AJ9" i="6"/>
  <c r="P2" i="6"/>
  <c r="I3" i="6"/>
  <c r="I13" i="6"/>
  <c r="AN14" i="6"/>
  <c r="AF10" i="6"/>
  <c r="U7" i="6"/>
  <c r="O14" i="6"/>
  <c r="M17" i="6"/>
  <c r="P18" i="6"/>
  <c r="I19" i="6"/>
  <c r="AJ19" i="6"/>
  <c r="U20" i="6"/>
  <c r="U16" i="6"/>
  <c r="O21" i="6"/>
  <c r="O17" i="6"/>
  <c r="M11" i="6"/>
  <c r="M3" i="6"/>
  <c r="AN3" i="6"/>
  <c r="AF4" i="6"/>
  <c r="AJ5" i="6"/>
  <c r="U6" i="6"/>
  <c r="M13" i="6"/>
  <c r="P14" i="6"/>
  <c r="I15" i="6"/>
  <c r="AJ15" i="6"/>
  <c r="U2" i="6"/>
  <c r="M6" i="6"/>
  <c r="AN2" i="6"/>
  <c r="P3" i="6"/>
  <c r="I5" i="6"/>
  <c r="AN5" i="6"/>
  <c r="O9" i="6"/>
  <c r="P13" i="6"/>
  <c r="M15" i="6"/>
  <c r="AN15" i="6"/>
  <c r="AF16" i="6"/>
  <c r="U18" i="6"/>
  <c r="I14" i="6"/>
  <c r="P9" i="6"/>
  <c r="M10" i="6"/>
  <c r="AN10" i="6"/>
  <c r="AF11" i="6"/>
  <c r="AF12" i="6"/>
  <c r="U14" i="6"/>
  <c r="O19" i="6"/>
  <c r="AN12" i="6"/>
  <c r="O15" i="6"/>
  <c r="U21" i="6"/>
  <c r="M2" i="6"/>
  <c r="M12" i="6"/>
  <c r="O10" i="6"/>
  <c r="O22" i="6"/>
  <c r="I20" i="6"/>
  <c r="AJ2" i="6"/>
  <c r="U19" i="6"/>
  <c r="Q2" i="6" l="1"/>
  <c r="Q14" i="6"/>
  <c r="Q23" i="6"/>
  <c r="Q22" i="6"/>
  <c r="Q12" i="6"/>
  <c r="Q9" i="6"/>
  <c r="Q17" i="6"/>
  <c r="Q16" i="6"/>
  <c r="Q10" i="6"/>
  <c r="Q15" i="6"/>
  <c r="Q21" i="6"/>
  <c r="Q4" i="6"/>
  <c r="Q8" i="6"/>
  <c r="Q5" i="6"/>
  <c r="Q6" i="6"/>
  <c r="Q19" i="6"/>
  <c r="Q20" i="6"/>
  <c r="Q18" i="6"/>
  <c r="Q3" i="6"/>
  <c r="Q11" i="6"/>
  <c r="Q13" i="6"/>
  <c r="AE23" i="4" l="1"/>
  <c r="AD23" i="4"/>
  <c r="AA23" i="4"/>
  <c r="Z23" i="4"/>
  <c r="W23" i="4"/>
  <c r="V23" i="4"/>
  <c r="S23" i="4"/>
  <c r="R23" i="4"/>
  <c r="M23" i="4"/>
  <c r="K23" i="4"/>
  <c r="J23" i="4"/>
  <c r="G23" i="4"/>
  <c r="F23" i="4"/>
  <c r="AE22" i="4"/>
  <c r="AD22" i="4"/>
  <c r="AA22" i="4"/>
  <c r="Z22" i="4"/>
  <c r="W22" i="4"/>
  <c r="V22" i="4"/>
  <c r="S22" i="4"/>
  <c r="R22" i="4"/>
  <c r="M22" i="4"/>
  <c r="K22" i="4"/>
  <c r="J22" i="4"/>
  <c r="G22" i="4"/>
  <c r="F22" i="4"/>
  <c r="AE21" i="4"/>
  <c r="AD21" i="4"/>
  <c r="AA21" i="4"/>
  <c r="Z21" i="4"/>
  <c r="W21" i="4"/>
  <c r="V21" i="4"/>
  <c r="S21" i="4"/>
  <c r="R21" i="4"/>
  <c r="M21" i="4"/>
  <c r="K21" i="4"/>
  <c r="J21" i="4"/>
  <c r="G21" i="4"/>
  <c r="F21" i="4"/>
  <c r="AE20" i="4"/>
  <c r="AD20" i="4"/>
  <c r="AA20" i="4"/>
  <c r="Z20" i="4"/>
  <c r="W20" i="4"/>
  <c r="V20" i="4"/>
  <c r="S20" i="4"/>
  <c r="R20" i="4"/>
  <c r="M20" i="4"/>
  <c r="K20" i="4"/>
  <c r="J20" i="4"/>
  <c r="G20" i="4"/>
  <c r="F20" i="4"/>
  <c r="AE19" i="4"/>
  <c r="AD19" i="4"/>
  <c r="AA19" i="4"/>
  <c r="Z19" i="4"/>
  <c r="W19" i="4"/>
  <c r="V19" i="4"/>
  <c r="S19" i="4"/>
  <c r="R19" i="4"/>
  <c r="M19" i="4"/>
  <c r="K19" i="4"/>
  <c r="J19" i="4"/>
  <c r="G19" i="4"/>
  <c r="F19" i="4"/>
  <c r="AE18" i="4"/>
  <c r="AD18" i="4"/>
  <c r="AA18" i="4"/>
  <c r="Z18" i="4"/>
  <c r="W18" i="4"/>
  <c r="V18" i="4"/>
  <c r="S18" i="4"/>
  <c r="R18" i="4"/>
  <c r="M18" i="4"/>
  <c r="K18" i="4"/>
  <c r="J18" i="4"/>
  <c r="G18" i="4"/>
  <c r="F18" i="4"/>
  <c r="S17" i="4"/>
  <c r="R17" i="4"/>
  <c r="M17" i="4"/>
  <c r="K17" i="4"/>
  <c r="J17" i="4"/>
  <c r="G17" i="4"/>
  <c r="F17" i="4"/>
  <c r="AE16" i="4"/>
  <c r="AD16" i="4"/>
  <c r="AA16" i="4"/>
  <c r="Z16" i="4"/>
  <c r="W16" i="4"/>
  <c r="V16" i="4"/>
  <c r="S16" i="4"/>
  <c r="R16" i="4"/>
  <c r="M16" i="4"/>
  <c r="K16" i="4"/>
  <c r="J16" i="4"/>
  <c r="G16" i="4"/>
  <c r="F16" i="4"/>
  <c r="AE15" i="4"/>
  <c r="AD15" i="4"/>
  <c r="AA15" i="4"/>
  <c r="Z15" i="4"/>
  <c r="W15" i="4"/>
  <c r="V15" i="4"/>
  <c r="S15" i="4"/>
  <c r="R15" i="4"/>
  <c r="M15" i="4"/>
  <c r="K15" i="4"/>
  <c r="J15" i="4"/>
  <c r="G15" i="4"/>
  <c r="F15" i="4"/>
  <c r="AE14" i="4"/>
  <c r="AD14" i="4"/>
  <c r="AA14" i="4"/>
  <c r="Z14" i="4"/>
  <c r="W14" i="4"/>
  <c r="V14" i="4"/>
  <c r="S14" i="4"/>
  <c r="R14" i="4"/>
  <c r="M14" i="4"/>
  <c r="K14" i="4"/>
  <c r="J14" i="4"/>
  <c r="G14" i="4"/>
  <c r="F14" i="4"/>
  <c r="S13" i="4"/>
  <c r="R13" i="4"/>
  <c r="M13" i="4"/>
  <c r="K13" i="4"/>
  <c r="J13" i="4"/>
  <c r="G13" i="4"/>
  <c r="F13" i="4"/>
  <c r="AE12" i="4"/>
  <c r="AD12" i="4"/>
  <c r="AA12" i="4"/>
  <c r="Z12" i="4"/>
  <c r="W12" i="4"/>
  <c r="V12" i="4"/>
  <c r="S12" i="4"/>
  <c r="R12" i="4"/>
  <c r="M12" i="4"/>
  <c r="K12" i="4"/>
  <c r="J12" i="4"/>
  <c r="G12" i="4"/>
  <c r="F12" i="4"/>
  <c r="W11" i="4"/>
  <c r="V11" i="4"/>
  <c r="S11" i="4"/>
  <c r="R11" i="4"/>
  <c r="M11" i="4"/>
  <c r="K11" i="4"/>
  <c r="J11" i="4"/>
  <c r="G11" i="4"/>
  <c r="F11" i="4"/>
  <c r="AE10" i="4"/>
  <c r="AD10" i="4"/>
  <c r="AA10" i="4"/>
  <c r="Z10" i="4"/>
  <c r="W10" i="4"/>
  <c r="V10" i="4"/>
  <c r="S10" i="4"/>
  <c r="R10" i="4"/>
  <c r="M10" i="4"/>
  <c r="K10" i="4"/>
  <c r="J10" i="4"/>
  <c r="G10" i="4"/>
  <c r="F10" i="4"/>
  <c r="AE9" i="4"/>
  <c r="AD9" i="4"/>
  <c r="AA9" i="4"/>
  <c r="Z9" i="4"/>
  <c r="W9" i="4"/>
  <c r="V9" i="4"/>
  <c r="M9" i="4"/>
  <c r="K9" i="4"/>
  <c r="J9" i="4"/>
  <c r="G9" i="4"/>
  <c r="F9" i="4"/>
  <c r="AE8" i="4"/>
  <c r="AD8" i="4"/>
  <c r="AA8" i="4"/>
  <c r="Z8" i="4"/>
  <c r="W8" i="4"/>
  <c r="V8" i="4"/>
  <c r="S8" i="4"/>
  <c r="R8" i="4"/>
  <c r="M8" i="4"/>
  <c r="K8" i="4"/>
  <c r="J8" i="4"/>
  <c r="G8" i="4"/>
  <c r="F8" i="4"/>
  <c r="AE7" i="4"/>
  <c r="AD7" i="4"/>
  <c r="AA7" i="4"/>
  <c r="Z7" i="4"/>
  <c r="S7" i="4"/>
  <c r="R7" i="4"/>
  <c r="G7" i="4"/>
  <c r="F7" i="4"/>
  <c r="AE6" i="4"/>
  <c r="AD6" i="4"/>
  <c r="AA6" i="4"/>
  <c r="Z6" i="4"/>
  <c r="W6" i="4"/>
  <c r="V6" i="4"/>
  <c r="S6" i="4"/>
  <c r="R6" i="4"/>
  <c r="M6" i="4"/>
  <c r="K6" i="4"/>
  <c r="J6" i="4"/>
  <c r="G6" i="4"/>
  <c r="F6" i="4"/>
  <c r="AE5" i="4"/>
  <c r="AD5" i="4"/>
  <c r="AA5" i="4"/>
  <c r="Z5" i="4"/>
  <c r="S5" i="4"/>
  <c r="R5" i="4"/>
  <c r="M5" i="4"/>
  <c r="K5" i="4"/>
  <c r="J5" i="4"/>
  <c r="G5" i="4"/>
  <c r="F5" i="4"/>
  <c r="W4" i="4"/>
  <c r="V4" i="4"/>
  <c r="S4" i="4"/>
  <c r="R4" i="4"/>
  <c r="M4" i="4"/>
  <c r="K4" i="4"/>
  <c r="J4" i="4"/>
  <c r="G4" i="4"/>
  <c r="F4" i="4"/>
  <c r="AE3" i="4"/>
  <c r="AD3" i="4"/>
  <c r="AA3" i="4"/>
  <c r="Z3" i="4"/>
  <c r="W3" i="4"/>
  <c r="V3" i="4"/>
  <c r="S3" i="4"/>
  <c r="R3" i="4"/>
  <c r="M3" i="4"/>
  <c r="K3" i="4"/>
  <c r="J3" i="4"/>
  <c r="G3" i="4"/>
  <c r="F3" i="4"/>
  <c r="AE2" i="4"/>
  <c r="AD2" i="4"/>
  <c r="AA2" i="4"/>
  <c r="Z2" i="4"/>
  <c r="W2" i="4"/>
  <c r="V2" i="4"/>
  <c r="S2" i="4"/>
  <c r="R2" i="4"/>
  <c r="M2" i="4"/>
  <c r="K2" i="4"/>
  <c r="J2" i="4"/>
  <c r="G2" i="4"/>
  <c r="F2" i="4"/>
  <c r="AB8" i="4" l="1"/>
  <c r="AB7" i="4"/>
  <c r="L2" i="4"/>
  <c r="H2" i="4"/>
  <c r="T3" i="4"/>
  <c r="H8" i="4"/>
  <c r="X3" i="4"/>
  <c r="T13" i="4"/>
  <c r="T19" i="4"/>
  <c r="T8" i="4"/>
  <c r="N5" i="4"/>
  <c r="X14" i="4"/>
  <c r="H17" i="4"/>
  <c r="L21" i="4"/>
  <c r="T22" i="4"/>
  <c r="L10" i="4"/>
  <c r="T11" i="4"/>
  <c r="O6" i="4"/>
  <c r="O21" i="4"/>
  <c r="X22" i="4"/>
  <c r="O10" i="4"/>
  <c r="X11" i="4"/>
  <c r="H9" i="4"/>
  <c r="N17" i="4"/>
  <c r="H12" i="4"/>
  <c r="N20" i="4"/>
  <c r="L9" i="4"/>
  <c r="X10" i="4"/>
  <c r="AF22" i="4"/>
  <c r="O16" i="4"/>
  <c r="N19" i="4"/>
  <c r="H23" i="4"/>
  <c r="O8" i="4"/>
  <c r="H14" i="4"/>
  <c r="L18" i="4"/>
  <c r="O5" i="4"/>
  <c r="X9" i="4"/>
  <c r="T12" i="4"/>
  <c r="L23" i="4"/>
  <c r="H7" i="4"/>
  <c r="T15" i="4"/>
  <c r="N18" i="4"/>
  <c r="X19" i="4"/>
  <c r="H22" i="4"/>
  <c r="H11" i="4"/>
  <c r="X12" i="4"/>
  <c r="O23" i="4"/>
  <c r="H18" i="4"/>
  <c r="N14" i="4"/>
  <c r="L22" i="4"/>
  <c r="T23" i="4"/>
  <c r="L11" i="4"/>
  <c r="T14" i="4"/>
  <c r="H21" i="4"/>
  <c r="L12" i="4"/>
  <c r="T5" i="4"/>
  <c r="O9" i="4"/>
  <c r="T16" i="4"/>
  <c r="H10" i="4"/>
  <c r="O22" i="4"/>
  <c r="X23" i="4"/>
  <c r="AF21" i="4"/>
  <c r="AF10" i="4"/>
  <c r="AF2" i="4"/>
  <c r="AF9" i="4"/>
  <c r="AF12" i="4"/>
  <c r="AF18" i="4"/>
  <c r="AF23" i="4"/>
  <c r="AB18" i="4"/>
  <c r="AB21" i="4"/>
  <c r="AB10" i="4"/>
  <c r="AB2" i="4"/>
  <c r="AB12" i="4"/>
  <c r="AB23" i="4"/>
  <c r="AB14" i="4"/>
  <c r="AB22" i="4"/>
  <c r="N16" i="4"/>
  <c r="O20" i="4"/>
  <c r="T10" i="4"/>
  <c r="N2" i="4"/>
  <c r="N11" i="4"/>
  <c r="N12" i="4"/>
  <c r="N23" i="4"/>
  <c r="AB9" i="4"/>
  <c r="O2" i="4"/>
  <c r="H3" i="4"/>
  <c r="AB3" i="4"/>
  <c r="T4" i="4"/>
  <c r="N8" i="4"/>
  <c r="O11" i="4"/>
  <c r="O12" i="4"/>
  <c r="H13" i="4"/>
  <c r="L14" i="4"/>
  <c r="AF14" i="4"/>
  <c r="X15" i="4"/>
  <c r="AF8" i="4"/>
  <c r="L8" i="4"/>
  <c r="T7" i="4"/>
  <c r="L17" i="4"/>
  <c r="O18" i="4"/>
  <c r="H19" i="4"/>
  <c r="AB19" i="4"/>
  <c r="T20" i="4"/>
  <c r="L3" i="4"/>
  <c r="AF3" i="4"/>
  <c r="X4" i="4"/>
  <c r="AB5" i="4"/>
  <c r="T6" i="4"/>
  <c r="L13" i="4"/>
  <c r="O14" i="4"/>
  <c r="H15" i="4"/>
  <c r="AB15" i="4"/>
  <c r="N21" i="4"/>
  <c r="N6" i="4"/>
  <c r="T2" i="4"/>
  <c r="O3" i="4"/>
  <c r="H4" i="4"/>
  <c r="H5" i="4"/>
  <c r="AF5" i="4"/>
  <c r="X6" i="4"/>
  <c r="N9" i="4"/>
  <c r="O13" i="4"/>
  <c r="L15" i="4"/>
  <c r="AF15" i="4"/>
  <c r="X16" i="4"/>
  <c r="T18" i="4"/>
  <c r="N13" i="4"/>
  <c r="X2" i="4"/>
  <c r="X20" i="4"/>
  <c r="AF7" i="4"/>
  <c r="X8" i="4"/>
  <c r="N15" i="4"/>
  <c r="O19" i="4"/>
  <c r="H20" i="4"/>
  <c r="AB20" i="4"/>
  <c r="T21" i="4"/>
  <c r="N3" i="4"/>
  <c r="L19" i="4"/>
  <c r="L4" i="4"/>
  <c r="L5" i="4"/>
  <c r="H6" i="4"/>
  <c r="AB6" i="4"/>
  <c r="N10" i="4"/>
  <c r="O15" i="4"/>
  <c r="H16" i="4"/>
  <c r="AB16" i="4"/>
  <c r="T17" i="4"/>
  <c r="X18" i="4"/>
  <c r="N22" i="4"/>
  <c r="O17" i="4"/>
  <c r="AF19" i="4"/>
  <c r="L20" i="4"/>
  <c r="AF20" i="4"/>
  <c r="X21" i="4"/>
  <c r="N4" i="4"/>
  <c r="O4" i="4"/>
  <c r="L6" i="4"/>
  <c r="AF6" i="4"/>
  <c r="L16" i="4"/>
  <c r="AF16" i="4"/>
  <c r="P14" i="4" l="1"/>
  <c r="P20" i="4"/>
  <c r="P6" i="4"/>
  <c r="P23" i="4"/>
  <c r="P22" i="4"/>
  <c r="P15" i="4"/>
  <c r="P11" i="4"/>
  <c r="P12" i="4"/>
  <c r="P2" i="4"/>
  <c r="P13" i="4"/>
  <c r="P21" i="4"/>
  <c r="P10" i="4"/>
  <c r="P16" i="4"/>
  <c r="P17" i="4"/>
  <c r="P4" i="4"/>
  <c r="P5" i="4"/>
  <c r="P3" i="4"/>
  <c r="P9" i="4"/>
  <c r="P8" i="4"/>
  <c r="P18" i="4"/>
  <c r="P19" i="4"/>
  <c r="AE23" i="1" l="1"/>
  <c r="AE22" i="1"/>
  <c r="AE21" i="1"/>
  <c r="AE20" i="1"/>
  <c r="AE19" i="1"/>
  <c r="AE18" i="1"/>
  <c r="AE16" i="1"/>
  <c r="AE15" i="1"/>
  <c r="AE14" i="1"/>
  <c r="AE12" i="1"/>
  <c r="AE10" i="1"/>
  <c r="AE9" i="1"/>
  <c r="AE8" i="1"/>
  <c r="AE7" i="1"/>
  <c r="AE6" i="1"/>
  <c r="AE5" i="1"/>
  <c r="AE3" i="1"/>
  <c r="AE2" i="1"/>
  <c r="AD23" i="1"/>
  <c r="AD22" i="1"/>
  <c r="AD21" i="1"/>
  <c r="AD20" i="1"/>
  <c r="AD19" i="1"/>
  <c r="AD18" i="1"/>
  <c r="AD16" i="1"/>
  <c r="AD15" i="1"/>
  <c r="AD14" i="1"/>
  <c r="AD12" i="1"/>
  <c r="AD10" i="1"/>
  <c r="AD9" i="1"/>
  <c r="AD8" i="1"/>
  <c r="AD7" i="1"/>
  <c r="AD6" i="1"/>
  <c r="AD5" i="1"/>
  <c r="AD3" i="1"/>
  <c r="AD2" i="1"/>
  <c r="AA23" i="1"/>
  <c r="AA22" i="1"/>
  <c r="AA21" i="1"/>
  <c r="AA20" i="1"/>
  <c r="AA19" i="1"/>
  <c r="AA18" i="1"/>
  <c r="AA16" i="1"/>
  <c r="AA15" i="1"/>
  <c r="AA14" i="1"/>
  <c r="AA12" i="1"/>
  <c r="AA10" i="1"/>
  <c r="AA9" i="1"/>
  <c r="AA8" i="1"/>
  <c r="AA7" i="1"/>
  <c r="AA6" i="1"/>
  <c r="AA5" i="1"/>
  <c r="AA3" i="1"/>
  <c r="AA2" i="1"/>
  <c r="Z23" i="1"/>
  <c r="Z22" i="1"/>
  <c r="Z21" i="1"/>
  <c r="Z20" i="1"/>
  <c r="Z19" i="1"/>
  <c r="Z18" i="1"/>
  <c r="Z16" i="1"/>
  <c r="Z15" i="1"/>
  <c r="Z14" i="1"/>
  <c r="Z12" i="1"/>
  <c r="Z10" i="1"/>
  <c r="Z9" i="1"/>
  <c r="Z8" i="1"/>
  <c r="Z7" i="1"/>
  <c r="Z6" i="1"/>
  <c r="Z5" i="1"/>
  <c r="Z3" i="1"/>
  <c r="Z2" i="1"/>
  <c r="W23" i="1"/>
  <c r="W22" i="1"/>
  <c r="W21" i="1"/>
  <c r="W20" i="1"/>
  <c r="W19" i="1"/>
  <c r="W18" i="1"/>
  <c r="W16" i="1"/>
  <c r="W15" i="1"/>
  <c r="W14" i="1"/>
  <c r="W12" i="1"/>
  <c r="W11" i="1"/>
  <c r="W10" i="1"/>
  <c r="W9" i="1"/>
  <c r="W8" i="1"/>
  <c r="W6" i="1"/>
  <c r="W4" i="1"/>
  <c r="W3" i="1"/>
  <c r="W2" i="1"/>
  <c r="V23" i="1"/>
  <c r="V22" i="1"/>
  <c r="V21" i="1"/>
  <c r="V20" i="1"/>
  <c r="V19" i="1"/>
  <c r="V18" i="1"/>
  <c r="V16" i="1"/>
  <c r="V15" i="1"/>
  <c r="V14" i="1"/>
  <c r="V12" i="1"/>
  <c r="V11" i="1"/>
  <c r="V10" i="1"/>
  <c r="V9" i="1"/>
  <c r="V8" i="1"/>
  <c r="V6" i="1"/>
  <c r="V4" i="1"/>
  <c r="V3" i="1"/>
  <c r="V2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8" i="1"/>
  <c r="S7" i="1"/>
  <c r="S6" i="1"/>
  <c r="S5" i="1"/>
  <c r="S4" i="1"/>
  <c r="S3" i="1"/>
  <c r="S2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R5" i="1"/>
  <c r="R4" i="1"/>
  <c r="R3" i="1"/>
  <c r="R2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K2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4" i="1"/>
  <c r="J3" i="1"/>
  <c r="J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" i="1" l="1"/>
  <c r="AF7" i="1"/>
  <c r="L8" i="1"/>
  <c r="T8" i="1"/>
  <c r="N13" i="1"/>
  <c r="AB12" i="1"/>
  <c r="H19" i="1"/>
  <c r="H10" i="1"/>
  <c r="H20" i="1"/>
  <c r="L9" i="1"/>
  <c r="O12" i="1"/>
  <c r="T10" i="1"/>
  <c r="X19" i="1"/>
  <c r="AB14" i="1"/>
  <c r="AF8" i="1"/>
  <c r="H5" i="1"/>
  <c r="H21" i="1"/>
  <c r="L10" i="1"/>
  <c r="O11" i="1"/>
  <c r="T11" i="1"/>
  <c r="X20" i="1"/>
  <c r="AB15" i="1"/>
  <c r="AF9" i="1"/>
  <c r="H6" i="1"/>
  <c r="H22" i="1"/>
  <c r="L11" i="1"/>
  <c r="O10" i="1"/>
  <c r="T12" i="1"/>
  <c r="X21" i="1"/>
  <c r="AB16" i="1"/>
  <c r="AF10" i="1"/>
  <c r="H7" i="1"/>
  <c r="H23" i="1"/>
  <c r="L12" i="1"/>
  <c r="N9" i="1"/>
  <c r="T21" i="1"/>
  <c r="X9" i="1"/>
  <c r="X22" i="1"/>
  <c r="AF12" i="1"/>
  <c r="H8" i="1"/>
  <c r="L13" i="1"/>
  <c r="O13" i="1"/>
  <c r="O8" i="1"/>
  <c r="T14" i="1"/>
  <c r="X3" i="1"/>
  <c r="X23" i="1"/>
  <c r="AB19" i="1"/>
  <c r="AF14" i="1"/>
  <c r="H9" i="1"/>
  <c r="L14" i="1"/>
  <c r="N23" i="1"/>
  <c r="N6" i="1"/>
  <c r="T15" i="1"/>
  <c r="AB20" i="1"/>
  <c r="AF15" i="1"/>
  <c r="L15" i="1"/>
  <c r="N22" i="1"/>
  <c r="T16" i="1"/>
  <c r="AB21" i="1"/>
  <c r="AF16" i="1"/>
  <c r="L16" i="1"/>
  <c r="O21" i="1"/>
  <c r="O4" i="1"/>
  <c r="T17" i="1"/>
  <c r="AB18" i="1"/>
  <c r="AB22" i="1"/>
  <c r="AF18" i="1"/>
  <c r="H12" i="1"/>
  <c r="L17" i="1"/>
  <c r="O20" i="1"/>
  <c r="O3" i="1"/>
  <c r="T18" i="1"/>
  <c r="AB3" i="1"/>
  <c r="AB23" i="1"/>
  <c r="AF19" i="1"/>
  <c r="H13" i="1"/>
  <c r="L18" i="1"/>
  <c r="N19" i="1"/>
  <c r="T22" i="1"/>
  <c r="T19" i="1"/>
  <c r="X10" i="1"/>
  <c r="AB5" i="1"/>
  <c r="AF20" i="1"/>
  <c r="L2" i="1"/>
  <c r="L19" i="1"/>
  <c r="O18" i="1"/>
  <c r="T3" i="1"/>
  <c r="T20" i="1"/>
  <c r="X11" i="1"/>
  <c r="AB6" i="1"/>
  <c r="AF21" i="1"/>
  <c r="H15" i="1"/>
  <c r="L3" i="1"/>
  <c r="L20" i="1"/>
  <c r="N17" i="1"/>
  <c r="X12" i="1"/>
  <c r="AB7" i="1"/>
  <c r="AF2" i="1"/>
  <c r="AF22" i="1"/>
  <c r="H16" i="1"/>
  <c r="L4" i="1"/>
  <c r="L21" i="1"/>
  <c r="N16" i="1"/>
  <c r="X14" i="1"/>
  <c r="AB8" i="1"/>
  <c r="AF3" i="1"/>
  <c r="AF23" i="1"/>
  <c r="H17" i="1"/>
  <c r="L5" i="1"/>
  <c r="L22" i="1"/>
  <c r="O15" i="1"/>
  <c r="T6" i="1"/>
  <c r="T23" i="1"/>
  <c r="X15" i="1"/>
  <c r="AB9" i="1"/>
  <c r="AF5" i="1"/>
  <c r="H11" i="1"/>
  <c r="H18" i="1"/>
  <c r="L6" i="1"/>
  <c r="L23" i="1"/>
  <c r="N14" i="1"/>
  <c r="T7" i="1"/>
  <c r="X18" i="1"/>
  <c r="AB10" i="1"/>
  <c r="AF6" i="1"/>
  <c r="N2" i="1"/>
  <c r="O14" i="1"/>
  <c r="N3" i="1"/>
  <c r="N20" i="1"/>
  <c r="X2" i="1"/>
  <c r="H14" i="1"/>
  <c r="N4" i="1"/>
  <c r="N21" i="1"/>
  <c r="O16" i="1"/>
  <c r="N5" i="1"/>
  <c r="O17" i="1"/>
  <c r="N8" i="1"/>
  <c r="O2" i="1"/>
  <c r="O19" i="1"/>
  <c r="T2" i="1"/>
  <c r="X4" i="1"/>
  <c r="H2" i="1"/>
  <c r="N10" i="1"/>
  <c r="X6" i="1"/>
  <c r="X16" i="1"/>
  <c r="AB2" i="1"/>
  <c r="H4" i="1"/>
  <c r="N11" i="1"/>
  <c r="O5" i="1"/>
  <c r="O22" i="1"/>
  <c r="N12" i="1"/>
  <c r="O6" i="1"/>
  <c r="O23" i="1"/>
  <c r="T4" i="1"/>
  <c r="T13" i="1"/>
  <c r="X8" i="1"/>
  <c r="O9" i="1"/>
  <c r="T5" i="1"/>
  <c r="N15" i="1"/>
  <c r="N18" i="1"/>
  <c r="P22" i="1" l="1"/>
  <c r="P4" i="1"/>
  <c r="P3" i="1"/>
  <c r="P20" i="1"/>
  <c r="P11" i="1"/>
  <c r="P17" i="1"/>
  <c r="P15" i="1"/>
  <c r="P13" i="1"/>
  <c r="P19" i="1"/>
  <c r="P2" i="1"/>
  <c r="P16" i="1"/>
  <c r="P5" i="1"/>
  <c r="P23" i="1"/>
  <c r="P10" i="1"/>
  <c r="P14" i="1"/>
  <c r="P8" i="1"/>
  <c r="P6" i="1"/>
  <c r="P18" i="1"/>
  <c r="P12" i="1"/>
  <c r="P21" i="1"/>
  <c r="P9" i="1"/>
</calcChain>
</file>

<file path=xl/sharedStrings.xml><?xml version="1.0" encoding="utf-8"?>
<sst xmlns="http://schemas.openxmlformats.org/spreadsheetml/2006/main" count="3729" uniqueCount="682">
  <si>
    <t>Year Born</t>
  </si>
  <si>
    <t>ageNum</t>
  </si>
  <si>
    <t>tasksPreBattery</t>
  </si>
  <si>
    <t>Name</t>
  </si>
  <si>
    <t>4Rev</t>
  </si>
  <si>
    <t>Jubilee</t>
  </si>
  <si>
    <t>Goodall</t>
  </si>
  <si>
    <t>Durrell</t>
  </si>
  <si>
    <t>wario</t>
  </si>
  <si>
    <t>athena</t>
  </si>
  <si>
    <t>Luigi</t>
  </si>
  <si>
    <t>herriot</t>
  </si>
  <si>
    <t>peach</t>
  </si>
  <si>
    <t>Bowser</t>
  </si>
  <si>
    <t>Vonnegut</t>
  </si>
  <si>
    <t>Mario</t>
  </si>
  <si>
    <t>Estelle</t>
  </si>
  <si>
    <t>Dickinson</t>
  </si>
  <si>
    <t>Darwin</t>
  </si>
  <si>
    <t>shy guy</t>
  </si>
  <si>
    <t>wenchang</t>
  </si>
  <si>
    <t>Gambit</t>
  </si>
  <si>
    <t>waluigi</t>
  </si>
  <si>
    <t>itzamna</t>
  </si>
  <si>
    <t>odin</t>
  </si>
  <si>
    <t>hawthorne</t>
  </si>
  <si>
    <t>Coutsteau</t>
  </si>
  <si>
    <t>4RevNewNorm</t>
  </si>
  <si>
    <t>4RevRawRank</t>
  </si>
  <si>
    <t>4RevNormRank</t>
  </si>
  <si>
    <t>5Rev</t>
  </si>
  <si>
    <t>5RevNewNorm</t>
  </si>
  <si>
    <t>5RevRawRank</t>
  </si>
  <si>
    <t>5RevNormRank</t>
  </si>
  <si>
    <t>4and5Raw</t>
  </si>
  <si>
    <t>4and5normed</t>
  </si>
  <si>
    <t>4and5RawRanks</t>
  </si>
  <si>
    <t>4and5NormRanked</t>
  </si>
  <si>
    <t>PT8</t>
  </si>
  <si>
    <t>PT8Norm</t>
  </si>
  <si>
    <t>PT8RawRank</t>
  </si>
  <si>
    <t>PT8NormRank</t>
  </si>
  <si>
    <t>SMTS</t>
  </si>
  <si>
    <t>STMSnorm</t>
  </si>
  <si>
    <t>SMTSrawRank</t>
  </si>
  <si>
    <t>SMTSNormRank</t>
  </si>
  <si>
    <t>DMTSintercept</t>
  </si>
  <si>
    <t>DMTSintNorm</t>
  </si>
  <si>
    <t>DMTSintRawRank</t>
  </si>
  <si>
    <t>DMTSintNormRank</t>
  </si>
  <si>
    <t>DMTSslope</t>
  </si>
  <si>
    <t>DMTSslopeNorm</t>
  </si>
  <si>
    <t>DMTSslopeRawRank</t>
  </si>
  <si>
    <t>DMTSslopeNormRank</t>
  </si>
  <si>
    <t>Spearman's Correlations</t>
  </si>
  <si>
    <t>Variable</t>
  </si>
  <si>
    <t>Spearman's rho</t>
  </si>
  <si>
    <t>—</t>
  </si>
  <si>
    <t>p-value</t>
  </si>
  <si>
    <t>0.002</t>
  </si>
  <si>
    <t>0.357</t>
  </si>
  <si>
    <t>0.123</t>
  </si>
  <si>
    <t>0.542</t>
  </si>
  <si>
    <t>0.025</t>
  </si>
  <si>
    <t>0.440</t>
  </si>
  <si>
    <t>0.364</t>
  </si>
  <si>
    <t>-0.058</t>
  </si>
  <si>
    <t>0.068</t>
  </si>
  <si>
    <t>0.151</t>
  </si>
  <si>
    <t>0.832</t>
  </si>
  <si>
    <t>0.322</t>
  </si>
  <si>
    <t>0.300</t>
  </si>
  <si>
    <t>0.019</t>
  </si>
  <si>
    <t>0.358</t>
  </si>
  <si>
    <t>0.193</t>
  </si>
  <si>
    <t>0.243</t>
  </si>
  <si>
    <t>0.944</t>
  </si>
  <si>
    <t>0.144</t>
  </si>
  <si>
    <t>0.074</t>
  </si>
  <si>
    <t>-0.324</t>
  </si>
  <si>
    <t>0.022</t>
  </si>
  <si>
    <t>0.252</t>
  </si>
  <si>
    <t>0.189</t>
  </si>
  <si>
    <t>0.932</t>
  </si>
  <si>
    <t>0.312</t>
  </si>
  <si>
    <t>-0.143</t>
  </si>
  <si>
    <t>-0.368</t>
  </si>
  <si>
    <t>-0.466</t>
  </si>
  <si>
    <t>-0.022</t>
  </si>
  <si>
    <t>0.143</t>
  </si>
  <si>
    <t>0.830</t>
  </si>
  <si>
    <t>0.525</t>
  </si>
  <si>
    <t>0.051</t>
  </si>
  <si>
    <t>0.930</t>
  </si>
  <si>
    <t>0.571</t>
  </si>
  <si>
    <t>&lt; .001</t>
  </si>
  <si>
    <t>* p &lt; .05, ** p &lt; .01, *** p &lt; .001</t>
  </si>
  <si>
    <t>PT8Last3</t>
  </si>
  <si>
    <t>PT8First3</t>
  </si>
  <si>
    <t>PT8Mid3</t>
  </si>
  <si>
    <t>F1</t>
  </si>
  <si>
    <t>f2</t>
  </si>
  <si>
    <t>f3</t>
  </si>
  <si>
    <t>m1</t>
  </si>
  <si>
    <t>m2</t>
  </si>
  <si>
    <t>m3</t>
  </si>
  <si>
    <t>l1</t>
  </si>
  <si>
    <t>l2</t>
  </si>
  <si>
    <t>l3</t>
  </si>
  <si>
    <t>avgf</t>
  </si>
  <si>
    <t>avgm</t>
  </si>
  <si>
    <t>avgl</t>
  </si>
  <si>
    <t>DMTSintmid</t>
  </si>
  <si>
    <t>DMTSintMidNorm</t>
  </si>
  <si>
    <t>DMTSintMidRawRank</t>
  </si>
  <si>
    <t>DMTSintMidNormRank</t>
  </si>
  <si>
    <t>DMTSMidslope</t>
  </si>
  <si>
    <t>DMTSMidslopeNorm</t>
  </si>
  <si>
    <t>DMTSMidslopeRawRank</t>
  </si>
  <si>
    <t>DMTSMidslopeNormRank</t>
  </si>
  <si>
    <t>DMTSLastInt</t>
  </si>
  <si>
    <t>DMTSLastSlope</t>
  </si>
  <si>
    <t>PT8first3Rank</t>
  </si>
  <si>
    <t>PT8Mid3Rank</t>
  </si>
  <si>
    <t>PT8Last3Rank</t>
  </si>
  <si>
    <t>2. PT8Mid3</t>
  </si>
  <si>
    <t>0.217</t>
  </si>
  <si>
    <t>0.195</t>
  </si>
  <si>
    <t>0.341</t>
  </si>
  <si>
    <t>0.437</t>
  </si>
  <si>
    <t>0.181</t>
  </si>
  <si>
    <t>4. DMTSintmid</t>
  </si>
  <si>
    <t>0.443</t>
  </si>
  <si>
    <t>-0.493</t>
  </si>
  <si>
    <t>-0.109</t>
  </si>
  <si>
    <t>0.075</t>
  </si>
  <si>
    <t>0.044</t>
  </si>
  <si>
    <t>0.688</t>
  </si>
  <si>
    <t>5. DMTSMidslope</t>
  </si>
  <si>
    <t>0.386</t>
  </si>
  <si>
    <t>-0.087</t>
  </si>
  <si>
    <t>0.149</t>
  </si>
  <si>
    <t>0.265</t>
  </si>
  <si>
    <t>0.126</t>
  </si>
  <si>
    <t>0.740</t>
  </si>
  <si>
    <t>0.582</t>
  </si>
  <si>
    <t>0.286</t>
  </si>
  <si>
    <t>6. tasksPreBattery</t>
  </si>
  <si>
    <t>-0.137</t>
  </si>
  <si>
    <t>-0.177</t>
  </si>
  <si>
    <t>0.387</t>
  </si>
  <si>
    <t>-0.172</t>
  </si>
  <si>
    <t>0.554</t>
  </si>
  <si>
    <t>0.113</t>
  </si>
  <si>
    <t>0.495</t>
  </si>
  <si>
    <t>7. ageNum</t>
  </si>
  <si>
    <t>-0.371</t>
  </si>
  <si>
    <t>-0.347</t>
  </si>
  <si>
    <t>0.453</t>
  </si>
  <si>
    <t>-0.167</t>
  </si>
  <si>
    <t>0.097</t>
  </si>
  <si>
    <t>0.059</t>
  </si>
  <si>
    <t>0.509</t>
  </si>
  <si>
    <t>4. DMTSLastInt</t>
  </si>
  <si>
    <t>0.486</t>
  </si>
  <si>
    <t>-0.190</t>
  </si>
  <si>
    <t>0.048</t>
  </si>
  <si>
    <t>0.465</t>
  </si>
  <si>
    <t>5. DMTSLastSlope</t>
  </si>
  <si>
    <t>0.338</t>
  </si>
  <si>
    <t>-0.157</t>
  </si>
  <si>
    <t>0.185</t>
  </si>
  <si>
    <t>0.547</t>
  </si>
  <si>
    <t>Chi-squared Test</t>
  </si>
  <si>
    <t>Value</t>
  </si>
  <si>
    <t>df</t>
  </si>
  <si>
    <t>p</t>
  </si>
  <si>
    <t>Model</t>
  </si>
  <si>
    <t>0.005</t>
  </si>
  <si>
    <t>Component Loadings</t>
  </si>
  <si>
    <t>PC1</t>
  </si>
  <si>
    <t>PC2</t>
  </si>
  <si>
    <t>Uniqueness</t>
  </si>
  <si>
    <t>0.844</t>
  </si>
  <si>
    <t>-0.798</t>
  </si>
  <si>
    <t>0.332</t>
  </si>
  <si>
    <t>0.253</t>
  </si>
  <si>
    <t>-0.437</t>
  </si>
  <si>
    <t>0.621</t>
  </si>
  <si>
    <t>0.423</t>
  </si>
  <si>
    <t>0.769</t>
  </si>
  <si>
    <t>0.412</t>
  </si>
  <si>
    <t>0.238</t>
  </si>
  <si>
    <t>0.695</t>
  </si>
  <si>
    <r>
      <t>Note.</t>
    </r>
    <r>
      <rPr>
        <sz val="11"/>
        <color theme="1"/>
        <rFont val="Calibri"/>
        <family val="2"/>
        <scheme val="minor"/>
      </rPr>
      <t xml:space="preserve">  No rotation method applied.</t>
    </r>
  </si>
  <si>
    <t>Component Characteristics</t>
  </si>
  <si>
    <t>Eigenvalue</t>
  </si>
  <si>
    <t>Proportion var.</t>
  </si>
  <si>
    <t>Cumulative</t>
  </si>
  <si>
    <t>Component 1</t>
  </si>
  <si>
    <t>0.344</t>
  </si>
  <si>
    <t>Component 2</t>
  </si>
  <si>
    <t>0.282</t>
  </si>
  <si>
    <t>0.625</t>
  </si>
  <si>
    <t>Pearson's Correlations</t>
  </si>
  <si>
    <t>SMTSnorm</t>
  </si>
  <si>
    <t>R4R5norm</t>
  </si>
  <si>
    <t>2d4dnorm</t>
  </si>
  <si>
    <t>PT8norm</t>
  </si>
  <si>
    <t>tasks pre battery</t>
  </si>
  <si>
    <t>Age</t>
  </si>
  <si>
    <t>1. SMTSnorm</t>
  </si>
  <si>
    <t>Pearson's r</t>
  </si>
  <si>
    <t>2. R4R5norm</t>
  </si>
  <si>
    <t>0.201</t>
  </si>
  <si>
    <t>3. 2d4dnorm</t>
  </si>
  <si>
    <t>0.785</t>
  </si>
  <si>
    <t>0.043</t>
  </si>
  <si>
    <t>4. PT8norm</t>
  </si>
  <si>
    <t>0.524</t>
  </si>
  <si>
    <t>0.227</t>
  </si>
  <si>
    <t>-0.166</t>
  </si>
  <si>
    <t>0.031</t>
  </si>
  <si>
    <t>0.336</t>
  </si>
  <si>
    <t>5. tasks pre battery</t>
  </si>
  <si>
    <t>-0.417</t>
  </si>
  <si>
    <t>-0.082</t>
  </si>
  <si>
    <t>0.069</t>
  </si>
  <si>
    <t>-0.258</t>
  </si>
  <si>
    <t>0.085</t>
  </si>
  <si>
    <t>0.716</t>
  </si>
  <si>
    <t>0.259</t>
  </si>
  <si>
    <t>6. Age</t>
  </si>
  <si>
    <t>-0.491</t>
  </si>
  <si>
    <t>-0.218</t>
  </si>
  <si>
    <t>0.011</t>
  </si>
  <si>
    <t>-0.350</t>
  </si>
  <si>
    <t>0.929</t>
  </si>
  <si>
    <t>0.038</t>
  </si>
  <si>
    <t>0.330</t>
  </si>
  <si>
    <t>0.964</t>
  </si>
  <si>
    <t>0.119</t>
  </si>
  <si>
    <t>RT</t>
  </si>
  <si>
    <t>DMTS</t>
  </si>
  <si>
    <t xml:space="preserve">Reversal </t>
  </si>
  <si>
    <t>Experience</t>
  </si>
  <si>
    <t>Reversal</t>
  </si>
  <si>
    <t>Exp</t>
  </si>
  <si>
    <t>1. SMTS</t>
  </si>
  <si>
    <t>2. PT8First3</t>
  </si>
  <si>
    <t>0.331</t>
  </si>
  <si>
    <t>3. DMTSintmid</t>
  </si>
  <si>
    <t>-0.613</t>
  </si>
  <si>
    <t>0.010</t>
  </si>
  <si>
    <t>4. DMTSMidslope</t>
  </si>
  <si>
    <t>-0.113</t>
  </si>
  <si>
    <t>0.666</t>
  </si>
  <si>
    <t>5. 4and5Raw</t>
  </si>
  <si>
    <t>0.159</t>
  </si>
  <si>
    <t>0.504</t>
  </si>
  <si>
    <t>-0.243</t>
  </si>
  <si>
    <t>0.289</t>
  </si>
  <si>
    <t>-0.409</t>
  </si>
  <si>
    <t>0.066</t>
  </si>
  <si>
    <t>2. PT8Last3</t>
  </si>
  <si>
    <t>0.463</t>
  </si>
  <si>
    <t>0.061</t>
  </si>
  <si>
    <t>-0.595</t>
  </si>
  <si>
    <t>0.012</t>
  </si>
  <si>
    <t>-0.270</t>
  </si>
  <si>
    <t>0.295</t>
  </si>
  <si>
    <t>0.292</t>
  </si>
  <si>
    <t>0.212</t>
  </si>
  <si>
    <t>-0.374</t>
  </si>
  <si>
    <t>0.095</t>
  </si>
  <si>
    <t>-0.559</t>
  </si>
  <si>
    <t>0.008</t>
  </si>
  <si>
    <t>2. PT8</t>
  </si>
  <si>
    <t>-0.375</t>
  </si>
  <si>
    <t>0.138</t>
  </si>
  <si>
    <t>0.001</t>
  </si>
  <si>
    <t>0.996</t>
  </si>
  <si>
    <t>0.228</t>
  </si>
  <si>
    <t>-0.090</t>
  </si>
  <si>
    <t>0.698</t>
  </si>
  <si>
    <t>-0.365</t>
  </si>
  <si>
    <t>0.104</t>
  </si>
  <si>
    <t>3. DMTSLastInt</t>
  </si>
  <si>
    <t>0.294</t>
  </si>
  <si>
    <t>4. DMTSLastSlope</t>
  </si>
  <si>
    <t>-0.316</t>
  </si>
  <si>
    <t>0.216</t>
  </si>
  <si>
    <t>-0.179</t>
  </si>
  <si>
    <t>0.491</t>
  </si>
  <si>
    <t>-0.283</t>
  </si>
  <si>
    <t>0.270</t>
  </si>
  <si>
    <t>0.583</t>
  </si>
  <si>
    <t>-0.064</t>
  </si>
  <si>
    <t>0.808</t>
  </si>
  <si>
    <t>3Rev</t>
  </si>
  <si>
    <t>5. DMTSintmid</t>
  </si>
  <si>
    <t>6. DMTSMidslope</t>
  </si>
  <si>
    <t>5. DMTSLastInt</t>
  </si>
  <si>
    <t>6. DMTSLastSlope</t>
  </si>
  <si>
    <t>0.489</t>
  </si>
  <si>
    <t>0.161</t>
  </si>
  <si>
    <t>0.040</t>
  </si>
  <si>
    <t>0.537</t>
  </si>
  <si>
    <t>0.283</t>
  </si>
  <si>
    <t>0.446</t>
  </si>
  <si>
    <t>0.256</t>
  </si>
  <si>
    <t>0.073</t>
  </si>
  <si>
    <t>0.456</t>
  </si>
  <si>
    <t>0.237</t>
  </si>
  <si>
    <t>0.057</t>
  </si>
  <si>
    <t>0.421</t>
  </si>
  <si>
    <t>0.485</t>
  </si>
  <si>
    <t>0.623</t>
  </si>
  <si>
    <t>0.092</t>
  </si>
  <si>
    <t>2 second delay</t>
  </si>
  <si>
    <t>4 second delay</t>
  </si>
  <si>
    <t>4th reversal</t>
  </si>
  <si>
    <t>5th reversal</t>
  </si>
  <si>
    <t>Spearman's Partial Correlations</t>
  </si>
  <si>
    <t>0.122</t>
  </si>
  <si>
    <t>0.654</t>
  </si>
  <si>
    <t>0.060</t>
  </si>
  <si>
    <t>0.831</t>
  </si>
  <si>
    <t>0.116</t>
  </si>
  <si>
    <t>0.052</t>
  </si>
  <si>
    <t>-0.161</t>
  </si>
  <si>
    <t>0.853</t>
  </si>
  <si>
    <t>0.551</t>
  </si>
  <si>
    <t>0.124</t>
  </si>
  <si>
    <t>0.032</t>
  </si>
  <si>
    <t>0.541</t>
  </si>
  <si>
    <t>0.376</t>
  </si>
  <si>
    <t>0.746</t>
  </si>
  <si>
    <t>0.897</t>
  </si>
  <si>
    <t>0.030</t>
  </si>
  <si>
    <t>0.236</t>
  </si>
  <si>
    <t>0.205</t>
  </si>
  <si>
    <t>-0.009</t>
  </si>
  <si>
    <t>-0.057</t>
  </si>
  <si>
    <t>0.315</t>
  </si>
  <si>
    <t>0.361</t>
  </si>
  <si>
    <t>0.974</t>
  </si>
  <si>
    <t>0.828</t>
  </si>
  <si>
    <t>0.176</t>
  </si>
  <si>
    <r>
      <t>Note.</t>
    </r>
    <r>
      <rPr>
        <sz val="11"/>
        <color theme="1"/>
        <rFont val="Calibri"/>
        <family val="2"/>
        <scheme val="minor"/>
      </rPr>
      <t xml:space="preserve">  Conditioned on variables: ageNum.</t>
    </r>
  </si>
  <si>
    <r>
      <t>Note.</t>
    </r>
    <r>
      <rPr>
        <sz val="11"/>
        <color theme="1"/>
        <rFont val="Calibri"/>
        <family val="2"/>
        <scheme val="minor"/>
      </rPr>
      <t xml:space="preserve">  Standard error of effect size (Fisher's z) is currently unavailable for non-parametric partial correlations.</t>
    </r>
  </si>
  <si>
    <t>0.077</t>
  </si>
  <si>
    <t>PT8Mid3Norm</t>
  </si>
  <si>
    <t>pairwise exclusion</t>
  </si>
  <si>
    <t>0.020</t>
  </si>
  <si>
    <t>-0.500</t>
  </si>
  <si>
    <t>0.620</t>
  </si>
  <si>
    <t>0.366</t>
  </si>
  <si>
    <t>-0.830</t>
  </si>
  <si>
    <t>0.275</t>
  </si>
  <si>
    <t>0.235</t>
  </si>
  <si>
    <t>0.764</t>
  </si>
  <si>
    <t>0.400</t>
  </si>
  <si>
    <t>0.257</t>
  </si>
  <si>
    <t>0.475</t>
  </si>
  <si>
    <t>0.768</t>
  </si>
  <si>
    <t>0.803</t>
  </si>
  <si>
    <t>0.297</t>
  </si>
  <si>
    <t>0.362</t>
  </si>
  <si>
    <t>0.254</t>
  </si>
  <si>
    <t>0.616</t>
  </si>
  <si>
    <t>listwise exclusion</t>
  </si>
  <si>
    <t>raw data, correlation matrix, loadings above 0,2</t>
  </si>
  <si>
    <t>0.734</t>
  </si>
  <si>
    <t>0.461</t>
  </si>
  <si>
    <t>-0.470</t>
  </si>
  <si>
    <t>0.754</t>
  </si>
  <si>
    <t>0.210</t>
  </si>
  <si>
    <t>0.868</t>
  </si>
  <si>
    <t>-0.241</t>
  </si>
  <si>
    <t>0.188</t>
  </si>
  <si>
    <t>0.646</t>
  </si>
  <si>
    <t>0.316</t>
  </si>
  <si>
    <t>0.482</t>
  </si>
  <si>
    <t>0.652</t>
  </si>
  <si>
    <t>0.577</t>
  </si>
  <si>
    <t>0.242</t>
  </si>
  <si>
    <t>0.320</t>
  </si>
  <si>
    <t>0.683</t>
  </si>
  <si>
    <t>rank data, correlation matrix, loadings above 0,2</t>
  </si>
  <si>
    <t>0.013</t>
  </si>
  <si>
    <t>0.350</t>
  </si>
  <si>
    <t>0.339</t>
  </si>
  <si>
    <t>0.689</t>
  </si>
  <si>
    <t>rank data, covariance matrix, loadings above 0,2</t>
  </si>
  <si>
    <t>DMTSLastIntNorm</t>
  </si>
  <si>
    <t>DMTSLastSlopeNorm</t>
  </si>
  <si>
    <t>Principal Component Analysis</t>
  </si>
  <si>
    <t>0.609</t>
  </si>
  <si>
    <t>-0.458</t>
  </si>
  <si>
    <t>0.419</t>
  </si>
  <si>
    <t>0.431</t>
  </si>
  <si>
    <t>-0.814</t>
  </si>
  <si>
    <t>0.152</t>
  </si>
  <si>
    <t>0.589</t>
  </si>
  <si>
    <t>0.560</t>
  </si>
  <si>
    <t>0.643</t>
  </si>
  <si>
    <t>0.459</t>
  </si>
  <si>
    <t>0.304</t>
  </si>
  <si>
    <t>0.321</t>
  </si>
  <si>
    <t>0.665</t>
  </si>
  <si>
    <t>DMTSLastIntRank</t>
  </si>
  <si>
    <t>DMTSLastSlopeRank</t>
  </si>
  <si>
    <t>0.278</t>
  </si>
  <si>
    <t>0.733</t>
  </si>
  <si>
    <t>0.901</t>
  </si>
  <si>
    <t>0.184</t>
  </si>
  <si>
    <t>0.775</t>
  </si>
  <si>
    <t>-0.292</t>
  </si>
  <si>
    <t>0.670</t>
  </si>
  <si>
    <t>0.416</t>
  </si>
  <si>
    <t>0.839</t>
  </si>
  <si>
    <t>0.231</t>
  </si>
  <si>
    <t>0.367</t>
  </si>
  <si>
    <t>0.327</t>
  </si>
  <si>
    <t>0.694</t>
  </si>
  <si>
    <t>Pairwise exclusion</t>
  </si>
  <si>
    <t>rank data, corr</t>
  </si>
  <si>
    <t>0.007</t>
  </si>
  <si>
    <t>0.372</t>
  </si>
  <si>
    <t>0.705</t>
  </si>
  <si>
    <t>rank data, covar</t>
  </si>
  <si>
    <t>firstSes</t>
  </si>
  <si>
    <t>firstRev</t>
  </si>
  <si>
    <t>secRev</t>
  </si>
  <si>
    <t>thirdRev</t>
  </si>
  <si>
    <t>fourthRev</t>
  </si>
  <si>
    <t>fifthRev</t>
  </si>
  <si>
    <t>1. firstSes</t>
  </si>
  <si>
    <t>n</t>
  </si>
  <si>
    <t>2. firstRev</t>
  </si>
  <si>
    <t>-0.091</t>
  </si>
  <si>
    <t>0.703</t>
  </si>
  <si>
    <t>3. secRev</t>
  </si>
  <si>
    <t>-0.077</t>
  </si>
  <si>
    <t>0.164</t>
  </si>
  <si>
    <t>0.476</t>
  </si>
  <si>
    <t>4. thirdRev</t>
  </si>
  <si>
    <t>-0.047</t>
  </si>
  <si>
    <t>0.045</t>
  </si>
  <si>
    <t>0.055</t>
  </si>
  <si>
    <t>0.837</t>
  </si>
  <si>
    <t>0.848</t>
  </si>
  <si>
    <t>0.804</t>
  </si>
  <si>
    <t>5. fourthRev</t>
  </si>
  <si>
    <t>0.198</t>
  </si>
  <si>
    <t>-0.053</t>
  </si>
  <si>
    <t>-0.007</t>
  </si>
  <si>
    <t>0.597</t>
  </si>
  <si>
    <t>**</t>
  </si>
  <si>
    <t>0.818</t>
  </si>
  <si>
    <t>0.975</t>
  </si>
  <si>
    <t>0.003</t>
  </si>
  <si>
    <t>6. fifthRev</t>
  </si>
  <si>
    <t>0.004</t>
  </si>
  <si>
    <t>0.047</t>
  </si>
  <si>
    <t>0.744</t>
  </si>
  <si>
    <t>***</t>
  </si>
  <si>
    <t>0.639</t>
  </si>
  <si>
    <t>0.985</t>
  </si>
  <si>
    <t>0.635</t>
  </si>
  <si>
    <t>0.834</t>
  </si>
  <si>
    <t>Note.  Conditioned on variables: ageNum.</t>
  </si>
  <si>
    <t>Note.  Standard error of effect size (Fisher's z) is currently unavailable for non-parametric partial correlations.</t>
  </si>
  <si>
    <t>0.397</t>
  </si>
  <si>
    <t>-0.061</t>
  </si>
  <si>
    <t>-0.284</t>
  </si>
  <si>
    <t>0.287</t>
  </si>
  <si>
    <t>0.365</t>
  </si>
  <si>
    <t>0.835</t>
  </si>
  <si>
    <t>0.369</t>
  </si>
  <si>
    <t>0.033</t>
  </si>
  <si>
    <t>0.492</t>
  </si>
  <si>
    <t>0.360</t>
  </si>
  <si>
    <t>0.894</t>
  </si>
  <si>
    <t>0.053</t>
  </si>
  <si>
    <t>0.171</t>
  </si>
  <si>
    <t>0.081</t>
  </si>
  <si>
    <t>0.258</t>
  </si>
  <si>
    <t>0.439</t>
  </si>
  <si>
    <t>0.757</t>
  </si>
  <si>
    <t>0.318</t>
  </si>
  <si>
    <t>0.463 (17)</t>
  </si>
  <si>
    <t>-0.058 (16)</t>
  </si>
  <si>
    <t>0.019 (16)</t>
  </si>
  <si>
    <t>0.195(18)</t>
  </si>
  <si>
    <t>-0.324 (18)</t>
  </si>
  <si>
    <t>-0.466 (18)</t>
  </si>
  <si>
    <t>-0.179 (17)</t>
  </si>
  <si>
    <t>-0.283 (17)</t>
  </si>
  <si>
    <t>0.292 (20)</t>
  </si>
  <si>
    <t>-0.374 (21)</t>
  </si>
  <si>
    <t>-0.559 (21)</t>
  </si>
  <si>
    <t>0.358 (18)</t>
  </si>
  <si>
    <t>0.486 (17)</t>
  </si>
  <si>
    <t>0.022 (18)</t>
  </si>
  <si>
    <t>-0.022 (18)</t>
  </si>
  <si>
    <t>0.338 (17)</t>
  </si>
  <si>
    <t>0.252 (18)</t>
  </si>
  <si>
    <t>0.143 (18)</t>
  </si>
  <si>
    <t>-0.137 (21)</t>
  </si>
  <si>
    <t>-0.371 (21)</t>
  </si>
  <si>
    <t>0.830 (22)</t>
  </si>
  <si>
    <t>0.341 (17)</t>
  </si>
  <si>
    <t>-0.109 (16)</t>
  </si>
  <si>
    <t>0.149 (16)</t>
  </si>
  <si>
    <t>0.195 (18)</t>
  </si>
  <si>
    <t>-0.493 (17)</t>
  </si>
  <si>
    <t>-0.087 (17)</t>
  </si>
  <si>
    <t>0.217 (20)</t>
  </si>
  <si>
    <t>-0.177 (21)</t>
  </si>
  <si>
    <t>-0.347 (21)</t>
  </si>
  <si>
    <t>0.265 (18)</t>
  </si>
  <si>
    <t>0.443 (17)</t>
  </si>
  <si>
    <t>0.387 (18)</t>
  </si>
  <si>
    <t>0.453 (18)</t>
  </si>
  <si>
    <t>0.386 (17)</t>
  </si>
  <si>
    <t>-0.172 (18)</t>
  </si>
  <si>
    <t>-0.167 (18)</t>
  </si>
  <si>
    <t xml:space="preserve">RT </t>
  </si>
  <si>
    <t>Spearman's Correlations - Middle Point of Training</t>
  </si>
  <si>
    <t>Reversal Learning</t>
  </si>
  <si>
    <t>DMTS Intercept</t>
  </si>
  <si>
    <t>DMTS Slope</t>
  </si>
  <si>
    <t>Spearman's Correlations - End Point of Training</t>
  </si>
  <si>
    <t xml:space="preserve">p </t>
  </si>
  <si>
    <t>Note.  No rotation method applied.</t>
  </si>
  <si>
    <t>pairwise deletion</t>
  </si>
  <si>
    <t>RT - Middle</t>
  </si>
  <si>
    <t>DMTS intercept</t>
  </si>
  <si>
    <t>PCA - Middle time point of training</t>
  </si>
  <si>
    <t>% Variance Explained</t>
  </si>
  <si>
    <t>Pairwise deletion</t>
  </si>
  <si>
    <r>
      <t>Listwise Deletion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16)</t>
    </r>
  </si>
  <si>
    <t>0.221</t>
  </si>
  <si>
    <t>-0.788</t>
  </si>
  <si>
    <t>0.460</t>
  </si>
  <si>
    <t>0.167</t>
  </si>
  <si>
    <t>0.514</t>
  </si>
  <si>
    <t>0.403</t>
  </si>
  <si>
    <t>0.593</t>
  </si>
  <si>
    <t>0.280</t>
  </si>
  <si>
    <t>0.570</t>
  </si>
  <si>
    <t>0.404</t>
  </si>
  <si>
    <t>0.644</t>
  </si>
  <si>
    <t>0.422</t>
  </si>
  <si>
    <t>0.342</t>
  </si>
  <si>
    <t>0.301</t>
  </si>
  <si>
    <t>PCA - End point of training</t>
  </si>
  <si>
    <t>PCA - Middle point of training</t>
  </si>
  <si>
    <t>-0.340</t>
  </si>
  <si>
    <t>0.637</t>
  </si>
  <si>
    <t>0.480</t>
  </si>
  <si>
    <t>-0.687</t>
  </si>
  <si>
    <t>0.540</t>
  </si>
  <si>
    <t>0.883</t>
  </si>
  <si>
    <t>0.218</t>
  </si>
  <si>
    <t>0.447</t>
  </si>
  <si>
    <t>0.612</t>
  </si>
  <si>
    <t>0.426</t>
  </si>
  <si>
    <t>0.516</t>
  </si>
  <si>
    <t>0.675</t>
  </si>
  <si>
    <t>0.306</t>
  </si>
  <si>
    <t>0.672</t>
  </si>
  <si>
    <t>Pairwise Deletion</t>
  </si>
  <si>
    <t>0.827</t>
  </si>
  <si>
    <t>-0.304</t>
  </si>
  <si>
    <t>0.817</t>
  </si>
  <si>
    <t>0.240</t>
  </si>
  <si>
    <t>0.767</t>
  </si>
  <si>
    <t>0.411</t>
  </si>
  <si>
    <t>0.747</t>
  </si>
  <si>
    <t>0.433</t>
  </si>
  <si>
    <t>0.721</t>
  </si>
  <si>
    <t>0.302</t>
  </si>
  <si>
    <t>0.356</t>
  </si>
  <si>
    <t>0.308</t>
  </si>
  <si>
    <t>0.664</t>
  </si>
  <si>
    <r>
      <t>Listwise deletion (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= 15)</t>
    </r>
  </si>
  <si>
    <r>
      <t>Listwise deletion (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= 16)</t>
    </r>
  </si>
  <si>
    <t>Middle</t>
  </si>
  <si>
    <t>End</t>
  </si>
  <si>
    <t>Prinicpal Component Analysis</t>
  </si>
  <si>
    <t>Athena</t>
  </si>
  <si>
    <t>Wenchang</t>
  </si>
  <si>
    <t>Itzamna</t>
  </si>
  <si>
    <t>Odin</t>
  </si>
  <si>
    <t>Shy guy</t>
  </si>
  <si>
    <t>Wario</t>
  </si>
  <si>
    <t>Waluigi</t>
  </si>
  <si>
    <t>Peach</t>
  </si>
  <si>
    <t>Herriot</t>
  </si>
  <si>
    <t>Hawthorne</t>
  </si>
  <si>
    <t>pPeach</t>
  </si>
  <si>
    <t>DMTS Intercept - Middle</t>
  </si>
  <si>
    <t>DMTS Middle - Slope</t>
  </si>
  <si>
    <t>DMTS Slope - End</t>
  </si>
  <si>
    <t>DMTS Intercept - End</t>
  </si>
  <si>
    <t>RT - End</t>
  </si>
  <si>
    <t>Tasks and Dependent Measures</t>
  </si>
  <si>
    <t>Subject Information</t>
  </si>
  <si>
    <t>0.264</t>
  </si>
  <si>
    <t>0.118</t>
  </si>
  <si>
    <t>0.691</t>
  </si>
  <si>
    <t>-0.525</t>
  </si>
  <si>
    <t>0.246</t>
  </si>
  <si>
    <t>0.093</t>
  </si>
  <si>
    <t>0.479</t>
  </si>
  <si>
    <t>0.842</t>
  </si>
  <si>
    <t>0.285</t>
  </si>
  <si>
    <t>0.442</t>
  </si>
  <si>
    <t>0.718</t>
  </si>
  <si>
    <t>Path Diagram</t>
  </si>
  <si>
    <t>Warning:  Degrees of freedom below 0, model is unidentified.</t>
  </si>
  <si>
    <t>Copy of Principal Component Analysis</t>
  </si>
  <si>
    <t>0.946</t>
  </si>
  <si>
    <t>0.789</t>
  </si>
  <si>
    <t>-0.178</t>
  </si>
  <si>
    <t>0.494</t>
  </si>
  <si>
    <t>0.824</t>
  </si>
  <si>
    <t>0.153</t>
  </si>
  <si>
    <t>0.298</t>
  </si>
  <si>
    <t>0.458</t>
  </si>
  <si>
    <t>0.717</t>
  </si>
  <si>
    <t>-0.486</t>
  </si>
  <si>
    <t>0.438</t>
  </si>
  <si>
    <t>0.865</t>
  </si>
  <si>
    <t>0.168</t>
  </si>
  <si>
    <t>0.277</t>
  </si>
  <si>
    <t>0.250</t>
  </si>
  <si>
    <t>0.576</t>
  </si>
  <si>
    <t>-0.680</t>
  </si>
  <si>
    <t>0.371</t>
  </si>
  <si>
    <t>0.692</t>
  </si>
  <si>
    <t>Principal Component Analysis - with age included</t>
  </si>
  <si>
    <t>0.434</t>
  </si>
  <si>
    <t>0.701</t>
  </si>
  <si>
    <t>-0.426</t>
  </si>
  <si>
    <t>0.550</t>
  </si>
  <si>
    <t>-0.524</t>
  </si>
  <si>
    <t>0.424</t>
  </si>
  <si>
    <t>0.851</t>
  </si>
  <si>
    <t>-0.042</t>
  </si>
  <si>
    <t>0.274</t>
  </si>
  <si>
    <t>0.457</t>
  </si>
  <si>
    <t>0.728</t>
  </si>
  <si>
    <t>0.260</t>
  </si>
  <si>
    <t>0.383</t>
  </si>
  <si>
    <t>Copy of Principal Component Analysis - with age included</t>
  </si>
  <si>
    <t>*but not included</t>
  </si>
  <si>
    <t>Principal Components Analysis</t>
  </si>
  <si>
    <t xml:space="preserve">Call: principal(r = minorRevisions_cogTest_v1[, c(14, 29, 33, 37)], </t>
  </si>
  <si>
    <t xml:space="preserve">    nfactors = 2, residuals = FALSE, rotate = "none", n.obs = NA, </t>
  </si>
  <si>
    <t xml:space="preserve">    covar = FALSE, scores = TRUE, missing = FALSE, impute = "median", </t>
  </si>
  <si>
    <t xml:space="preserve">    oblique.scores = TRUE, method = "regression", use = "pairwise", </t>
  </si>
  <si>
    <t xml:space="preserve">    cor = "spearman", correct = 0.5, weight = NULL)</t>
  </si>
  <si>
    <t>Standardized loadings (pattern matrix) based upon correlation matrix</t>
  </si>
  <si>
    <t xml:space="preserve">              PC1   PC2   h2   u2 com</t>
  </si>
  <si>
    <t>4and5Raw     0.83  0.03 0.70 0.30 1.0</t>
  </si>
  <si>
    <t>SMTS         0.25  0.90 0.88 0.12 1.2</t>
  </si>
  <si>
    <t>DMTSintmid   0.70 -0.51 0.75 0.25 1.8</t>
  </si>
  <si>
    <t>DMTSMidslope 0.72  0.14 0.53 0.47 1.1</t>
  </si>
  <si>
    <t xml:space="preserve">                       PC1  PC2</t>
  </si>
  <si>
    <t>SS loadings           1.76 1.09</t>
  </si>
  <si>
    <t>Proportion Var        0.44 0.27</t>
  </si>
  <si>
    <t>Cumulative Var        0.44 0.71</t>
  </si>
  <si>
    <t>Proportion Explained  0.62 0.38</t>
  </si>
  <si>
    <t>Cumulative Proportion 0.62 1.00</t>
  </si>
  <si>
    <t>Mean item complexity =  1.3</t>
  </si>
  <si>
    <t>Test of the hypothesis that 2 components are sufficient.</t>
  </si>
  <si>
    <t xml:space="preserve">The root mean square of the residuals (RMSR) is  0.16 </t>
  </si>
  <si>
    <t xml:space="preserve"> with the empirical chi square  6.4  with prob &lt;  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</si>
</sst>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 "/>
    </font>
    <font>
      <sz val="11"/>
      <color theme="1"/>
      <name val="Calibri  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1" fillId="0" borderId="0" xfId="0" applyFont="1"/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4" fillId="0" borderId="0" xfId="0" quotePrefix="1" applyFont="1" applyAlignment="1">
      <alignment horizontal="right" vertical="center"/>
    </xf>
    <xf numFmtId="0" fontId="1" fillId="4" borderId="0" xfId="0" quotePrefix="1" applyFont="1" applyFill="1" applyAlignment="1">
      <alignment horizontal="right" vertical="center"/>
    </xf>
    <xf numFmtId="0" fontId="0" fillId="3" borderId="0" xfId="0" quotePrefix="1" applyFill="1" applyAlignment="1">
      <alignment horizontal="right" vertical="center"/>
    </xf>
    <xf numFmtId="0" fontId="7" fillId="0" borderId="0" xfId="0" applyFont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 applyAlignment="1">
      <alignment horizontal="right" vertical="center"/>
    </xf>
    <xf numFmtId="0" fontId="6" fillId="0" borderId="0" xfId="0" quotePrefix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right" vertical="center"/>
    </xf>
    <xf numFmtId="0" fontId="7" fillId="0" borderId="7" xfId="0" applyFont="1" applyBorder="1"/>
    <xf numFmtId="0" fontId="6" fillId="0" borderId="7" xfId="0" applyFont="1" applyBorder="1" applyAlignment="1">
      <alignment horizontal="right" vertical="center"/>
    </xf>
    <xf numFmtId="0" fontId="8" fillId="0" borderId="0" xfId="0" quotePrefix="1" applyFont="1" applyAlignment="1">
      <alignment horizontal="righ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3" fontId="0" fillId="0" borderId="0" xfId="0" applyNumberFormat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0" xfId="0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6" xfId="0" applyBorder="1" applyAlignment="1">
      <alignment horizontal="right"/>
    </xf>
    <xf numFmtId="0" fontId="7" fillId="0" borderId="9" xfId="0" applyFont="1" applyBorder="1"/>
    <xf numFmtId="0" fontId="7" fillId="0" borderId="0" xfId="0" applyFont="1" applyAlignment="1">
      <alignment horizontal="right"/>
    </xf>
    <xf numFmtId="0" fontId="7" fillId="0" borderId="8" xfId="0" applyFont="1" applyBorder="1"/>
    <xf numFmtId="3" fontId="7" fillId="0" borderId="8" xfId="0" applyNumberFormat="1" applyFont="1" applyBorder="1" applyAlignment="1">
      <alignment horizontal="right"/>
    </xf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8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2" fontId="7" fillId="0" borderId="0" xfId="0" applyNumberFormat="1" applyFont="1"/>
    <xf numFmtId="0" fontId="7" fillId="0" borderId="10" xfId="0" applyFont="1" applyBorder="1"/>
    <xf numFmtId="0" fontId="0" fillId="0" borderId="10" xfId="0" applyBorder="1"/>
    <xf numFmtId="0" fontId="9" fillId="0" borderId="9" xfId="0" applyFont="1" applyBorder="1"/>
    <xf numFmtId="0" fontId="7" fillId="0" borderId="11" xfId="0" applyFont="1" applyBorder="1"/>
    <xf numFmtId="2" fontId="7" fillId="0" borderId="11" xfId="0" applyNumberFormat="1" applyFont="1" applyBorder="1"/>
    <xf numFmtId="2" fontId="7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5" borderId="0" xfId="0" applyFill="1"/>
    <xf numFmtId="0" fontId="1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9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2730-6B81-40D2-95C1-1707FCE15EFD}">
  <dimension ref="A1:AF24"/>
  <sheetViews>
    <sheetView zoomScale="90" zoomScaleNormal="90" workbookViewId="0">
      <pane xSplit="16" ySplit="21" topLeftCell="Q22" activePane="bottomRight" state="frozen"/>
      <selection pane="topRight" activeCell="Q1" sqref="Q1"/>
      <selection pane="bottomLeft" activeCell="A22" sqref="A22"/>
      <selection pane="bottomRight" activeCell="C30" sqref="C30"/>
    </sheetView>
  </sheetViews>
  <sheetFormatPr defaultRowHeight="15"/>
  <cols>
    <col min="9" max="9" width="10.7109375" customWidth="1"/>
  </cols>
  <sheetData>
    <row r="1" spans="1:3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</row>
    <row r="2" spans="1:32">
      <c r="A2">
        <v>2020</v>
      </c>
      <c r="B2">
        <v>1</v>
      </c>
      <c r="C2" s="2">
        <v>0</v>
      </c>
      <c r="D2" t="s">
        <v>9</v>
      </c>
      <c r="E2">
        <v>0.42</v>
      </c>
      <c r="F2" s="3">
        <f>STANDARDIZE(E2,AVERAGE(E2:E23),_xlfn.STDEV.S(E2:E23))</f>
        <v>-0.2002369854987931</v>
      </c>
      <c r="G2">
        <f>_xlfn.RANK.AVG(E2,E2:E23)</f>
        <v>13</v>
      </c>
      <c r="H2">
        <f>_xlfn.RANK.AVG(F2,F2:F23)</f>
        <v>13</v>
      </c>
      <c r="I2">
        <v>0.68</v>
      </c>
      <c r="J2" s="3">
        <f>STANDARDIZE(I2,AVERAGE(I2:I23),_xlfn.STDEV.S(I2:I23))</f>
        <v>0.68000382078682153</v>
      </c>
      <c r="K2">
        <f>_xlfn.RANK.AVG(I2,I2:I23)</f>
        <v>7.5</v>
      </c>
      <c r="L2">
        <f>_xlfn.RANK.AVG(J2,J2:J23)</f>
        <v>7.5</v>
      </c>
      <c r="M2">
        <f>AVERAGE(E2,I2)</f>
        <v>0.55000000000000004</v>
      </c>
      <c r="N2" s="3">
        <f>STANDARDIZE(M2,AVERAGE(M2:M23),_xlfn.STDEV.S(M2:M23))</f>
        <v>0.22913426980379251</v>
      </c>
      <c r="O2">
        <f>_xlfn.RANK.AVG(M2,M2:M23)</f>
        <v>10.5</v>
      </c>
      <c r="P2">
        <f>_xlfn.RANK.AVG(N2,N2:N23)</f>
        <v>10.5</v>
      </c>
      <c r="Q2" s="3">
        <v>-0.81652170000000002</v>
      </c>
      <c r="R2" s="3">
        <f>STANDARDIZE(Q2,AVERAGE(Q2:Q23),_xlfn.STDEV.S(Q2:Q23))</f>
        <v>0.53148476771825537</v>
      </c>
      <c r="S2">
        <f>_xlfn.RANK.AVG(Q2,Q2:Q23)</f>
        <v>8</v>
      </c>
      <c r="T2">
        <f>_xlfn.RANK.AVG(R2,R2:R23)</f>
        <v>8</v>
      </c>
      <c r="U2">
        <v>-18</v>
      </c>
      <c r="V2" s="3">
        <f>STANDARDIZE(U2,AVERAGE(U2:U23),_xlfn.STDEV.S(U2:U23))</f>
        <v>0.27368424620293486</v>
      </c>
      <c r="W2">
        <f>_xlfn.RANK.AVG(U2,U2:U23)</f>
        <v>10</v>
      </c>
      <c r="X2">
        <f>_xlfn.RANK.AVG(V2,V2:V23)</f>
        <v>10</v>
      </c>
      <c r="Y2">
        <v>0.97960000000000003</v>
      </c>
      <c r="Z2" s="3">
        <f>STANDARDIZE(Y2,AVERAGE(Y2:Y23),_xlfn.STDEV.S(Y2:Y23))</f>
        <v>-0.83100663077275649</v>
      </c>
      <c r="AA2">
        <f>_xlfn.RANK.AVG(Y2,Y2:Y23)</f>
        <v>14</v>
      </c>
      <c r="AB2">
        <f>_xlfn.RANK.AVG(Z2,Z2:Z23)</f>
        <v>14</v>
      </c>
      <c r="AC2">
        <v>-0.13919999999999999</v>
      </c>
      <c r="AD2" s="3">
        <f>STANDARDIZE(AC2,AVERAGE(AC2:AC23),_xlfn.STDEV.S(AC2:AC23))</f>
        <v>0.52477529064133799</v>
      </c>
      <c r="AE2">
        <f>_xlfn.RANK.AVG(AC2,AC2:AC23)</f>
        <v>8</v>
      </c>
      <c r="AF2">
        <f>_xlfn.RANK.AVG(AD2,AD2:AD23)</f>
        <v>8</v>
      </c>
    </row>
    <row r="3" spans="1:32">
      <c r="A3">
        <v>2017</v>
      </c>
      <c r="B3">
        <v>4</v>
      </c>
      <c r="C3" s="2">
        <v>2</v>
      </c>
      <c r="D3" t="s">
        <v>13</v>
      </c>
      <c r="E3">
        <v>0.4</v>
      </c>
      <c r="F3" s="3">
        <f>STANDARDIZE(E3,AVERAGE(E2:E23),_xlfn.STDEV.S(E2:E23))</f>
        <v>-0.29600250030256364</v>
      </c>
      <c r="G3">
        <f>_xlfn.RANK.AVG(E3,E2:E23)</f>
        <v>14</v>
      </c>
      <c r="H3">
        <f>_xlfn.RANK.AVG(F3,F2:F23)</f>
        <v>14</v>
      </c>
      <c r="I3">
        <v>0.64</v>
      </c>
      <c r="J3" s="3">
        <f>STANDARDIZE(I3,AVERAGE(I2:I23),_xlfn.STDEV.S(I2:I23))</f>
        <v>0.47453504040519195</v>
      </c>
      <c r="K3">
        <f>_xlfn.RANK.AVG(I3,I2:I23)</f>
        <v>9</v>
      </c>
      <c r="L3">
        <f>_xlfn.RANK.AVG(J3,J2:J23)</f>
        <v>9</v>
      </c>
      <c r="M3">
        <f t="shared" ref="M3:M23" si="0">AVERAGE(E3,I3)</f>
        <v>0.52</v>
      </c>
      <c r="N3" s="3">
        <f>STANDARDIZE(M3,AVERAGE(M2:M23),_xlfn.STDEV.S(M2:M23))</f>
        <v>6.5094963012441276E-2</v>
      </c>
      <c r="O3">
        <f>_xlfn.RANK.AVG(M3,M2:M23)</f>
        <v>12.5</v>
      </c>
      <c r="P3">
        <f>_xlfn.RANK.AVG(N3,N2:N23)</f>
        <v>12.5</v>
      </c>
      <c r="Q3" s="3">
        <v>-0.62544599999999995</v>
      </c>
      <c r="R3" s="3">
        <f>STANDARDIZE(Q3,AVERAGE(Q2:Q23),_xlfn.STDEV.S(Q2:Q23))</f>
        <v>1.2379196363274281</v>
      </c>
      <c r="S3">
        <f>_xlfn.RANK.AVG(Q3,Q2:Q23)</f>
        <v>1</v>
      </c>
      <c r="T3">
        <f>_xlfn.RANK.AVG(R3,R2:R23)</f>
        <v>1</v>
      </c>
      <c r="U3">
        <v>-10</v>
      </c>
      <c r="V3" s="3">
        <f>STANDARDIZE(U3,AVERAGE(U2:U23),_xlfn.STDEV.S(U2:U23))</f>
        <v>1.1494738340523263</v>
      </c>
      <c r="W3">
        <f>_xlfn.RANK.AVG(U3,U2:U23)</f>
        <v>3</v>
      </c>
      <c r="X3">
        <f>_xlfn.RANK.AVG(V3,V2:V23)</f>
        <v>3</v>
      </c>
      <c r="Y3">
        <v>1.2529999999999999</v>
      </c>
      <c r="Z3" s="3">
        <f>STANDARDIZE(Y3,AVERAGE(Y2:Y23),_xlfn.STDEV.S(Y2:Y23))</f>
        <v>0.15883963120446323</v>
      </c>
      <c r="AA3">
        <f>_xlfn.RANK.AVG(Y3,Y2:Y23)</f>
        <v>10</v>
      </c>
      <c r="AB3">
        <f>_xlfn.RANK.AVG(Z3,Z2:Z23)</f>
        <v>10</v>
      </c>
      <c r="AC3">
        <v>-0.1118</v>
      </c>
      <c r="AD3" s="3">
        <f>STANDARDIZE(AC3,AVERAGE(AC2:AC23),_xlfn.STDEV.S(AC2:AC23))</f>
        <v>0.660907780316079</v>
      </c>
      <c r="AE3">
        <f>_xlfn.RANK.AVG(AC3,AC2:AC23)</f>
        <v>4</v>
      </c>
      <c r="AF3">
        <f>_xlfn.RANK.AVG(AD3,AD2:AD23)</f>
        <v>4</v>
      </c>
    </row>
    <row r="4" spans="1:32">
      <c r="A4">
        <v>2008</v>
      </c>
      <c r="B4">
        <v>13</v>
      </c>
      <c r="C4" s="2">
        <v>5</v>
      </c>
      <c r="D4" t="s">
        <v>26</v>
      </c>
      <c r="E4">
        <v>0.06</v>
      </c>
      <c r="F4" s="3">
        <f>STANDARDIZE(E4,AVERAGE(E2:E23),_xlfn.STDEV.S(E2:E23))</f>
        <v>-1.9240162519666666</v>
      </c>
      <c r="G4">
        <f>_xlfn.RANK.AVG(E4,E2:E23)</f>
        <v>22</v>
      </c>
      <c r="H4">
        <f>_xlfn.RANK.AVG(F4,F2:F23)</f>
        <v>22</v>
      </c>
      <c r="I4">
        <v>0.18</v>
      </c>
      <c r="J4" s="3">
        <f>STANDARDIZE(I4,AVERAGE(I2:I23),_xlfn.STDEV.S(I2:I23))</f>
        <v>-1.8883559339835456</v>
      </c>
      <c r="K4">
        <f>_xlfn.RANK.AVG(I4,I2:I23)</f>
        <v>20</v>
      </c>
      <c r="L4">
        <f>_xlfn.RANK.AVG(J4,J2:J23)</f>
        <v>20</v>
      </c>
      <c r="M4">
        <f t="shared" si="0"/>
        <v>0.12</v>
      </c>
      <c r="N4" s="3">
        <f>STANDARDIZE(M4,AVERAGE(M2:M23),_xlfn.STDEV.S(M2:M23))</f>
        <v>-2.1220957942055731</v>
      </c>
      <c r="O4">
        <f>_xlfn.RANK.AVG(M4,M2:M23)</f>
        <v>21</v>
      </c>
      <c r="P4">
        <f>_xlfn.RANK.AVG(N4,N2:N23)</f>
        <v>21</v>
      </c>
      <c r="Q4" s="3">
        <v>-1.3786727000000001</v>
      </c>
      <c r="R4" s="3">
        <f>STANDARDIZE(Q4,AVERAGE(Q2:Q23),_xlfn.STDEV.S(Q2:Q23))</f>
        <v>-1.5468698730001351</v>
      </c>
      <c r="S4">
        <f>_xlfn.RANK.AVG(Q4,Q2:Q23)</f>
        <v>20</v>
      </c>
      <c r="T4">
        <f>_xlfn.RANK.AVG(R4,R2:R23)</f>
        <v>20</v>
      </c>
      <c r="U4">
        <v>-16</v>
      </c>
      <c r="V4" s="3">
        <f>STANDARDIZE(U4,AVERAGE(U2:U23),_xlfn.STDEV.S(U2:U23))</f>
        <v>0.49263164316528274</v>
      </c>
      <c r="W4">
        <f>_xlfn.RANK.AVG(U4,U2:U23)</f>
        <v>7</v>
      </c>
      <c r="X4">
        <f>_xlfn.RANK.AVG(V4,V2:V23)</f>
        <v>7</v>
      </c>
      <c r="Z4" s="3"/>
      <c r="AD4" s="3"/>
    </row>
    <row r="5" spans="1:32">
      <c r="A5">
        <v>2008</v>
      </c>
      <c r="B5">
        <v>13</v>
      </c>
      <c r="C5" s="2">
        <v>11</v>
      </c>
      <c r="D5" t="s">
        <v>18</v>
      </c>
      <c r="E5">
        <v>0.52</v>
      </c>
      <c r="F5" s="3">
        <f>STANDARDIZE(E5,AVERAGE(E2:E23),_xlfn.STDEV.S(E2:E23))</f>
        <v>0.27859058852006086</v>
      </c>
      <c r="G5">
        <f>_xlfn.RANK.AVG(E5,E2:E23)</f>
        <v>10</v>
      </c>
      <c r="H5">
        <f>_xlfn.RANK.AVG(F5,F2:F23)</f>
        <v>10</v>
      </c>
      <c r="I5">
        <v>0.68</v>
      </c>
      <c r="J5" s="3">
        <f>STANDARDIZE(I5,AVERAGE(I2:I23),_xlfn.STDEV.S(I2:I23))</f>
        <v>0.68000382078682153</v>
      </c>
      <c r="K5">
        <f>_xlfn.RANK.AVG(I5,I2:I23)</f>
        <v>7.5</v>
      </c>
      <c r="L5">
        <f>_xlfn.RANK.AVG(J5,J2:J23)</f>
        <v>7.5</v>
      </c>
      <c r="M5">
        <f t="shared" si="0"/>
        <v>0.60000000000000009</v>
      </c>
      <c r="N5" s="3">
        <f>STANDARDIZE(M5,AVERAGE(M2:M23),_xlfn.STDEV.S(M2:M23))</f>
        <v>0.50253311445604454</v>
      </c>
      <c r="O5">
        <f>_xlfn.RANK.AVG(M5,M2:M23)</f>
        <v>9</v>
      </c>
      <c r="P5">
        <f>_xlfn.RANK.AVG(N5,N2:N23)</f>
        <v>9</v>
      </c>
      <c r="Q5" s="3">
        <v>-0.91551963987899998</v>
      </c>
      <c r="R5" s="3">
        <f>STANDARDIZE(Q5,AVERAGE(Q2:Q23),_xlfn.STDEV.S(Q2:Q23))</f>
        <v>0.16547487399027166</v>
      </c>
      <c r="S5">
        <f>_xlfn.RANK.AVG(Q5,Q2:Q23)</f>
        <v>10</v>
      </c>
      <c r="T5">
        <f>_xlfn.RANK.AVG(R5,R2:R23)</f>
        <v>10</v>
      </c>
      <c r="V5" s="3"/>
      <c r="Y5">
        <v>1.421</v>
      </c>
      <c r="Z5" s="3">
        <f>STANDARDIZE(Y5,AVERAGE(Y2:Y23),_xlfn.STDEV.S(Y2:Y23))</f>
        <v>0.76708459101489901</v>
      </c>
      <c r="AA5">
        <f>_xlfn.RANK.AVG(Y5,Y2:Y23)</f>
        <v>5</v>
      </c>
      <c r="AB5">
        <f>_xlfn.RANK.AVG(Z5,Z2:Z23)</f>
        <v>5</v>
      </c>
      <c r="AC5">
        <v>-3.823E-2</v>
      </c>
      <c r="AD5" s="3">
        <f>STANDARDIZE(AC5,AVERAGE(AC2:AC23),_xlfn.STDEV.S(AC2:AC23))</f>
        <v>1.026428483431798</v>
      </c>
      <c r="AE5">
        <f>_xlfn.RANK.AVG(AC5,AC2:AC23)</f>
        <v>1</v>
      </c>
      <c r="AF5">
        <f>_xlfn.RANK.AVG(AD5,AD2:AD23)</f>
        <v>1</v>
      </c>
    </row>
    <row r="6" spans="1:32">
      <c r="A6">
        <v>2003</v>
      </c>
      <c r="B6">
        <v>18</v>
      </c>
      <c r="C6" s="2">
        <v>9</v>
      </c>
      <c r="D6" t="s">
        <v>17</v>
      </c>
      <c r="E6">
        <v>0.6</v>
      </c>
      <c r="F6" s="3">
        <f>STANDARDIZE(E6,AVERAGE(E2:E23),_xlfn.STDEV.S(E2:E23))</f>
        <v>0.66165264773514365</v>
      </c>
      <c r="G6">
        <f>_xlfn.RANK.AVG(E6,E2:E23)</f>
        <v>9</v>
      </c>
      <c r="H6">
        <f>_xlfn.RANK.AVG(F6,F2:F23)</f>
        <v>9</v>
      </c>
      <c r="I6">
        <v>0.5</v>
      </c>
      <c r="J6" s="3">
        <f>STANDARDIZE(I6,AVERAGE(I2:I23),_xlfn.STDEV.S(I2:I23))</f>
        <v>-0.24460569093051082</v>
      </c>
      <c r="K6">
        <f>_xlfn.RANK.AVG(I6,I2:I23)</f>
        <v>13</v>
      </c>
      <c r="L6">
        <f>_xlfn.RANK.AVG(J6,J2:J23)</f>
        <v>13</v>
      </c>
      <c r="M6">
        <f t="shared" si="0"/>
        <v>0.55000000000000004</v>
      </c>
      <c r="N6" s="3">
        <f>STANDARDIZE(M6,AVERAGE(M2:M23),_xlfn.STDEV.S(M2:M23))</f>
        <v>0.22913426980379251</v>
      </c>
      <c r="O6">
        <f>_xlfn.RANK.AVG(M6,M2:M23)</f>
        <v>10.5</v>
      </c>
      <c r="P6">
        <f>_xlfn.RANK.AVG(N6,N2:N23)</f>
        <v>10.5</v>
      </c>
      <c r="Q6" s="3">
        <v>-1.7678678000000001</v>
      </c>
      <c r="R6" s="3">
        <f>STANDARDIZE(Q6,AVERAGE(Q2:Q23),_xlfn.STDEV.S(Q2:Q23))</f>
        <v>-2.9857812015041456</v>
      </c>
      <c r="S6">
        <f>_xlfn.RANK.AVG(Q6,Q2:Q23)</f>
        <v>21</v>
      </c>
      <c r="T6">
        <f>_xlfn.RANK.AVG(R6,R2:R23)</f>
        <v>21</v>
      </c>
      <c r="U6">
        <v>-35</v>
      </c>
      <c r="V6" s="3">
        <f>STANDARDIZE(U6,AVERAGE(U2:U23),_xlfn.STDEV.S(U2:U23))</f>
        <v>-1.5873686279770221</v>
      </c>
      <c r="W6">
        <f>_xlfn.RANK.AVG(U6,U2:U23)</f>
        <v>17</v>
      </c>
      <c r="X6">
        <f>_xlfn.RANK.AVG(V6,V2:V23)</f>
        <v>17</v>
      </c>
      <c r="Y6">
        <v>1.39</v>
      </c>
      <c r="Z6" s="3">
        <f>STANDARDIZE(Y6,AVERAGE(Y2:Y23),_xlfn.STDEV.S(Y2:Y23))</f>
        <v>0.6548489139070206</v>
      </c>
      <c r="AA6">
        <f>_xlfn.RANK.AVG(Y6,Y2:Y23)</f>
        <v>6</v>
      </c>
      <c r="AB6">
        <f>_xlfn.RANK.AVG(Z6,Z2:Z23)</f>
        <v>6</v>
      </c>
      <c r="AC6">
        <v>-0.13189999999999999</v>
      </c>
      <c r="AD6" s="3">
        <f>STANDARDIZE(AC6,AVERAGE(AC2:AC23),_xlfn.STDEV.S(AC2:AC23))</f>
        <v>0.56104416562767412</v>
      </c>
      <c r="AE6">
        <f>_xlfn.RANK.AVG(AC6,AC2:AC23)</f>
        <v>6</v>
      </c>
      <c r="AF6">
        <f>_xlfn.RANK.AVG(AD6,AD2:AD23)</f>
        <v>6</v>
      </c>
    </row>
    <row r="7" spans="1:32">
      <c r="A7">
        <v>2008</v>
      </c>
      <c r="B7">
        <v>13</v>
      </c>
      <c r="C7" s="2">
        <v>6</v>
      </c>
      <c r="D7" t="s">
        <v>7</v>
      </c>
      <c r="E7">
        <v>0.32</v>
      </c>
      <c r="F7" s="3">
        <f>STANDARDIZE(E7,AVERAGE(E2:E23),_xlfn.STDEV.S(E2:E23))</f>
        <v>-0.67906455951764677</v>
      </c>
      <c r="G7">
        <f>_xlfn.RANK.AVG(E7,E2:E23)</f>
        <v>16</v>
      </c>
      <c r="H7">
        <f>_xlfn.RANK.AVG(F7,F2:F23)</f>
        <v>16</v>
      </c>
      <c r="J7" s="3"/>
      <c r="N7" s="3"/>
      <c r="Q7" s="3">
        <v>-0.74264199985150003</v>
      </c>
      <c r="R7" s="3">
        <f>STANDARDIZE(Q7,AVERAGE(Q2:Q23),_xlfn.STDEV.S(Q2:Q23))</f>
        <v>0.80462884761585962</v>
      </c>
      <c r="S7">
        <f>_xlfn.RANK.AVG(Q7,Q2:Q23)</f>
        <v>5</v>
      </c>
      <c r="T7">
        <f>_xlfn.RANK.AVG(R7,R2:R23)</f>
        <v>5</v>
      </c>
      <c r="V7" s="3"/>
      <c r="Y7">
        <v>0.96389999999999998</v>
      </c>
      <c r="Z7" s="3">
        <f>STANDARDIZE(Y7,AVERAGE(Y2:Y23),_xlfn.STDEV.S(Y2:Y23))</f>
        <v>-0.88784857046932708</v>
      </c>
      <c r="AA7">
        <f>_xlfn.RANK.AVG(Y7,Y2:Y23)</f>
        <v>16</v>
      </c>
      <c r="AB7">
        <f>_xlfn.RANK.AVG(Z7,Z2:Z23)</f>
        <v>16</v>
      </c>
      <c r="AC7">
        <v>-0.25280000000000002</v>
      </c>
      <c r="AD7" s="3">
        <f>STANDARDIZE(AC7,AVERAGE(AC2:AC23),_xlfn.STDEV.S(AC2:AC23))</f>
        <v>-3.9628024214523022E-2</v>
      </c>
      <c r="AE7">
        <f>_xlfn.RANK.AVG(AC7,AC2:AC23)</f>
        <v>13</v>
      </c>
      <c r="AF7">
        <f>_xlfn.RANK.AVG(AD7,AD2:AD23)</f>
        <v>13</v>
      </c>
    </row>
    <row r="8" spans="1:32">
      <c r="A8">
        <v>2003</v>
      </c>
      <c r="B8">
        <v>18</v>
      </c>
      <c r="C8" s="2">
        <v>6</v>
      </c>
      <c r="D8" t="s">
        <v>16</v>
      </c>
      <c r="E8">
        <v>0.44</v>
      </c>
      <c r="F8" s="3">
        <f>STANDARDIZE(E8,AVERAGE(E2:E23),_xlfn.STDEV.S(E2:E23))</f>
        <v>-0.10447147069502224</v>
      </c>
      <c r="G8">
        <f>_xlfn.RANK.AVG(E8,E2:E23)</f>
        <v>11.5</v>
      </c>
      <c r="H8">
        <f>_xlfn.RANK.AVG(F8,F2:F23)</f>
        <v>11.5</v>
      </c>
      <c r="I8">
        <v>0.44</v>
      </c>
      <c r="J8" s="3">
        <f>STANDARDIZE(I8,AVERAGE(I2:I23),_xlfn.STDEV.S(I2:I23))</f>
        <v>-0.55280886150295483</v>
      </c>
      <c r="K8">
        <f>_xlfn.RANK.AVG(I8,I2:I23)</f>
        <v>16</v>
      </c>
      <c r="L8">
        <f>_xlfn.RANK.AVG(J8,J2:J23)</f>
        <v>16</v>
      </c>
      <c r="M8">
        <f t="shared" si="0"/>
        <v>0.44</v>
      </c>
      <c r="N8" s="3">
        <f>STANDARDIZE(M8,AVERAGE(M2:M23),_xlfn.STDEV.S(M2:M23))</f>
        <v>-0.37234318843116165</v>
      </c>
      <c r="O8">
        <f>_xlfn.RANK.AVG(M8,M2:M23)</f>
        <v>14</v>
      </c>
      <c r="P8">
        <f>_xlfn.RANK.AVG(N8,N2:N23)</f>
        <v>14</v>
      </c>
      <c r="Q8" s="3">
        <v>-1.03592781839</v>
      </c>
      <c r="R8" s="3">
        <f>STANDARDIZE(Q8,AVERAGE(Q2:Q23),_xlfn.STDEV.S(Q2:Q23))</f>
        <v>-0.27969181003018784</v>
      </c>
      <c r="S8">
        <f>_xlfn.RANK.AVG(Q8,Q2:Q23)</f>
        <v>15</v>
      </c>
      <c r="T8">
        <f>_xlfn.RANK.AVG(R8,R2:R23)</f>
        <v>15</v>
      </c>
      <c r="U8">
        <v>-30</v>
      </c>
      <c r="V8" s="3">
        <f>STANDARDIZE(U8,AVERAGE(U2:U23),_xlfn.STDEV.S(U2:U23))</f>
        <v>-1.0400001355711523</v>
      </c>
      <c r="W8">
        <f>_xlfn.RANK.AVG(U8,U2:U23)</f>
        <v>14</v>
      </c>
      <c r="X8">
        <f>_xlfn.RANK.AVG(V8,V2:V23)</f>
        <v>14</v>
      </c>
      <c r="Y8">
        <v>1.3759999999999999</v>
      </c>
      <c r="Z8" s="3">
        <f>STANDARDIZE(Y8,AVERAGE(Y2:Y23),_xlfn.STDEV.S(Y2:Y23))</f>
        <v>0.60416183392281764</v>
      </c>
      <c r="AA8">
        <f>_xlfn.RANK.AVG(Y8,Y2:Y23)</f>
        <v>7</v>
      </c>
      <c r="AB8">
        <f>_xlfn.RANK.AVG(Z8,Z2:Z23)</f>
        <v>7</v>
      </c>
      <c r="AC8">
        <v>-0.09</v>
      </c>
      <c r="AD8" s="3">
        <f>STANDARDIZE(AC8,AVERAGE(AC2:AC23),_xlfn.STDEV.S(AC2:AC23))</f>
        <v>0.76921757137116498</v>
      </c>
      <c r="AE8">
        <f>_xlfn.RANK.AVG(AC8,AC2:AC23)</f>
        <v>2</v>
      </c>
      <c r="AF8">
        <f>_xlfn.RANK.AVG(AD8,AD2:AD23)</f>
        <v>2</v>
      </c>
    </row>
    <row r="9" spans="1:32">
      <c r="A9">
        <v>2004</v>
      </c>
      <c r="B9">
        <v>17</v>
      </c>
      <c r="C9" s="2">
        <v>9</v>
      </c>
      <c r="D9" t="s">
        <v>21</v>
      </c>
      <c r="E9">
        <v>0.76</v>
      </c>
      <c r="F9" s="3">
        <f>STANDARDIZE(E9,AVERAGE(E2:E23),_xlfn.STDEV.S(E2:E23))</f>
        <v>1.4277767661653098</v>
      </c>
      <c r="G9">
        <f>_xlfn.RANK.AVG(E9,E2:E23)</f>
        <v>1</v>
      </c>
      <c r="H9">
        <f>_xlfn.RANK.AVG(F9,F2:F23)</f>
        <v>1</v>
      </c>
      <c r="I9">
        <v>0.72</v>
      </c>
      <c r="J9" s="3">
        <f>STANDARDIZE(I9,AVERAGE(I2:I23),_xlfn.STDEV.S(I2:I23))</f>
        <v>0.8854726011684505</v>
      </c>
      <c r="K9">
        <f>_xlfn.RANK.AVG(I9,I2:I23)</f>
        <v>4.5</v>
      </c>
      <c r="L9">
        <f>_xlfn.RANK.AVG(J9,J2:J23)</f>
        <v>4.5</v>
      </c>
      <c r="M9">
        <f t="shared" si="0"/>
        <v>0.74</v>
      </c>
      <c r="N9" s="3">
        <f>STANDARDIZE(M9,AVERAGE(M2:M23),_xlfn.STDEV.S(M2:M23))</f>
        <v>1.2680498794823489</v>
      </c>
      <c r="O9">
        <f>_xlfn.RANK.AVG(M9,M2:M23)</f>
        <v>2</v>
      </c>
      <c r="P9">
        <f>_xlfn.RANK.AVG(N9,N2:N23)</f>
        <v>2</v>
      </c>
      <c r="Q9" s="3"/>
      <c r="R9" s="3"/>
      <c r="U9">
        <v>-14</v>
      </c>
      <c r="V9" s="3">
        <f>STANDARDIZE(U9,AVERAGE(U2:U23),_xlfn.STDEV.S(U2:U23))</f>
        <v>0.71157904012763062</v>
      </c>
      <c r="W9">
        <f>_xlfn.RANK.AVG(U9,U2:U23)</f>
        <v>4.5</v>
      </c>
      <c r="X9">
        <f>_xlfn.RANK.AVG(V9,V2:V23)</f>
        <v>4.5</v>
      </c>
      <c r="Y9">
        <v>1.4470000000000001</v>
      </c>
      <c r="Z9" s="3">
        <f>STANDARDIZE(Y9,AVERAGE(Y2:Y23),_xlfn.STDEV.S(Y2:Y23))</f>
        <v>0.86121773955699021</v>
      </c>
      <c r="AA9">
        <f>_xlfn.RANK.AVG(Y9,Y2:Y23)</f>
        <v>2.5</v>
      </c>
      <c r="AB9">
        <f>_xlfn.RANK.AVG(Z9,Z2:Z23)</f>
        <v>2.5</v>
      </c>
      <c r="AC9">
        <v>-0.20119999999999999</v>
      </c>
      <c r="AD9" s="3">
        <f>STANDARDIZE(AC9,AVERAGE(AC2:AC23),_xlfn.STDEV.S(AC2:AC23))</f>
        <v>0.21673827020944211</v>
      </c>
      <c r="AE9">
        <f>_xlfn.RANK.AVG(AC9,AC2:AC23)</f>
        <v>11</v>
      </c>
      <c r="AF9">
        <f>_xlfn.RANK.AVG(AD9,AD2:AD23)</f>
        <v>11</v>
      </c>
    </row>
    <row r="10" spans="1:32">
      <c r="A10">
        <v>2009</v>
      </c>
      <c r="B10">
        <v>12</v>
      </c>
      <c r="C10" s="2">
        <v>6</v>
      </c>
      <c r="D10" t="s">
        <v>6</v>
      </c>
      <c r="E10">
        <v>0.26</v>
      </c>
      <c r="F10" s="3">
        <f>STANDARDIZE(E10,AVERAGE(E2:E23),_xlfn.STDEV.S(E2:E23))</f>
        <v>-0.96636110392895902</v>
      </c>
      <c r="G10">
        <f>_xlfn.RANK.AVG(E10,E2:E23)</f>
        <v>17</v>
      </c>
      <c r="H10">
        <f>_xlfn.RANK.AVG(F10,F2:F23)</f>
        <v>17</v>
      </c>
      <c r="I10">
        <v>0.46</v>
      </c>
      <c r="J10" s="3">
        <f>STANDARDIZE(I10,AVERAGE(I2:I23),_xlfn.STDEV.S(I2:I23))</f>
        <v>-0.45007447131214007</v>
      </c>
      <c r="K10">
        <f>_xlfn.RANK.AVG(I10,I2:I23)</f>
        <v>14.5</v>
      </c>
      <c r="L10">
        <f>_xlfn.RANK.AVG(J10,J2:J23)</f>
        <v>14.5</v>
      </c>
      <c r="M10">
        <f t="shared" si="0"/>
        <v>0.36</v>
      </c>
      <c r="N10" s="3">
        <f>STANDARDIZE(M10,AVERAGE(M2:M23),_xlfn.STDEV.S(M2:M23))</f>
        <v>-0.80978133987476464</v>
      </c>
      <c r="O10">
        <f>_xlfn.RANK.AVG(M10,M2:M23)</f>
        <v>16</v>
      </c>
      <c r="P10">
        <f>_xlfn.RANK.AVG(N10,N2:N23)</f>
        <v>16</v>
      </c>
      <c r="Q10" s="3">
        <v>-0.72603255486999996</v>
      </c>
      <c r="R10" s="3">
        <f>STANDARDIZE(Q10,AVERAGE(Q2:Q23),_xlfn.STDEV.S(Q2:Q23))</f>
        <v>0.86603640013654792</v>
      </c>
      <c r="S10">
        <f>_xlfn.RANK.AVG(Q10,Q2:Q23)</f>
        <v>3</v>
      </c>
      <c r="T10">
        <f>_xlfn.RANK.AVG(R10,R2:R23)</f>
        <v>3</v>
      </c>
      <c r="U10">
        <v>-9</v>
      </c>
      <c r="V10" s="3">
        <f>STANDARDIZE(U10,AVERAGE(U2:U23),_xlfn.STDEV.S(U2:U23))</f>
        <v>1.2589475325335002</v>
      </c>
      <c r="W10">
        <f>_xlfn.RANK.AVG(U10,U2:U23)</f>
        <v>2</v>
      </c>
      <c r="X10">
        <f>_xlfn.RANK.AVG(V10,V2:V23)</f>
        <v>2</v>
      </c>
      <c r="Y10">
        <v>0.83450000000000002</v>
      </c>
      <c r="Z10" s="3">
        <f>STANDARDIZE(Y10,AVERAGE(Y2:Y23),_xlfn.STDEV.S(Y2:Y23))</f>
        <v>-1.3563420097518883</v>
      </c>
      <c r="AA10">
        <f>_xlfn.RANK.AVG(Y10,Y2:Y23)</f>
        <v>17</v>
      </c>
      <c r="AB10">
        <f>_xlfn.RANK.AVG(Z10,Z2:Z23)</f>
        <v>17</v>
      </c>
      <c r="AC10">
        <v>-0.17</v>
      </c>
      <c r="AD10" s="3">
        <f>STANDARDIZE(AC10,AVERAGE(AC2:AC23),_xlfn.STDEV.S(AC2:AC23))</f>
        <v>0.37175044823323478</v>
      </c>
      <c r="AE10">
        <f>_xlfn.RANK.AVG(AC10,AC2:AC23)</f>
        <v>10</v>
      </c>
      <c r="AF10">
        <f>_xlfn.RANK.AVG(AD10,AD2:AD23)</f>
        <v>10</v>
      </c>
    </row>
    <row r="11" spans="1:32">
      <c r="A11">
        <v>2003</v>
      </c>
      <c r="B11">
        <v>18</v>
      </c>
      <c r="C11" s="2">
        <v>9</v>
      </c>
      <c r="D11" t="s">
        <v>25</v>
      </c>
      <c r="E11">
        <v>0.34</v>
      </c>
      <c r="F11" s="3">
        <f>STANDARDIZE(E11,AVERAGE(E2:E23),_xlfn.STDEV.S(E2:E23))</f>
        <v>-0.58329904471387595</v>
      </c>
      <c r="G11">
        <f>_xlfn.RANK.AVG(E11,E2:E23)</f>
        <v>15</v>
      </c>
      <c r="H11">
        <f>_xlfn.RANK.AVG(F11,F2:F23)</f>
        <v>15</v>
      </c>
      <c r="I11">
        <v>0.14000000000000001</v>
      </c>
      <c r="J11" s="3">
        <f>STANDARDIZE(I11,AVERAGE(I2:I23),_xlfn.STDEV.S(I2:I23))</f>
        <v>-2.0938247143651751</v>
      </c>
      <c r="K11">
        <f>_xlfn.RANK.AVG(I11,I2:I23)</f>
        <v>21</v>
      </c>
      <c r="L11">
        <f>_xlfn.RANK.AVG(J11,J2:J23)</f>
        <v>21</v>
      </c>
      <c r="M11">
        <f t="shared" si="0"/>
        <v>0.24000000000000002</v>
      </c>
      <c r="N11" s="3">
        <f>STANDARDIZE(M11,AVERAGE(M2:M23),_xlfn.STDEV.S(M2:M23))</f>
        <v>-1.465938567040169</v>
      </c>
      <c r="O11">
        <f>_xlfn.RANK.AVG(M11,M2:M23)</f>
        <v>20</v>
      </c>
      <c r="P11">
        <f>_xlfn.RANK.AVG(N11,N2:N23)</f>
        <v>20</v>
      </c>
      <c r="Q11" s="3">
        <v>-1.11478915</v>
      </c>
      <c r="R11" s="3">
        <f>STANDARDIZE(Q11,AVERAGE(Q2:Q23),_xlfn.STDEV.S(Q2:Q23))</f>
        <v>-0.57125371159200189</v>
      </c>
      <c r="S11">
        <f>_xlfn.RANK.AVG(Q11,Q2:Q23)</f>
        <v>18</v>
      </c>
      <c r="T11">
        <f>_xlfn.RANK.AVG(R11,R2:R23)</f>
        <v>18</v>
      </c>
      <c r="U11">
        <v>-35</v>
      </c>
      <c r="V11" s="3">
        <f>STANDARDIZE(U11,AVERAGE(U2:U23),_xlfn.STDEV.S(U2:U23))</f>
        <v>-1.5873686279770221</v>
      </c>
      <c r="W11">
        <f>_xlfn.RANK.AVG(U11,U2:U23)</f>
        <v>17</v>
      </c>
      <c r="X11">
        <f>_xlfn.RANK.AVG(V11,V2:V23)</f>
        <v>17</v>
      </c>
      <c r="Z11" s="3"/>
      <c r="AD11" s="3"/>
    </row>
    <row r="12" spans="1:32">
      <c r="A12">
        <v>2009</v>
      </c>
      <c r="B12">
        <v>12</v>
      </c>
      <c r="C12" s="2">
        <v>7</v>
      </c>
      <c r="D12" t="s">
        <v>11</v>
      </c>
      <c r="E12">
        <v>0.7</v>
      </c>
      <c r="F12" s="3">
        <f>STANDARDIZE(E12,AVERAGE(E2:E23),_xlfn.STDEV.S(E2:E23))</f>
        <v>1.1404802217539973</v>
      </c>
      <c r="G12">
        <f>_xlfn.RANK.AVG(E12,E2:E23)</f>
        <v>4</v>
      </c>
      <c r="H12">
        <f>_xlfn.RANK.AVG(F12,F2:F23)</f>
        <v>4</v>
      </c>
      <c r="I12">
        <v>0.34</v>
      </c>
      <c r="J12" s="3">
        <f>STANDARDIZE(I12,AVERAGE(I2:I23),_xlfn.STDEV.S(I2:I23))</f>
        <v>-1.0664808124570282</v>
      </c>
      <c r="K12">
        <f>_xlfn.RANK.AVG(I12,I2:I23)</f>
        <v>18.5</v>
      </c>
      <c r="L12">
        <f>_xlfn.RANK.AVG(J12,J2:J23)</f>
        <v>18.5</v>
      </c>
      <c r="M12">
        <f t="shared" si="0"/>
        <v>0.52</v>
      </c>
      <c r="N12" s="3">
        <f>STANDARDIZE(M12,AVERAGE(M2:M23),_xlfn.STDEV.S(M2:M23))</f>
        <v>6.5094963012441276E-2</v>
      </c>
      <c r="O12">
        <f>_xlfn.RANK.AVG(M12,M2:M23)</f>
        <v>12.5</v>
      </c>
      <c r="P12">
        <f>_xlfn.RANK.AVG(N12,N2:N23)</f>
        <v>12.5</v>
      </c>
      <c r="Q12" s="3">
        <v>-0.68680399999999997</v>
      </c>
      <c r="R12" s="3">
        <f>STANDARDIZE(Q12,AVERAGE(Q2:Q23),_xlfn.STDEV.S(Q2:Q23))</f>
        <v>1.0110701171676311</v>
      </c>
      <c r="S12">
        <f>_xlfn.RANK.AVG(Q12,Q2:Q23)</f>
        <v>2</v>
      </c>
      <c r="T12">
        <f>_xlfn.RANK.AVG(R12,R2:R23)</f>
        <v>2</v>
      </c>
      <c r="U12">
        <v>-17</v>
      </c>
      <c r="V12" s="3">
        <f>STANDARDIZE(U12,AVERAGE(U2:U23),_xlfn.STDEV.S(U2:U23))</f>
        <v>0.3831579446841088</v>
      </c>
      <c r="W12">
        <f>_xlfn.RANK.AVG(U12,U2:U23)</f>
        <v>8.5</v>
      </c>
      <c r="X12">
        <f>_xlfn.RANK.AVG(V12,V2:V23)</f>
        <v>8.5</v>
      </c>
      <c r="Y12">
        <v>1.137</v>
      </c>
      <c r="Z12" s="3">
        <f>STANDARDIZE(Y12,AVERAGE(Y2:Y23),_xlfn.STDEV.S(Y2:Y23))</f>
        <v>-0.26113903152178924</v>
      </c>
      <c r="AA12">
        <f>_xlfn.RANK.AVG(Y12,Y2:Y23)</f>
        <v>12</v>
      </c>
      <c r="AB12">
        <f>_xlfn.RANK.AVG(Z12,Z2:Z23)</f>
        <v>12</v>
      </c>
      <c r="AC12">
        <v>-0.85650000000000004</v>
      </c>
      <c r="AD12" s="3">
        <f>STANDARDIZE(AC12,AVERAGE(AC2:AC23),_xlfn.STDEV.S(AC2:AC23))</f>
        <v>-3.0390143021941287</v>
      </c>
      <c r="AE12">
        <f>_xlfn.RANK.AVG(AC12,AC2:AC23)</f>
        <v>18</v>
      </c>
      <c r="AF12">
        <f>_xlfn.RANK.AVG(AD12,AD2:AD23)</f>
        <v>18</v>
      </c>
    </row>
    <row r="13" spans="1:32">
      <c r="A13">
        <v>2019</v>
      </c>
      <c r="B13">
        <v>2</v>
      </c>
      <c r="C13" s="2">
        <v>2</v>
      </c>
      <c r="D13" t="s">
        <v>23</v>
      </c>
      <c r="E13">
        <v>0.62</v>
      </c>
      <c r="F13" s="3">
        <f>STANDARDIZE(E13,AVERAGE(E2:E23),_xlfn.STDEV.S(E2:E23))</f>
        <v>0.75741816253891447</v>
      </c>
      <c r="G13">
        <f>_xlfn.RANK.AVG(E13,E2:E23)</f>
        <v>7.5</v>
      </c>
      <c r="H13">
        <f>_xlfn.RANK.AVG(F13,F2:F23)</f>
        <v>7.5</v>
      </c>
      <c r="I13">
        <v>0.72</v>
      </c>
      <c r="J13" s="3">
        <f>STANDARDIZE(I13,AVERAGE(I2:I23),_xlfn.STDEV.S(I2:I23))</f>
        <v>0.8854726011684505</v>
      </c>
      <c r="K13">
        <f>_xlfn.RANK.AVG(I13,I2:I23)</f>
        <v>4.5</v>
      </c>
      <c r="L13">
        <f>_xlfn.RANK.AVG(J13,J2:J23)</f>
        <v>4.5</v>
      </c>
      <c r="M13">
        <f t="shared" si="0"/>
        <v>0.66999999999999993</v>
      </c>
      <c r="N13" s="3">
        <f>STANDARDIZE(M13,AVERAGE(M2:M23),_xlfn.STDEV.S(M2:M23))</f>
        <v>0.88529149696919618</v>
      </c>
      <c r="O13">
        <f>_xlfn.RANK.AVG(M13,M2:M23)</f>
        <v>5</v>
      </c>
      <c r="P13">
        <f>_xlfn.RANK.AVG(N13,N2:N23)</f>
        <v>5</v>
      </c>
      <c r="Q13" s="3">
        <v>-0.7384609999135</v>
      </c>
      <c r="R13" s="3">
        <f>STANDARDIZE(Q13,AVERAGE(Q2:Q23),_xlfn.STDEV.S(Q2:Q23))</f>
        <v>0.82008661719020115</v>
      </c>
      <c r="S13">
        <f>_xlfn.RANK.AVG(Q13,Q2:Q23)</f>
        <v>4</v>
      </c>
      <c r="T13">
        <f>_xlfn.RANK.AVG(R13,R2:R23)</f>
        <v>4</v>
      </c>
      <c r="V13" s="3"/>
      <c r="Z13" s="3"/>
      <c r="AD13" s="3"/>
    </row>
    <row r="14" spans="1:32">
      <c r="A14">
        <v>2004</v>
      </c>
      <c r="B14">
        <v>17</v>
      </c>
      <c r="C14" s="2">
        <v>9</v>
      </c>
      <c r="D14" t="s">
        <v>5</v>
      </c>
      <c r="E14">
        <v>0.22</v>
      </c>
      <c r="F14" s="3">
        <f>STANDARDIZE(E14,AVERAGE(E2:E23),_xlfn.STDEV.S(E2:E23))</f>
        <v>-1.1578921335365004</v>
      </c>
      <c r="G14">
        <f>_xlfn.RANK.AVG(E14,E2:E23)</f>
        <v>19.5</v>
      </c>
      <c r="H14">
        <f>_xlfn.RANK.AVG(F14,F2:F23)</f>
        <v>19.5</v>
      </c>
      <c r="I14">
        <v>0.46</v>
      </c>
      <c r="J14" s="3">
        <f>STANDARDIZE(I14,AVERAGE(I2:I23),_xlfn.STDEV.S(I2:I23))</f>
        <v>-0.45007447131214007</v>
      </c>
      <c r="K14">
        <f>_xlfn.RANK.AVG(I14,I2:I23)</f>
        <v>14.5</v>
      </c>
      <c r="L14">
        <f>_xlfn.RANK.AVG(J14,J2:J23)</f>
        <v>14.5</v>
      </c>
      <c r="M14">
        <f t="shared" si="0"/>
        <v>0.34</v>
      </c>
      <c r="N14" s="3">
        <f>STANDARDIZE(M14,AVERAGE(M2:M23),_xlfn.STDEV.S(M2:M23))</f>
        <v>-0.91914087773566511</v>
      </c>
      <c r="O14">
        <f>_xlfn.RANK.AVG(M14,M2:M23)</f>
        <v>17</v>
      </c>
      <c r="P14">
        <f>_xlfn.RANK.AVG(N14,N2:N23)</f>
        <v>17</v>
      </c>
      <c r="Q14" s="3">
        <v>-0.95625738566700003</v>
      </c>
      <c r="R14" s="3">
        <f>STANDARDIZE(Q14,AVERAGE(Q2:Q23),_xlfn.STDEV.S(Q2:Q23))</f>
        <v>1.4861456935252714E-2</v>
      </c>
      <c r="S14">
        <f>_xlfn.RANK.AVG(Q14,Q2:Q23)</f>
        <v>14</v>
      </c>
      <c r="T14">
        <f>_xlfn.RANK.AVG(R14,R2:R23)</f>
        <v>14</v>
      </c>
      <c r="U14">
        <v>-35</v>
      </c>
      <c r="V14" s="3">
        <f>STANDARDIZE(U14,AVERAGE(U2:U23),_xlfn.STDEV.S(U2:U23))</f>
        <v>-1.5873686279770221</v>
      </c>
      <c r="W14">
        <f>_xlfn.RANK.AVG(U14,U2:U23)</f>
        <v>17</v>
      </c>
      <c r="X14">
        <f>_xlfn.RANK.AVG(V14,V2:V23)</f>
        <v>17</v>
      </c>
      <c r="Y14">
        <v>0.55079999999999996</v>
      </c>
      <c r="Z14" s="3">
        <f>STANDARDIZE(Y14,AVERAGE(Y2:Y23),_xlfn.STDEV.S(Y2:Y23))</f>
        <v>-2.3834794805746293</v>
      </c>
      <c r="AA14">
        <f>_xlfn.RANK.AVG(Y14,Y2:Y23)</f>
        <v>18</v>
      </c>
      <c r="AB14">
        <f>_xlfn.RANK.AVG(Z14,Z2:Z23)</f>
        <v>18</v>
      </c>
      <c r="AC14">
        <v>-0.38490000000000002</v>
      </c>
      <c r="AD14" s="3">
        <f>STANDARDIZE(AC14,AVERAGE(AC2:AC23),_xlfn.STDEV.S(AC2:AC23))</f>
        <v>-0.69594561129603016</v>
      </c>
      <c r="AE14">
        <f>_xlfn.RANK.AVG(AC14,AC2:AC23)</f>
        <v>15</v>
      </c>
      <c r="AF14">
        <f>_xlfn.RANK.AVG(AD14,AD2:AD23)</f>
        <v>15</v>
      </c>
    </row>
    <row r="15" spans="1:32">
      <c r="A15">
        <v>2017</v>
      </c>
      <c r="B15">
        <v>4</v>
      </c>
      <c r="C15" s="2">
        <v>0</v>
      </c>
      <c r="D15" t="s">
        <v>10</v>
      </c>
      <c r="E15">
        <v>0.24</v>
      </c>
      <c r="F15" s="3">
        <f>STANDARDIZE(E15,AVERAGE(E2:E23),_xlfn.STDEV.S(E2:E23))</f>
        <v>-1.0621266187327298</v>
      </c>
      <c r="G15">
        <f>_xlfn.RANK.AVG(E15,E2:E23)</f>
        <v>18</v>
      </c>
      <c r="H15">
        <f>_xlfn.RANK.AVG(F15,F2:F23)</f>
        <v>18</v>
      </c>
      <c r="I15">
        <v>0.52</v>
      </c>
      <c r="J15" s="3">
        <f>STANDARDIZE(I15,AVERAGE(I2:I23),_xlfn.STDEV.S(I2:I23))</f>
        <v>-0.14187130073969606</v>
      </c>
      <c r="K15">
        <f>_xlfn.RANK.AVG(I15,I2:I23)</f>
        <v>12</v>
      </c>
      <c r="L15">
        <f>_xlfn.RANK.AVG(J15,J2:J23)</f>
        <v>12</v>
      </c>
      <c r="M15">
        <f t="shared" si="0"/>
        <v>0.38</v>
      </c>
      <c r="N15" s="3">
        <f>STANDARDIZE(M15,AVERAGE(M2:M23),_xlfn.STDEV.S(M2:M23))</f>
        <v>-0.70042180201386384</v>
      </c>
      <c r="O15">
        <f>_xlfn.RANK.AVG(M15,M2:M23)</f>
        <v>15</v>
      </c>
      <c r="P15">
        <f>_xlfn.RANK.AVG(N15,N2:N23)</f>
        <v>15</v>
      </c>
      <c r="Q15" s="3">
        <v>-0.93845160389037052</v>
      </c>
      <c r="R15" s="3">
        <f>STANDARDIZE(Q15,AVERAGE(Q2:Q23),_xlfn.STDEV.S(Q2:Q23))</f>
        <v>8.0692041933014658E-2</v>
      </c>
      <c r="S15">
        <f>_xlfn.RANK.AVG(Q15,Q2:Q23)</f>
        <v>12</v>
      </c>
      <c r="T15">
        <f>_xlfn.RANK.AVG(R15,R2:R23)</f>
        <v>12</v>
      </c>
      <c r="U15">
        <v>-31</v>
      </c>
      <c r="V15" s="3">
        <f>STANDARDIZE(U15,AVERAGE(U2:U23),_xlfn.STDEV.S(U2:U23))</f>
        <v>-1.1494738340523263</v>
      </c>
      <c r="W15">
        <f>_xlfn.RANK.AVG(U15,U2:U23)</f>
        <v>15</v>
      </c>
      <c r="X15">
        <f>_xlfn.RANK.AVG(V15,V2:V23)</f>
        <v>15</v>
      </c>
      <c r="Y15">
        <v>1.0249999999999999</v>
      </c>
      <c r="Z15" s="3">
        <f>STANDARDIZE(Y15,AVERAGE(Y2:Y23),_xlfn.STDEV.S(Y2:Y23))</f>
        <v>-0.66663567139541313</v>
      </c>
      <c r="AA15">
        <f>_xlfn.RANK.AVG(Y15,Y2:Y23)</f>
        <v>13</v>
      </c>
      <c r="AB15">
        <f>_xlfn.RANK.AVG(Z15,Z2:Z23)</f>
        <v>13</v>
      </c>
      <c r="AC15">
        <v>-0.46500000000000002</v>
      </c>
      <c r="AD15" s="3">
        <f>STANDARDIZE(AC15,AVERAGE(AC2:AC23),_xlfn.STDEV.S(AC2:AC23))</f>
        <v>-1.0939095683378828</v>
      </c>
      <c r="AE15">
        <f>_xlfn.RANK.AVG(AC15,AC2:AC23)</f>
        <v>16</v>
      </c>
      <c r="AF15">
        <f>_xlfn.RANK.AVG(AD15,AD2:AD23)</f>
        <v>16</v>
      </c>
    </row>
    <row r="16" spans="1:32">
      <c r="A16">
        <v>2017</v>
      </c>
      <c r="B16">
        <v>4</v>
      </c>
      <c r="C16" s="2">
        <v>0</v>
      </c>
      <c r="D16" t="s">
        <v>15</v>
      </c>
      <c r="E16">
        <v>0.66</v>
      </c>
      <c r="F16" s="3">
        <f>STANDARDIZE(E16,AVERAGE(E2:E23),_xlfn.STDEV.S(E2:E23))</f>
        <v>0.94894919214645612</v>
      </c>
      <c r="G16">
        <f>_xlfn.RANK.AVG(E16,E2:E23)</f>
        <v>6</v>
      </c>
      <c r="H16">
        <f>_xlfn.RANK.AVG(F16,F2:F23)</f>
        <v>6</v>
      </c>
      <c r="I16">
        <v>0.57999999999999996</v>
      </c>
      <c r="J16" s="3">
        <f>STANDARDIZE(I16,AVERAGE(I2:I23),_xlfn.STDEV.S(I2:I23))</f>
        <v>0.16633186983274767</v>
      </c>
      <c r="K16">
        <f>_xlfn.RANK.AVG(I16,I2:I23)</f>
        <v>11</v>
      </c>
      <c r="L16">
        <f>_xlfn.RANK.AVG(J16,J2:J23)</f>
        <v>11</v>
      </c>
      <c r="M16">
        <f t="shared" si="0"/>
        <v>0.62</v>
      </c>
      <c r="N16" s="3">
        <f>STANDARDIZE(M16,AVERAGE(M2:M23),_xlfn.STDEV.S(M2:M23))</f>
        <v>0.61189265231694479</v>
      </c>
      <c r="O16">
        <f>_xlfn.RANK.AVG(M16,M2:M23)</f>
        <v>7.5</v>
      </c>
      <c r="P16">
        <f>_xlfn.RANK.AVG(N16,N2:N23)</f>
        <v>7.5</v>
      </c>
      <c r="Q16" s="3">
        <v>-1.056948</v>
      </c>
      <c r="R16" s="3">
        <f>STANDARDIZE(Q16,AVERAGE(Q2:Q23),_xlfn.STDEV.S(Q2:Q23))</f>
        <v>-0.3574065023421944</v>
      </c>
      <c r="S16">
        <f>_xlfn.RANK.AVG(Q16,Q2:Q23)</f>
        <v>16</v>
      </c>
      <c r="T16">
        <f>_xlfn.RANK.AVG(R16,R2:R23)</f>
        <v>16</v>
      </c>
      <c r="U16">
        <v>-25</v>
      </c>
      <c r="V16" s="3">
        <f>STANDARDIZE(U16,AVERAGE(U2:U23),_xlfn.STDEV.S(U2:U23))</f>
        <v>-0.49263164316528274</v>
      </c>
      <c r="W16">
        <f>_xlfn.RANK.AVG(U16,U2:U23)</f>
        <v>13</v>
      </c>
      <c r="X16">
        <f>_xlfn.RANK.AVG(V16,V2:V23)</f>
        <v>13</v>
      </c>
      <c r="Y16">
        <v>1.349</v>
      </c>
      <c r="Z16" s="3">
        <f>STANDARDIZE(Y16,AVERAGE(Y2:Y23),_xlfn.STDEV.S(Y2:Y23))</f>
        <v>0.50640817966756935</v>
      </c>
      <c r="AA16">
        <f>_xlfn.RANK.AVG(Y16,Y2:Y23)</f>
        <v>8</v>
      </c>
      <c r="AB16">
        <f>_xlfn.RANK.AVG(Z16,Z2:Z23)</f>
        <v>8</v>
      </c>
      <c r="AC16">
        <v>-0.14599999999999999</v>
      </c>
      <c r="AD16" s="3">
        <f>STANDARDIZE(AC16,AVERAGE(AC2:AC23),_xlfn.STDEV.S(AC2:AC23))</f>
        <v>0.49099058517461391</v>
      </c>
      <c r="AE16">
        <f>_xlfn.RANK.AVG(AC16,AC2:AC23)</f>
        <v>9</v>
      </c>
      <c r="AF16">
        <f>_xlfn.RANK.AVG(AD16,AD2:AD23)</f>
        <v>9</v>
      </c>
    </row>
    <row r="17" spans="1:32">
      <c r="A17">
        <v>2019</v>
      </c>
      <c r="B17">
        <v>2</v>
      </c>
      <c r="C17" s="2">
        <v>1</v>
      </c>
      <c r="D17" t="s">
        <v>24</v>
      </c>
      <c r="E17">
        <v>0.72</v>
      </c>
      <c r="F17" s="3">
        <f>STANDARDIZE(E17,AVERAGE(E2:E23),_xlfn.STDEV.S(E2:E23))</f>
        <v>1.2362457365577681</v>
      </c>
      <c r="G17">
        <f>_xlfn.RANK.AVG(E17,E2:E23)</f>
        <v>2</v>
      </c>
      <c r="H17">
        <f>_xlfn.RANK.AVG(F17,F2:F23)</f>
        <v>2</v>
      </c>
      <c r="I17">
        <v>0.74</v>
      </c>
      <c r="J17" s="3">
        <f>STANDARDIZE(I17,AVERAGE(I2:I23),_xlfn.STDEV.S(I2:I23))</f>
        <v>0.98820699135926526</v>
      </c>
      <c r="K17">
        <f>_xlfn.RANK.AVG(I17,I2:I23)</f>
        <v>3</v>
      </c>
      <c r="L17">
        <f>_xlfn.RANK.AVG(J17,J2:J23)</f>
        <v>3</v>
      </c>
      <c r="M17">
        <f t="shared" si="0"/>
        <v>0.73</v>
      </c>
      <c r="N17" s="3">
        <f>STANDARDIZE(M17,AVERAGE(M2:M23),_xlfn.STDEV.S(M2:M23))</f>
        <v>1.2133701105518986</v>
      </c>
      <c r="O17">
        <f>_xlfn.RANK.AVG(M17,M2:M23)</f>
        <v>3</v>
      </c>
      <c r="P17">
        <f>_xlfn.RANK.AVG(N17,N2:N23)</f>
        <v>3</v>
      </c>
      <c r="Q17" s="3">
        <v>-1.322198523865</v>
      </c>
      <c r="R17" s="3">
        <f>STANDARDIZE(Q17,AVERAGE(Q2:Q23),_xlfn.STDEV.S(Q2:Q23))</f>
        <v>-1.3380765664847591</v>
      </c>
      <c r="S17">
        <f>_xlfn.RANK.AVG(Q17,Q2:Q23)</f>
        <v>19</v>
      </c>
      <c r="T17">
        <f>_xlfn.RANK.AVG(R17,R2:R23)</f>
        <v>19</v>
      </c>
      <c r="V17" s="3"/>
      <c r="Z17" s="3"/>
      <c r="AD17" s="3"/>
    </row>
    <row r="18" spans="1:32">
      <c r="A18">
        <v>2017</v>
      </c>
      <c r="B18">
        <v>4</v>
      </c>
      <c r="C18" s="2">
        <v>1</v>
      </c>
      <c r="D18" t="s">
        <v>12</v>
      </c>
      <c r="E18">
        <v>0.7</v>
      </c>
      <c r="F18" s="3">
        <f>STANDARDIZE(E18,AVERAGE(E2:E23),_xlfn.STDEV.S(E2:E23))</f>
        <v>1.1404802217539973</v>
      </c>
      <c r="G18">
        <f>_xlfn.RANK.AVG(E18,E2:E23)</f>
        <v>4</v>
      </c>
      <c r="H18">
        <f>_xlfn.RANK.AVG(F18,F2:F23)</f>
        <v>4</v>
      </c>
      <c r="I18">
        <v>0.7</v>
      </c>
      <c r="J18" s="3">
        <f>STANDARDIZE(I18,AVERAGE(I2:I23),_xlfn.STDEV.S(I2:I23))</f>
        <v>0.78273821097763574</v>
      </c>
      <c r="K18">
        <f>_xlfn.RANK.AVG(I18,I2:I23)</f>
        <v>6</v>
      </c>
      <c r="L18">
        <f>_xlfn.RANK.AVG(J18,J2:J23)</f>
        <v>6</v>
      </c>
      <c r="M18">
        <f t="shared" si="0"/>
        <v>0.7</v>
      </c>
      <c r="N18" s="3">
        <f>STANDARDIZE(M18,AVERAGE(M2:M23),_xlfn.STDEV.S(M2:M23))</f>
        <v>1.0493308037605473</v>
      </c>
      <c r="O18">
        <f>_xlfn.RANK.AVG(M18,M2:M23)</f>
        <v>4</v>
      </c>
      <c r="P18">
        <f>_xlfn.RANK.AVG(N18,N2:N23)</f>
        <v>4</v>
      </c>
      <c r="Q18" s="3">
        <v>-0.77557500000000001</v>
      </c>
      <c r="R18" s="3">
        <f>STANDARDIZE(Q18,AVERAGE(Q2:Q23),_xlfn.STDEV.S(Q2:Q23))</f>
        <v>0.68287071912117692</v>
      </c>
      <c r="S18">
        <f>_xlfn.RANK.AVG(Q18,Q2:Q23)</f>
        <v>7</v>
      </c>
      <c r="T18">
        <f>_xlfn.RANK.AVG(R18,R2:R23)</f>
        <v>7</v>
      </c>
      <c r="U18">
        <v>-15</v>
      </c>
      <c r="V18" s="3">
        <f>STANDARDIZE(U18,AVERAGE(U2:U23),_xlfn.STDEV.S(U2:U23))</f>
        <v>0.60210534164645668</v>
      </c>
      <c r="W18">
        <f>_xlfn.RANK.AVG(U18,U2:U23)</f>
        <v>6</v>
      </c>
      <c r="X18">
        <f>_xlfn.RANK.AVG(V18,V2:V23)</f>
        <v>6</v>
      </c>
      <c r="Y18">
        <v>1.204</v>
      </c>
      <c r="Z18" s="3">
        <f>STANDARDIZE(Y18,AVERAGE(Y2:Y23),_xlfn.STDEV.S(Y2:Y23))</f>
        <v>-1.8565148740246794E-2</v>
      </c>
      <c r="AA18">
        <f>_xlfn.RANK.AVG(Y18,Y2:Y23)</f>
        <v>11</v>
      </c>
      <c r="AB18">
        <f>_xlfn.RANK.AVG(Z18,Z2:Z23)</f>
        <v>11</v>
      </c>
      <c r="AC18">
        <v>-0.1384</v>
      </c>
      <c r="AD18" s="3">
        <f>STANDARDIZE(AC18,AVERAGE(AC2:AC23),_xlfn.STDEV.S(AC2:AC23))</f>
        <v>0.52874996187271728</v>
      </c>
      <c r="AE18">
        <f>_xlfn.RANK.AVG(AC18,AC2:AC23)</f>
        <v>7</v>
      </c>
      <c r="AF18">
        <f>_xlfn.RANK.AVG(AD18,AD2:AD23)</f>
        <v>7</v>
      </c>
    </row>
    <row r="19" spans="1:32">
      <c r="A19">
        <v>2017</v>
      </c>
      <c r="B19">
        <v>4</v>
      </c>
      <c r="C19" s="2">
        <v>0</v>
      </c>
      <c r="D19" t="s">
        <v>19</v>
      </c>
      <c r="E19">
        <v>0.44</v>
      </c>
      <c r="F19" s="3">
        <f>STANDARDIZE(E19,AVERAGE(E2:E23),_xlfn.STDEV.S(E2:E23))</f>
        <v>-0.10447147069502224</v>
      </c>
      <c r="G19">
        <f>_xlfn.RANK.AVG(E19,E2:E23)</f>
        <v>11.5</v>
      </c>
      <c r="H19">
        <f>_xlfn.RANK.AVG(F19,F2:F23)</f>
        <v>11.5</v>
      </c>
      <c r="I19">
        <v>0.84</v>
      </c>
      <c r="J19" s="3">
        <f>STANDARDIZE(I19,AVERAGE(I2:I23),_xlfn.STDEV.S(I2:I23))</f>
        <v>1.5018789423133385</v>
      </c>
      <c r="K19">
        <f>_xlfn.RANK.AVG(I19,I2:I23)</f>
        <v>1</v>
      </c>
      <c r="L19">
        <f>_xlfn.RANK.AVG(J19,J2:J23)</f>
        <v>1</v>
      </c>
      <c r="M19">
        <f t="shared" si="0"/>
        <v>0.64</v>
      </c>
      <c r="N19" s="3">
        <f>STANDARDIZE(M19,AVERAGE(M2:M23),_xlfn.STDEV.S(M2:M23))</f>
        <v>0.72125219017784559</v>
      </c>
      <c r="O19">
        <f>_xlfn.RANK.AVG(M19,M2:M23)</f>
        <v>6</v>
      </c>
      <c r="P19">
        <f>_xlfn.RANK.AVG(N19,N2:N23)</f>
        <v>6</v>
      </c>
      <c r="Q19" s="3">
        <v>-0.84256889950500002</v>
      </c>
      <c r="R19" s="3">
        <f>STANDARDIZE(Q19,AVERAGE(Q2:Q23),_xlfn.STDEV.S(Q2:Q23))</f>
        <v>0.43518445344516055</v>
      </c>
      <c r="S19">
        <f>_xlfn.RANK.AVG(Q19,Q2:Q23)</f>
        <v>9</v>
      </c>
      <c r="T19">
        <f>_xlfn.RANK.AVG(R19,R2:R23)</f>
        <v>9</v>
      </c>
      <c r="U19">
        <v>-17</v>
      </c>
      <c r="V19" s="3">
        <f>STANDARDIZE(U19,AVERAGE(U2:U23),_xlfn.STDEV.S(U2:U23))</f>
        <v>0.3831579446841088</v>
      </c>
      <c r="W19">
        <f>_xlfn.RANK.AVG(U19,U2:U23)</f>
        <v>8.5</v>
      </c>
      <c r="X19">
        <f>_xlfn.RANK.AVG(V19,V2:V23)</f>
        <v>8.5</v>
      </c>
      <c r="Y19">
        <v>1.429</v>
      </c>
      <c r="Z19" s="3">
        <f>STANDARDIZE(Y19,AVERAGE(Y2:Y23),_xlfn.STDEV.S(Y2:Y23))</f>
        <v>0.79604863672015791</v>
      </c>
      <c r="AA19">
        <f>_xlfn.RANK.AVG(Y19,Y2:Y23)</f>
        <v>4</v>
      </c>
      <c r="AB19">
        <f>_xlfn.RANK.AVG(Z19,Z2:Z23)</f>
        <v>4</v>
      </c>
      <c r="AC19">
        <v>-0.50800000000000001</v>
      </c>
      <c r="AD19" s="3">
        <f>STANDARDIZE(AC19,AVERAGE(AC2:AC23),_xlfn.STDEV.S(AC2:AC23))</f>
        <v>-1.3075481470245203</v>
      </c>
      <c r="AE19">
        <f>_xlfn.RANK.AVG(AC19,AC2:AC23)</f>
        <v>17</v>
      </c>
      <c r="AF19">
        <f>_xlfn.RANK.AVG(AD19,AD2:AD23)</f>
        <v>17</v>
      </c>
    </row>
    <row r="20" spans="1:32">
      <c r="A20">
        <v>2003</v>
      </c>
      <c r="B20">
        <v>18</v>
      </c>
      <c r="C20" s="2">
        <v>10</v>
      </c>
      <c r="D20" t="s">
        <v>14</v>
      </c>
      <c r="E20">
        <v>0.62</v>
      </c>
      <c r="F20" s="3">
        <f>STANDARDIZE(E20,AVERAGE(E2:E23),_xlfn.STDEV.S(E2:E23))</f>
        <v>0.75741816253891447</v>
      </c>
      <c r="G20">
        <f>_xlfn.RANK.AVG(E20,E2:E23)</f>
        <v>7.5</v>
      </c>
      <c r="H20">
        <f>_xlfn.RANK.AVG(F20,F2:F23)</f>
        <v>7.5</v>
      </c>
      <c r="I20">
        <v>0.62</v>
      </c>
      <c r="J20" s="3">
        <f>STANDARDIZE(I20,AVERAGE(I2:I23),_xlfn.STDEV.S(I2:I23))</f>
        <v>0.37180065021437719</v>
      </c>
      <c r="K20">
        <f>_xlfn.RANK.AVG(I20,I2:I23)</f>
        <v>10</v>
      </c>
      <c r="L20">
        <f>_xlfn.RANK.AVG(J20,J2:J23)</f>
        <v>10</v>
      </c>
      <c r="M20">
        <f t="shared" si="0"/>
        <v>0.62</v>
      </c>
      <c r="N20" s="3">
        <f>STANDARDIZE(M20,AVERAGE(M2:M23),_xlfn.STDEV.S(M2:M23))</f>
        <v>0.61189265231694479</v>
      </c>
      <c r="O20">
        <f>_xlfn.RANK.AVG(M20,M2:M23)</f>
        <v>7.5</v>
      </c>
      <c r="P20">
        <f>_xlfn.RANK.AVG(N20,N2:N23)</f>
        <v>7.5</v>
      </c>
      <c r="Q20" s="3">
        <v>-0.95283895699999999</v>
      </c>
      <c r="R20" s="3">
        <f>STANDARDIZE(Q20,AVERAGE(Q2:Q23),_xlfn.STDEV.S(Q2:Q23))</f>
        <v>2.7499888751658472E-2</v>
      </c>
      <c r="S20">
        <f>_xlfn.RANK.AVG(Q20,Q2:Q23)</f>
        <v>13</v>
      </c>
      <c r="T20">
        <f>_xlfn.RANK.AVG(R20,R2:R23)</f>
        <v>13</v>
      </c>
      <c r="U20">
        <v>-21</v>
      </c>
      <c r="V20" s="3">
        <f>STANDARDIZE(U20,AVERAGE(U2:U23),_xlfn.STDEV.S(U2:U23))</f>
        <v>-5.4736849240586971E-2</v>
      </c>
      <c r="W20">
        <f>_xlfn.RANK.AVG(U20,U2:U23)</f>
        <v>12</v>
      </c>
      <c r="X20">
        <f>_xlfn.RANK.AVG(V20,V2:V23)</f>
        <v>12</v>
      </c>
      <c r="Y20">
        <v>1.3029999999999999</v>
      </c>
      <c r="Z20" s="3">
        <f>STANDARDIZE(Y20,AVERAGE(Y2:Y23),_xlfn.STDEV.S(Y2:Y23))</f>
        <v>0.339864916862331</v>
      </c>
      <c r="AA20">
        <f>_xlfn.RANK.AVG(Y20,Y2:Y23)</f>
        <v>9</v>
      </c>
      <c r="AB20">
        <f>_xlfn.RANK.AVG(Z20,Z2:Z23)</f>
        <v>9</v>
      </c>
      <c r="AC20">
        <v>-0.12659999999999999</v>
      </c>
      <c r="AD20" s="3">
        <f>STANDARDIZE(AC20,AVERAGE(AC2:AC23),_xlfn.STDEV.S(AC2:AC23))</f>
        <v>0.58737636253556202</v>
      </c>
      <c r="AE20">
        <f>_xlfn.RANK.AVG(AC20,AC2:AC23)</f>
        <v>5</v>
      </c>
      <c r="AF20">
        <f>_xlfn.RANK.AVG(AD20,AD2:AD23)</f>
        <v>5</v>
      </c>
    </row>
    <row r="21" spans="1:32">
      <c r="A21">
        <v>2017</v>
      </c>
      <c r="B21">
        <v>4</v>
      </c>
      <c r="C21" s="2">
        <v>1</v>
      </c>
      <c r="D21" t="s">
        <v>22</v>
      </c>
      <c r="E21">
        <v>0.2</v>
      </c>
      <c r="F21" s="3">
        <f>STANDARDIZE(E21,AVERAGE(E2:E23),_xlfn.STDEV.S(E2:E23))</f>
        <v>-1.2536576483402713</v>
      </c>
      <c r="G21">
        <f>_xlfn.RANK.AVG(E21,E2:E23)</f>
        <v>21</v>
      </c>
      <c r="H21">
        <f>_xlfn.RANK.AVG(F21,F2:F23)</f>
        <v>21</v>
      </c>
      <c r="I21">
        <v>0.34</v>
      </c>
      <c r="J21" s="3">
        <f>STANDARDIZE(I21,AVERAGE(I2:I23),_xlfn.STDEV.S(I2:I23))</f>
        <v>-1.0664808124570282</v>
      </c>
      <c r="K21">
        <f>_xlfn.RANK.AVG(I21,I2:I23)</f>
        <v>18.5</v>
      </c>
      <c r="L21">
        <f>_xlfn.RANK.AVG(J21,J2:J23)</f>
        <v>18.5</v>
      </c>
      <c r="M21">
        <f t="shared" si="0"/>
        <v>0.27</v>
      </c>
      <c r="N21" s="3">
        <f>STANDARDIZE(M21,AVERAGE(M2:M23),_xlfn.STDEV.S(M2:M23))</f>
        <v>-1.3018992602488177</v>
      </c>
      <c r="O21">
        <f>_xlfn.RANK.AVG(M21,M2:M23)</f>
        <v>19</v>
      </c>
      <c r="P21">
        <f>_xlfn.RANK.AVG(N21,N2:N23)</f>
        <v>19</v>
      </c>
      <c r="Q21" s="3">
        <v>-0.91867049000000001</v>
      </c>
      <c r="R21" s="3">
        <f>STANDARDIZE(Q21,AVERAGE(Q2:Q23),_xlfn.STDEV.S(Q2:Q23))</f>
        <v>0.15382571927705668</v>
      </c>
      <c r="S21">
        <f>_xlfn.RANK.AVG(Q21,Q2:Q23)</f>
        <v>11</v>
      </c>
      <c r="T21">
        <f>_xlfn.RANK.AVG(R21,R2:R23)</f>
        <v>11</v>
      </c>
      <c r="U21">
        <v>-19</v>
      </c>
      <c r="V21" s="3">
        <f>STANDARDIZE(U21,AVERAGE(U2:U23),_xlfn.STDEV.S(U2:U23))</f>
        <v>0.16421054772176091</v>
      </c>
      <c r="W21">
        <f>_xlfn.RANK.AVG(U21,U2:U23)</f>
        <v>11</v>
      </c>
      <c r="X21">
        <f>_xlfn.RANK.AVG(V21,V2:V23)</f>
        <v>11</v>
      </c>
      <c r="Y21" s="3">
        <v>1.6779999999999999</v>
      </c>
      <c r="Z21" s="3">
        <f>STANDARDIZE(Y21,AVERAGE(Y2:Y23),_xlfn.STDEV.S(Y2:Y23))</f>
        <v>1.6975545592963381</v>
      </c>
      <c r="AA21">
        <f>_xlfn.RANK.AVG(Y21,Y2:Y23)</f>
        <v>1</v>
      </c>
      <c r="AB21">
        <f>_xlfn.RANK.AVG(Z21,Z2:Z23)</f>
        <v>1</v>
      </c>
      <c r="AC21">
        <v>-0.2326</v>
      </c>
      <c r="AD21" s="3">
        <f>STANDARDIZE(AC21,AVERAGE(AC2:AC23),_xlfn.STDEV.S(AC2:AC23))</f>
        <v>6.0732424377804461E-2</v>
      </c>
      <c r="AE21">
        <f>_xlfn.RANK.AVG(AC21,AC2:AC23)</f>
        <v>12</v>
      </c>
      <c r="AF21">
        <f>_xlfn.RANK.AVG(AD21,AD2:AD23)</f>
        <v>12</v>
      </c>
    </row>
    <row r="22" spans="1:32">
      <c r="A22">
        <v>2017</v>
      </c>
      <c r="B22">
        <v>4</v>
      </c>
      <c r="C22" s="2">
        <v>0</v>
      </c>
      <c r="D22" t="s">
        <v>8</v>
      </c>
      <c r="E22">
        <v>0.22</v>
      </c>
      <c r="F22" s="3">
        <f>STANDARDIZE(E22,AVERAGE(E2:E23),_xlfn.STDEV.S(E2:E23))</f>
        <v>-1.1578921335365004</v>
      </c>
      <c r="G22">
        <f>_xlfn.RANK.AVG(E22,E2:E23)</f>
        <v>19.5</v>
      </c>
      <c r="H22">
        <f>_xlfn.RANK.AVG(F22,F2:F23)</f>
        <v>19.5</v>
      </c>
      <c r="I22">
        <v>0.4</v>
      </c>
      <c r="J22" s="3">
        <f>STANDARDIZE(I22,AVERAGE(I2:I23),_xlfn.STDEV.S(I2:I23))</f>
        <v>-0.75827764188458413</v>
      </c>
      <c r="K22">
        <f>_xlfn.RANK.AVG(I22,I2:I23)</f>
        <v>17</v>
      </c>
      <c r="L22">
        <f>_xlfn.RANK.AVG(J22,J2:J23)</f>
        <v>17</v>
      </c>
      <c r="M22">
        <f t="shared" si="0"/>
        <v>0.31</v>
      </c>
      <c r="N22" s="3">
        <f>STANDARDIZE(M22,AVERAGE(M2:M23),_xlfn.STDEV.S(M2:M23))</f>
        <v>-1.0831801845270164</v>
      </c>
      <c r="O22">
        <f>_xlfn.RANK.AVG(M22,M2:M23)</f>
        <v>18</v>
      </c>
      <c r="P22">
        <f>_xlfn.RANK.AVG(N22,N2:N23)</f>
        <v>18</v>
      </c>
      <c r="Q22" s="3">
        <v>-1.08882275706855</v>
      </c>
      <c r="R22" s="3">
        <f>STANDARDIZE(Q22,AVERAGE(Q2:Q23),_xlfn.STDEV.S(Q2:Q23))</f>
        <v>-0.47525215106503271</v>
      </c>
      <c r="S22">
        <f>_xlfn.RANK.AVG(Q22,Q2:Q23)</f>
        <v>17</v>
      </c>
      <c r="T22">
        <f>_xlfn.RANK.AVG(R22,R2:R23)</f>
        <v>17</v>
      </c>
      <c r="U22">
        <v>-8</v>
      </c>
      <c r="V22" s="3">
        <f>STANDARDIZE(U22,AVERAGE(U2:U23),_xlfn.STDEV.S(U2:U23))</f>
        <v>1.3684212310146742</v>
      </c>
      <c r="W22">
        <f>_xlfn.RANK.AVG(U22,U2:U23)</f>
        <v>1</v>
      </c>
      <c r="X22">
        <f>_xlfn.RANK.AVG(V22,V2:V23)</f>
        <v>1</v>
      </c>
      <c r="Y22">
        <v>0.97650000000000003</v>
      </c>
      <c r="Z22" s="3">
        <f>STANDARDIZE(Y22,AVERAGE(Y2:Y23),_xlfn.STDEV.S(Y2:Y23))</f>
        <v>-0.84223019848354419</v>
      </c>
      <c r="AA22">
        <f>_xlfn.RANK.AVG(Y22,Y2:Y23)</f>
        <v>15</v>
      </c>
      <c r="AB22">
        <f>_xlfn.RANK.AVG(Z22,Z2:Z23)</f>
        <v>15</v>
      </c>
      <c r="AC22">
        <v>-0.31469999999999998</v>
      </c>
      <c r="AD22" s="3">
        <f>STANDARDIZE(AC22,AVERAGE(AC2:AC23),_xlfn.STDEV.S(AC2:AC23))</f>
        <v>-0.34716821074249626</v>
      </c>
      <c r="AE22">
        <f>_xlfn.RANK.AVG(AC22,AC2:AC23)</f>
        <v>14</v>
      </c>
      <c r="AF22">
        <f>_xlfn.RANK.AVG(AD22,AD2:AD23)</f>
        <v>14</v>
      </c>
    </row>
    <row r="23" spans="1:32">
      <c r="A23">
        <v>2020</v>
      </c>
      <c r="B23">
        <v>1</v>
      </c>
      <c r="C23" s="2">
        <v>0</v>
      </c>
      <c r="D23" t="s">
        <v>20</v>
      </c>
      <c r="E23">
        <v>0.7</v>
      </c>
      <c r="F23" s="3">
        <f>STANDARDIZE(E23,AVERAGE(E2:E23),_xlfn.STDEV.S(E2:E23))</f>
        <v>1.1404802217539973</v>
      </c>
      <c r="G23">
        <f>_xlfn.RANK.AVG(E23,E2:E23)</f>
        <v>4</v>
      </c>
      <c r="H23">
        <f>_xlfn.RANK.AVG(F23,F2:F23)</f>
        <v>4</v>
      </c>
      <c r="I23">
        <v>0.8</v>
      </c>
      <c r="J23" s="3">
        <f>STANDARDIZE(I23,AVERAGE(I2:I23),_xlfn.STDEV.S(I2:I23))</f>
        <v>1.2964101619317094</v>
      </c>
      <c r="K23">
        <f>_xlfn.RANK.AVG(I23,I2:I23)</f>
        <v>2</v>
      </c>
      <c r="L23">
        <f>_xlfn.RANK.AVG(J23,J2:J23)</f>
        <v>2</v>
      </c>
      <c r="M23">
        <f t="shared" si="0"/>
        <v>0.75</v>
      </c>
      <c r="N23" s="3">
        <f>STANDARDIZE(M23,AVERAGE(M2:M23),_xlfn.STDEV.S(M2:M23))</f>
        <v>1.3227296484127995</v>
      </c>
      <c r="O23">
        <f>_xlfn.RANK.AVG(M23,M2:M23)</f>
        <v>1</v>
      </c>
      <c r="P23">
        <f>_xlfn.RANK.AVG(N23,N2:N23)</f>
        <v>1</v>
      </c>
      <c r="Q23" s="3">
        <v>-0.76480302854899995</v>
      </c>
      <c r="R23" s="3">
        <f>STANDARDIZE(Q23,AVERAGE(Q2:Q23),_xlfn.STDEV.S(Q2:Q23))</f>
        <v>0.72269627640893763</v>
      </c>
      <c r="S23">
        <f>_xlfn.RANK.AVG(Q23,Q2:Q23)</f>
        <v>6</v>
      </c>
      <c r="T23">
        <f>_xlfn.RANK.AVG(R23,R2:R23)</f>
        <v>6</v>
      </c>
      <c r="U23">
        <v>-14</v>
      </c>
      <c r="V23" s="3">
        <f>STANDARDIZE(U23,AVERAGE(U2:U23),_xlfn.STDEV.S(U2:U23))</f>
        <v>0.71157904012763062</v>
      </c>
      <c r="W23">
        <f>_xlfn.RANK.AVG(U23,U2:U23)</f>
        <v>4.5</v>
      </c>
      <c r="X23">
        <f>_xlfn.RANK.AVG(V23,V2:V23)</f>
        <v>4.5</v>
      </c>
      <c r="Y23">
        <v>1.4470000000000001</v>
      </c>
      <c r="Z23" s="3">
        <f>STANDARDIZE(Y23,AVERAGE(Y2:Y23),_xlfn.STDEV.S(Y2:Y23))</f>
        <v>0.86121773955699021</v>
      </c>
      <c r="AA23">
        <f>_xlfn.RANK.AVG(Y23,Y2:Y23)</f>
        <v>2.5</v>
      </c>
      <c r="AB23">
        <f>_xlfn.RANK.AVG(Z23,Z2:Z23)</f>
        <v>2.5</v>
      </c>
      <c r="AC23">
        <v>-9.9000000000000005E-2</v>
      </c>
      <c r="AD23" s="3">
        <f>STANDARDIZE(AC23,AVERAGE(AC2:AC23),_xlfn.STDEV.S(AC2:AC23))</f>
        <v>0.72450252001814786</v>
      </c>
      <c r="AE23">
        <f>_xlfn.RANK.AVG(AC23,AC2:AC23)</f>
        <v>3</v>
      </c>
      <c r="AF23">
        <f>_xlfn.RANK.AVG(AD23,AD2:AD23)</f>
        <v>3</v>
      </c>
    </row>
    <row r="24" spans="1:32">
      <c r="R24" s="3"/>
      <c r="V24" s="3"/>
    </row>
  </sheetData>
  <sortState xmlns:xlrd2="http://schemas.microsoft.com/office/spreadsheetml/2017/richdata2" ref="A2:E23">
    <sortCondition ref="D1:D2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8C79-FCC8-4040-A2B6-2C5ED558A15F}">
  <dimension ref="A1:AK41"/>
  <sheetViews>
    <sheetView topLeftCell="J1" zoomScale="90" zoomScaleNormal="90" workbookViewId="0">
      <selection activeCell="AI17" sqref="AI17"/>
    </sheetView>
  </sheetViews>
  <sheetFormatPr defaultRowHeight="15"/>
  <cols>
    <col min="1" max="1" width="14.5703125" customWidth="1"/>
    <col min="14" max="14" width="11.5703125" customWidth="1"/>
  </cols>
  <sheetData>
    <row r="1" spans="1:27" ht="15.75" thickBot="1">
      <c r="A1" t="s">
        <v>323</v>
      </c>
      <c r="K1" s="87" t="s">
        <v>54</v>
      </c>
      <c r="L1" s="87"/>
      <c r="M1" s="87"/>
      <c r="N1" s="87"/>
      <c r="O1" s="87"/>
      <c r="P1" s="87"/>
      <c r="Q1" s="87"/>
      <c r="R1" s="87"/>
      <c r="T1" s="87" t="s">
        <v>54</v>
      </c>
      <c r="U1" s="87"/>
      <c r="V1" s="87"/>
      <c r="W1" s="87"/>
      <c r="X1" s="87"/>
      <c r="Y1" s="87"/>
      <c r="Z1" s="87"/>
      <c r="AA1" s="87"/>
    </row>
    <row r="2" spans="1:27" ht="15.75" thickBot="1">
      <c r="A2" t="s">
        <v>55</v>
      </c>
      <c r="C2" t="s">
        <v>42</v>
      </c>
      <c r="D2" t="s">
        <v>99</v>
      </c>
      <c r="E2" t="s">
        <v>112</v>
      </c>
      <c r="F2" t="s">
        <v>116</v>
      </c>
      <c r="G2" t="s">
        <v>34</v>
      </c>
      <c r="H2" t="s">
        <v>2</v>
      </c>
      <c r="K2" s="19" t="s">
        <v>55</v>
      </c>
      <c r="L2" s="19"/>
      <c r="M2" s="19" t="s">
        <v>42</v>
      </c>
      <c r="N2" s="19" t="s">
        <v>99</v>
      </c>
      <c r="O2" s="19" t="s">
        <v>112</v>
      </c>
      <c r="P2" s="19" t="s">
        <v>116</v>
      </c>
      <c r="Q2" s="19" t="s">
        <v>34</v>
      </c>
      <c r="R2" s="19" t="s">
        <v>2</v>
      </c>
      <c r="T2" s="19" t="s">
        <v>55</v>
      </c>
      <c r="U2" s="19"/>
      <c r="V2" s="19" t="s">
        <v>42</v>
      </c>
      <c r="W2" s="19" t="s">
        <v>97</v>
      </c>
      <c r="X2" s="19" t="s">
        <v>120</v>
      </c>
      <c r="Y2" s="19" t="s">
        <v>121</v>
      </c>
      <c r="Z2" s="19" t="s">
        <v>34</v>
      </c>
      <c r="AA2" s="19" t="s">
        <v>2</v>
      </c>
    </row>
    <row r="3" spans="1:27">
      <c r="A3" t="s">
        <v>248</v>
      </c>
      <c r="B3" t="s">
        <v>439</v>
      </c>
      <c r="C3" t="s">
        <v>57</v>
      </c>
      <c r="K3" s="20" t="s">
        <v>248</v>
      </c>
      <c r="L3" s="20" t="s">
        <v>56</v>
      </c>
      <c r="M3" s="21" t="s">
        <v>57</v>
      </c>
      <c r="N3" t="s">
        <v>324</v>
      </c>
      <c r="O3" t="s">
        <v>326</v>
      </c>
      <c r="P3" t="s">
        <v>329</v>
      </c>
      <c r="Q3" t="s">
        <v>229</v>
      </c>
      <c r="R3" t="s">
        <v>340</v>
      </c>
      <c r="T3" s="20" t="s">
        <v>248</v>
      </c>
      <c r="U3" s="20" t="s">
        <v>56</v>
      </c>
      <c r="V3" s="21" t="s">
        <v>57</v>
      </c>
      <c r="W3" s="21" t="s">
        <v>220</v>
      </c>
      <c r="X3" s="21" t="s">
        <v>475</v>
      </c>
      <c r="Y3" s="21" t="s">
        <v>161</v>
      </c>
      <c r="Z3" s="21" t="s">
        <v>229</v>
      </c>
      <c r="AA3" s="21" t="s">
        <v>340</v>
      </c>
    </row>
    <row r="4" spans="1:27">
      <c r="B4" t="s">
        <v>56</v>
      </c>
      <c r="C4" t="s">
        <v>57</v>
      </c>
      <c r="K4" s="20"/>
      <c r="L4" s="20" t="s">
        <v>58</v>
      </c>
      <c r="M4" s="21" t="s">
        <v>57</v>
      </c>
      <c r="N4" t="s">
        <v>325</v>
      </c>
      <c r="O4" t="s">
        <v>327</v>
      </c>
      <c r="P4" t="s">
        <v>331</v>
      </c>
      <c r="Q4" t="s">
        <v>337</v>
      </c>
      <c r="R4" t="s">
        <v>345</v>
      </c>
      <c r="T4" s="20"/>
      <c r="U4" s="20" t="s">
        <v>58</v>
      </c>
      <c r="V4" s="21" t="s">
        <v>57</v>
      </c>
      <c r="W4" s="21" t="s">
        <v>474</v>
      </c>
      <c r="X4" s="21" t="s">
        <v>90</v>
      </c>
      <c r="Y4" s="21" t="s">
        <v>479</v>
      </c>
      <c r="Z4" s="21" t="s">
        <v>337</v>
      </c>
      <c r="AA4" s="21" t="s">
        <v>345</v>
      </c>
    </row>
    <row r="5" spans="1:27">
      <c r="B5" t="s">
        <v>58</v>
      </c>
      <c r="C5" t="s">
        <v>57</v>
      </c>
      <c r="K5" s="20" t="s">
        <v>125</v>
      </c>
      <c r="L5" s="20" t="s">
        <v>56</v>
      </c>
      <c r="M5" s="23" t="s">
        <v>513</v>
      </c>
      <c r="N5" s="21" t="s">
        <v>57</v>
      </c>
      <c r="O5" t="s">
        <v>262</v>
      </c>
      <c r="P5" t="s">
        <v>330</v>
      </c>
      <c r="Q5" t="s">
        <v>334</v>
      </c>
      <c r="R5" t="s">
        <v>341</v>
      </c>
      <c r="T5" s="20" t="s">
        <v>264</v>
      </c>
      <c r="U5" s="20" t="s">
        <v>56</v>
      </c>
      <c r="V5" s="21" t="s">
        <v>492</v>
      </c>
      <c r="W5" s="21" t="s">
        <v>57</v>
      </c>
      <c r="X5" s="21" t="s">
        <v>476</v>
      </c>
      <c r="Y5" s="21" t="s">
        <v>379</v>
      </c>
      <c r="Z5" s="21" t="s">
        <v>481</v>
      </c>
      <c r="AA5" s="21" t="s">
        <v>416</v>
      </c>
    </row>
    <row r="6" spans="1:27">
      <c r="A6" t="s">
        <v>125</v>
      </c>
      <c r="B6" t="s">
        <v>439</v>
      </c>
      <c r="C6">
        <v>17</v>
      </c>
      <c r="D6" t="s">
        <v>57</v>
      </c>
      <c r="K6" s="20"/>
      <c r="L6" s="20" t="s">
        <v>58</v>
      </c>
      <c r="M6" s="23" t="s">
        <v>130</v>
      </c>
      <c r="N6" s="21" t="s">
        <v>57</v>
      </c>
      <c r="O6" t="s">
        <v>328</v>
      </c>
      <c r="P6" t="s">
        <v>332</v>
      </c>
      <c r="Q6" t="s">
        <v>338</v>
      </c>
      <c r="R6" t="s">
        <v>139</v>
      </c>
      <c r="T6" s="20"/>
      <c r="U6" s="20" t="s">
        <v>58</v>
      </c>
      <c r="V6" s="21" t="s">
        <v>266</v>
      </c>
      <c r="W6" s="21" t="s">
        <v>57</v>
      </c>
      <c r="X6" s="21" t="s">
        <v>477</v>
      </c>
      <c r="Y6" s="21" t="s">
        <v>480</v>
      </c>
      <c r="Z6" s="21" t="s">
        <v>484</v>
      </c>
      <c r="AA6" s="21" t="s">
        <v>489</v>
      </c>
    </row>
    <row r="7" spans="1:27">
      <c r="B7" t="s">
        <v>56</v>
      </c>
      <c r="C7" t="s">
        <v>324</v>
      </c>
      <c r="D7" t="s">
        <v>57</v>
      </c>
      <c r="K7" s="20" t="s">
        <v>251</v>
      </c>
      <c r="L7" s="20" t="s">
        <v>56</v>
      </c>
      <c r="M7" s="22" t="s">
        <v>514</v>
      </c>
      <c r="N7" s="28" t="s">
        <v>517</v>
      </c>
      <c r="O7" s="21" t="s">
        <v>57</v>
      </c>
      <c r="P7" t="s">
        <v>150</v>
      </c>
      <c r="Q7" t="s">
        <v>335</v>
      </c>
      <c r="R7" t="s">
        <v>342</v>
      </c>
      <c r="T7" s="20" t="s">
        <v>287</v>
      </c>
      <c r="U7" s="20" t="s">
        <v>56</v>
      </c>
      <c r="V7" s="22" t="s">
        <v>493</v>
      </c>
      <c r="W7" s="22" t="s">
        <v>498</v>
      </c>
      <c r="X7" s="21" t="s">
        <v>57</v>
      </c>
      <c r="Y7" s="21" t="s">
        <v>478</v>
      </c>
      <c r="Z7" s="21" t="s">
        <v>482</v>
      </c>
      <c r="AA7" s="21" t="s">
        <v>487</v>
      </c>
    </row>
    <row r="8" spans="1:27">
      <c r="B8" t="s">
        <v>58</v>
      </c>
      <c r="C8" t="s">
        <v>325</v>
      </c>
      <c r="D8" t="s">
        <v>57</v>
      </c>
      <c r="K8" s="20"/>
      <c r="L8" s="20" t="s">
        <v>58</v>
      </c>
      <c r="M8" s="21" t="s">
        <v>137</v>
      </c>
      <c r="N8" s="24" t="s">
        <v>136</v>
      </c>
      <c r="O8" s="21" t="s">
        <v>57</v>
      </c>
      <c r="P8" t="s">
        <v>333</v>
      </c>
      <c r="Q8" t="s">
        <v>339</v>
      </c>
      <c r="R8" t="s">
        <v>346</v>
      </c>
      <c r="T8" s="20"/>
      <c r="U8" s="20" t="s">
        <v>58</v>
      </c>
      <c r="V8" s="21" t="s">
        <v>69</v>
      </c>
      <c r="W8" s="21" t="s">
        <v>293</v>
      </c>
      <c r="X8" s="21" t="s">
        <v>57</v>
      </c>
      <c r="Y8" s="21" t="s">
        <v>141</v>
      </c>
      <c r="Z8" s="21" t="s">
        <v>485</v>
      </c>
      <c r="AA8" s="21" t="s">
        <v>490</v>
      </c>
    </row>
    <row r="9" spans="1:27">
      <c r="A9" t="s">
        <v>251</v>
      </c>
      <c r="B9" t="s">
        <v>439</v>
      </c>
      <c r="C9">
        <v>16</v>
      </c>
      <c r="D9">
        <v>17</v>
      </c>
      <c r="E9" t="s">
        <v>57</v>
      </c>
      <c r="K9" s="20" t="s">
        <v>254</v>
      </c>
      <c r="L9" s="20" t="s">
        <v>56</v>
      </c>
      <c r="M9" s="21" t="s">
        <v>515</v>
      </c>
      <c r="N9" s="22" t="s">
        <v>518</v>
      </c>
      <c r="O9" s="21" t="s">
        <v>522</v>
      </c>
      <c r="P9" s="21" t="s">
        <v>57</v>
      </c>
      <c r="Q9" t="s">
        <v>336</v>
      </c>
      <c r="R9" t="s">
        <v>343</v>
      </c>
      <c r="T9" s="20" t="s">
        <v>289</v>
      </c>
      <c r="U9" s="20" t="s">
        <v>56</v>
      </c>
      <c r="V9" s="21" t="s">
        <v>494</v>
      </c>
      <c r="W9" s="22" t="s">
        <v>499</v>
      </c>
      <c r="X9" s="21" t="s">
        <v>503</v>
      </c>
      <c r="Y9" s="21" t="s">
        <v>57</v>
      </c>
      <c r="Z9" s="21" t="s">
        <v>483</v>
      </c>
      <c r="AA9" s="21" t="s">
        <v>488</v>
      </c>
    </row>
    <row r="10" spans="1:27">
      <c r="B10" t="s">
        <v>56</v>
      </c>
      <c r="C10" t="s">
        <v>326</v>
      </c>
      <c r="D10" t="s">
        <v>262</v>
      </c>
      <c r="E10" t="s">
        <v>57</v>
      </c>
      <c r="K10" s="20"/>
      <c r="L10" s="20" t="s">
        <v>58</v>
      </c>
      <c r="M10" s="21" t="s">
        <v>145</v>
      </c>
      <c r="N10" s="21" t="s">
        <v>144</v>
      </c>
      <c r="O10" s="21" t="s">
        <v>146</v>
      </c>
      <c r="P10" s="21" t="s">
        <v>57</v>
      </c>
      <c r="Q10" t="s">
        <v>68</v>
      </c>
      <c r="R10" t="s">
        <v>347</v>
      </c>
      <c r="T10" s="20"/>
      <c r="U10" s="20" t="s">
        <v>58</v>
      </c>
      <c r="V10" s="21" t="s">
        <v>76</v>
      </c>
      <c r="W10" s="21" t="s">
        <v>295</v>
      </c>
      <c r="X10" s="21" t="s">
        <v>77</v>
      </c>
      <c r="Y10" s="21" t="s">
        <v>57</v>
      </c>
      <c r="Z10" s="21" t="s">
        <v>486</v>
      </c>
      <c r="AA10" s="21" t="s">
        <v>491</v>
      </c>
    </row>
    <row r="11" spans="1:27">
      <c r="B11" t="s">
        <v>58</v>
      </c>
      <c r="C11" t="s">
        <v>327</v>
      </c>
      <c r="D11" t="s">
        <v>328</v>
      </c>
      <c r="E11" t="s">
        <v>57</v>
      </c>
      <c r="K11" s="20" t="s">
        <v>257</v>
      </c>
      <c r="L11" s="20" t="s">
        <v>56</v>
      </c>
      <c r="M11" s="21" t="s">
        <v>516</v>
      </c>
      <c r="N11" s="21" t="s">
        <v>519</v>
      </c>
      <c r="O11" s="25" t="s">
        <v>523</v>
      </c>
      <c r="P11" s="21" t="s">
        <v>526</v>
      </c>
      <c r="Q11" s="21" t="s">
        <v>57</v>
      </c>
      <c r="R11" t="s">
        <v>344</v>
      </c>
      <c r="T11" s="20" t="s">
        <v>257</v>
      </c>
      <c r="U11" s="20" t="s">
        <v>56</v>
      </c>
      <c r="V11" s="21" t="s">
        <v>495</v>
      </c>
      <c r="W11" s="21" t="s">
        <v>500</v>
      </c>
      <c r="X11" s="21" t="s">
        <v>504</v>
      </c>
      <c r="Y11" s="21" t="s">
        <v>507</v>
      </c>
      <c r="Z11" s="21" t="s">
        <v>57</v>
      </c>
      <c r="AA11" s="21" t="s">
        <v>344</v>
      </c>
    </row>
    <row r="12" spans="1:27">
      <c r="A12" t="s">
        <v>254</v>
      </c>
      <c r="B12" t="s">
        <v>439</v>
      </c>
      <c r="C12">
        <v>16</v>
      </c>
      <c r="D12">
        <v>17</v>
      </c>
      <c r="E12">
        <v>18</v>
      </c>
      <c r="F12" t="s">
        <v>57</v>
      </c>
      <c r="K12" s="20"/>
      <c r="L12" s="20" t="s">
        <v>58</v>
      </c>
      <c r="M12" s="21" t="s">
        <v>129</v>
      </c>
      <c r="N12" s="21" t="s">
        <v>73</v>
      </c>
      <c r="O12" s="25" t="s">
        <v>135</v>
      </c>
      <c r="P12" s="21" t="s">
        <v>143</v>
      </c>
      <c r="Q12" s="21" t="s">
        <v>57</v>
      </c>
      <c r="R12" t="s">
        <v>348</v>
      </c>
      <c r="T12" s="20"/>
      <c r="U12" s="20" t="s">
        <v>58</v>
      </c>
      <c r="V12" s="21" t="s">
        <v>129</v>
      </c>
      <c r="W12" s="21" t="s">
        <v>272</v>
      </c>
      <c r="X12" s="21" t="s">
        <v>166</v>
      </c>
      <c r="Y12" s="21" t="s">
        <v>171</v>
      </c>
      <c r="Z12" s="21" t="s">
        <v>57</v>
      </c>
      <c r="AA12" s="21" t="s">
        <v>348</v>
      </c>
    </row>
    <row r="13" spans="1:27">
      <c r="B13" t="s">
        <v>56</v>
      </c>
      <c r="C13" t="s">
        <v>329</v>
      </c>
      <c r="D13" t="s">
        <v>330</v>
      </c>
      <c r="E13" t="s">
        <v>150</v>
      </c>
      <c r="F13" t="s">
        <v>57</v>
      </c>
      <c r="K13" s="20" t="s">
        <v>147</v>
      </c>
      <c r="L13" s="20" t="s">
        <v>56</v>
      </c>
      <c r="M13" s="22" t="s">
        <v>496</v>
      </c>
      <c r="N13" s="22" t="s">
        <v>520</v>
      </c>
      <c r="O13" s="21" t="s">
        <v>524</v>
      </c>
      <c r="P13" s="22" t="s">
        <v>527</v>
      </c>
      <c r="Q13" s="22" t="s">
        <v>510</v>
      </c>
      <c r="R13" s="21" t="s">
        <v>57</v>
      </c>
      <c r="T13" s="20" t="s">
        <v>147</v>
      </c>
      <c r="U13" s="20" t="s">
        <v>56</v>
      </c>
      <c r="V13" s="22" t="s">
        <v>496</v>
      </c>
      <c r="W13" s="22" t="s">
        <v>501</v>
      </c>
      <c r="X13" s="21" t="s">
        <v>505</v>
      </c>
      <c r="Y13" s="21" t="s">
        <v>508</v>
      </c>
      <c r="Z13" s="22" t="s">
        <v>510</v>
      </c>
      <c r="AA13" s="21" t="s">
        <v>57</v>
      </c>
    </row>
    <row r="14" spans="1:27">
      <c r="B14" t="s">
        <v>58</v>
      </c>
      <c r="C14" t="s">
        <v>331</v>
      </c>
      <c r="D14" t="s">
        <v>332</v>
      </c>
      <c r="E14" t="s">
        <v>333</v>
      </c>
      <c r="F14" t="s">
        <v>57</v>
      </c>
      <c r="K14" s="20"/>
      <c r="L14" s="20" t="s">
        <v>58</v>
      </c>
      <c r="M14" s="21" t="s">
        <v>82</v>
      </c>
      <c r="N14" s="21" t="s">
        <v>132</v>
      </c>
      <c r="O14" s="21" t="s">
        <v>153</v>
      </c>
      <c r="P14" s="21" t="s">
        <v>154</v>
      </c>
      <c r="Q14" s="21" t="s">
        <v>152</v>
      </c>
      <c r="R14" s="21" t="s">
        <v>57</v>
      </c>
      <c r="T14" s="20"/>
      <c r="U14" s="20" t="s">
        <v>58</v>
      </c>
      <c r="V14" s="21" t="s">
        <v>82</v>
      </c>
      <c r="W14" s="21" t="s">
        <v>274</v>
      </c>
      <c r="X14" s="21" t="s">
        <v>83</v>
      </c>
      <c r="Y14" s="21" t="s">
        <v>84</v>
      </c>
      <c r="Z14" s="21" t="s">
        <v>152</v>
      </c>
      <c r="AA14" s="21" t="s">
        <v>57</v>
      </c>
    </row>
    <row r="15" spans="1:27">
      <c r="A15" t="s">
        <v>257</v>
      </c>
      <c r="B15" t="s">
        <v>439</v>
      </c>
      <c r="C15">
        <v>18</v>
      </c>
      <c r="D15">
        <v>20</v>
      </c>
      <c r="E15">
        <v>17</v>
      </c>
      <c r="F15">
        <v>17</v>
      </c>
      <c r="G15" t="s">
        <v>57</v>
      </c>
      <c r="K15" s="20" t="s">
        <v>155</v>
      </c>
      <c r="L15" s="20" t="s">
        <v>56</v>
      </c>
      <c r="M15" s="27" t="s">
        <v>497</v>
      </c>
      <c r="N15" s="29" t="s">
        <v>521</v>
      </c>
      <c r="O15" s="21" t="s">
        <v>525</v>
      </c>
      <c r="P15" s="22" t="s">
        <v>528</v>
      </c>
      <c r="Q15" s="22" t="s">
        <v>511</v>
      </c>
      <c r="R15" s="21" t="s">
        <v>512</v>
      </c>
      <c r="T15" s="20" t="s">
        <v>155</v>
      </c>
      <c r="U15" s="20" t="s">
        <v>56</v>
      </c>
      <c r="V15" s="22" t="s">
        <v>497</v>
      </c>
      <c r="W15" s="22" t="s">
        <v>502</v>
      </c>
      <c r="X15" s="22" t="s">
        <v>506</v>
      </c>
      <c r="Y15" s="21" t="s">
        <v>509</v>
      </c>
      <c r="Z15" s="22" t="s">
        <v>511</v>
      </c>
      <c r="AA15" s="21" t="s">
        <v>512</v>
      </c>
    </row>
    <row r="16" spans="1:27">
      <c r="B16" t="s">
        <v>56</v>
      </c>
      <c r="C16" t="s">
        <v>229</v>
      </c>
      <c r="D16" t="s">
        <v>334</v>
      </c>
      <c r="E16" t="s">
        <v>335</v>
      </c>
      <c r="F16" t="s">
        <v>336</v>
      </c>
      <c r="G16" t="s">
        <v>57</v>
      </c>
      <c r="K16" s="20"/>
      <c r="L16" s="20" t="s">
        <v>58</v>
      </c>
      <c r="M16" s="25" t="s">
        <v>92</v>
      </c>
      <c r="N16" s="26" t="s">
        <v>61</v>
      </c>
      <c r="O16" s="21" t="s">
        <v>161</v>
      </c>
      <c r="P16" s="21" t="s">
        <v>162</v>
      </c>
      <c r="Q16" s="21" t="s">
        <v>160</v>
      </c>
      <c r="R16" s="21" t="s">
        <v>95</v>
      </c>
      <c r="T16" s="20"/>
      <c r="U16" s="20" t="s">
        <v>58</v>
      </c>
      <c r="V16" s="21" t="s">
        <v>92</v>
      </c>
      <c r="W16" s="21" t="s">
        <v>276</v>
      </c>
      <c r="X16" s="21" t="s">
        <v>93</v>
      </c>
      <c r="Y16" s="21" t="s">
        <v>94</v>
      </c>
      <c r="Z16" s="21" t="s">
        <v>160</v>
      </c>
      <c r="AA16" s="21" t="s">
        <v>95</v>
      </c>
    </row>
    <row r="17" spans="1:37" ht="15.75" thickBot="1">
      <c r="B17" t="s">
        <v>58</v>
      </c>
      <c r="C17" t="s">
        <v>337</v>
      </c>
      <c r="D17" t="s">
        <v>338</v>
      </c>
      <c r="E17" t="s">
        <v>339</v>
      </c>
      <c r="F17" t="s">
        <v>68</v>
      </c>
      <c r="G17" t="s">
        <v>57</v>
      </c>
      <c r="K17" s="83"/>
      <c r="L17" s="83"/>
      <c r="M17" s="83"/>
      <c r="N17" s="83"/>
      <c r="O17" s="83"/>
      <c r="P17" s="83"/>
      <c r="Q17" s="83"/>
      <c r="R17" s="83"/>
      <c r="T17" s="83"/>
      <c r="U17" s="83"/>
      <c r="V17" s="83"/>
      <c r="W17" s="83"/>
      <c r="X17" s="83"/>
      <c r="Y17" s="83"/>
      <c r="Z17" s="83"/>
      <c r="AA17" s="83"/>
    </row>
    <row r="18" spans="1:37" ht="15.75" thickTop="1">
      <c r="A18" t="s">
        <v>147</v>
      </c>
      <c r="B18" t="s">
        <v>439</v>
      </c>
      <c r="C18">
        <v>18</v>
      </c>
      <c r="D18">
        <v>21</v>
      </c>
      <c r="E18">
        <v>18</v>
      </c>
      <c r="F18">
        <v>18</v>
      </c>
      <c r="G18">
        <v>21</v>
      </c>
      <c r="H18" t="s">
        <v>57</v>
      </c>
      <c r="T18" s="88" t="s">
        <v>96</v>
      </c>
      <c r="U18" s="88"/>
      <c r="V18" s="88"/>
      <c r="W18" s="88"/>
      <c r="X18" s="88"/>
      <c r="Y18" s="88"/>
      <c r="Z18" s="88"/>
      <c r="AA18" s="88"/>
    </row>
    <row r="19" spans="1:37">
      <c r="B19" t="s">
        <v>56</v>
      </c>
      <c r="C19" t="s">
        <v>340</v>
      </c>
      <c r="D19" t="s">
        <v>341</v>
      </c>
      <c r="E19" t="s">
        <v>342</v>
      </c>
      <c r="F19" t="s">
        <v>343</v>
      </c>
      <c r="G19" t="s">
        <v>344</v>
      </c>
      <c r="H19" t="s">
        <v>57</v>
      </c>
    </row>
    <row r="20" spans="1:37">
      <c r="B20" t="s">
        <v>58</v>
      </c>
      <c r="C20" t="s">
        <v>345</v>
      </c>
      <c r="D20" t="s">
        <v>139</v>
      </c>
      <c r="E20" t="s">
        <v>346</v>
      </c>
      <c r="F20" t="s">
        <v>347</v>
      </c>
      <c r="G20" t="s">
        <v>348</v>
      </c>
      <c r="H20" t="s">
        <v>57</v>
      </c>
    </row>
    <row r="21" spans="1:37" ht="16.5" thickBot="1">
      <c r="K21" s="89" t="s">
        <v>530</v>
      </c>
      <c r="L21" s="89"/>
      <c r="M21" s="89"/>
      <c r="N21" s="89"/>
      <c r="O21" s="89"/>
      <c r="P21" s="89"/>
      <c r="Q21" s="89"/>
      <c r="R21" s="89"/>
      <c r="S21" s="30"/>
      <c r="T21" s="90" t="s">
        <v>534</v>
      </c>
      <c r="U21" s="90"/>
      <c r="V21" s="90"/>
      <c r="W21" s="90"/>
      <c r="X21" s="90"/>
      <c r="Y21" s="90"/>
      <c r="Z21" s="90"/>
      <c r="AA21" s="90"/>
      <c r="AD21" s="90" t="s">
        <v>534</v>
      </c>
      <c r="AE21" s="90"/>
      <c r="AF21" s="90"/>
      <c r="AG21" s="90"/>
      <c r="AH21" s="90"/>
      <c r="AI21" s="90"/>
      <c r="AJ21" s="90"/>
      <c r="AK21" s="90"/>
    </row>
    <row r="22" spans="1:37" ht="16.5" thickBot="1">
      <c r="A22" t="s">
        <v>472</v>
      </c>
      <c r="K22" s="31" t="s">
        <v>55</v>
      </c>
      <c r="L22" s="31"/>
      <c r="M22" s="32" t="s">
        <v>42</v>
      </c>
      <c r="N22" s="32" t="s">
        <v>529</v>
      </c>
      <c r="O22" s="32" t="s">
        <v>532</v>
      </c>
      <c r="P22" s="32" t="s">
        <v>533</v>
      </c>
      <c r="Q22" s="32" t="s">
        <v>531</v>
      </c>
      <c r="R22" s="32" t="s">
        <v>245</v>
      </c>
      <c r="S22" s="33"/>
      <c r="T22" s="31" t="s">
        <v>55</v>
      </c>
      <c r="U22" s="31"/>
      <c r="V22" s="32" t="s">
        <v>42</v>
      </c>
      <c r="W22" s="32" t="s">
        <v>529</v>
      </c>
      <c r="X22" s="32" t="s">
        <v>532</v>
      </c>
      <c r="Y22" s="32" t="s">
        <v>533</v>
      </c>
      <c r="Z22" s="32" t="s">
        <v>531</v>
      </c>
      <c r="AA22" s="32" t="s">
        <v>245</v>
      </c>
      <c r="AD22" s="31" t="s">
        <v>55</v>
      </c>
      <c r="AE22" s="31"/>
      <c r="AF22" s="32" t="s">
        <v>42</v>
      </c>
      <c r="AG22" s="32" t="s">
        <v>529</v>
      </c>
      <c r="AH22" s="32" t="s">
        <v>532</v>
      </c>
      <c r="AI22" s="32" t="s">
        <v>533</v>
      </c>
      <c r="AJ22" s="32" t="s">
        <v>531</v>
      </c>
      <c r="AK22" s="32" t="s">
        <v>245</v>
      </c>
    </row>
    <row r="23" spans="1:37" ht="15.75">
      <c r="A23" t="s">
        <v>473</v>
      </c>
      <c r="K23" s="33" t="s">
        <v>42</v>
      </c>
      <c r="L23" s="33" t="s">
        <v>56</v>
      </c>
      <c r="M23" s="34" t="s">
        <v>57</v>
      </c>
      <c r="N23" s="30" t="s">
        <v>324</v>
      </c>
      <c r="O23" s="30" t="s">
        <v>326</v>
      </c>
      <c r="P23" s="30" t="s">
        <v>329</v>
      </c>
      <c r="Q23" s="30" t="s">
        <v>229</v>
      </c>
      <c r="R23" s="30" t="s">
        <v>340</v>
      </c>
      <c r="S23" s="30"/>
      <c r="T23" s="33" t="s">
        <v>42</v>
      </c>
      <c r="U23" s="33" t="s">
        <v>56</v>
      </c>
      <c r="V23" s="34" t="s">
        <v>57</v>
      </c>
      <c r="W23" s="34" t="s">
        <v>220</v>
      </c>
      <c r="X23" s="34" t="s">
        <v>475</v>
      </c>
      <c r="Y23" s="34" t="s">
        <v>161</v>
      </c>
      <c r="Z23" s="34" t="s">
        <v>229</v>
      </c>
      <c r="AA23" s="34" t="s">
        <v>340</v>
      </c>
      <c r="AD23" s="33" t="s">
        <v>42</v>
      </c>
      <c r="AE23" s="33" t="s">
        <v>56</v>
      </c>
      <c r="AF23" s="34" t="s">
        <v>57</v>
      </c>
      <c r="AG23" s="34" t="s">
        <v>220</v>
      </c>
      <c r="AH23" s="34" t="s">
        <v>475</v>
      </c>
      <c r="AI23" s="34" t="s">
        <v>161</v>
      </c>
      <c r="AJ23" s="34" t="s">
        <v>229</v>
      </c>
      <c r="AK23" s="34" t="s">
        <v>340</v>
      </c>
    </row>
    <row r="24" spans="1:37" ht="15.75">
      <c r="K24" s="33"/>
      <c r="L24" s="35" t="s">
        <v>535</v>
      </c>
      <c r="M24" s="34" t="s">
        <v>57</v>
      </c>
      <c r="N24" s="30" t="s">
        <v>325</v>
      </c>
      <c r="O24" s="30" t="s">
        <v>327</v>
      </c>
      <c r="P24" s="30" t="s">
        <v>331</v>
      </c>
      <c r="Q24" s="30" t="s">
        <v>337</v>
      </c>
      <c r="R24" s="30" t="s">
        <v>345</v>
      </c>
      <c r="S24" s="30"/>
      <c r="T24" s="33"/>
      <c r="U24" s="35" t="s">
        <v>535</v>
      </c>
      <c r="V24" s="34" t="s">
        <v>57</v>
      </c>
      <c r="W24" s="34" t="s">
        <v>474</v>
      </c>
      <c r="X24" s="34" t="s">
        <v>90</v>
      </c>
      <c r="Y24" s="34" t="s">
        <v>479</v>
      </c>
      <c r="Z24" s="34" t="s">
        <v>337</v>
      </c>
      <c r="AA24" s="34" t="s">
        <v>345</v>
      </c>
      <c r="AD24" s="33"/>
      <c r="AE24" s="35" t="s">
        <v>535</v>
      </c>
      <c r="AF24" s="34" t="s">
        <v>57</v>
      </c>
      <c r="AG24" s="34" t="s">
        <v>474</v>
      </c>
      <c r="AH24" s="34" t="s">
        <v>90</v>
      </c>
      <c r="AI24" s="34" t="s">
        <v>479</v>
      </c>
      <c r="AJ24" s="34" t="s">
        <v>337</v>
      </c>
      <c r="AK24" s="34" t="s">
        <v>345</v>
      </c>
    </row>
    <row r="25" spans="1:37" ht="15.75">
      <c r="K25" s="33" t="s">
        <v>529</v>
      </c>
      <c r="L25" s="33" t="s">
        <v>56</v>
      </c>
      <c r="M25" s="34" t="s">
        <v>513</v>
      </c>
      <c r="N25" s="34" t="s">
        <v>57</v>
      </c>
      <c r="O25" s="30" t="s">
        <v>262</v>
      </c>
      <c r="P25" s="30" t="s">
        <v>330</v>
      </c>
      <c r="Q25" s="30" t="s">
        <v>334</v>
      </c>
      <c r="R25" s="30" t="s">
        <v>341</v>
      </c>
      <c r="S25" s="30"/>
      <c r="T25" s="33" t="s">
        <v>529</v>
      </c>
      <c r="U25" s="33" t="s">
        <v>56</v>
      </c>
      <c r="V25" s="34" t="s">
        <v>492</v>
      </c>
      <c r="W25" s="34" t="s">
        <v>57</v>
      </c>
      <c r="X25" s="34" t="s">
        <v>476</v>
      </c>
      <c r="Y25" s="34" t="s">
        <v>379</v>
      </c>
      <c r="Z25" s="34" t="s">
        <v>481</v>
      </c>
      <c r="AA25" s="34" t="s">
        <v>416</v>
      </c>
      <c r="AD25" s="33" t="s">
        <v>529</v>
      </c>
      <c r="AE25" s="33" t="s">
        <v>56</v>
      </c>
      <c r="AF25" s="34"/>
      <c r="AG25" s="34" t="s">
        <v>57</v>
      </c>
      <c r="AH25" s="34" t="s">
        <v>476</v>
      </c>
      <c r="AI25" s="34" t="s">
        <v>379</v>
      </c>
      <c r="AJ25" s="34" t="s">
        <v>481</v>
      </c>
      <c r="AK25" s="34" t="s">
        <v>416</v>
      </c>
    </row>
    <row r="26" spans="1:37" ht="15.75">
      <c r="K26" s="33"/>
      <c r="L26" s="35" t="s">
        <v>535</v>
      </c>
      <c r="M26" s="34" t="s">
        <v>130</v>
      </c>
      <c r="N26" s="34" t="s">
        <v>57</v>
      </c>
      <c r="O26" s="30" t="s">
        <v>328</v>
      </c>
      <c r="P26" s="30" t="s">
        <v>332</v>
      </c>
      <c r="Q26" s="30" t="s">
        <v>338</v>
      </c>
      <c r="R26" s="30" t="s">
        <v>139</v>
      </c>
      <c r="S26" s="30"/>
      <c r="T26" s="33"/>
      <c r="U26" s="35" t="s">
        <v>535</v>
      </c>
      <c r="V26" s="34" t="s">
        <v>266</v>
      </c>
      <c r="W26" s="34" t="s">
        <v>57</v>
      </c>
      <c r="X26" s="34" t="s">
        <v>477</v>
      </c>
      <c r="Y26" s="34" t="s">
        <v>480</v>
      </c>
      <c r="Z26" s="34" t="s">
        <v>484</v>
      </c>
      <c r="AA26" s="34" t="s">
        <v>489</v>
      </c>
      <c r="AD26" s="33"/>
      <c r="AE26" s="35" t="s">
        <v>535</v>
      </c>
      <c r="AF26" s="34"/>
      <c r="AG26" s="34" t="s">
        <v>57</v>
      </c>
      <c r="AH26" s="34" t="s">
        <v>477</v>
      </c>
      <c r="AI26" s="34" t="s">
        <v>480</v>
      </c>
      <c r="AJ26" s="34" t="s">
        <v>484</v>
      </c>
      <c r="AK26" s="34" t="s">
        <v>489</v>
      </c>
    </row>
    <row r="27" spans="1:37" ht="15.75">
      <c r="K27" s="33" t="s">
        <v>532</v>
      </c>
      <c r="L27" s="33" t="s">
        <v>56</v>
      </c>
      <c r="M27" s="36" t="s">
        <v>514</v>
      </c>
      <c r="N27" s="37" t="s">
        <v>517</v>
      </c>
      <c r="O27" s="34" t="s">
        <v>57</v>
      </c>
      <c r="P27" s="30" t="s">
        <v>150</v>
      </c>
      <c r="Q27" s="30" t="s">
        <v>335</v>
      </c>
      <c r="R27" s="30" t="s">
        <v>342</v>
      </c>
      <c r="S27" s="30"/>
      <c r="T27" s="33" t="s">
        <v>532</v>
      </c>
      <c r="U27" s="33" t="s">
        <v>56</v>
      </c>
      <c r="V27" s="36" t="s">
        <v>493</v>
      </c>
      <c r="W27" s="36" t="s">
        <v>498</v>
      </c>
      <c r="X27" s="34" t="s">
        <v>57</v>
      </c>
      <c r="Y27" s="34" t="s">
        <v>478</v>
      </c>
      <c r="Z27" s="34" t="s">
        <v>482</v>
      </c>
      <c r="AA27" s="34" t="s">
        <v>487</v>
      </c>
      <c r="AD27" s="33" t="s">
        <v>532</v>
      </c>
      <c r="AE27" s="33" t="s">
        <v>56</v>
      </c>
      <c r="AF27" s="36"/>
      <c r="AG27" s="36"/>
      <c r="AH27" s="34" t="s">
        <v>57</v>
      </c>
      <c r="AI27" s="34" t="s">
        <v>478</v>
      </c>
      <c r="AJ27" s="34" t="s">
        <v>482</v>
      </c>
      <c r="AK27" s="34" t="s">
        <v>487</v>
      </c>
    </row>
    <row r="28" spans="1:37" ht="15.75">
      <c r="K28" s="33"/>
      <c r="L28" s="35" t="s">
        <v>535</v>
      </c>
      <c r="M28" s="34" t="s">
        <v>137</v>
      </c>
      <c r="N28" s="38" t="s">
        <v>136</v>
      </c>
      <c r="O28" s="34" t="s">
        <v>57</v>
      </c>
      <c r="P28" s="30" t="s">
        <v>333</v>
      </c>
      <c r="Q28" s="30" t="s">
        <v>339</v>
      </c>
      <c r="R28" s="30" t="s">
        <v>346</v>
      </c>
      <c r="S28" s="30"/>
      <c r="T28" s="33"/>
      <c r="U28" s="35" t="s">
        <v>535</v>
      </c>
      <c r="V28" s="34" t="s">
        <v>69</v>
      </c>
      <c r="W28" s="34" t="s">
        <v>293</v>
      </c>
      <c r="X28" s="34" t="s">
        <v>57</v>
      </c>
      <c r="Y28" s="34" t="s">
        <v>141</v>
      </c>
      <c r="Z28" s="34" t="s">
        <v>485</v>
      </c>
      <c r="AA28" s="34" t="s">
        <v>490</v>
      </c>
      <c r="AD28" s="33"/>
      <c r="AE28" s="35" t="s">
        <v>535</v>
      </c>
      <c r="AF28" s="34"/>
      <c r="AG28" s="34"/>
      <c r="AH28" s="34" t="s">
        <v>57</v>
      </c>
      <c r="AI28" s="34" t="s">
        <v>141</v>
      </c>
      <c r="AJ28" s="34" t="s">
        <v>485</v>
      </c>
      <c r="AK28" s="34" t="s">
        <v>490</v>
      </c>
    </row>
    <row r="29" spans="1:37" ht="15.75">
      <c r="K29" s="33" t="s">
        <v>533</v>
      </c>
      <c r="L29" s="33" t="s">
        <v>56</v>
      </c>
      <c r="M29" s="34" t="s">
        <v>515</v>
      </c>
      <c r="N29" s="36" t="s">
        <v>518</v>
      </c>
      <c r="O29" s="34" t="s">
        <v>522</v>
      </c>
      <c r="P29" s="34" t="s">
        <v>57</v>
      </c>
      <c r="Q29" s="30" t="s">
        <v>336</v>
      </c>
      <c r="R29" s="30" t="s">
        <v>343</v>
      </c>
      <c r="S29" s="30"/>
      <c r="T29" s="33" t="s">
        <v>533</v>
      </c>
      <c r="U29" s="33" t="s">
        <v>56</v>
      </c>
      <c r="V29" s="34" t="s">
        <v>494</v>
      </c>
      <c r="W29" s="36" t="s">
        <v>499</v>
      </c>
      <c r="X29" s="34" t="s">
        <v>503</v>
      </c>
      <c r="Y29" s="34" t="s">
        <v>57</v>
      </c>
      <c r="Z29" s="34" t="s">
        <v>483</v>
      </c>
      <c r="AA29" s="34" t="s">
        <v>488</v>
      </c>
      <c r="AD29" s="33" t="s">
        <v>533</v>
      </c>
      <c r="AE29" s="33" t="s">
        <v>56</v>
      </c>
      <c r="AF29" s="34"/>
      <c r="AG29" s="36"/>
      <c r="AH29" s="34"/>
      <c r="AI29" s="34" t="s">
        <v>57</v>
      </c>
      <c r="AJ29" s="34" t="s">
        <v>483</v>
      </c>
      <c r="AK29" s="34" t="s">
        <v>488</v>
      </c>
    </row>
    <row r="30" spans="1:37" ht="15.75">
      <c r="K30" s="33"/>
      <c r="L30" s="35" t="s">
        <v>535</v>
      </c>
      <c r="M30" s="34" t="s">
        <v>145</v>
      </c>
      <c r="N30" s="34" t="s">
        <v>144</v>
      </c>
      <c r="O30" s="34" t="s">
        <v>146</v>
      </c>
      <c r="P30" s="34" t="s">
        <v>57</v>
      </c>
      <c r="Q30" s="30" t="s">
        <v>68</v>
      </c>
      <c r="R30" s="30" t="s">
        <v>347</v>
      </c>
      <c r="S30" s="30"/>
      <c r="T30" s="33"/>
      <c r="U30" s="35" t="s">
        <v>535</v>
      </c>
      <c r="V30" s="34" t="s">
        <v>76</v>
      </c>
      <c r="W30" s="34" t="s">
        <v>295</v>
      </c>
      <c r="X30" s="34" t="s">
        <v>77</v>
      </c>
      <c r="Y30" s="34" t="s">
        <v>57</v>
      </c>
      <c r="Z30" s="34" t="s">
        <v>486</v>
      </c>
      <c r="AA30" s="34" t="s">
        <v>491</v>
      </c>
      <c r="AD30" s="33"/>
      <c r="AE30" s="35" t="s">
        <v>535</v>
      </c>
      <c r="AF30" s="34"/>
      <c r="AG30" s="34"/>
      <c r="AH30" s="34"/>
      <c r="AI30" s="34" t="s">
        <v>57</v>
      </c>
      <c r="AJ30" s="34" t="s">
        <v>486</v>
      </c>
      <c r="AK30" s="34" t="s">
        <v>491</v>
      </c>
    </row>
    <row r="31" spans="1:37" ht="15.75">
      <c r="K31" s="33" t="s">
        <v>531</v>
      </c>
      <c r="L31" s="33" t="s">
        <v>56</v>
      </c>
      <c r="M31" s="34" t="s">
        <v>516</v>
      </c>
      <c r="N31" s="34" t="s">
        <v>519</v>
      </c>
      <c r="O31" s="34" t="s">
        <v>523</v>
      </c>
      <c r="P31" s="34" t="s">
        <v>526</v>
      </c>
      <c r="Q31" s="34" t="s">
        <v>57</v>
      </c>
      <c r="R31" s="30" t="s">
        <v>344</v>
      </c>
      <c r="S31" s="30"/>
      <c r="T31" s="33" t="s">
        <v>531</v>
      </c>
      <c r="U31" s="33" t="s">
        <v>56</v>
      </c>
      <c r="V31" s="34" t="s">
        <v>495</v>
      </c>
      <c r="W31" s="34" t="s">
        <v>500</v>
      </c>
      <c r="X31" s="38" t="s">
        <v>504</v>
      </c>
      <c r="Y31" s="34" t="s">
        <v>507</v>
      </c>
      <c r="Z31" s="34" t="s">
        <v>57</v>
      </c>
      <c r="AA31" s="34" t="s">
        <v>344</v>
      </c>
      <c r="AD31" s="33" t="s">
        <v>531</v>
      </c>
      <c r="AE31" s="33" t="s">
        <v>56</v>
      </c>
      <c r="AF31" s="34"/>
      <c r="AG31" s="34"/>
      <c r="AH31" s="38"/>
      <c r="AI31" s="34"/>
      <c r="AJ31" s="34" t="s">
        <v>57</v>
      </c>
      <c r="AK31" s="34" t="s">
        <v>344</v>
      </c>
    </row>
    <row r="32" spans="1:37" ht="15.75">
      <c r="K32" s="39"/>
      <c r="L32" s="40" t="s">
        <v>535</v>
      </c>
      <c r="M32" s="41" t="s">
        <v>129</v>
      </c>
      <c r="N32" s="41" t="s">
        <v>73</v>
      </c>
      <c r="O32" s="41" t="s">
        <v>135</v>
      </c>
      <c r="P32" s="41" t="s">
        <v>143</v>
      </c>
      <c r="Q32" s="41" t="s">
        <v>57</v>
      </c>
      <c r="R32" s="42" t="s">
        <v>348</v>
      </c>
      <c r="S32" s="30"/>
      <c r="T32" s="39"/>
      <c r="U32" s="40" t="s">
        <v>535</v>
      </c>
      <c r="V32" s="41" t="s">
        <v>129</v>
      </c>
      <c r="W32" s="41" t="s">
        <v>272</v>
      </c>
      <c r="X32" s="43" t="s">
        <v>166</v>
      </c>
      <c r="Y32" s="41" t="s">
        <v>171</v>
      </c>
      <c r="Z32" s="41" t="s">
        <v>57</v>
      </c>
      <c r="AA32" s="41" t="s">
        <v>348</v>
      </c>
      <c r="AD32" s="39"/>
      <c r="AE32" s="40" t="s">
        <v>535</v>
      </c>
      <c r="AF32" s="41"/>
      <c r="AG32" s="41"/>
      <c r="AH32" s="43"/>
      <c r="AI32" s="41"/>
      <c r="AJ32" s="41" t="s">
        <v>57</v>
      </c>
      <c r="AK32" s="41" t="s">
        <v>348</v>
      </c>
    </row>
    <row r="33" spans="11:37" ht="15.75">
      <c r="K33" s="33" t="s">
        <v>245</v>
      </c>
      <c r="L33" s="33" t="s">
        <v>56</v>
      </c>
      <c r="M33" s="36" t="s">
        <v>496</v>
      </c>
      <c r="N33" s="36" t="s">
        <v>520</v>
      </c>
      <c r="O33" s="34" t="s">
        <v>524</v>
      </c>
      <c r="P33" s="36" t="s">
        <v>527</v>
      </c>
      <c r="Q33" s="36" t="s">
        <v>510</v>
      </c>
      <c r="R33" s="34" t="s">
        <v>57</v>
      </c>
      <c r="S33" s="30"/>
      <c r="T33" s="33" t="s">
        <v>245</v>
      </c>
      <c r="U33" s="33" t="s">
        <v>56</v>
      </c>
      <c r="V33" s="36" t="s">
        <v>496</v>
      </c>
      <c r="W33" s="36" t="s">
        <v>501</v>
      </c>
      <c r="X33" s="34" t="s">
        <v>505</v>
      </c>
      <c r="Y33" s="34" t="s">
        <v>508</v>
      </c>
      <c r="Z33" s="36" t="s">
        <v>510</v>
      </c>
      <c r="AA33" s="34" t="s">
        <v>57</v>
      </c>
      <c r="AD33" s="33" t="s">
        <v>245</v>
      </c>
      <c r="AE33" s="33" t="s">
        <v>56</v>
      </c>
      <c r="AF33" s="36" t="s">
        <v>496</v>
      </c>
      <c r="AG33" s="36" t="s">
        <v>501</v>
      </c>
      <c r="AH33" s="34" t="s">
        <v>505</v>
      </c>
      <c r="AI33" s="34" t="s">
        <v>508</v>
      </c>
      <c r="AJ33" s="36" t="s">
        <v>510</v>
      </c>
      <c r="AK33" s="34" t="s">
        <v>57</v>
      </c>
    </row>
    <row r="34" spans="11:37" ht="15.75">
      <c r="K34" s="33"/>
      <c r="L34" s="35" t="s">
        <v>535</v>
      </c>
      <c r="M34" s="34" t="s">
        <v>82</v>
      </c>
      <c r="N34" s="34" t="s">
        <v>132</v>
      </c>
      <c r="O34" s="34" t="s">
        <v>153</v>
      </c>
      <c r="P34" s="34" t="s">
        <v>154</v>
      </c>
      <c r="Q34" s="34" t="s">
        <v>152</v>
      </c>
      <c r="R34" s="34" t="s">
        <v>57</v>
      </c>
      <c r="S34" s="30"/>
      <c r="T34" s="33"/>
      <c r="U34" s="35" t="s">
        <v>535</v>
      </c>
      <c r="V34" s="34" t="s">
        <v>82</v>
      </c>
      <c r="W34" s="34" t="s">
        <v>274</v>
      </c>
      <c r="X34" s="34" t="s">
        <v>83</v>
      </c>
      <c r="Y34" s="34" t="s">
        <v>84</v>
      </c>
      <c r="Z34" s="34" t="s">
        <v>152</v>
      </c>
      <c r="AA34" s="34" t="s">
        <v>57</v>
      </c>
      <c r="AD34" s="33"/>
      <c r="AE34" s="35" t="s">
        <v>535</v>
      </c>
      <c r="AF34" s="34" t="s">
        <v>82</v>
      </c>
      <c r="AG34" s="34" t="s">
        <v>274</v>
      </c>
      <c r="AH34" s="34" t="s">
        <v>83</v>
      </c>
      <c r="AI34" s="34" t="s">
        <v>84</v>
      </c>
      <c r="AJ34" s="34" t="s">
        <v>152</v>
      </c>
      <c r="AK34" s="34" t="s">
        <v>57</v>
      </c>
    </row>
    <row r="35" spans="11:37" ht="15.75">
      <c r="K35" s="33" t="s">
        <v>210</v>
      </c>
      <c r="L35" s="33" t="s">
        <v>56</v>
      </c>
      <c r="M35" s="44" t="s">
        <v>497</v>
      </c>
      <c r="N35" s="36" t="s">
        <v>521</v>
      </c>
      <c r="O35" s="34" t="s">
        <v>525</v>
      </c>
      <c r="P35" s="36" t="s">
        <v>528</v>
      </c>
      <c r="Q35" s="36" t="s">
        <v>511</v>
      </c>
      <c r="R35" s="34" t="s">
        <v>512</v>
      </c>
      <c r="S35" s="30"/>
      <c r="T35" s="33" t="s">
        <v>210</v>
      </c>
      <c r="U35" s="33" t="s">
        <v>56</v>
      </c>
      <c r="V35" s="36" t="s">
        <v>497</v>
      </c>
      <c r="W35" s="37" t="s">
        <v>502</v>
      </c>
      <c r="X35" s="36" t="s">
        <v>506</v>
      </c>
      <c r="Y35" s="34" t="s">
        <v>509</v>
      </c>
      <c r="Z35" s="36" t="s">
        <v>511</v>
      </c>
      <c r="AA35" s="34" t="s">
        <v>512</v>
      </c>
      <c r="AD35" s="33" t="s">
        <v>210</v>
      </c>
      <c r="AE35" s="33" t="s">
        <v>56</v>
      </c>
      <c r="AF35" s="36" t="s">
        <v>497</v>
      </c>
      <c r="AG35" s="37" t="s">
        <v>502</v>
      </c>
      <c r="AH35" s="36" t="s">
        <v>506</v>
      </c>
      <c r="AI35" s="34" t="s">
        <v>509</v>
      </c>
      <c r="AJ35" s="36" t="s">
        <v>511</v>
      </c>
      <c r="AK35" s="34" t="s">
        <v>512</v>
      </c>
    </row>
    <row r="36" spans="11:37" ht="16.5" thickBot="1">
      <c r="K36" s="45"/>
      <c r="L36" s="46" t="s">
        <v>535</v>
      </c>
      <c r="M36" s="47" t="s">
        <v>92</v>
      </c>
      <c r="N36" s="48" t="s">
        <v>61</v>
      </c>
      <c r="O36" s="48" t="s">
        <v>161</v>
      </c>
      <c r="P36" s="48" t="s">
        <v>162</v>
      </c>
      <c r="Q36" s="48" t="s">
        <v>160</v>
      </c>
      <c r="R36" s="48" t="s">
        <v>95</v>
      </c>
      <c r="S36" s="30"/>
      <c r="T36" s="45"/>
      <c r="U36" s="46" t="s">
        <v>535</v>
      </c>
      <c r="V36" s="48" t="s">
        <v>92</v>
      </c>
      <c r="W36" s="49" t="s">
        <v>276</v>
      </c>
      <c r="X36" s="48" t="s">
        <v>93</v>
      </c>
      <c r="Y36" s="48" t="s">
        <v>94</v>
      </c>
      <c r="Z36" s="48" t="s">
        <v>160</v>
      </c>
      <c r="AA36" s="48" t="s">
        <v>95</v>
      </c>
      <c r="AD36" s="45"/>
      <c r="AE36" s="46" t="s">
        <v>535</v>
      </c>
      <c r="AF36" s="48" t="s">
        <v>92</v>
      </c>
      <c r="AG36" s="49" t="s">
        <v>276</v>
      </c>
      <c r="AH36" s="48" t="s">
        <v>93</v>
      </c>
      <c r="AI36" s="48" t="s">
        <v>94</v>
      </c>
      <c r="AJ36" s="48" t="s">
        <v>160</v>
      </c>
      <c r="AK36" s="48" t="s">
        <v>95</v>
      </c>
    </row>
    <row r="41" spans="11:37">
      <c r="K41" s="20" t="s">
        <v>42</v>
      </c>
      <c r="L41" s="20" t="s">
        <v>529</v>
      </c>
      <c r="M41" s="20" t="s">
        <v>532</v>
      </c>
      <c r="N41" s="20" t="s">
        <v>533</v>
      </c>
      <c r="O41" s="20" t="s">
        <v>531</v>
      </c>
      <c r="P41" s="20" t="s">
        <v>245</v>
      </c>
      <c r="Q41" s="20" t="s">
        <v>210</v>
      </c>
    </row>
  </sheetData>
  <mergeCells count="8">
    <mergeCell ref="K21:R21"/>
    <mergeCell ref="T21:AA21"/>
    <mergeCell ref="AD21:AK21"/>
    <mergeCell ref="K1:R1"/>
    <mergeCell ref="K17:R17"/>
    <mergeCell ref="T1:AA1"/>
    <mergeCell ref="T17:AA17"/>
    <mergeCell ref="T18:AA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0E3F-7AE5-4E46-8B4E-22C52317E0AB}">
  <dimension ref="A1:Q60"/>
  <sheetViews>
    <sheetView zoomScaleNormal="100" workbookViewId="0">
      <selection activeCell="I19" sqref="I19:M28"/>
    </sheetView>
  </sheetViews>
  <sheetFormatPr defaultRowHeight="15"/>
  <sheetData>
    <row r="1" spans="1:15" ht="15.75" customHeight="1">
      <c r="A1" t="s">
        <v>559</v>
      </c>
      <c r="I1" t="s">
        <v>179</v>
      </c>
    </row>
    <row r="2" spans="1:15" ht="15.75" customHeight="1">
      <c r="A2" t="s">
        <v>179</v>
      </c>
      <c r="C2" t="s">
        <v>542</v>
      </c>
      <c r="K2" t="s">
        <v>180</v>
      </c>
      <c r="M2" t="s">
        <v>181</v>
      </c>
      <c r="O2" t="s">
        <v>182</v>
      </c>
    </row>
    <row r="3" spans="1:15">
      <c r="C3" t="s">
        <v>180</v>
      </c>
      <c r="E3" t="s">
        <v>181</v>
      </c>
      <c r="G3" t="s">
        <v>182</v>
      </c>
      <c r="I3" t="s">
        <v>44</v>
      </c>
      <c r="K3" t="s">
        <v>560</v>
      </c>
      <c r="M3" t="s">
        <v>561</v>
      </c>
      <c r="O3" t="s">
        <v>562</v>
      </c>
    </row>
    <row r="4" spans="1:15">
      <c r="A4" t="s">
        <v>44</v>
      </c>
      <c r="E4" t="s">
        <v>373</v>
      </c>
      <c r="G4" t="s">
        <v>374</v>
      </c>
      <c r="I4" t="s">
        <v>123</v>
      </c>
      <c r="K4" t="s">
        <v>563</v>
      </c>
      <c r="M4" t="s">
        <v>564</v>
      </c>
      <c r="O4" t="s">
        <v>313</v>
      </c>
    </row>
    <row r="5" spans="1:15">
      <c r="A5" t="s">
        <v>123</v>
      </c>
      <c r="C5" t="s">
        <v>375</v>
      </c>
      <c r="E5" t="s">
        <v>376</v>
      </c>
      <c r="G5" t="s">
        <v>377</v>
      </c>
      <c r="I5" t="s">
        <v>114</v>
      </c>
      <c r="K5" t="s">
        <v>565</v>
      </c>
      <c r="O5" t="s">
        <v>566</v>
      </c>
    </row>
    <row r="6" spans="1:15">
      <c r="A6" t="s">
        <v>114</v>
      </c>
      <c r="C6" t="s">
        <v>378</v>
      </c>
      <c r="E6" t="s">
        <v>379</v>
      </c>
      <c r="G6" t="s">
        <v>380</v>
      </c>
      <c r="I6" t="s">
        <v>118</v>
      </c>
      <c r="K6" t="s">
        <v>567</v>
      </c>
      <c r="M6" t="s">
        <v>568</v>
      </c>
      <c r="O6" t="s">
        <v>569</v>
      </c>
    </row>
    <row r="7" spans="1:15">
      <c r="A7" t="s">
        <v>118</v>
      </c>
      <c r="C7" t="s">
        <v>381</v>
      </c>
      <c r="E7" t="s">
        <v>382</v>
      </c>
      <c r="G7" t="s">
        <v>383</v>
      </c>
      <c r="I7" t="s">
        <v>36</v>
      </c>
      <c r="K7" t="s">
        <v>570</v>
      </c>
      <c r="M7" t="s">
        <v>571</v>
      </c>
      <c r="O7" t="s">
        <v>413</v>
      </c>
    </row>
    <row r="8" spans="1:15">
      <c r="A8" t="s">
        <v>36</v>
      </c>
      <c r="C8" t="s">
        <v>384</v>
      </c>
      <c r="E8" t="s">
        <v>385</v>
      </c>
      <c r="G8" t="s">
        <v>386</v>
      </c>
    </row>
    <row r="9" spans="1:15" ht="15.75" customHeight="1">
      <c r="I9" t="s">
        <v>536</v>
      </c>
    </row>
    <row r="10" spans="1:15">
      <c r="A10" t="s">
        <v>536</v>
      </c>
    </row>
    <row r="12" spans="1:15" ht="15.75" customHeight="1">
      <c r="A12" t="s">
        <v>195</v>
      </c>
      <c r="I12" t="s">
        <v>195</v>
      </c>
    </row>
    <row r="13" spans="1:15" ht="15.75" customHeight="1">
      <c r="C13" t="s">
        <v>196</v>
      </c>
      <c r="E13" t="s">
        <v>197</v>
      </c>
      <c r="G13" t="s">
        <v>198</v>
      </c>
      <c r="K13" t="s">
        <v>196</v>
      </c>
      <c r="M13" t="s">
        <v>197</v>
      </c>
      <c r="O13" t="s">
        <v>198</v>
      </c>
    </row>
    <row r="14" spans="1:15">
      <c r="A14" t="s">
        <v>199</v>
      </c>
      <c r="C14" s="50">
        <v>1818</v>
      </c>
      <c r="E14" t="s">
        <v>65</v>
      </c>
      <c r="G14" t="s">
        <v>65</v>
      </c>
      <c r="I14" t="s">
        <v>199</v>
      </c>
      <c r="K14" s="50">
        <v>1833</v>
      </c>
      <c r="M14" t="s">
        <v>423</v>
      </c>
      <c r="O14" t="s">
        <v>423</v>
      </c>
    </row>
    <row r="15" spans="1:15">
      <c r="A15" t="s">
        <v>201</v>
      </c>
      <c r="C15" s="50">
        <v>1598</v>
      </c>
      <c r="E15" t="s">
        <v>387</v>
      </c>
      <c r="G15" t="s">
        <v>388</v>
      </c>
      <c r="I15" t="s">
        <v>201</v>
      </c>
      <c r="K15" s="50">
        <v>1529</v>
      </c>
      <c r="M15" t="s">
        <v>572</v>
      </c>
      <c r="O15" t="s">
        <v>573</v>
      </c>
    </row>
    <row r="19" spans="1:16" ht="15.75">
      <c r="A19" s="59" t="s">
        <v>559</v>
      </c>
      <c r="B19" s="59"/>
      <c r="C19" s="59"/>
      <c r="D19" s="59"/>
      <c r="E19" s="59"/>
      <c r="F19" s="59"/>
      <c r="I19" s="59" t="s">
        <v>592</v>
      </c>
      <c r="J19" s="59"/>
      <c r="K19" s="59"/>
      <c r="L19" s="59"/>
      <c r="M19" s="59"/>
    </row>
    <row r="20" spans="1:16" ht="15.75">
      <c r="A20" s="59"/>
      <c r="B20" s="59" t="s">
        <v>574</v>
      </c>
      <c r="C20" s="59"/>
      <c r="D20" s="59" t="s">
        <v>588</v>
      </c>
      <c r="E20" s="59"/>
      <c r="I20" s="59"/>
      <c r="J20" s="91" t="s">
        <v>590</v>
      </c>
      <c r="K20" s="91"/>
      <c r="L20" s="91" t="s">
        <v>591</v>
      </c>
      <c r="M20" s="91"/>
    </row>
    <row r="21" spans="1:16" ht="15.75">
      <c r="A21" s="59"/>
      <c r="B21" s="59" t="s">
        <v>180</v>
      </c>
      <c r="C21" s="59" t="s">
        <v>181</v>
      </c>
      <c r="D21" s="59" t="s">
        <v>180</v>
      </c>
      <c r="E21" s="59" t="s">
        <v>181</v>
      </c>
      <c r="I21" s="59"/>
      <c r="J21" s="67" t="s">
        <v>180</v>
      </c>
      <c r="K21" s="67" t="s">
        <v>181</v>
      </c>
      <c r="L21" s="67" t="s">
        <v>180</v>
      </c>
      <c r="M21" s="67" t="s">
        <v>181</v>
      </c>
    </row>
    <row r="22" spans="1:16" ht="15.75">
      <c r="A22" s="30" t="s">
        <v>42</v>
      </c>
      <c r="B22" s="60"/>
      <c r="C22" s="60" t="s">
        <v>373</v>
      </c>
      <c r="D22" s="60" t="s">
        <v>560</v>
      </c>
      <c r="E22" s="60" t="s">
        <v>561</v>
      </c>
      <c r="I22" s="30" t="s">
        <v>42</v>
      </c>
      <c r="J22" s="68"/>
      <c r="K22" s="68" t="s">
        <v>373</v>
      </c>
      <c r="L22" s="68" t="s">
        <v>413</v>
      </c>
      <c r="M22" s="68" t="s">
        <v>414</v>
      </c>
    </row>
    <row r="23" spans="1:16" ht="15.75">
      <c r="A23" s="30" t="s">
        <v>242</v>
      </c>
      <c r="B23" s="60" t="s">
        <v>375</v>
      </c>
      <c r="C23" s="60" t="s">
        <v>376</v>
      </c>
      <c r="D23" s="60" t="s">
        <v>563</v>
      </c>
      <c r="E23" s="60" t="s">
        <v>564</v>
      </c>
      <c r="I23" s="30" t="s">
        <v>242</v>
      </c>
      <c r="J23" s="77" t="s">
        <v>375</v>
      </c>
      <c r="K23" s="68" t="s">
        <v>376</v>
      </c>
      <c r="L23" s="68"/>
      <c r="M23" s="68" t="s">
        <v>415</v>
      </c>
    </row>
    <row r="24" spans="1:16" ht="15.75">
      <c r="A24" s="30" t="s">
        <v>539</v>
      </c>
      <c r="B24" s="60" t="s">
        <v>378</v>
      </c>
      <c r="C24" s="60" t="s">
        <v>379</v>
      </c>
      <c r="D24" s="60" t="s">
        <v>565</v>
      </c>
      <c r="E24" s="60"/>
      <c r="I24" s="30" t="s">
        <v>539</v>
      </c>
      <c r="J24" s="68" t="s">
        <v>378</v>
      </c>
      <c r="K24" s="68" t="s">
        <v>379</v>
      </c>
      <c r="L24" s="68" t="s">
        <v>417</v>
      </c>
      <c r="M24" s="68" t="s">
        <v>418</v>
      </c>
    </row>
    <row r="25" spans="1:16" ht="15.75">
      <c r="A25" s="30" t="s">
        <v>533</v>
      </c>
      <c r="B25" s="60" t="s">
        <v>381</v>
      </c>
      <c r="C25" s="60" t="s">
        <v>382</v>
      </c>
      <c r="D25" s="60" t="s">
        <v>567</v>
      </c>
      <c r="E25" s="60" t="s">
        <v>568</v>
      </c>
      <c r="I25" s="30" t="s">
        <v>533</v>
      </c>
      <c r="J25" s="68" t="s">
        <v>381</v>
      </c>
      <c r="K25" s="68" t="s">
        <v>382</v>
      </c>
      <c r="L25" s="68" t="s">
        <v>419</v>
      </c>
      <c r="M25" s="68" t="s">
        <v>86</v>
      </c>
    </row>
    <row r="26" spans="1:16" ht="15.75">
      <c r="A26" s="30" t="s">
        <v>531</v>
      </c>
      <c r="B26" s="60" t="s">
        <v>384</v>
      </c>
      <c r="C26" s="60" t="s">
        <v>385</v>
      </c>
      <c r="D26" s="60" t="s">
        <v>570</v>
      </c>
      <c r="E26" s="60" t="s">
        <v>571</v>
      </c>
      <c r="I26" s="30" t="s">
        <v>531</v>
      </c>
      <c r="J26" s="68" t="s">
        <v>384</v>
      </c>
      <c r="K26" s="68" t="s">
        <v>385</v>
      </c>
      <c r="L26" s="68" t="s">
        <v>421</v>
      </c>
      <c r="M26" s="68" t="s">
        <v>369</v>
      </c>
    </row>
    <row r="27" spans="1:16" ht="15.75">
      <c r="A27" s="61" t="s">
        <v>196</v>
      </c>
      <c r="B27" s="62">
        <v>1818</v>
      </c>
      <c r="C27" s="62">
        <v>1598</v>
      </c>
      <c r="D27" s="62">
        <v>1833</v>
      </c>
      <c r="E27" s="62">
        <v>1529</v>
      </c>
      <c r="I27" s="61" t="s">
        <v>196</v>
      </c>
      <c r="J27" s="69">
        <v>1818</v>
      </c>
      <c r="K27" s="69">
        <v>1598</v>
      </c>
      <c r="L27" s="69">
        <v>1834</v>
      </c>
      <c r="M27" s="69">
        <v>1635</v>
      </c>
    </row>
    <row r="28" spans="1:16" ht="16.5" thickBot="1">
      <c r="A28" s="63" t="s">
        <v>541</v>
      </c>
      <c r="B28" s="64" t="s">
        <v>65</v>
      </c>
      <c r="C28" s="64" t="s">
        <v>387</v>
      </c>
      <c r="D28" s="64" t="s">
        <v>423</v>
      </c>
      <c r="E28" s="64" t="s">
        <v>572</v>
      </c>
      <c r="I28" s="63" t="s">
        <v>541</v>
      </c>
      <c r="J28" s="70" t="s">
        <v>65</v>
      </c>
      <c r="K28" s="70" t="s">
        <v>387</v>
      </c>
      <c r="L28" s="70" t="s">
        <v>423</v>
      </c>
      <c r="M28" s="70" t="s">
        <v>424</v>
      </c>
    </row>
    <row r="31" spans="1:16">
      <c r="A31" t="s">
        <v>179</v>
      </c>
      <c r="J31" t="s">
        <v>179</v>
      </c>
    </row>
    <row r="32" spans="1:16">
      <c r="C32" t="s">
        <v>180</v>
      </c>
      <c r="E32" t="s">
        <v>181</v>
      </c>
      <c r="G32" t="s">
        <v>182</v>
      </c>
      <c r="L32" t="s">
        <v>180</v>
      </c>
      <c r="N32" t="s">
        <v>181</v>
      </c>
      <c r="P32" t="s">
        <v>182</v>
      </c>
    </row>
    <row r="33" spans="1:17">
      <c r="A33" t="s">
        <v>44</v>
      </c>
      <c r="C33" t="s">
        <v>413</v>
      </c>
      <c r="E33" t="s">
        <v>414</v>
      </c>
      <c r="G33" t="s">
        <v>139</v>
      </c>
      <c r="J33" t="s">
        <v>44</v>
      </c>
      <c r="N33" t="s">
        <v>575</v>
      </c>
      <c r="P33" t="s">
        <v>271</v>
      </c>
    </row>
    <row r="34" spans="1:17">
      <c r="A34" t="s">
        <v>124</v>
      </c>
      <c r="E34" t="s">
        <v>415</v>
      </c>
      <c r="G34" t="s">
        <v>416</v>
      </c>
      <c r="J34" t="s">
        <v>124</v>
      </c>
      <c r="L34" t="s">
        <v>576</v>
      </c>
      <c r="N34" t="s">
        <v>577</v>
      </c>
      <c r="P34" t="s">
        <v>578</v>
      </c>
    </row>
    <row r="35" spans="1:17">
      <c r="A35" t="s">
        <v>411</v>
      </c>
      <c r="C35" t="s">
        <v>417</v>
      </c>
      <c r="E35" t="s">
        <v>418</v>
      </c>
      <c r="G35" t="s">
        <v>344</v>
      </c>
      <c r="J35" t="s">
        <v>411</v>
      </c>
      <c r="L35" t="s">
        <v>579</v>
      </c>
      <c r="P35" t="s">
        <v>580</v>
      </c>
    </row>
    <row r="36" spans="1:17">
      <c r="A36" t="s">
        <v>412</v>
      </c>
      <c r="C36" t="s">
        <v>419</v>
      </c>
      <c r="E36" t="s">
        <v>86</v>
      </c>
      <c r="G36" t="s">
        <v>420</v>
      </c>
      <c r="J36" t="s">
        <v>412</v>
      </c>
      <c r="L36" t="s">
        <v>581</v>
      </c>
      <c r="P36" t="s">
        <v>582</v>
      </c>
    </row>
    <row r="37" spans="1:17">
      <c r="A37" t="s">
        <v>36</v>
      </c>
      <c r="C37" t="s">
        <v>421</v>
      </c>
      <c r="E37" t="s">
        <v>369</v>
      </c>
      <c r="G37" t="s">
        <v>422</v>
      </c>
      <c r="J37" t="s">
        <v>36</v>
      </c>
      <c r="L37" t="s">
        <v>583</v>
      </c>
      <c r="N37" t="s">
        <v>189</v>
      </c>
      <c r="P37" t="s">
        <v>584</v>
      </c>
    </row>
    <row r="39" spans="1:17">
      <c r="A39" t="s">
        <v>536</v>
      </c>
      <c r="J39" t="s">
        <v>536</v>
      </c>
    </row>
    <row r="41" spans="1:17">
      <c r="A41" t="s">
        <v>195</v>
      </c>
      <c r="J41" t="s">
        <v>195</v>
      </c>
    </row>
    <row r="42" spans="1:17">
      <c r="C42" t="s">
        <v>196</v>
      </c>
      <c r="E42" t="s">
        <v>197</v>
      </c>
      <c r="G42" t="s">
        <v>198</v>
      </c>
      <c r="L42" t="s">
        <v>196</v>
      </c>
      <c r="N42" t="s">
        <v>197</v>
      </c>
      <c r="P42" t="s">
        <v>198</v>
      </c>
    </row>
    <row r="43" spans="1:17">
      <c r="A43" t="s">
        <v>199</v>
      </c>
      <c r="C43" s="50">
        <v>1834</v>
      </c>
      <c r="E43" t="s">
        <v>423</v>
      </c>
      <c r="G43" t="s">
        <v>423</v>
      </c>
      <c r="J43" t="s">
        <v>199</v>
      </c>
      <c r="L43" s="50">
        <v>1781</v>
      </c>
      <c r="N43" t="s">
        <v>585</v>
      </c>
      <c r="P43" t="s">
        <v>585</v>
      </c>
    </row>
    <row r="44" spans="1:17">
      <c r="A44" t="s">
        <v>201</v>
      </c>
      <c r="C44" s="50">
        <v>1635</v>
      </c>
      <c r="E44" t="s">
        <v>424</v>
      </c>
      <c r="G44" t="s">
        <v>425</v>
      </c>
      <c r="J44" t="s">
        <v>201</v>
      </c>
      <c r="L44" s="50">
        <v>1541</v>
      </c>
      <c r="N44" t="s">
        <v>586</v>
      </c>
      <c r="P44" t="s">
        <v>587</v>
      </c>
    </row>
    <row r="46" spans="1:17" ht="15.75">
      <c r="A46" s="59" t="s">
        <v>558</v>
      </c>
      <c r="B46" s="59"/>
      <c r="C46" s="59"/>
      <c r="D46" s="59"/>
      <c r="E46" s="59"/>
      <c r="F46" s="30"/>
    </row>
    <row r="47" spans="1:17" ht="15.75">
      <c r="A47" s="59"/>
      <c r="B47" s="59" t="s">
        <v>574</v>
      </c>
      <c r="C47" s="59"/>
      <c r="D47" s="59" t="s">
        <v>588</v>
      </c>
      <c r="E47" s="59"/>
      <c r="K47" t="s">
        <v>179</v>
      </c>
    </row>
    <row r="48" spans="1:17" ht="15.75">
      <c r="A48" s="59"/>
      <c r="B48" s="59" t="s">
        <v>180</v>
      </c>
      <c r="C48" s="59" t="s">
        <v>181</v>
      </c>
      <c r="D48" s="59" t="s">
        <v>180</v>
      </c>
      <c r="E48" s="59" t="s">
        <v>181</v>
      </c>
      <c r="M48" t="s">
        <v>180</v>
      </c>
      <c r="O48" t="s">
        <v>181</v>
      </c>
      <c r="Q48" t="s">
        <v>182</v>
      </c>
    </row>
    <row r="49" spans="1:17" ht="15.75">
      <c r="A49" s="30" t="s">
        <v>42</v>
      </c>
      <c r="B49" s="60" t="s">
        <v>413</v>
      </c>
      <c r="C49" s="60" t="s">
        <v>414</v>
      </c>
      <c r="D49" s="60"/>
      <c r="E49" s="60" t="s">
        <v>575</v>
      </c>
      <c r="K49" t="s">
        <v>44</v>
      </c>
      <c r="O49" t="s">
        <v>575</v>
      </c>
      <c r="Q49" t="s">
        <v>271</v>
      </c>
    </row>
    <row r="50" spans="1:17" ht="15.75">
      <c r="A50" s="30" t="s">
        <v>242</v>
      </c>
      <c r="B50" s="60"/>
      <c r="C50" s="60" t="s">
        <v>415</v>
      </c>
      <c r="D50" s="60" t="s">
        <v>576</v>
      </c>
      <c r="E50" s="60" t="s">
        <v>577</v>
      </c>
      <c r="K50" t="s">
        <v>124</v>
      </c>
      <c r="M50" t="s">
        <v>576</v>
      </c>
      <c r="O50" t="s">
        <v>577</v>
      </c>
      <c r="Q50" t="s">
        <v>578</v>
      </c>
    </row>
    <row r="51" spans="1:17" ht="15.75">
      <c r="A51" s="30" t="s">
        <v>539</v>
      </c>
      <c r="B51" s="60" t="s">
        <v>417</v>
      </c>
      <c r="C51" s="60" t="s">
        <v>418</v>
      </c>
      <c r="D51" s="60" t="s">
        <v>579</v>
      </c>
      <c r="E51" s="60"/>
      <c r="K51" t="s">
        <v>411</v>
      </c>
      <c r="M51" t="s">
        <v>579</v>
      </c>
      <c r="Q51" t="s">
        <v>580</v>
      </c>
    </row>
    <row r="52" spans="1:17" ht="15.75">
      <c r="A52" s="30" t="s">
        <v>533</v>
      </c>
      <c r="B52" s="60" t="s">
        <v>419</v>
      </c>
      <c r="C52" s="60" t="s">
        <v>86</v>
      </c>
      <c r="D52" s="60" t="s">
        <v>581</v>
      </c>
      <c r="E52" s="60"/>
      <c r="K52" t="s">
        <v>412</v>
      </c>
      <c r="M52" t="s">
        <v>581</v>
      </c>
      <c r="Q52" t="s">
        <v>582</v>
      </c>
    </row>
    <row r="53" spans="1:17" ht="15.75">
      <c r="A53" s="30" t="s">
        <v>531</v>
      </c>
      <c r="B53" s="60" t="s">
        <v>421</v>
      </c>
      <c r="C53" s="60" t="s">
        <v>369</v>
      </c>
      <c r="D53" s="60" t="s">
        <v>583</v>
      </c>
      <c r="E53" s="60" t="s">
        <v>189</v>
      </c>
      <c r="K53" t="s">
        <v>36</v>
      </c>
      <c r="M53" t="s">
        <v>583</v>
      </c>
      <c r="O53" t="s">
        <v>189</v>
      </c>
      <c r="Q53" t="s">
        <v>584</v>
      </c>
    </row>
    <row r="54" spans="1:17" ht="15.75">
      <c r="A54" s="61" t="s">
        <v>196</v>
      </c>
      <c r="B54" s="62">
        <v>1834</v>
      </c>
      <c r="C54" s="62">
        <v>1635</v>
      </c>
      <c r="D54" s="62">
        <v>1781</v>
      </c>
      <c r="E54" s="62">
        <v>1541</v>
      </c>
    </row>
    <row r="55" spans="1:17" ht="16.5" thickBot="1">
      <c r="A55" s="63" t="s">
        <v>541</v>
      </c>
      <c r="B55" s="64" t="s">
        <v>423</v>
      </c>
      <c r="C55" s="64" t="s">
        <v>424</v>
      </c>
      <c r="D55" s="64" t="s">
        <v>585</v>
      </c>
      <c r="E55" s="64" t="s">
        <v>586</v>
      </c>
      <c r="K55" t="s">
        <v>536</v>
      </c>
    </row>
    <row r="57" spans="1:17">
      <c r="A57" t="s">
        <v>195</v>
      </c>
      <c r="J57" t="s">
        <v>195</v>
      </c>
    </row>
    <row r="58" spans="1:17">
      <c r="C58" t="s">
        <v>196</v>
      </c>
      <c r="E58" t="s">
        <v>197</v>
      </c>
      <c r="G58" t="s">
        <v>198</v>
      </c>
      <c r="L58" t="s">
        <v>196</v>
      </c>
      <c r="N58" t="s">
        <v>197</v>
      </c>
      <c r="P58" t="s">
        <v>198</v>
      </c>
    </row>
    <row r="59" spans="1:17">
      <c r="A59" t="s">
        <v>199</v>
      </c>
      <c r="C59" s="50">
        <v>1834</v>
      </c>
      <c r="E59" t="s">
        <v>423</v>
      </c>
      <c r="G59" t="s">
        <v>423</v>
      </c>
      <c r="J59" t="s">
        <v>199</v>
      </c>
      <c r="L59" s="50">
        <v>1781</v>
      </c>
      <c r="N59" t="s">
        <v>585</v>
      </c>
      <c r="P59" t="s">
        <v>585</v>
      </c>
    </row>
    <row r="60" spans="1:17">
      <c r="A60" t="s">
        <v>201</v>
      </c>
      <c r="C60" s="50">
        <v>1635</v>
      </c>
      <c r="E60" t="s">
        <v>424</v>
      </c>
      <c r="G60" t="s">
        <v>425</v>
      </c>
      <c r="J60" t="s">
        <v>201</v>
      </c>
      <c r="L60" s="50">
        <v>1541</v>
      </c>
      <c r="N60" t="s">
        <v>586</v>
      </c>
      <c r="P60" t="s">
        <v>587</v>
      </c>
    </row>
  </sheetData>
  <mergeCells count="2">
    <mergeCell ref="J20:K20"/>
    <mergeCell ref="L20:M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8480-A042-4899-8B92-10FD79EBB66B}">
  <dimension ref="A1:AQ26"/>
  <sheetViews>
    <sheetView zoomScale="90" zoomScaleNormal="90" workbookViewId="0">
      <selection activeCell="AI3" sqref="AI3:AL22"/>
    </sheetView>
  </sheetViews>
  <sheetFormatPr defaultRowHeight="15"/>
  <sheetData>
    <row r="1" spans="1:43" ht="24" thickBot="1">
      <c r="A1" s="80" t="s">
        <v>323</v>
      </c>
      <c r="B1" s="80"/>
      <c r="C1" s="80"/>
      <c r="D1" s="80"/>
      <c r="E1" s="80"/>
      <c r="F1" s="80"/>
      <c r="G1" s="80"/>
      <c r="H1" s="80"/>
      <c r="J1" s="80" t="s">
        <v>173</v>
      </c>
      <c r="K1" s="80"/>
      <c r="L1" s="80"/>
      <c r="M1" s="80"/>
      <c r="O1" s="80" t="s">
        <v>173</v>
      </c>
      <c r="P1" s="80"/>
      <c r="Q1" s="80"/>
      <c r="R1" s="80"/>
      <c r="T1" s="80" t="s">
        <v>173</v>
      </c>
      <c r="U1" s="80"/>
      <c r="V1" s="80"/>
      <c r="W1" s="80"/>
      <c r="Y1" s="80" t="s">
        <v>173</v>
      </c>
      <c r="Z1" s="80"/>
      <c r="AA1" s="80"/>
      <c r="AB1" s="80"/>
      <c r="AD1" s="18" t="s">
        <v>397</v>
      </c>
      <c r="AI1" s="18" t="s">
        <v>397</v>
      </c>
      <c r="AN1" s="18" t="s">
        <v>397</v>
      </c>
    </row>
    <row r="2" spans="1:43" ht="30.75" thickBot="1">
      <c r="A2" s="7" t="s">
        <v>55</v>
      </c>
      <c r="B2" s="7"/>
      <c r="C2" s="7" t="s">
        <v>42</v>
      </c>
      <c r="D2" s="7" t="s">
        <v>99</v>
      </c>
      <c r="E2" s="7" t="s">
        <v>112</v>
      </c>
      <c r="F2" s="7" t="s">
        <v>116</v>
      </c>
      <c r="G2" s="7" t="s">
        <v>34</v>
      </c>
      <c r="H2" s="7" t="s">
        <v>2</v>
      </c>
      <c r="J2" s="7"/>
      <c r="K2" s="7" t="s">
        <v>174</v>
      </c>
      <c r="L2" s="7" t="s">
        <v>175</v>
      </c>
      <c r="M2" s="7" t="s">
        <v>176</v>
      </c>
      <c r="O2" s="7"/>
      <c r="P2" s="7" t="s">
        <v>174</v>
      </c>
      <c r="Q2" s="7" t="s">
        <v>175</v>
      </c>
      <c r="R2" s="7" t="s">
        <v>176</v>
      </c>
      <c r="T2" s="7"/>
      <c r="U2" s="7" t="s">
        <v>174</v>
      </c>
      <c r="V2" s="7" t="s">
        <v>175</v>
      </c>
      <c r="W2" s="7" t="s">
        <v>176</v>
      </c>
      <c r="Y2" s="7"/>
      <c r="Z2" s="7" t="s">
        <v>174</v>
      </c>
      <c r="AA2" s="7" t="s">
        <v>175</v>
      </c>
      <c r="AB2" s="7" t="s">
        <v>176</v>
      </c>
    </row>
    <row r="3" spans="1:43" ht="30.75" thickBot="1">
      <c r="A3" s="4" t="s">
        <v>248</v>
      </c>
      <c r="B3" s="4" t="s">
        <v>56</v>
      </c>
      <c r="C3" s="6" t="s">
        <v>57</v>
      </c>
      <c r="D3" s="6"/>
      <c r="E3" s="6"/>
      <c r="F3" s="6"/>
      <c r="G3" s="6"/>
      <c r="H3" s="6"/>
      <c r="J3" s="4" t="s">
        <v>177</v>
      </c>
      <c r="K3" s="9">
        <v>9951</v>
      </c>
      <c r="L3" s="6">
        <v>5</v>
      </c>
      <c r="M3" s="6" t="s">
        <v>351</v>
      </c>
      <c r="O3" s="4" t="s">
        <v>177</v>
      </c>
      <c r="P3" s="9">
        <v>5426</v>
      </c>
      <c r="Q3" s="6">
        <v>1</v>
      </c>
      <c r="R3" s="6" t="s">
        <v>354</v>
      </c>
      <c r="T3" s="4" t="s">
        <v>177</v>
      </c>
      <c r="U3" s="9">
        <v>9825</v>
      </c>
      <c r="V3" s="6">
        <v>1</v>
      </c>
      <c r="W3" s="6" t="s">
        <v>59</v>
      </c>
      <c r="Y3" s="4" t="s">
        <v>177</v>
      </c>
      <c r="Z3" s="9">
        <v>6146</v>
      </c>
      <c r="AA3" s="6">
        <v>1</v>
      </c>
      <c r="AB3" s="6" t="s">
        <v>390</v>
      </c>
      <c r="AD3" s="80" t="s">
        <v>173</v>
      </c>
      <c r="AE3" s="80"/>
      <c r="AF3" s="80"/>
      <c r="AG3" s="80"/>
      <c r="AI3" s="80" t="s">
        <v>173</v>
      </c>
      <c r="AJ3" s="80"/>
      <c r="AK3" s="80"/>
      <c r="AL3" s="80"/>
      <c r="AN3" s="80" t="s">
        <v>173</v>
      </c>
      <c r="AO3" s="80"/>
      <c r="AP3" s="80"/>
      <c r="AQ3" s="80"/>
    </row>
    <row r="4" spans="1:43" ht="15.75" thickBot="1">
      <c r="A4" s="4"/>
      <c r="B4" s="4" t="s">
        <v>58</v>
      </c>
      <c r="C4" s="6" t="s">
        <v>57</v>
      </c>
      <c r="D4" s="6"/>
      <c r="E4" s="6"/>
      <c r="F4" s="6"/>
      <c r="G4" s="6"/>
      <c r="H4" s="6"/>
      <c r="J4" s="82"/>
      <c r="K4" s="82"/>
      <c r="L4" s="82"/>
      <c r="M4" s="82"/>
      <c r="O4" s="82"/>
      <c r="P4" s="82"/>
      <c r="Q4" s="82"/>
      <c r="R4" s="82"/>
      <c r="T4" s="82"/>
      <c r="U4" s="82"/>
      <c r="V4" s="82"/>
      <c r="W4" s="82"/>
      <c r="Y4" s="82"/>
      <c r="Z4" s="82"/>
      <c r="AA4" s="82"/>
      <c r="AB4" s="82"/>
      <c r="AD4" s="7"/>
      <c r="AE4" s="7" t="s">
        <v>174</v>
      </c>
      <c r="AF4" s="7" t="s">
        <v>175</v>
      </c>
      <c r="AG4" s="7" t="s">
        <v>176</v>
      </c>
      <c r="AI4" s="7"/>
      <c r="AJ4" s="7" t="s">
        <v>174</v>
      </c>
      <c r="AK4" s="7" t="s">
        <v>175</v>
      </c>
      <c r="AL4" s="7" t="s">
        <v>176</v>
      </c>
      <c r="AN4" s="7"/>
      <c r="AO4" s="7" t="s">
        <v>174</v>
      </c>
      <c r="AP4" s="7" t="s">
        <v>175</v>
      </c>
      <c r="AQ4" s="7" t="s">
        <v>176</v>
      </c>
    </row>
    <row r="5" spans="1:43" ht="30.75" thickTop="1">
      <c r="A5" s="4" t="s">
        <v>125</v>
      </c>
      <c r="B5" s="4" t="s">
        <v>56</v>
      </c>
      <c r="C5" s="6" t="s">
        <v>324</v>
      </c>
      <c r="D5" s="6" t="s">
        <v>57</v>
      </c>
      <c r="E5" s="6"/>
      <c r="F5" s="6"/>
      <c r="G5" s="6"/>
      <c r="H5" s="6"/>
      <c r="AD5" s="4" t="s">
        <v>177</v>
      </c>
      <c r="AE5" s="9">
        <v>9550</v>
      </c>
      <c r="AF5" s="6">
        <v>1</v>
      </c>
      <c r="AG5" s="6" t="s">
        <v>59</v>
      </c>
      <c r="AI5" s="4" t="s">
        <v>177</v>
      </c>
      <c r="AJ5" s="9">
        <v>9295</v>
      </c>
      <c r="AK5" s="6">
        <v>1</v>
      </c>
      <c r="AL5" s="6" t="s">
        <v>59</v>
      </c>
      <c r="AN5" s="4" t="s">
        <v>177</v>
      </c>
      <c r="AO5" s="9">
        <v>7217</v>
      </c>
      <c r="AP5" s="6">
        <v>1</v>
      </c>
      <c r="AQ5" s="6" t="s">
        <v>428</v>
      </c>
    </row>
    <row r="6" spans="1:43" ht="45.75" thickBot="1">
      <c r="A6" s="4"/>
      <c r="B6" s="4" t="s">
        <v>58</v>
      </c>
      <c r="C6" s="6" t="s">
        <v>325</v>
      </c>
      <c r="D6" s="6" t="s">
        <v>57</v>
      </c>
      <c r="E6" s="6"/>
      <c r="F6" s="6"/>
      <c r="G6" s="6"/>
      <c r="H6" s="6"/>
      <c r="J6" s="80" t="s">
        <v>179</v>
      </c>
      <c r="K6" s="80"/>
      <c r="L6" s="80"/>
      <c r="M6" s="80"/>
      <c r="O6" s="5" t="s">
        <v>179</v>
      </c>
      <c r="P6" s="5"/>
      <c r="Q6" s="5"/>
      <c r="R6" s="5"/>
      <c r="T6" s="80" t="s">
        <v>179</v>
      </c>
      <c r="U6" s="80"/>
      <c r="V6" s="80"/>
      <c r="W6" s="80"/>
      <c r="Y6" s="80" t="s">
        <v>179</v>
      </c>
      <c r="Z6" s="80"/>
      <c r="AA6" s="80"/>
      <c r="AB6" s="80"/>
      <c r="AD6" s="82"/>
      <c r="AE6" s="82"/>
      <c r="AF6" s="82"/>
      <c r="AG6" s="82"/>
      <c r="AI6" s="82"/>
      <c r="AJ6" s="82"/>
      <c r="AK6" s="82"/>
      <c r="AL6" s="82"/>
      <c r="AN6" s="82"/>
      <c r="AO6" s="82"/>
      <c r="AP6" s="82"/>
      <c r="AQ6" s="82"/>
    </row>
    <row r="7" spans="1:43" ht="45.75" thickBot="1">
      <c r="A7" s="4" t="s">
        <v>251</v>
      </c>
      <c r="B7" s="4" t="s">
        <v>56</v>
      </c>
      <c r="C7" s="6" t="s">
        <v>326</v>
      </c>
      <c r="D7" s="6" t="s">
        <v>262</v>
      </c>
      <c r="E7" s="6" t="s">
        <v>57</v>
      </c>
      <c r="F7" s="6"/>
      <c r="G7" s="6"/>
      <c r="H7" s="6"/>
      <c r="J7" s="7"/>
      <c r="K7" s="7" t="s">
        <v>180</v>
      </c>
      <c r="L7" s="7" t="s">
        <v>181</v>
      </c>
      <c r="M7" s="7" t="s">
        <v>182</v>
      </c>
      <c r="O7" s="7"/>
      <c r="P7" s="7" t="s">
        <v>180</v>
      </c>
      <c r="Q7" s="7" t="s">
        <v>181</v>
      </c>
      <c r="R7" s="7" t="s">
        <v>182</v>
      </c>
      <c r="T7" s="7"/>
      <c r="U7" s="7" t="s">
        <v>180</v>
      </c>
      <c r="V7" s="7" t="s">
        <v>181</v>
      </c>
      <c r="W7" s="7" t="s">
        <v>182</v>
      </c>
      <c r="Y7" s="7"/>
      <c r="Z7" s="7" t="s">
        <v>180</v>
      </c>
      <c r="AA7" s="7" t="s">
        <v>181</v>
      </c>
      <c r="AB7" s="7" t="s">
        <v>182</v>
      </c>
    </row>
    <row r="8" spans="1:43" ht="15.75" customHeight="1" thickBot="1">
      <c r="A8" s="4"/>
      <c r="B8" s="4" t="s">
        <v>58</v>
      </c>
      <c r="C8" s="6" t="s">
        <v>327</v>
      </c>
      <c r="D8" s="6" t="s">
        <v>328</v>
      </c>
      <c r="E8" s="6" t="s">
        <v>57</v>
      </c>
      <c r="F8" s="6"/>
      <c r="G8" s="6"/>
      <c r="H8" s="6"/>
      <c r="J8" s="4" t="s">
        <v>42</v>
      </c>
      <c r="K8" s="6" t="s">
        <v>187</v>
      </c>
      <c r="L8" s="6" t="s">
        <v>188</v>
      </c>
      <c r="M8" s="6" t="s">
        <v>189</v>
      </c>
      <c r="O8" s="4" t="s">
        <v>42</v>
      </c>
      <c r="P8" s="6" t="s">
        <v>355</v>
      </c>
      <c r="Q8" s="6" t="s">
        <v>356</v>
      </c>
      <c r="R8" s="6" t="s">
        <v>357</v>
      </c>
      <c r="T8" s="4" t="s">
        <v>44</v>
      </c>
      <c r="U8" s="6"/>
      <c r="V8" s="6" t="s">
        <v>373</v>
      </c>
      <c r="W8" s="6" t="s">
        <v>374</v>
      </c>
      <c r="Y8" s="4" t="s">
        <v>44</v>
      </c>
      <c r="Z8" s="6"/>
      <c r="AA8" s="9">
        <v>3389</v>
      </c>
      <c r="AB8" s="9">
        <v>16836</v>
      </c>
      <c r="AD8" s="80" t="s">
        <v>179</v>
      </c>
      <c r="AE8" s="80"/>
      <c r="AF8" s="80"/>
      <c r="AG8" s="80"/>
      <c r="AI8" s="80" t="s">
        <v>179</v>
      </c>
      <c r="AJ8" s="80"/>
      <c r="AK8" s="80"/>
      <c r="AL8" s="80"/>
      <c r="AN8" s="80" t="s">
        <v>179</v>
      </c>
      <c r="AO8" s="80"/>
      <c r="AP8" s="80"/>
      <c r="AQ8" s="80"/>
    </row>
    <row r="9" spans="1:43" ht="45.75" thickBot="1">
      <c r="A9" s="4" t="s">
        <v>254</v>
      </c>
      <c r="B9" s="4" t="s">
        <v>56</v>
      </c>
      <c r="C9" s="6" t="s">
        <v>329</v>
      </c>
      <c r="D9" s="6" t="s">
        <v>330</v>
      </c>
      <c r="E9" s="6" t="s">
        <v>150</v>
      </c>
      <c r="F9" s="6" t="s">
        <v>57</v>
      </c>
      <c r="G9" s="6"/>
      <c r="H9" s="6"/>
      <c r="J9" s="4" t="s">
        <v>99</v>
      </c>
      <c r="K9" s="6" t="s">
        <v>184</v>
      </c>
      <c r="L9" s="6" t="s">
        <v>185</v>
      </c>
      <c r="M9" s="6" t="s">
        <v>186</v>
      </c>
      <c r="O9" s="4" t="s">
        <v>99</v>
      </c>
      <c r="P9" s="6" t="s">
        <v>358</v>
      </c>
      <c r="Q9" s="6" t="s">
        <v>359</v>
      </c>
      <c r="R9" s="6" t="s">
        <v>360</v>
      </c>
      <c r="T9" s="4" t="s">
        <v>123</v>
      </c>
      <c r="U9" s="6" t="s">
        <v>375</v>
      </c>
      <c r="V9" s="6" t="s">
        <v>376</v>
      </c>
      <c r="W9" s="6" t="s">
        <v>377</v>
      </c>
      <c r="Y9" s="4" t="s">
        <v>123</v>
      </c>
      <c r="Z9" s="9">
        <v>-2855</v>
      </c>
      <c r="AA9" s="9">
        <v>5037</v>
      </c>
      <c r="AB9" s="9">
        <v>4973</v>
      </c>
      <c r="AD9" s="7"/>
      <c r="AE9" s="7" t="s">
        <v>180</v>
      </c>
      <c r="AF9" s="7" t="s">
        <v>181</v>
      </c>
      <c r="AG9" s="7" t="s">
        <v>182</v>
      </c>
      <c r="AI9" s="7"/>
      <c r="AJ9" s="7" t="s">
        <v>180</v>
      </c>
      <c r="AK9" s="7" t="s">
        <v>181</v>
      </c>
      <c r="AL9" s="7" t="s">
        <v>182</v>
      </c>
      <c r="AN9" s="7"/>
      <c r="AO9" s="7" t="s">
        <v>180</v>
      </c>
      <c r="AP9" s="7" t="s">
        <v>181</v>
      </c>
      <c r="AQ9" s="7" t="s">
        <v>182</v>
      </c>
    </row>
    <row r="10" spans="1:43" ht="45">
      <c r="A10" s="4"/>
      <c r="B10" s="4" t="s">
        <v>58</v>
      </c>
      <c r="C10" s="6" t="s">
        <v>331</v>
      </c>
      <c r="D10" s="6" t="s">
        <v>332</v>
      </c>
      <c r="E10" s="6" t="s">
        <v>333</v>
      </c>
      <c r="F10" s="6" t="s">
        <v>57</v>
      </c>
      <c r="G10" s="6"/>
      <c r="H10" s="6"/>
      <c r="J10" s="4" t="s">
        <v>112</v>
      </c>
      <c r="K10" s="6" t="s">
        <v>190</v>
      </c>
      <c r="L10" s="6" t="s">
        <v>191</v>
      </c>
      <c r="M10" s="6" t="s">
        <v>192</v>
      </c>
      <c r="O10" s="4" t="s">
        <v>112</v>
      </c>
      <c r="P10" s="6" t="s">
        <v>361</v>
      </c>
      <c r="Q10" s="6" t="s">
        <v>362</v>
      </c>
      <c r="R10" s="6" t="s">
        <v>363</v>
      </c>
      <c r="T10" s="4" t="s">
        <v>114</v>
      </c>
      <c r="U10" s="6" t="s">
        <v>378</v>
      </c>
      <c r="V10" s="6" t="s">
        <v>379</v>
      </c>
      <c r="W10" s="6" t="s">
        <v>380</v>
      </c>
      <c r="Y10" s="4" t="s">
        <v>114</v>
      </c>
      <c r="Z10" s="9">
        <v>4532</v>
      </c>
      <c r="AA10" s="9">
        <v>-1257</v>
      </c>
      <c r="AB10" s="9">
        <v>6378</v>
      </c>
      <c r="AD10" s="4" t="s">
        <v>42</v>
      </c>
      <c r="AE10" s="6" t="s">
        <v>398</v>
      </c>
      <c r="AF10" s="6" t="s">
        <v>399</v>
      </c>
      <c r="AG10" s="6" t="s">
        <v>400</v>
      </c>
      <c r="AI10" s="4" t="s">
        <v>44</v>
      </c>
      <c r="AJ10" s="6" t="s">
        <v>413</v>
      </c>
      <c r="AK10" s="6" t="s">
        <v>414</v>
      </c>
      <c r="AL10" s="6" t="s">
        <v>139</v>
      </c>
      <c r="AN10" s="4" t="s">
        <v>44</v>
      </c>
      <c r="AO10" s="9">
        <v>3407</v>
      </c>
      <c r="AP10" s="9">
        <v>-1809</v>
      </c>
      <c r="AQ10" s="9">
        <v>13442</v>
      </c>
    </row>
    <row r="11" spans="1:43" ht="45">
      <c r="A11" s="4" t="s">
        <v>257</v>
      </c>
      <c r="B11" s="4" t="s">
        <v>56</v>
      </c>
      <c r="C11" s="6" t="s">
        <v>229</v>
      </c>
      <c r="D11" s="6" t="s">
        <v>334</v>
      </c>
      <c r="E11" s="6" t="s">
        <v>335</v>
      </c>
      <c r="F11" s="6" t="s">
        <v>336</v>
      </c>
      <c r="G11" s="6" t="s">
        <v>57</v>
      </c>
      <c r="H11" s="6"/>
      <c r="J11" s="4" t="s">
        <v>116</v>
      </c>
      <c r="K11" s="6" t="s">
        <v>91</v>
      </c>
      <c r="L11" s="6"/>
      <c r="M11" s="6" t="s">
        <v>193</v>
      </c>
      <c r="O11" s="4" t="s">
        <v>116</v>
      </c>
      <c r="P11" s="6" t="s">
        <v>364</v>
      </c>
      <c r="Q11" s="6"/>
      <c r="R11" s="6" t="s">
        <v>365</v>
      </c>
      <c r="T11" s="4" t="s">
        <v>118</v>
      </c>
      <c r="U11" s="6" t="s">
        <v>381</v>
      </c>
      <c r="V11" s="6" t="s">
        <v>382</v>
      </c>
      <c r="W11" s="6" t="s">
        <v>383</v>
      </c>
      <c r="Y11" s="4" t="s">
        <v>118</v>
      </c>
      <c r="Z11" s="9">
        <v>3270</v>
      </c>
      <c r="AA11" s="9">
        <v>1285</v>
      </c>
      <c r="AB11" s="9">
        <v>16160</v>
      </c>
      <c r="AD11" s="4" t="s">
        <v>97</v>
      </c>
      <c r="AE11" s="6" t="s">
        <v>401</v>
      </c>
      <c r="AF11" s="6" t="s">
        <v>402</v>
      </c>
      <c r="AG11" s="6" t="s">
        <v>403</v>
      </c>
      <c r="AI11" s="4" t="s">
        <v>124</v>
      </c>
      <c r="AJ11" s="6"/>
      <c r="AK11" s="6" t="s">
        <v>415</v>
      </c>
      <c r="AL11" s="6" t="s">
        <v>416</v>
      </c>
      <c r="AN11" s="4" t="s">
        <v>124</v>
      </c>
      <c r="AO11" s="9">
        <v>4284</v>
      </c>
      <c r="AP11" s="9">
        <v>-3968</v>
      </c>
      <c r="AQ11" s="9">
        <v>4398</v>
      </c>
    </row>
    <row r="12" spans="1:43" ht="30">
      <c r="A12" s="4"/>
      <c r="B12" s="4" t="s">
        <v>58</v>
      </c>
      <c r="C12" s="6" t="s">
        <v>337</v>
      </c>
      <c r="D12" s="6" t="s">
        <v>338</v>
      </c>
      <c r="E12" s="6" t="s">
        <v>339</v>
      </c>
      <c r="F12" s="6" t="s">
        <v>68</v>
      </c>
      <c r="G12" s="6" t="s">
        <v>57</v>
      </c>
      <c r="H12" s="6"/>
      <c r="J12" s="4" t="s">
        <v>34</v>
      </c>
      <c r="K12" s="6"/>
      <c r="L12" s="6" t="s">
        <v>183</v>
      </c>
      <c r="M12" s="6" t="s">
        <v>142</v>
      </c>
      <c r="O12" s="4" t="s">
        <v>34</v>
      </c>
      <c r="P12" s="6" t="s">
        <v>75</v>
      </c>
      <c r="Q12" s="6" t="s">
        <v>366</v>
      </c>
      <c r="R12" s="6" t="s">
        <v>367</v>
      </c>
      <c r="T12" s="4" t="s">
        <v>36</v>
      </c>
      <c r="U12" s="6" t="s">
        <v>384</v>
      </c>
      <c r="V12" s="6" t="s">
        <v>385</v>
      </c>
      <c r="W12" s="6" t="s">
        <v>386</v>
      </c>
      <c r="Y12" s="4" t="s">
        <v>36</v>
      </c>
      <c r="Z12" s="9">
        <v>4169</v>
      </c>
      <c r="AA12" s="9">
        <v>3860</v>
      </c>
      <c r="AB12" s="9">
        <v>6142</v>
      </c>
      <c r="AD12" s="4" t="s">
        <v>120</v>
      </c>
      <c r="AE12" s="6" t="s">
        <v>404</v>
      </c>
      <c r="AF12" s="6" t="s">
        <v>405</v>
      </c>
      <c r="AG12" s="6" t="s">
        <v>392</v>
      </c>
      <c r="AI12" s="4" t="s">
        <v>411</v>
      </c>
      <c r="AJ12" s="6" t="s">
        <v>417</v>
      </c>
      <c r="AK12" s="6" t="s">
        <v>418</v>
      </c>
      <c r="AL12" s="6" t="s">
        <v>344</v>
      </c>
      <c r="AN12" s="4" t="s">
        <v>411</v>
      </c>
      <c r="AO12" s="9">
        <v>1831</v>
      </c>
      <c r="AP12" s="9">
        <v>3831</v>
      </c>
      <c r="AQ12" s="9">
        <v>10440</v>
      </c>
    </row>
    <row r="13" spans="1:43" ht="45.75" thickBot="1">
      <c r="A13" s="4" t="s">
        <v>147</v>
      </c>
      <c r="B13" s="4" t="s">
        <v>56</v>
      </c>
      <c r="C13" s="6" t="s">
        <v>340</v>
      </c>
      <c r="D13" s="6" t="s">
        <v>341</v>
      </c>
      <c r="E13" s="6" t="s">
        <v>342</v>
      </c>
      <c r="F13" s="6" t="s">
        <v>343</v>
      </c>
      <c r="G13" s="6" t="s">
        <v>344</v>
      </c>
      <c r="H13" s="6" t="s">
        <v>57</v>
      </c>
      <c r="J13" s="82"/>
      <c r="K13" s="82"/>
      <c r="L13" s="82"/>
      <c r="M13" s="82"/>
      <c r="T13" s="82"/>
      <c r="U13" s="82"/>
      <c r="V13" s="82"/>
      <c r="W13" s="82"/>
      <c r="Y13" s="82"/>
      <c r="Z13" s="82"/>
      <c r="AA13" s="82"/>
      <c r="AB13" s="82"/>
      <c r="AD13" s="4" t="s">
        <v>121</v>
      </c>
      <c r="AE13" s="6" t="s">
        <v>60</v>
      </c>
      <c r="AF13" s="6" t="s">
        <v>406</v>
      </c>
      <c r="AG13" s="6" t="s">
        <v>407</v>
      </c>
      <c r="AI13" s="4" t="s">
        <v>412</v>
      </c>
      <c r="AJ13" s="6" t="s">
        <v>419</v>
      </c>
      <c r="AK13" s="6" t="s">
        <v>86</v>
      </c>
      <c r="AL13" s="6" t="s">
        <v>420</v>
      </c>
      <c r="AN13" s="4" t="s">
        <v>412</v>
      </c>
      <c r="AO13" s="9">
        <v>1099</v>
      </c>
      <c r="AP13" s="9">
        <v>3835</v>
      </c>
      <c r="AQ13" s="9">
        <v>12589</v>
      </c>
    </row>
    <row r="14" spans="1:43" ht="31.5" thickTop="1" thickBot="1">
      <c r="A14" s="4"/>
      <c r="B14" s="4" t="s">
        <v>58</v>
      </c>
      <c r="C14" s="6" t="s">
        <v>345</v>
      </c>
      <c r="D14" s="6" t="s">
        <v>139</v>
      </c>
      <c r="E14" s="6" t="s">
        <v>346</v>
      </c>
      <c r="F14" s="6" t="s">
        <v>347</v>
      </c>
      <c r="G14" s="6" t="s">
        <v>348</v>
      </c>
      <c r="H14" s="6" t="s">
        <v>57</v>
      </c>
      <c r="J14" s="92" t="s">
        <v>194</v>
      </c>
      <c r="K14" s="92"/>
      <c r="L14" s="92"/>
      <c r="M14" s="92"/>
      <c r="O14" s="82"/>
      <c r="P14" s="82"/>
      <c r="Q14" s="82"/>
      <c r="R14" s="82"/>
      <c r="T14" s="92" t="s">
        <v>194</v>
      </c>
      <c r="U14" s="92"/>
      <c r="V14" s="92"/>
      <c r="W14" s="92"/>
      <c r="Y14" s="92" t="s">
        <v>194</v>
      </c>
      <c r="Z14" s="92"/>
      <c r="AA14" s="92"/>
      <c r="AB14" s="92"/>
      <c r="AD14" s="4" t="s">
        <v>34</v>
      </c>
      <c r="AE14" s="6" t="s">
        <v>90</v>
      </c>
      <c r="AF14" s="6"/>
      <c r="AG14" s="6" t="s">
        <v>408</v>
      </c>
      <c r="AI14" s="4" t="s">
        <v>36</v>
      </c>
      <c r="AJ14" s="6" t="s">
        <v>421</v>
      </c>
      <c r="AK14" s="6" t="s">
        <v>369</v>
      </c>
      <c r="AL14" s="6" t="s">
        <v>422</v>
      </c>
      <c r="AN14" s="4" t="s">
        <v>36</v>
      </c>
      <c r="AO14" s="9">
        <v>5089</v>
      </c>
      <c r="AP14" s="9">
        <v>2346</v>
      </c>
      <c r="AQ14" s="9">
        <v>7029</v>
      </c>
    </row>
    <row r="15" spans="1:43" ht="16.5" thickTop="1" thickBot="1">
      <c r="A15" s="82"/>
      <c r="B15" s="82"/>
      <c r="C15" s="82"/>
      <c r="D15" s="82"/>
      <c r="E15" s="82"/>
      <c r="F15" s="82"/>
      <c r="G15" s="82"/>
      <c r="H15" s="82"/>
      <c r="O15" s="92" t="s">
        <v>194</v>
      </c>
      <c r="P15" s="92"/>
      <c r="Q15" s="92"/>
      <c r="R15" s="92"/>
      <c r="AD15" s="82"/>
      <c r="AE15" s="82"/>
      <c r="AF15" s="82"/>
      <c r="AG15" s="82"/>
      <c r="AI15" s="82"/>
      <c r="AJ15" s="82"/>
      <c r="AK15" s="82"/>
      <c r="AL15" s="82"/>
      <c r="AN15" s="82"/>
      <c r="AO15" s="82"/>
      <c r="AP15" s="82"/>
      <c r="AQ15" s="82"/>
    </row>
    <row r="16" spans="1:43" ht="15.75" thickTop="1">
      <c r="A16" s="92" t="s">
        <v>349</v>
      </c>
      <c r="B16" s="92"/>
      <c r="C16" s="92"/>
      <c r="D16" s="92"/>
      <c r="E16" s="92"/>
      <c r="F16" s="92"/>
      <c r="G16" s="92"/>
      <c r="H16" s="92"/>
      <c r="AD16" s="92" t="s">
        <v>194</v>
      </c>
      <c r="AE16" s="92"/>
      <c r="AF16" s="92"/>
      <c r="AG16" s="92"/>
      <c r="AI16" s="92" t="s">
        <v>194</v>
      </c>
      <c r="AJ16" s="92"/>
      <c r="AK16" s="92"/>
      <c r="AL16" s="92"/>
      <c r="AN16" s="92" t="s">
        <v>194</v>
      </c>
      <c r="AO16" s="92"/>
      <c r="AP16" s="92"/>
      <c r="AQ16" s="92"/>
    </row>
    <row r="17" spans="1:43" ht="15" customHeight="1" thickBot="1">
      <c r="A17" s="93" t="s">
        <v>350</v>
      </c>
      <c r="B17" s="93"/>
      <c r="C17" s="93"/>
      <c r="D17" s="93"/>
      <c r="E17" s="93"/>
      <c r="F17" s="93"/>
      <c r="G17" s="93"/>
      <c r="H17" s="93"/>
      <c r="J17" s="80" t="s">
        <v>195</v>
      </c>
      <c r="K17" s="80"/>
      <c r="L17" s="80"/>
      <c r="M17" s="80"/>
      <c r="O17" s="80" t="s">
        <v>195</v>
      </c>
      <c r="P17" s="80"/>
      <c r="Q17" s="80"/>
      <c r="R17" s="80"/>
      <c r="T17" s="80" t="s">
        <v>195</v>
      </c>
      <c r="U17" s="80"/>
      <c r="V17" s="80"/>
      <c r="W17" s="80"/>
      <c r="Y17" s="80" t="s">
        <v>195</v>
      </c>
      <c r="Z17" s="80"/>
      <c r="AA17" s="80"/>
      <c r="AB17" s="80"/>
    </row>
    <row r="18" spans="1:43" ht="15" customHeight="1" thickBot="1">
      <c r="A18" s="94" t="s">
        <v>96</v>
      </c>
      <c r="B18" s="94"/>
      <c r="C18" s="94"/>
      <c r="D18" s="94"/>
      <c r="E18" s="94"/>
      <c r="F18" s="94"/>
      <c r="G18" s="94"/>
      <c r="H18" s="94"/>
      <c r="J18" s="7"/>
      <c r="K18" s="7" t="s">
        <v>196</v>
      </c>
      <c r="L18" s="7" t="s">
        <v>197</v>
      </c>
      <c r="M18" s="7" t="s">
        <v>198</v>
      </c>
      <c r="O18" s="7"/>
      <c r="P18" s="7" t="s">
        <v>196</v>
      </c>
      <c r="Q18" s="7" t="s">
        <v>197</v>
      </c>
      <c r="R18" s="7" t="s">
        <v>198</v>
      </c>
      <c r="T18" s="7"/>
      <c r="U18" s="7" t="s">
        <v>196</v>
      </c>
      <c r="V18" s="7" t="s">
        <v>197</v>
      </c>
      <c r="W18" s="7" t="s">
        <v>198</v>
      </c>
      <c r="Y18" s="7"/>
      <c r="Z18" s="7" t="s">
        <v>196</v>
      </c>
      <c r="AA18" s="7" t="s">
        <v>197</v>
      </c>
      <c r="AB18" s="7" t="s">
        <v>198</v>
      </c>
      <c r="AD18" s="80" t="s">
        <v>195</v>
      </c>
      <c r="AE18" s="80"/>
      <c r="AF18" s="80"/>
      <c r="AG18" s="80"/>
      <c r="AI18" s="80" t="s">
        <v>195</v>
      </c>
      <c r="AJ18" s="80"/>
      <c r="AK18" s="80"/>
      <c r="AL18" s="80"/>
      <c r="AN18" s="80" t="s">
        <v>195</v>
      </c>
      <c r="AO18" s="80"/>
      <c r="AP18" s="80"/>
      <c r="AQ18" s="80"/>
    </row>
    <row r="19" spans="1:43" ht="30.75" thickBot="1">
      <c r="J19" s="4" t="s">
        <v>199</v>
      </c>
      <c r="K19" s="9">
        <v>1718</v>
      </c>
      <c r="L19" s="6" t="s">
        <v>200</v>
      </c>
      <c r="M19" s="6" t="s">
        <v>200</v>
      </c>
      <c r="O19" s="4" t="s">
        <v>199</v>
      </c>
      <c r="P19" s="9">
        <v>1808</v>
      </c>
      <c r="Q19" s="6" t="s">
        <v>368</v>
      </c>
      <c r="R19" s="6" t="s">
        <v>368</v>
      </c>
      <c r="T19" s="4" t="s">
        <v>199</v>
      </c>
      <c r="U19" s="9">
        <v>1818</v>
      </c>
      <c r="V19" s="6" t="s">
        <v>65</v>
      </c>
      <c r="W19" s="6" t="s">
        <v>65</v>
      </c>
      <c r="Y19" s="4" t="s">
        <v>199</v>
      </c>
      <c r="Z19" s="9">
        <v>56768</v>
      </c>
      <c r="AA19" s="6" t="s">
        <v>391</v>
      </c>
      <c r="AB19" s="6" t="s">
        <v>391</v>
      </c>
      <c r="AD19" s="7"/>
      <c r="AE19" s="7" t="s">
        <v>196</v>
      </c>
      <c r="AF19" s="7" t="s">
        <v>197</v>
      </c>
      <c r="AG19" s="7" t="s">
        <v>198</v>
      </c>
      <c r="AI19" s="7"/>
      <c r="AJ19" s="7" t="s">
        <v>196</v>
      </c>
      <c r="AK19" s="7" t="s">
        <v>197</v>
      </c>
      <c r="AL19" s="7" t="s">
        <v>198</v>
      </c>
      <c r="AN19" s="7"/>
      <c r="AO19" s="7" t="s">
        <v>196</v>
      </c>
      <c r="AP19" s="7" t="s">
        <v>197</v>
      </c>
      <c r="AQ19" s="7" t="s">
        <v>198</v>
      </c>
    </row>
    <row r="20" spans="1:43" ht="30">
      <c r="J20" s="4" t="s">
        <v>201</v>
      </c>
      <c r="K20" s="9">
        <v>1408</v>
      </c>
      <c r="L20" s="6" t="s">
        <v>202</v>
      </c>
      <c r="M20" s="6" t="s">
        <v>203</v>
      </c>
      <c r="O20" s="4" t="s">
        <v>201</v>
      </c>
      <c r="P20" s="9">
        <v>1270</v>
      </c>
      <c r="Q20" s="6" t="s">
        <v>369</v>
      </c>
      <c r="R20" s="6" t="s">
        <v>370</v>
      </c>
      <c r="T20" s="4" t="s">
        <v>201</v>
      </c>
      <c r="U20" s="9">
        <v>1598</v>
      </c>
      <c r="V20" s="6" t="s">
        <v>387</v>
      </c>
      <c r="W20" s="6" t="s">
        <v>388</v>
      </c>
      <c r="Y20" s="4" t="s">
        <v>201</v>
      </c>
      <c r="Z20" s="9">
        <v>54992</v>
      </c>
      <c r="AA20" s="6" t="s">
        <v>392</v>
      </c>
      <c r="AB20" s="6" t="s">
        <v>393</v>
      </c>
      <c r="AD20" s="4" t="s">
        <v>199</v>
      </c>
      <c r="AE20" s="9">
        <v>1720</v>
      </c>
      <c r="AF20" s="6" t="s">
        <v>200</v>
      </c>
      <c r="AG20" s="6" t="s">
        <v>200</v>
      </c>
      <c r="AI20" s="4" t="s">
        <v>199</v>
      </c>
      <c r="AJ20" s="9">
        <v>1834</v>
      </c>
      <c r="AK20" s="6" t="s">
        <v>423</v>
      </c>
      <c r="AL20" s="6" t="s">
        <v>423</v>
      </c>
      <c r="AN20" s="4" t="s">
        <v>199</v>
      </c>
      <c r="AO20" s="9">
        <v>60418</v>
      </c>
      <c r="AP20" s="6" t="s">
        <v>429</v>
      </c>
      <c r="AQ20" s="6" t="s">
        <v>429</v>
      </c>
    </row>
    <row r="21" spans="1:43" ht="30.75" thickBot="1">
      <c r="J21" s="82"/>
      <c r="K21" s="82"/>
      <c r="L21" s="82"/>
      <c r="M21" s="82"/>
      <c r="O21" s="82"/>
      <c r="P21" s="82"/>
      <c r="Q21" s="82"/>
      <c r="R21" s="82"/>
      <c r="T21" s="82"/>
      <c r="U21" s="82"/>
      <c r="V21" s="82"/>
      <c r="W21" s="82"/>
      <c r="Y21" s="82"/>
      <c r="Z21" s="82"/>
      <c r="AA21" s="82"/>
      <c r="AB21" s="82"/>
      <c r="AD21" s="4" t="s">
        <v>201</v>
      </c>
      <c r="AE21" s="9">
        <v>1606</v>
      </c>
      <c r="AF21" s="6" t="s">
        <v>409</v>
      </c>
      <c r="AG21" s="6" t="s">
        <v>410</v>
      </c>
      <c r="AI21" s="4" t="s">
        <v>201</v>
      </c>
      <c r="AJ21" s="9">
        <v>1635</v>
      </c>
      <c r="AK21" s="6" t="s">
        <v>424</v>
      </c>
      <c r="AL21" s="6" t="s">
        <v>425</v>
      </c>
      <c r="AN21" s="4" t="s">
        <v>201</v>
      </c>
      <c r="AO21" s="9">
        <v>53904</v>
      </c>
      <c r="AP21" s="6" t="s">
        <v>185</v>
      </c>
      <c r="AQ21" s="6" t="s">
        <v>430</v>
      </c>
    </row>
    <row r="22" spans="1:43" ht="16.5" thickTop="1" thickBot="1">
      <c r="AD22" s="82"/>
      <c r="AE22" s="82"/>
      <c r="AF22" s="82"/>
      <c r="AG22" s="82"/>
      <c r="AI22" s="82"/>
      <c r="AJ22" s="82"/>
      <c r="AK22" s="82"/>
      <c r="AL22" s="82"/>
      <c r="AN22" s="82"/>
      <c r="AO22" s="82"/>
      <c r="AP22" s="82"/>
      <c r="AQ22" s="82"/>
    </row>
    <row r="23" spans="1:43" ht="15.75" thickTop="1">
      <c r="J23" t="s">
        <v>353</v>
      </c>
      <c r="O23" t="s">
        <v>371</v>
      </c>
      <c r="T23" t="s">
        <v>353</v>
      </c>
      <c r="Y23" t="s">
        <v>353</v>
      </c>
    </row>
    <row r="24" spans="1:43">
      <c r="AD24" t="s">
        <v>353</v>
      </c>
      <c r="AI24" t="s">
        <v>426</v>
      </c>
      <c r="AN24" t="s">
        <v>426</v>
      </c>
    </row>
    <row r="25" spans="1:43">
      <c r="J25" t="s">
        <v>372</v>
      </c>
      <c r="O25" t="s">
        <v>372</v>
      </c>
      <c r="T25" t="s">
        <v>389</v>
      </c>
      <c r="Y25" t="s">
        <v>394</v>
      </c>
    </row>
    <row r="26" spans="1:43">
      <c r="AD26" t="s">
        <v>372</v>
      </c>
      <c r="AI26" t="s">
        <v>427</v>
      </c>
      <c r="AN26" t="s">
        <v>431</v>
      </c>
    </row>
  </sheetData>
  <mergeCells count="53">
    <mergeCell ref="A15:H15"/>
    <mergeCell ref="A16:H16"/>
    <mergeCell ref="A17:H17"/>
    <mergeCell ref="A18:H18"/>
    <mergeCell ref="J1:M1"/>
    <mergeCell ref="J4:M4"/>
    <mergeCell ref="A1:H1"/>
    <mergeCell ref="O14:R14"/>
    <mergeCell ref="O15:R15"/>
    <mergeCell ref="J21:M21"/>
    <mergeCell ref="O1:R1"/>
    <mergeCell ref="O4:R4"/>
    <mergeCell ref="J14:M14"/>
    <mergeCell ref="J17:M17"/>
    <mergeCell ref="J6:M6"/>
    <mergeCell ref="J13:M13"/>
    <mergeCell ref="O21:R21"/>
    <mergeCell ref="O17:R17"/>
    <mergeCell ref="Y13:AB13"/>
    <mergeCell ref="Y14:AB14"/>
    <mergeCell ref="T21:W21"/>
    <mergeCell ref="Y1:AB1"/>
    <mergeCell ref="Y4:AB4"/>
    <mergeCell ref="Y6:AB6"/>
    <mergeCell ref="T13:W13"/>
    <mergeCell ref="T14:W14"/>
    <mergeCell ref="T17:W17"/>
    <mergeCell ref="Y21:AB21"/>
    <mergeCell ref="Y17:AB17"/>
    <mergeCell ref="T1:W1"/>
    <mergeCell ref="T4:W4"/>
    <mergeCell ref="T6:W6"/>
    <mergeCell ref="AD22:AG22"/>
    <mergeCell ref="AI3:AL3"/>
    <mergeCell ref="AI6:AL6"/>
    <mergeCell ref="AI8:AL8"/>
    <mergeCell ref="AD15:AG15"/>
    <mergeCell ref="AD16:AG16"/>
    <mergeCell ref="AD18:AG18"/>
    <mergeCell ref="AD3:AG3"/>
    <mergeCell ref="AD6:AG6"/>
    <mergeCell ref="AD8:AG8"/>
    <mergeCell ref="AN3:AQ3"/>
    <mergeCell ref="AN6:AQ6"/>
    <mergeCell ref="AN8:AQ8"/>
    <mergeCell ref="AI15:AL15"/>
    <mergeCell ref="AI16:AL16"/>
    <mergeCell ref="AN22:AQ22"/>
    <mergeCell ref="AN15:AQ15"/>
    <mergeCell ref="AN16:AQ16"/>
    <mergeCell ref="AN18:AQ18"/>
    <mergeCell ref="AI22:AL22"/>
    <mergeCell ref="AI18:AL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118B-B571-4ED0-A02C-A067B05E4D90}">
  <dimension ref="A1:O28"/>
  <sheetViews>
    <sheetView workbookViewId="0">
      <selection activeCell="A27" sqref="A27:A28"/>
    </sheetView>
  </sheetViews>
  <sheetFormatPr defaultRowHeight="15"/>
  <sheetData>
    <row r="1" spans="1:15">
      <c r="A1" t="s">
        <v>540</v>
      </c>
      <c r="I1" t="s">
        <v>179</v>
      </c>
    </row>
    <row r="2" spans="1:15">
      <c r="C2" t="s">
        <v>180</v>
      </c>
      <c r="E2" t="s">
        <v>181</v>
      </c>
      <c r="G2" t="s">
        <v>182</v>
      </c>
      <c r="K2" t="s">
        <v>180</v>
      </c>
      <c r="M2" t="s">
        <v>181</v>
      </c>
      <c r="O2" t="s">
        <v>182</v>
      </c>
    </row>
    <row r="3" spans="1:15">
      <c r="A3" t="s">
        <v>42</v>
      </c>
      <c r="C3" t="s">
        <v>187</v>
      </c>
      <c r="E3" t="s">
        <v>188</v>
      </c>
      <c r="G3" t="s">
        <v>189</v>
      </c>
      <c r="I3" t="s">
        <v>42</v>
      </c>
      <c r="K3" t="s">
        <v>355</v>
      </c>
      <c r="M3" t="s">
        <v>356</v>
      </c>
      <c r="O3" t="s">
        <v>357</v>
      </c>
    </row>
    <row r="4" spans="1:15">
      <c r="A4" t="s">
        <v>242</v>
      </c>
      <c r="C4" t="s">
        <v>184</v>
      </c>
      <c r="E4" t="s">
        <v>185</v>
      </c>
      <c r="G4" t="s">
        <v>186</v>
      </c>
      <c r="I4" t="s">
        <v>242</v>
      </c>
      <c r="K4" t="s">
        <v>358</v>
      </c>
      <c r="M4" t="s">
        <v>359</v>
      </c>
      <c r="O4" t="s">
        <v>360</v>
      </c>
    </row>
    <row r="5" spans="1:15">
      <c r="A5" t="s">
        <v>539</v>
      </c>
      <c r="C5" t="s">
        <v>190</v>
      </c>
      <c r="E5" t="s">
        <v>191</v>
      </c>
      <c r="G5" t="s">
        <v>192</v>
      </c>
      <c r="I5" t="s">
        <v>539</v>
      </c>
      <c r="K5" t="s">
        <v>361</v>
      </c>
      <c r="M5" t="s">
        <v>362</v>
      </c>
      <c r="O5" t="s">
        <v>363</v>
      </c>
    </row>
    <row r="6" spans="1:15">
      <c r="A6" t="s">
        <v>533</v>
      </c>
      <c r="C6" t="s">
        <v>91</v>
      </c>
      <c r="G6" t="s">
        <v>193</v>
      </c>
      <c r="I6" t="s">
        <v>533</v>
      </c>
      <c r="K6" t="s">
        <v>364</v>
      </c>
      <c r="O6" t="s">
        <v>365</v>
      </c>
    </row>
    <row r="7" spans="1:15">
      <c r="A7" t="s">
        <v>531</v>
      </c>
      <c r="E7" t="s">
        <v>183</v>
      </c>
      <c r="G7" t="s">
        <v>142</v>
      </c>
      <c r="I7" t="s">
        <v>531</v>
      </c>
      <c r="K7" t="s">
        <v>75</v>
      </c>
      <c r="M7" t="s">
        <v>366</v>
      </c>
      <c r="O7" t="s">
        <v>367</v>
      </c>
    </row>
    <row r="8" spans="1:15">
      <c r="A8" t="s">
        <v>196</v>
      </c>
      <c r="C8" s="50">
        <v>1718</v>
      </c>
      <c r="E8" s="50">
        <v>1408</v>
      </c>
    </row>
    <row r="9" spans="1:15">
      <c r="A9" t="s">
        <v>541</v>
      </c>
      <c r="C9" t="s">
        <v>200</v>
      </c>
      <c r="E9" t="s">
        <v>202</v>
      </c>
    </row>
    <row r="10" spans="1:15">
      <c r="A10" t="s">
        <v>536</v>
      </c>
      <c r="I10" t="s">
        <v>536</v>
      </c>
    </row>
    <row r="12" spans="1:15">
      <c r="A12" t="s">
        <v>195</v>
      </c>
    </row>
    <row r="13" spans="1:15">
      <c r="C13" t="s">
        <v>196</v>
      </c>
      <c r="E13" t="s">
        <v>197</v>
      </c>
      <c r="G13" t="s">
        <v>198</v>
      </c>
      <c r="I13" t="s">
        <v>195</v>
      </c>
    </row>
    <row r="14" spans="1:15">
      <c r="A14" t="s">
        <v>199</v>
      </c>
      <c r="C14" s="50">
        <v>1718</v>
      </c>
      <c r="E14" t="s">
        <v>200</v>
      </c>
      <c r="G14" t="s">
        <v>200</v>
      </c>
      <c r="K14" t="s">
        <v>196</v>
      </c>
      <c r="M14" t="s">
        <v>197</v>
      </c>
      <c r="O14" t="s">
        <v>198</v>
      </c>
    </row>
    <row r="15" spans="1:15">
      <c r="A15" t="s">
        <v>201</v>
      </c>
      <c r="C15" s="50">
        <v>1408</v>
      </c>
      <c r="E15" t="s">
        <v>202</v>
      </c>
      <c r="G15" t="s">
        <v>203</v>
      </c>
      <c r="I15" t="s">
        <v>199</v>
      </c>
      <c r="K15" s="50">
        <v>1808</v>
      </c>
      <c r="M15" t="s">
        <v>368</v>
      </c>
      <c r="O15" t="s">
        <v>368</v>
      </c>
    </row>
    <row r="16" spans="1:15">
      <c r="I16" t="s">
        <v>201</v>
      </c>
      <c r="K16" s="50">
        <v>1270</v>
      </c>
      <c r="M16" t="s">
        <v>369</v>
      </c>
      <c r="O16" t="s">
        <v>370</v>
      </c>
    </row>
    <row r="17" spans="1:6">
      <c r="A17" t="s">
        <v>537</v>
      </c>
    </row>
    <row r="19" spans="1:6">
      <c r="A19" s="54" t="s">
        <v>540</v>
      </c>
      <c r="B19" s="54"/>
      <c r="C19" s="54"/>
      <c r="D19" s="54"/>
      <c r="E19" s="54"/>
      <c r="F19" s="54"/>
    </row>
    <row r="20" spans="1:6">
      <c r="B20" t="s">
        <v>542</v>
      </c>
      <c r="E20" t="s">
        <v>543</v>
      </c>
    </row>
    <row r="21" spans="1:6">
      <c r="A21" s="53"/>
      <c r="B21" s="53" t="s">
        <v>180</v>
      </c>
      <c r="C21" s="53" t="s">
        <v>181</v>
      </c>
      <c r="D21" s="53"/>
      <c r="E21" s="53" t="s">
        <v>180</v>
      </c>
      <c r="F21" s="53" t="s">
        <v>181</v>
      </c>
    </row>
    <row r="22" spans="1:6">
      <c r="A22" t="s">
        <v>42</v>
      </c>
      <c r="B22" s="55" t="s">
        <v>187</v>
      </c>
      <c r="C22" s="55" t="s">
        <v>188</v>
      </c>
      <c r="D22" s="55"/>
      <c r="E22" s="55" t="s">
        <v>355</v>
      </c>
      <c r="F22" s="55" t="s">
        <v>356</v>
      </c>
    </row>
    <row r="23" spans="1:6">
      <c r="A23" t="s">
        <v>242</v>
      </c>
      <c r="B23" s="55" t="s">
        <v>184</v>
      </c>
      <c r="C23" s="55" t="s">
        <v>185</v>
      </c>
      <c r="D23" s="55"/>
      <c r="E23" s="55" t="s">
        <v>358</v>
      </c>
      <c r="F23" s="55" t="s">
        <v>359</v>
      </c>
    </row>
    <row r="24" spans="1:6">
      <c r="A24" t="s">
        <v>539</v>
      </c>
      <c r="B24" s="55" t="s">
        <v>190</v>
      </c>
      <c r="C24" s="55" t="s">
        <v>191</v>
      </c>
      <c r="D24" s="55"/>
      <c r="E24" s="55" t="s">
        <v>361</v>
      </c>
      <c r="F24" s="55" t="s">
        <v>362</v>
      </c>
    </row>
    <row r="25" spans="1:6">
      <c r="A25" t="s">
        <v>533</v>
      </c>
      <c r="B25" s="55" t="s">
        <v>91</v>
      </c>
      <c r="C25" s="55"/>
      <c r="D25" s="55"/>
      <c r="E25" s="55" t="s">
        <v>364</v>
      </c>
      <c r="F25" s="55"/>
    </row>
    <row r="26" spans="1:6">
      <c r="A26" t="s">
        <v>531</v>
      </c>
      <c r="B26" s="55"/>
      <c r="C26" s="55" t="s">
        <v>183</v>
      </c>
      <c r="D26" s="55"/>
      <c r="E26" s="55" t="s">
        <v>75</v>
      </c>
      <c r="F26" s="55" t="s">
        <v>366</v>
      </c>
    </row>
    <row r="27" spans="1:6">
      <c r="A27" s="51" t="s">
        <v>196</v>
      </c>
      <c r="B27" s="56">
        <v>1718</v>
      </c>
      <c r="C27" s="56">
        <v>1408</v>
      </c>
      <c r="D27" s="57"/>
      <c r="E27" s="56">
        <v>1808</v>
      </c>
      <c r="F27" s="56">
        <v>1270</v>
      </c>
    </row>
    <row r="28" spans="1:6" ht="15.75" thickBot="1">
      <c r="A28" s="52" t="s">
        <v>541</v>
      </c>
      <c r="B28" s="58" t="s">
        <v>200</v>
      </c>
      <c r="C28" s="58" t="s">
        <v>202</v>
      </c>
      <c r="D28" s="58"/>
      <c r="E28" s="58" t="s">
        <v>368</v>
      </c>
      <c r="F28" s="58" t="s">
        <v>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0182-970C-43BE-AD9C-3863773149DE}">
  <dimension ref="A1:O32"/>
  <sheetViews>
    <sheetView zoomScale="90" zoomScaleNormal="90" workbookViewId="0">
      <selection activeCell="A17" sqref="A17:G26"/>
    </sheetView>
  </sheetViews>
  <sheetFormatPr defaultRowHeight="15"/>
  <sheetData>
    <row r="1" spans="1:15" ht="15.75" customHeight="1">
      <c r="A1" t="s">
        <v>179</v>
      </c>
      <c r="I1" t="s">
        <v>179</v>
      </c>
    </row>
    <row r="2" spans="1:15" ht="15.75" customHeight="1">
      <c r="C2" t="s">
        <v>180</v>
      </c>
      <c r="E2" t="s">
        <v>181</v>
      </c>
      <c r="G2" t="s">
        <v>182</v>
      </c>
      <c r="K2" t="s">
        <v>180</v>
      </c>
      <c r="M2" t="s">
        <v>181</v>
      </c>
      <c r="O2" t="s">
        <v>182</v>
      </c>
    </row>
    <row r="3" spans="1:15">
      <c r="A3" t="s">
        <v>42</v>
      </c>
      <c r="C3" t="s">
        <v>398</v>
      </c>
      <c r="E3" t="s">
        <v>399</v>
      </c>
      <c r="G3" t="s">
        <v>400</v>
      </c>
      <c r="I3" t="s">
        <v>42</v>
      </c>
      <c r="K3" t="s">
        <v>233</v>
      </c>
      <c r="M3" t="s">
        <v>414</v>
      </c>
      <c r="O3" t="s">
        <v>544</v>
      </c>
    </row>
    <row r="4" spans="1:15">
      <c r="A4" t="s">
        <v>97</v>
      </c>
      <c r="C4" t="s">
        <v>401</v>
      </c>
      <c r="E4" t="s">
        <v>402</v>
      </c>
      <c r="G4" t="s">
        <v>403</v>
      </c>
      <c r="I4" t="s">
        <v>97</v>
      </c>
      <c r="K4" t="s">
        <v>545</v>
      </c>
      <c r="M4" t="s">
        <v>546</v>
      </c>
      <c r="O4" t="s">
        <v>547</v>
      </c>
    </row>
    <row r="5" spans="1:15">
      <c r="A5" t="s">
        <v>120</v>
      </c>
      <c r="C5" t="s">
        <v>404</v>
      </c>
      <c r="E5" t="s">
        <v>405</v>
      </c>
      <c r="G5" t="s">
        <v>392</v>
      </c>
      <c r="I5" t="s">
        <v>120</v>
      </c>
      <c r="K5" t="s">
        <v>385</v>
      </c>
      <c r="M5" t="s">
        <v>548</v>
      </c>
      <c r="O5" t="s">
        <v>549</v>
      </c>
    </row>
    <row r="6" spans="1:15">
      <c r="A6" t="s">
        <v>121</v>
      </c>
      <c r="C6" t="s">
        <v>60</v>
      </c>
      <c r="E6" t="s">
        <v>406</v>
      </c>
      <c r="G6" t="s">
        <v>407</v>
      </c>
      <c r="I6" t="s">
        <v>121</v>
      </c>
      <c r="K6" t="s">
        <v>550</v>
      </c>
      <c r="M6" t="s">
        <v>551</v>
      </c>
      <c r="O6" t="s">
        <v>552</v>
      </c>
    </row>
    <row r="7" spans="1:15">
      <c r="A7" t="s">
        <v>34</v>
      </c>
      <c r="C7" t="s">
        <v>90</v>
      </c>
      <c r="G7" t="s">
        <v>408</v>
      </c>
      <c r="I7" t="s">
        <v>34</v>
      </c>
      <c r="K7" t="s">
        <v>553</v>
      </c>
      <c r="M7" t="s">
        <v>554</v>
      </c>
      <c r="O7" t="s">
        <v>555</v>
      </c>
    </row>
    <row r="9" spans="1:15" ht="15.75" customHeight="1">
      <c r="A9" t="s">
        <v>536</v>
      </c>
      <c r="I9" t="s">
        <v>536</v>
      </c>
    </row>
    <row r="12" spans="1:15" ht="15.75" customHeight="1">
      <c r="A12" t="s">
        <v>195</v>
      </c>
      <c r="I12" t="s">
        <v>195</v>
      </c>
    </row>
    <row r="13" spans="1:15" ht="15.75" customHeight="1">
      <c r="C13" t="s">
        <v>196</v>
      </c>
      <c r="E13" t="s">
        <v>197</v>
      </c>
      <c r="G13" t="s">
        <v>198</v>
      </c>
      <c r="K13" t="s">
        <v>196</v>
      </c>
      <c r="M13" t="s">
        <v>197</v>
      </c>
      <c r="O13" t="s">
        <v>198</v>
      </c>
    </row>
    <row r="14" spans="1:15">
      <c r="A14" t="s">
        <v>199</v>
      </c>
      <c r="C14" s="50">
        <v>1720</v>
      </c>
      <c r="E14" t="s">
        <v>200</v>
      </c>
      <c r="G14" t="s">
        <v>200</v>
      </c>
      <c r="I14" t="s">
        <v>199</v>
      </c>
      <c r="K14" s="50">
        <v>1709</v>
      </c>
      <c r="M14" t="s">
        <v>556</v>
      </c>
      <c r="O14" t="s">
        <v>556</v>
      </c>
    </row>
    <row r="15" spans="1:15">
      <c r="A15" t="s">
        <v>201</v>
      </c>
      <c r="C15" s="50">
        <v>1606</v>
      </c>
      <c r="E15" t="s">
        <v>409</v>
      </c>
      <c r="G15" t="s">
        <v>410</v>
      </c>
      <c r="I15" t="s">
        <v>201</v>
      </c>
      <c r="K15" s="50">
        <v>1507</v>
      </c>
      <c r="M15" t="s">
        <v>557</v>
      </c>
      <c r="O15" t="s">
        <v>406</v>
      </c>
    </row>
    <row r="17" spans="1:11" ht="15.75">
      <c r="A17" s="59" t="s">
        <v>558</v>
      </c>
      <c r="B17" s="59"/>
      <c r="C17" s="59"/>
      <c r="D17" s="59"/>
      <c r="E17" s="59"/>
      <c r="F17" s="59"/>
      <c r="G17" s="59"/>
    </row>
    <row r="18" spans="1:11" ht="15.75">
      <c r="A18" s="59"/>
      <c r="B18" s="59"/>
      <c r="C18" s="59" t="s">
        <v>542</v>
      </c>
      <c r="D18" s="59"/>
      <c r="E18" s="59"/>
      <c r="F18" s="59" t="s">
        <v>589</v>
      </c>
      <c r="G18" s="59"/>
    </row>
    <row r="19" spans="1:11" ht="15.75">
      <c r="A19" s="59"/>
      <c r="B19" s="59"/>
      <c r="C19" s="59" t="s">
        <v>180</v>
      </c>
      <c r="D19" s="59" t="s">
        <v>181</v>
      </c>
      <c r="E19" s="59"/>
      <c r="F19" s="59" t="s">
        <v>180</v>
      </c>
      <c r="G19" s="59" t="s">
        <v>181</v>
      </c>
    </row>
    <row r="20" spans="1:11" ht="15.75">
      <c r="A20" s="30" t="s">
        <v>42</v>
      </c>
      <c r="B20" s="30"/>
      <c r="C20" s="60" t="s">
        <v>398</v>
      </c>
      <c r="D20" s="60" t="s">
        <v>399</v>
      </c>
      <c r="E20" s="60"/>
      <c r="F20" s="60" t="s">
        <v>233</v>
      </c>
      <c r="G20" s="60" t="s">
        <v>414</v>
      </c>
    </row>
    <row r="21" spans="1:11" ht="15.75">
      <c r="A21" s="30" t="s">
        <v>242</v>
      </c>
      <c r="B21" s="30"/>
      <c r="C21" s="60" t="s">
        <v>401</v>
      </c>
      <c r="D21" s="60" t="s">
        <v>402</v>
      </c>
      <c r="E21" s="60"/>
      <c r="F21" s="60" t="s">
        <v>545</v>
      </c>
      <c r="G21" s="60" t="s">
        <v>546</v>
      </c>
    </row>
    <row r="22" spans="1:11" ht="15.75">
      <c r="A22" s="30" t="s">
        <v>539</v>
      </c>
      <c r="B22" s="30"/>
      <c r="C22" s="60" t="s">
        <v>404</v>
      </c>
      <c r="D22" s="60" t="s">
        <v>405</v>
      </c>
      <c r="E22" s="60"/>
      <c r="F22" s="60" t="s">
        <v>385</v>
      </c>
      <c r="G22" s="60" t="s">
        <v>548</v>
      </c>
    </row>
    <row r="23" spans="1:11" ht="15.75">
      <c r="A23" s="30" t="s">
        <v>533</v>
      </c>
      <c r="B23" s="30"/>
      <c r="C23" s="60" t="s">
        <v>60</v>
      </c>
      <c r="D23" s="60" t="s">
        <v>406</v>
      </c>
      <c r="E23" s="60"/>
      <c r="F23" s="60" t="s">
        <v>550</v>
      </c>
      <c r="G23" s="60" t="s">
        <v>551</v>
      </c>
    </row>
    <row r="24" spans="1:11" ht="15.75">
      <c r="A24" s="30" t="s">
        <v>531</v>
      </c>
      <c r="B24" s="30"/>
      <c r="C24" s="60" t="s">
        <v>90</v>
      </c>
      <c r="D24" s="60"/>
      <c r="E24" s="60"/>
      <c r="F24" s="60" t="s">
        <v>553</v>
      </c>
      <c r="G24" s="60" t="s">
        <v>554</v>
      </c>
    </row>
    <row r="25" spans="1:11" ht="15.75">
      <c r="A25" s="61" t="s">
        <v>196</v>
      </c>
      <c r="B25" s="61"/>
      <c r="C25" s="62">
        <v>1720</v>
      </c>
      <c r="D25" s="62">
        <v>1606</v>
      </c>
      <c r="E25" s="65"/>
      <c r="F25" s="62">
        <v>1709</v>
      </c>
      <c r="G25" s="65" t="s">
        <v>556</v>
      </c>
    </row>
    <row r="26" spans="1:11" ht="16.5" thickBot="1">
      <c r="A26" s="63" t="s">
        <v>541</v>
      </c>
      <c r="B26" s="63"/>
      <c r="C26" s="64" t="s">
        <v>200</v>
      </c>
      <c r="D26" s="64" t="s">
        <v>409</v>
      </c>
      <c r="E26" s="64"/>
      <c r="F26" s="66">
        <v>1507</v>
      </c>
      <c r="G26" s="64" t="s">
        <v>557</v>
      </c>
    </row>
    <row r="29" spans="1:11">
      <c r="A29" t="s">
        <v>195</v>
      </c>
    </row>
    <row r="30" spans="1:11">
      <c r="C30" t="s">
        <v>196</v>
      </c>
      <c r="E30" t="s">
        <v>197</v>
      </c>
      <c r="G30" t="s">
        <v>198</v>
      </c>
    </row>
    <row r="31" spans="1:11">
      <c r="A31" t="s">
        <v>199</v>
      </c>
      <c r="C31" s="50">
        <v>1720</v>
      </c>
      <c r="E31" t="s">
        <v>200</v>
      </c>
      <c r="G31" t="s">
        <v>200</v>
      </c>
      <c r="K31" s="50"/>
    </row>
    <row r="32" spans="1:11">
      <c r="A32" t="s">
        <v>201</v>
      </c>
      <c r="C32" s="50">
        <v>1606</v>
      </c>
      <c r="E32" t="s">
        <v>409</v>
      </c>
      <c r="G32" t="s">
        <v>410</v>
      </c>
      <c r="K32" s="5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5D1D-A246-4D12-8C10-FA9F44D4563D}">
  <dimension ref="A1:O22"/>
  <sheetViews>
    <sheetView workbookViewId="0">
      <selection sqref="A1:P22"/>
    </sheetView>
  </sheetViews>
  <sheetFormatPr defaultRowHeight="15"/>
  <sheetData>
    <row r="1" spans="1:15">
      <c r="A1" t="s">
        <v>54</v>
      </c>
    </row>
    <row r="2" spans="1:15">
      <c r="A2" t="s">
        <v>55</v>
      </c>
      <c r="E2" t="s">
        <v>432</v>
      </c>
      <c r="G2" t="s">
        <v>433</v>
      </c>
      <c r="I2" t="s">
        <v>434</v>
      </c>
      <c r="K2" t="s">
        <v>435</v>
      </c>
      <c r="M2" t="s">
        <v>436</v>
      </c>
      <c r="O2" t="s">
        <v>437</v>
      </c>
    </row>
    <row r="3" spans="1:15">
      <c r="A3" t="s">
        <v>438</v>
      </c>
      <c r="C3" t="s">
        <v>439</v>
      </c>
      <c r="E3" t="s">
        <v>57</v>
      </c>
    </row>
    <row r="4" spans="1:15">
      <c r="C4" t="s">
        <v>56</v>
      </c>
      <c r="E4" t="s">
        <v>57</v>
      </c>
    </row>
    <row r="5" spans="1:15">
      <c r="C5" t="s">
        <v>58</v>
      </c>
      <c r="E5" t="s">
        <v>57</v>
      </c>
    </row>
    <row r="6" spans="1:15">
      <c r="A6" t="s">
        <v>440</v>
      </c>
      <c r="C6" t="s">
        <v>439</v>
      </c>
      <c r="E6">
        <v>20</v>
      </c>
      <c r="G6" t="s">
        <v>57</v>
      </c>
    </row>
    <row r="7" spans="1:15">
      <c r="C7" t="s">
        <v>56</v>
      </c>
      <c r="E7" t="s">
        <v>441</v>
      </c>
      <c r="G7" t="s">
        <v>57</v>
      </c>
    </row>
    <row r="8" spans="1:15">
      <c r="C8" t="s">
        <v>58</v>
      </c>
      <c r="E8" t="s">
        <v>442</v>
      </c>
      <c r="G8" t="s">
        <v>57</v>
      </c>
    </row>
    <row r="9" spans="1:15">
      <c r="A9" t="s">
        <v>443</v>
      </c>
      <c r="C9" t="s">
        <v>439</v>
      </c>
      <c r="E9">
        <v>22</v>
      </c>
      <c r="G9">
        <v>21</v>
      </c>
      <c r="I9" t="s">
        <v>57</v>
      </c>
    </row>
    <row r="10" spans="1:15">
      <c r="C10" t="s">
        <v>56</v>
      </c>
      <c r="E10" t="s">
        <v>444</v>
      </c>
      <c r="G10" t="s">
        <v>445</v>
      </c>
      <c r="I10" t="s">
        <v>57</v>
      </c>
    </row>
    <row r="11" spans="1:15">
      <c r="C11" t="s">
        <v>58</v>
      </c>
      <c r="E11" t="s">
        <v>373</v>
      </c>
      <c r="G11" t="s">
        <v>446</v>
      </c>
      <c r="I11" t="s">
        <v>57</v>
      </c>
    </row>
    <row r="12" spans="1:15">
      <c r="A12" t="s">
        <v>447</v>
      </c>
      <c r="C12" t="s">
        <v>439</v>
      </c>
      <c r="E12">
        <v>22</v>
      </c>
      <c r="G12">
        <v>21</v>
      </c>
      <c r="I12">
        <v>23</v>
      </c>
      <c r="K12" t="s">
        <v>57</v>
      </c>
    </row>
    <row r="13" spans="1:15">
      <c r="C13" t="s">
        <v>56</v>
      </c>
      <c r="E13" t="s">
        <v>448</v>
      </c>
      <c r="G13" t="s">
        <v>449</v>
      </c>
      <c r="I13" t="s">
        <v>450</v>
      </c>
      <c r="K13" t="s">
        <v>57</v>
      </c>
    </row>
    <row r="14" spans="1:15">
      <c r="C14" t="s">
        <v>58</v>
      </c>
      <c r="E14" t="s">
        <v>451</v>
      </c>
      <c r="G14" t="s">
        <v>452</v>
      </c>
      <c r="I14" t="s">
        <v>453</v>
      </c>
      <c r="K14" t="s">
        <v>57</v>
      </c>
    </row>
    <row r="15" spans="1:15">
      <c r="A15" t="s">
        <v>454</v>
      </c>
      <c r="C15" t="s">
        <v>439</v>
      </c>
      <c r="E15">
        <v>22</v>
      </c>
      <c r="G15">
        <v>21</v>
      </c>
      <c r="I15">
        <v>23</v>
      </c>
      <c r="K15">
        <v>23</v>
      </c>
      <c r="M15" t="s">
        <v>57</v>
      </c>
    </row>
    <row r="16" spans="1:15">
      <c r="C16" t="s">
        <v>56</v>
      </c>
      <c r="E16" t="s">
        <v>455</v>
      </c>
      <c r="G16" t="s">
        <v>456</v>
      </c>
      <c r="I16" t="s">
        <v>457</v>
      </c>
      <c r="K16" t="s">
        <v>458</v>
      </c>
      <c r="L16" t="s">
        <v>459</v>
      </c>
      <c r="M16" t="s">
        <v>57</v>
      </c>
    </row>
    <row r="17" spans="1:15">
      <c r="C17" t="s">
        <v>58</v>
      </c>
      <c r="E17" t="s">
        <v>336</v>
      </c>
      <c r="G17" t="s">
        <v>460</v>
      </c>
      <c r="I17" t="s">
        <v>461</v>
      </c>
      <c r="K17" t="s">
        <v>462</v>
      </c>
      <c r="M17" t="s">
        <v>57</v>
      </c>
    </row>
    <row r="18" spans="1:15">
      <c r="A18" t="s">
        <v>463</v>
      </c>
      <c r="C18" t="s">
        <v>439</v>
      </c>
      <c r="E18">
        <v>21</v>
      </c>
      <c r="G18">
        <v>20</v>
      </c>
      <c r="I18">
        <v>22</v>
      </c>
      <c r="K18">
        <v>22</v>
      </c>
      <c r="M18">
        <v>22</v>
      </c>
      <c r="O18" t="s">
        <v>57</v>
      </c>
    </row>
    <row r="19" spans="1:15">
      <c r="C19" t="s">
        <v>56</v>
      </c>
      <c r="E19" t="s">
        <v>464</v>
      </c>
      <c r="G19" t="s">
        <v>255</v>
      </c>
      <c r="I19" t="s">
        <v>465</v>
      </c>
      <c r="K19" t="s">
        <v>466</v>
      </c>
      <c r="L19" t="s">
        <v>467</v>
      </c>
      <c r="M19" t="s">
        <v>468</v>
      </c>
      <c r="N19" t="s">
        <v>459</v>
      </c>
      <c r="O19" t="s">
        <v>57</v>
      </c>
    </row>
    <row r="20" spans="1:15">
      <c r="C20" t="s">
        <v>58</v>
      </c>
      <c r="E20" t="s">
        <v>469</v>
      </c>
      <c r="G20" t="s">
        <v>470</v>
      </c>
      <c r="I20" t="s">
        <v>471</v>
      </c>
      <c r="K20" t="s">
        <v>95</v>
      </c>
      <c r="M20" t="s">
        <v>280</v>
      </c>
      <c r="O20" t="s">
        <v>57</v>
      </c>
    </row>
    <row r="22" spans="1:15">
      <c r="A22" t="s">
        <v>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8A42-3C3A-42BF-A62A-5539CE01CC75}">
  <dimension ref="A1:AU10"/>
  <sheetViews>
    <sheetView topLeftCell="Y1" workbookViewId="0">
      <selection activeCell="AP1" sqref="AP1:AU6"/>
    </sheetView>
  </sheetViews>
  <sheetFormatPr defaultRowHeight="15"/>
  <sheetData>
    <row r="1" spans="1:47" ht="15.75" thickBot="1">
      <c r="A1" s="80" t="s">
        <v>54</v>
      </c>
      <c r="B1" s="80"/>
      <c r="C1" s="80"/>
      <c r="D1" s="80"/>
      <c r="E1" s="80"/>
      <c r="F1" s="80"/>
      <c r="H1" s="80" t="s">
        <v>54</v>
      </c>
      <c r="I1" s="80"/>
      <c r="J1" s="80"/>
      <c r="K1" s="80"/>
      <c r="L1" s="80"/>
      <c r="M1" s="80"/>
      <c r="N1" s="80"/>
      <c r="O1" s="80"/>
      <c r="Q1" s="80" t="s">
        <v>54</v>
      </c>
      <c r="R1" s="80"/>
      <c r="S1" s="80"/>
      <c r="T1" s="80"/>
      <c r="U1" s="80"/>
      <c r="V1" s="80"/>
      <c r="W1" s="80"/>
      <c r="X1" s="80"/>
      <c r="Z1" s="80" t="s">
        <v>54</v>
      </c>
      <c r="AA1" s="80"/>
      <c r="AB1" s="80"/>
      <c r="AC1" s="80"/>
      <c r="AD1" s="80"/>
      <c r="AE1" s="80"/>
      <c r="AF1" s="80"/>
      <c r="AH1" s="80" t="s">
        <v>54</v>
      </c>
      <c r="AI1" s="80"/>
      <c r="AJ1" s="80"/>
      <c r="AK1" s="80"/>
      <c r="AL1" s="80"/>
      <c r="AM1" s="80"/>
      <c r="AN1" s="80"/>
      <c r="AP1" s="80" t="s">
        <v>204</v>
      </c>
      <c r="AQ1" s="80"/>
      <c r="AR1" s="80"/>
      <c r="AS1" s="80"/>
      <c r="AT1" s="80"/>
      <c r="AU1" s="80"/>
    </row>
    <row r="2" spans="1:47" ht="30.75" thickBot="1">
      <c r="A2" s="7" t="s">
        <v>55</v>
      </c>
      <c r="B2" s="7"/>
      <c r="C2" s="7" t="s">
        <v>98</v>
      </c>
      <c r="D2" s="7" t="s">
        <v>99</v>
      </c>
      <c r="E2" s="7" t="s">
        <v>97</v>
      </c>
      <c r="F2" s="7" t="s">
        <v>38</v>
      </c>
      <c r="H2" s="7" t="s">
        <v>55</v>
      </c>
      <c r="I2" s="7"/>
      <c r="J2" s="7" t="s">
        <v>98</v>
      </c>
      <c r="K2" s="7" t="s">
        <v>99</v>
      </c>
      <c r="L2" s="7" t="s">
        <v>97</v>
      </c>
      <c r="M2" s="7" t="s">
        <v>38</v>
      </c>
      <c r="N2" s="7" t="s">
        <v>112</v>
      </c>
      <c r="O2" s="7" t="s">
        <v>116</v>
      </c>
      <c r="Q2" s="7" t="s">
        <v>55</v>
      </c>
      <c r="R2" s="7"/>
      <c r="S2" s="7" t="s">
        <v>98</v>
      </c>
      <c r="T2" s="7" t="s">
        <v>99</v>
      </c>
      <c r="U2" s="7" t="s">
        <v>97</v>
      </c>
      <c r="V2" s="7" t="s">
        <v>38</v>
      </c>
      <c r="W2" s="7" t="s">
        <v>120</v>
      </c>
      <c r="X2" s="7" t="s">
        <v>121</v>
      </c>
      <c r="Z2" s="7" t="s">
        <v>55</v>
      </c>
      <c r="AA2" s="7"/>
      <c r="AB2" s="7" t="s">
        <v>4</v>
      </c>
      <c r="AC2" s="7" t="s">
        <v>30</v>
      </c>
      <c r="AD2" s="7" t="s">
        <v>34</v>
      </c>
      <c r="AE2" s="7" t="s">
        <v>112</v>
      </c>
      <c r="AF2" s="7" t="s">
        <v>116</v>
      </c>
      <c r="AH2" s="7" t="s">
        <v>55</v>
      </c>
      <c r="AI2" s="7"/>
      <c r="AJ2" s="7" t="s">
        <v>4</v>
      </c>
      <c r="AK2" s="7" t="s">
        <v>30</v>
      </c>
      <c r="AL2" s="7" t="s">
        <v>34</v>
      </c>
      <c r="AM2" s="7" t="s">
        <v>120</v>
      </c>
      <c r="AN2" s="7" t="s">
        <v>121</v>
      </c>
      <c r="AP2" s="7" t="s">
        <v>55</v>
      </c>
      <c r="AQ2" s="7"/>
      <c r="AR2" s="7" t="s">
        <v>319</v>
      </c>
      <c r="AS2" s="7" t="s">
        <v>320</v>
      </c>
      <c r="AT2" s="7" t="s">
        <v>321</v>
      </c>
      <c r="AU2" s="7" t="s">
        <v>322</v>
      </c>
    </row>
    <row r="3" spans="1:47" ht="45">
      <c r="A3" s="4" t="s">
        <v>42</v>
      </c>
      <c r="B3" s="4" t="s">
        <v>56</v>
      </c>
      <c r="C3" s="6" t="s">
        <v>250</v>
      </c>
      <c r="D3" s="6" t="s">
        <v>128</v>
      </c>
      <c r="E3" s="6" t="s">
        <v>265</v>
      </c>
      <c r="F3" s="6" t="s">
        <v>62</v>
      </c>
      <c r="H3" s="4" t="s">
        <v>300</v>
      </c>
      <c r="I3" s="4" t="s">
        <v>56</v>
      </c>
      <c r="J3" s="8" t="s">
        <v>252</v>
      </c>
      <c r="K3" s="8" t="s">
        <v>133</v>
      </c>
      <c r="L3" s="8" t="s">
        <v>267</v>
      </c>
      <c r="M3" s="6" t="s">
        <v>278</v>
      </c>
      <c r="N3" s="6" t="s">
        <v>57</v>
      </c>
      <c r="O3" s="6"/>
      <c r="Q3" s="4" t="s">
        <v>302</v>
      </c>
      <c r="R3" s="4" t="s">
        <v>56</v>
      </c>
      <c r="S3" s="6" t="s">
        <v>269</v>
      </c>
      <c r="T3" s="6" t="s">
        <v>165</v>
      </c>
      <c r="U3" s="6" t="s">
        <v>292</v>
      </c>
      <c r="V3" s="6" t="s">
        <v>85</v>
      </c>
      <c r="W3" s="6" t="s">
        <v>57</v>
      </c>
      <c r="X3" s="6"/>
      <c r="Z3" s="4" t="s">
        <v>131</v>
      </c>
      <c r="AA3" s="4" t="s">
        <v>56</v>
      </c>
      <c r="AB3" s="6" t="s">
        <v>304</v>
      </c>
      <c r="AC3" s="6" t="s">
        <v>305</v>
      </c>
      <c r="AD3" s="6" t="s">
        <v>132</v>
      </c>
      <c r="AE3" s="6" t="s">
        <v>57</v>
      </c>
      <c r="AF3" s="6"/>
      <c r="AH3" s="4" t="s">
        <v>163</v>
      </c>
      <c r="AI3" s="4" t="s">
        <v>56</v>
      </c>
      <c r="AJ3" s="6" t="s">
        <v>64</v>
      </c>
      <c r="AK3" s="6" t="s">
        <v>65</v>
      </c>
      <c r="AL3" s="6" t="s">
        <v>164</v>
      </c>
      <c r="AM3" s="6" t="s">
        <v>57</v>
      </c>
      <c r="AN3" s="6"/>
      <c r="AP3" s="4" t="s">
        <v>321</v>
      </c>
      <c r="AQ3" s="4" t="s">
        <v>212</v>
      </c>
      <c r="AR3" s="6" t="s">
        <v>288</v>
      </c>
      <c r="AS3" s="6" t="s">
        <v>312</v>
      </c>
      <c r="AT3" s="6" t="s">
        <v>57</v>
      </c>
      <c r="AU3" s="6"/>
    </row>
    <row r="4" spans="1:47">
      <c r="A4" s="4"/>
      <c r="B4" s="4" t="s">
        <v>58</v>
      </c>
      <c r="C4" s="6" t="s">
        <v>127</v>
      </c>
      <c r="D4" s="6" t="s">
        <v>130</v>
      </c>
      <c r="E4" s="6" t="s">
        <v>266</v>
      </c>
      <c r="F4" s="6" t="s">
        <v>63</v>
      </c>
      <c r="H4" s="4"/>
      <c r="I4" s="4" t="s">
        <v>58</v>
      </c>
      <c r="J4" s="8" t="s">
        <v>253</v>
      </c>
      <c r="K4" s="8" t="s">
        <v>136</v>
      </c>
      <c r="L4" s="8" t="s">
        <v>268</v>
      </c>
      <c r="M4" s="6" t="s">
        <v>279</v>
      </c>
      <c r="N4" s="6" t="s">
        <v>57</v>
      </c>
      <c r="O4" s="6"/>
      <c r="Q4" s="4"/>
      <c r="R4" s="4" t="s">
        <v>58</v>
      </c>
      <c r="S4" s="6" t="s">
        <v>288</v>
      </c>
      <c r="T4" s="6" t="s">
        <v>167</v>
      </c>
      <c r="U4" s="6" t="s">
        <v>293</v>
      </c>
      <c r="V4" s="6" t="s">
        <v>296</v>
      </c>
      <c r="W4" s="6" t="s">
        <v>57</v>
      </c>
      <c r="X4" s="6"/>
      <c r="Z4" s="4"/>
      <c r="AA4" s="4" t="s">
        <v>58</v>
      </c>
      <c r="AB4" s="6" t="s">
        <v>306</v>
      </c>
      <c r="AC4" s="6" t="s">
        <v>307</v>
      </c>
      <c r="AD4" s="6" t="s">
        <v>135</v>
      </c>
      <c r="AE4" s="6" t="s">
        <v>57</v>
      </c>
      <c r="AF4" s="6"/>
      <c r="AH4" s="4"/>
      <c r="AI4" s="4" t="s">
        <v>58</v>
      </c>
      <c r="AJ4" s="6" t="s">
        <v>67</v>
      </c>
      <c r="AK4" s="6" t="s">
        <v>68</v>
      </c>
      <c r="AL4" s="6" t="s">
        <v>166</v>
      </c>
      <c r="AM4" s="6" t="s">
        <v>57</v>
      </c>
      <c r="AN4" s="6"/>
      <c r="AP4" s="4"/>
      <c r="AQ4" s="4" t="s">
        <v>58</v>
      </c>
      <c r="AR4" s="6" t="s">
        <v>313</v>
      </c>
      <c r="AS4" s="6" t="s">
        <v>314</v>
      </c>
      <c r="AT4" s="6" t="s">
        <v>57</v>
      </c>
      <c r="AU4" s="6"/>
    </row>
    <row r="5" spans="1:47" ht="45">
      <c r="H5" s="4" t="s">
        <v>301</v>
      </c>
      <c r="I5" s="4" t="s">
        <v>56</v>
      </c>
      <c r="J5" s="6" t="s">
        <v>255</v>
      </c>
      <c r="K5" s="6" t="s">
        <v>140</v>
      </c>
      <c r="L5" s="6" t="s">
        <v>269</v>
      </c>
      <c r="M5" s="6" t="s">
        <v>280</v>
      </c>
      <c r="N5" s="6" t="s">
        <v>142</v>
      </c>
      <c r="O5" s="6" t="s">
        <v>57</v>
      </c>
      <c r="Q5" s="4" t="s">
        <v>303</v>
      </c>
      <c r="R5" s="4" t="s">
        <v>56</v>
      </c>
      <c r="S5" s="6" t="s">
        <v>290</v>
      </c>
      <c r="T5" s="6" t="s">
        <v>170</v>
      </c>
      <c r="U5" s="6" t="s">
        <v>294</v>
      </c>
      <c r="V5" s="6" t="s">
        <v>297</v>
      </c>
      <c r="W5" s="6" t="s">
        <v>73</v>
      </c>
      <c r="X5" s="6" t="s">
        <v>57</v>
      </c>
      <c r="Z5" s="4" t="s">
        <v>138</v>
      </c>
      <c r="AA5" s="4" t="s">
        <v>56</v>
      </c>
      <c r="AB5" s="6" t="s">
        <v>308</v>
      </c>
      <c r="AC5" s="6" t="s">
        <v>309</v>
      </c>
      <c r="AD5" s="6" t="s">
        <v>139</v>
      </c>
      <c r="AE5" s="6" t="s">
        <v>142</v>
      </c>
      <c r="AF5" s="6" t="s">
        <v>57</v>
      </c>
      <c r="AH5" s="4" t="s">
        <v>168</v>
      </c>
      <c r="AI5" s="4" t="s">
        <v>56</v>
      </c>
      <c r="AJ5" s="6" t="s">
        <v>70</v>
      </c>
      <c r="AK5" s="6" t="s">
        <v>71</v>
      </c>
      <c r="AL5" s="6" t="s">
        <v>169</v>
      </c>
      <c r="AM5" s="6" t="s">
        <v>73</v>
      </c>
      <c r="AN5" s="6" t="s">
        <v>57</v>
      </c>
      <c r="AP5" s="4" t="s">
        <v>322</v>
      </c>
      <c r="AQ5" s="4" t="s">
        <v>212</v>
      </c>
      <c r="AR5" s="6" t="s">
        <v>315</v>
      </c>
      <c r="AS5" s="6" t="s">
        <v>316</v>
      </c>
      <c r="AT5" s="6" t="s">
        <v>317</v>
      </c>
      <c r="AU5" s="6" t="s">
        <v>57</v>
      </c>
    </row>
    <row r="6" spans="1:47">
      <c r="H6" s="4"/>
      <c r="I6" s="4" t="s">
        <v>58</v>
      </c>
      <c r="J6" s="6" t="s">
        <v>256</v>
      </c>
      <c r="K6" s="6" t="s">
        <v>144</v>
      </c>
      <c r="L6" s="6" t="s">
        <v>270</v>
      </c>
      <c r="M6" s="6" t="s">
        <v>281</v>
      </c>
      <c r="N6" s="6" t="s">
        <v>146</v>
      </c>
      <c r="O6" s="6" t="s">
        <v>57</v>
      </c>
      <c r="Q6" s="4"/>
      <c r="R6" s="4" t="s">
        <v>58</v>
      </c>
      <c r="S6" s="6" t="s">
        <v>291</v>
      </c>
      <c r="T6" s="6" t="s">
        <v>172</v>
      </c>
      <c r="U6" s="6" t="s">
        <v>295</v>
      </c>
      <c r="V6" s="6" t="s">
        <v>298</v>
      </c>
      <c r="W6" s="6" t="s">
        <v>77</v>
      </c>
      <c r="X6" s="6" t="s">
        <v>57</v>
      </c>
      <c r="Z6" s="4"/>
      <c r="AA6" s="4" t="s">
        <v>58</v>
      </c>
      <c r="AB6" s="6" t="s">
        <v>310</v>
      </c>
      <c r="AC6" s="6" t="s">
        <v>311</v>
      </c>
      <c r="AD6" s="6" t="s">
        <v>143</v>
      </c>
      <c r="AE6" s="6" t="s">
        <v>146</v>
      </c>
      <c r="AF6" s="6" t="s">
        <v>57</v>
      </c>
      <c r="AH6" s="4"/>
      <c r="AI6" s="4" t="s">
        <v>58</v>
      </c>
      <c r="AJ6" s="6" t="s">
        <v>74</v>
      </c>
      <c r="AK6" s="6" t="s">
        <v>75</v>
      </c>
      <c r="AL6" s="6" t="s">
        <v>171</v>
      </c>
      <c r="AM6" s="6" t="s">
        <v>77</v>
      </c>
      <c r="AN6" s="6" t="s">
        <v>57</v>
      </c>
      <c r="AP6" s="4"/>
      <c r="AQ6" s="4" t="s">
        <v>58</v>
      </c>
      <c r="AR6" s="6" t="s">
        <v>318</v>
      </c>
      <c r="AS6" s="6" t="s">
        <v>166</v>
      </c>
      <c r="AT6" s="6" t="s">
        <v>59</v>
      </c>
      <c r="AU6" s="6" t="s">
        <v>57</v>
      </c>
    </row>
    <row r="7" spans="1:47" ht="15.75" thickBot="1">
      <c r="H7" s="82"/>
      <c r="I7" s="82"/>
      <c r="J7" s="82"/>
      <c r="K7" s="82"/>
      <c r="L7" s="82"/>
      <c r="M7" s="82"/>
      <c r="N7" s="82"/>
      <c r="O7" s="82"/>
      <c r="Q7" s="82"/>
      <c r="R7" s="82"/>
      <c r="S7" s="82"/>
      <c r="T7" s="82"/>
      <c r="U7" s="82"/>
      <c r="V7" s="82"/>
      <c r="W7" s="82"/>
      <c r="X7" s="82"/>
      <c r="Z7" s="82"/>
      <c r="AA7" s="82"/>
      <c r="AB7" s="82"/>
      <c r="AC7" s="82"/>
      <c r="AD7" s="82"/>
      <c r="AE7" s="82"/>
      <c r="AF7" s="82"/>
      <c r="AH7" s="82"/>
      <c r="AI7" s="82"/>
      <c r="AJ7" s="82"/>
      <c r="AK7" s="82"/>
      <c r="AL7" s="82"/>
      <c r="AM7" s="82"/>
      <c r="AN7" s="82"/>
      <c r="AP7" s="82"/>
      <c r="AQ7" s="82"/>
      <c r="AR7" s="82"/>
      <c r="AS7" s="82"/>
      <c r="AT7" s="82"/>
      <c r="AU7" s="82"/>
    </row>
    <row r="8" spans="1:47" ht="15.75" thickTop="1">
      <c r="H8" s="81" t="s">
        <v>96</v>
      </c>
      <c r="I8" s="81"/>
      <c r="J8" s="81"/>
      <c r="K8" s="81"/>
      <c r="L8" s="81"/>
      <c r="M8" s="81"/>
      <c r="N8" s="81"/>
      <c r="O8" s="81"/>
      <c r="Q8" s="81" t="s">
        <v>96</v>
      </c>
      <c r="R8" s="81"/>
      <c r="S8" s="81"/>
      <c r="T8" s="81"/>
      <c r="U8" s="81"/>
      <c r="V8" s="81"/>
      <c r="W8" s="81"/>
      <c r="X8" s="81"/>
      <c r="Z8" s="81" t="s">
        <v>96</v>
      </c>
      <c r="AA8" s="81"/>
      <c r="AB8" s="81"/>
      <c r="AC8" s="81"/>
      <c r="AD8" s="81"/>
      <c r="AE8" s="81"/>
      <c r="AF8" s="81"/>
      <c r="AH8" s="81" t="s">
        <v>96</v>
      </c>
      <c r="AI8" s="81"/>
      <c r="AJ8" s="81"/>
      <c r="AK8" s="81"/>
      <c r="AL8" s="81"/>
      <c r="AM8" s="81"/>
      <c r="AN8" s="81"/>
      <c r="AP8" s="81" t="s">
        <v>96</v>
      </c>
      <c r="AQ8" s="81"/>
      <c r="AR8" s="81"/>
      <c r="AS8" s="81"/>
      <c r="AT8" s="81"/>
      <c r="AU8" s="81"/>
    </row>
    <row r="9" spans="1:47">
      <c r="H9" s="4"/>
      <c r="I9" s="4"/>
      <c r="J9" s="6"/>
      <c r="K9" s="6"/>
      <c r="L9" s="6"/>
      <c r="M9" s="6"/>
      <c r="N9" s="6"/>
      <c r="O9" s="6"/>
    </row>
    <row r="10" spans="1:47">
      <c r="H10" s="4"/>
      <c r="I10" s="4"/>
      <c r="J10" s="6"/>
      <c r="K10" s="6"/>
      <c r="L10" s="6"/>
      <c r="M10" s="6"/>
      <c r="N10" s="6"/>
      <c r="O10" s="6"/>
    </row>
  </sheetData>
  <mergeCells count="16">
    <mergeCell ref="H7:O7"/>
    <mergeCell ref="H8:O8"/>
    <mergeCell ref="Q1:X1"/>
    <mergeCell ref="H1:O1"/>
    <mergeCell ref="A1:F1"/>
    <mergeCell ref="Z7:AF7"/>
    <mergeCell ref="Z8:AF8"/>
    <mergeCell ref="AH1:AN1"/>
    <mergeCell ref="Q7:X7"/>
    <mergeCell ref="Q8:X8"/>
    <mergeCell ref="Z1:AF1"/>
    <mergeCell ref="AP7:AU7"/>
    <mergeCell ref="AP8:AU8"/>
    <mergeCell ref="AH7:AN7"/>
    <mergeCell ref="AH8:AN8"/>
    <mergeCell ref="AP1:AU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FF68-1BD6-4075-9F8E-258FDDE9961D}">
  <dimension ref="A1:R16"/>
  <sheetViews>
    <sheetView workbookViewId="0">
      <selection activeCell="K1" sqref="K1:R15"/>
    </sheetView>
  </sheetViews>
  <sheetFormatPr defaultRowHeight="15"/>
  <sheetData>
    <row r="1" spans="1:18" ht="15.75" thickBot="1">
      <c r="A1" t="s">
        <v>204</v>
      </c>
      <c r="K1" s="80" t="s">
        <v>204</v>
      </c>
      <c r="L1" s="80"/>
      <c r="M1" s="80"/>
      <c r="N1" s="80"/>
      <c r="O1" s="80"/>
      <c r="P1" s="80"/>
      <c r="Q1" s="80"/>
      <c r="R1" s="80"/>
    </row>
    <row r="2" spans="1:18" ht="15.75" thickBot="1">
      <c r="A2" t="s">
        <v>55</v>
      </c>
      <c r="C2" t="s">
        <v>205</v>
      </c>
      <c r="D2" t="s">
        <v>206</v>
      </c>
      <c r="E2" t="s">
        <v>207</v>
      </c>
      <c r="F2" t="s">
        <v>208</v>
      </c>
      <c r="G2" t="s">
        <v>209</v>
      </c>
      <c r="H2" t="s">
        <v>210</v>
      </c>
      <c r="K2" s="7" t="s">
        <v>55</v>
      </c>
      <c r="L2" s="7"/>
      <c r="M2" s="7" t="s">
        <v>42</v>
      </c>
      <c r="N2" s="7" t="s">
        <v>242</v>
      </c>
      <c r="O2" s="7" t="s">
        <v>243</v>
      </c>
      <c r="P2" s="7" t="s">
        <v>246</v>
      </c>
      <c r="Q2" s="7" t="s">
        <v>247</v>
      </c>
      <c r="R2" s="7" t="s">
        <v>210</v>
      </c>
    </row>
    <row r="3" spans="1:18" ht="30">
      <c r="A3" t="s">
        <v>211</v>
      </c>
      <c r="B3" t="s">
        <v>212</v>
      </c>
      <c r="C3" t="s">
        <v>57</v>
      </c>
      <c r="K3" s="4" t="s">
        <v>42</v>
      </c>
      <c r="L3" s="4" t="s">
        <v>212</v>
      </c>
      <c r="M3" s="6" t="s">
        <v>57</v>
      </c>
      <c r="N3" s="6"/>
      <c r="O3" s="6"/>
      <c r="P3" s="6"/>
      <c r="Q3" s="6"/>
      <c r="R3" s="6"/>
    </row>
    <row r="4" spans="1:18">
      <c r="B4" t="s">
        <v>58</v>
      </c>
      <c r="C4" t="s">
        <v>57</v>
      </c>
      <c r="K4" s="4"/>
      <c r="L4" s="4" t="s">
        <v>58</v>
      </c>
      <c r="M4" s="6" t="s">
        <v>57</v>
      </c>
      <c r="N4" s="6"/>
      <c r="O4" s="6"/>
      <c r="P4" s="6"/>
      <c r="Q4" s="6"/>
      <c r="R4" s="6"/>
    </row>
    <row r="5" spans="1:18" ht="30">
      <c r="A5" t="s">
        <v>213</v>
      </c>
      <c r="B5" t="s">
        <v>212</v>
      </c>
      <c r="C5" t="s">
        <v>214</v>
      </c>
      <c r="D5" t="s">
        <v>57</v>
      </c>
      <c r="K5" s="4" t="s">
        <v>242</v>
      </c>
      <c r="L5" s="4" t="s">
        <v>212</v>
      </c>
      <c r="M5" s="8" t="s">
        <v>219</v>
      </c>
      <c r="N5" s="6" t="s">
        <v>57</v>
      </c>
      <c r="O5" s="6"/>
      <c r="P5" s="6"/>
      <c r="Q5" s="6"/>
      <c r="R5" s="6"/>
    </row>
    <row r="6" spans="1:18">
      <c r="B6" t="s">
        <v>58</v>
      </c>
      <c r="C6" t="s">
        <v>189</v>
      </c>
      <c r="D6" t="s">
        <v>57</v>
      </c>
      <c r="K6" s="4"/>
      <c r="L6" s="4" t="s">
        <v>58</v>
      </c>
      <c r="M6" s="8" t="s">
        <v>222</v>
      </c>
      <c r="N6" s="6" t="s">
        <v>57</v>
      </c>
      <c r="O6" s="6"/>
      <c r="P6" s="6"/>
      <c r="Q6" s="6"/>
      <c r="R6" s="6"/>
    </row>
    <row r="7" spans="1:18" ht="30">
      <c r="A7" t="s">
        <v>215</v>
      </c>
      <c r="B7" t="s">
        <v>212</v>
      </c>
      <c r="C7" t="s">
        <v>78</v>
      </c>
      <c r="D7" s="10" t="s">
        <v>154</v>
      </c>
      <c r="E7" t="s">
        <v>57</v>
      </c>
      <c r="K7" s="4" t="s">
        <v>243</v>
      </c>
      <c r="L7" s="4" t="s">
        <v>212</v>
      </c>
      <c r="M7" s="6" t="s">
        <v>78</v>
      </c>
      <c r="N7" s="6" t="s">
        <v>221</v>
      </c>
      <c r="O7" s="6" t="s">
        <v>57</v>
      </c>
      <c r="P7" s="6"/>
      <c r="Q7" s="6"/>
      <c r="R7" s="6"/>
    </row>
    <row r="8" spans="1:18">
      <c r="B8" t="s">
        <v>58</v>
      </c>
      <c r="C8" t="s">
        <v>216</v>
      </c>
      <c r="D8" s="10" t="s">
        <v>217</v>
      </c>
      <c r="E8" t="s">
        <v>57</v>
      </c>
      <c r="K8" s="4"/>
      <c r="L8" s="4" t="s">
        <v>58</v>
      </c>
      <c r="M8" s="6" t="s">
        <v>216</v>
      </c>
      <c r="N8" s="6" t="s">
        <v>91</v>
      </c>
      <c r="O8" s="6" t="s">
        <v>57</v>
      </c>
      <c r="P8" s="6"/>
      <c r="Q8" s="6"/>
      <c r="R8" s="6"/>
    </row>
    <row r="9" spans="1:18" ht="30">
      <c r="A9" t="s">
        <v>218</v>
      </c>
      <c r="B9" t="s">
        <v>212</v>
      </c>
      <c r="C9" s="10" t="s">
        <v>219</v>
      </c>
      <c r="D9" t="s">
        <v>220</v>
      </c>
      <c r="E9" t="s">
        <v>221</v>
      </c>
      <c r="F9" t="s">
        <v>57</v>
      </c>
      <c r="K9" s="4" t="s">
        <v>244</v>
      </c>
      <c r="L9" s="4" t="s">
        <v>212</v>
      </c>
      <c r="M9" s="6" t="s">
        <v>214</v>
      </c>
      <c r="N9" s="6" t="s">
        <v>220</v>
      </c>
      <c r="O9" s="8" t="s">
        <v>154</v>
      </c>
      <c r="P9" s="6" t="s">
        <v>57</v>
      </c>
      <c r="Q9" s="6"/>
      <c r="R9" s="6"/>
    </row>
    <row r="10" spans="1:18">
      <c r="B10" t="s">
        <v>58</v>
      </c>
      <c r="C10" s="10" t="s">
        <v>222</v>
      </c>
      <c r="D10" t="s">
        <v>223</v>
      </c>
      <c r="E10" t="s">
        <v>91</v>
      </c>
      <c r="F10" t="s">
        <v>57</v>
      </c>
      <c r="K10" s="4"/>
      <c r="L10" s="4" t="s">
        <v>58</v>
      </c>
      <c r="M10" s="6" t="s">
        <v>189</v>
      </c>
      <c r="N10" s="6" t="s">
        <v>223</v>
      </c>
      <c r="O10" s="8" t="s">
        <v>217</v>
      </c>
      <c r="P10" s="6" t="s">
        <v>57</v>
      </c>
      <c r="Q10" s="6"/>
      <c r="R10" s="6"/>
    </row>
    <row r="11" spans="1:18" ht="30">
      <c r="A11" t="s">
        <v>224</v>
      </c>
      <c r="B11" t="s">
        <v>212</v>
      </c>
      <c r="C11" t="s">
        <v>225</v>
      </c>
      <c r="D11" t="s">
        <v>226</v>
      </c>
      <c r="E11" t="s">
        <v>227</v>
      </c>
      <c r="F11" t="s">
        <v>228</v>
      </c>
      <c r="G11" t="s">
        <v>57</v>
      </c>
      <c r="K11" s="4" t="s">
        <v>245</v>
      </c>
      <c r="L11" s="4" t="s">
        <v>212</v>
      </c>
      <c r="M11" s="6" t="s">
        <v>225</v>
      </c>
      <c r="N11" s="6" t="s">
        <v>228</v>
      </c>
      <c r="O11" s="6" t="s">
        <v>227</v>
      </c>
      <c r="P11" s="6" t="s">
        <v>226</v>
      </c>
      <c r="Q11" s="6" t="s">
        <v>57</v>
      </c>
      <c r="R11" s="6"/>
    </row>
    <row r="12" spans="1:18">
      <c r="B12" t="s">
        <v>58</v>
      </c>
      <c r="C12" t="s">
        <v>229</v>
      </c>
      <c r="D12" t="s">
        <v>230</v>
      </c>
      <c r="E12" t="s">
        <v>216</v>
      </c>
      <c r="F12" t="s">
        <v>231</v>
      </c>
      <c r="G12" t="s">
        <v>57</v>
      </c>
      <c r="K12" s="4"/>
      <c r="L12" s="4" t="s">
        <v>58</v>
      </c>
      <c r="M12" s="6" t="s">
        <v>229</v>
      </c>
      <c r="N12" s="6" t="s">
        <v>231</v>
      </c>
      <c r="O12" s="6" t="s">
        <v>216</v>
      </c>
      <c r="P12" s="6" t="s">
        <v>230</v>
      </c>
      <c r="Q12" s="6" t="s">
        <v>57</v>
      </c>
      <c r="R12" s="6"/>
    </row>
    <row r="13" spans="1:18" ht="30">
      <c r="A13" t="s">
        <v>232</v>
      </c>
      <c r="B13" t="s">
        <v>212</v>
      </c>
      <c r="C13" s="10" t="s">
        <v>233</v>
      </c>
      <c r="D13" t="s">
        <v>234</v>
      </c>
      <c r="E13" t="s">
        <v>235</v>
      </c>
      <c r="F13" t="s">
        <v>236</v>
      </c>
      <c r="G13" t="s">
        <v>237</v>
      </c>
      <c r="H13" t="s">
        <v>57</v>
      </c>
      <c r="K13" s="4" t="s">
        <v>210</v>
      </c>
      <c r="L13" s="4" t="s">
        <v>212</v>
      </c>
      <c r="M13" s="8" t="s">
        <v>233</v>
      </c>
      <c r="N13" s="6" t="s">
        <v>236</v>
      </c>
      <c r="O13" s="6" t="s">
        <v>235</v>
      </c>
      <c r="P13" s="6" t="s">
        <v>234</v>
      </c>
      <c r="Q13" s="8" t="s">
        <v>237</v>
      </c>
      <c r="R13" s="6" t="s">
        <v>57</v>
      </c>
    </row>
    <row r="14" spans="1:18">
      <c r="B14" t="s">
        <v>58</v>
      </c>
      <c r="C14" s="10" t="s">
        <v>238</v>
      </c>
      <c r="D14" t="s">
        <v>239</v>
      </c>
      <c r="E14" t="s">
        <v>240</v>
      </c>
      <c r="F14" t="s">
        <v>241</v>
      </c>
      <c r="G14" t="s">
        <v>95</v>
      </c>
      <c r="H14" t="s">
        <v>57</v>
      </c>
      <c r="K14" s="4"/>
      <c r="L14" s="4" t="s">
        <v>58</v>
      </c>
      <c r="M14" s="8" t="s">
        <v>238</v>
      </c>
      <c r="N14" s="6" t="s">
        <v>241</v>
      </c>
      <c r="O14" s="6" t="s">
        <v>240</v>
      </c>
      <c r="P14" s="6" t="s">
        <v>239</v>
      </c>
      <c r="Q14" s="8" t="s">
        <v>95</v>
      </c>
      <c r="R14" s="6" t="s">
        <v>57</v>
      </c>
    </row>
    <row r="15" spans="1:18" ht="15.75" thickBot="1">
      <c r="K15" s="82"/>
      <c r="L15" s="82"/>
      <c r="M15" s="82"/>
      <c r="N15" s="82"/>
      <c r="O15" s="82"/>
      <c r="P15" s="82"/>
      <c r="Q15" s="82"/>
      <c r="R15" s="82"/>
    </row>
    <row r="16" spans="1:18" ht="15.75" thickTop="1">
      <c r="A16" t="s">
        <v>96</v>
      </c>
    </row>
  </sheetData>
  <mergeCells count="2">
    <mergeCell ref="K1:R1"/>
    <mergeCell ref="K15:R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05CF-06B3-4233-99BE-2C6E81515204}">
  <dimension ref="A1:H23"/>
  <sheetViews>
    <sheetView workbookViewId="0">
      <selection activeCell="A18" sqref="A18:H22"/>
    </sheetView>
  </sheetViews>
  <sheetFormatPr defaultRowHeight="15"/>
  <sheetData>
    <row r="1" spans="1:8" ht="15.75" thickBot="1">
      <c r="A1" s="80" t="s">
        <v>173</v>
      </c>
      <c r="B1" s="80"/>
      <c r="C1" s="80"/>
      <c r="D1" s="80"/>
      <c r="E1" s="80"/>
      <c r="F1" s="80"/>
      <c r="G1" s="80"/>
      <c r="H1" s="80"/>
    </row>
    <row r="2" spans="1:8" ht="15.75" thickBot="1">
      <c r="A2" s="95"/>
      <c r="B2" s="95"/>
      <c r="C2" s="95" t="s">
        <v>174</v>
      </c>
      <c r="D2" s="95"/>
      <c r="E2" s="95" t="s">
        <v>175</v>
      </c>
      <c r="F2" s="95"/>
      <c r="G2" s="95" t="s">
        <v>176</v>
      </c>
      <c r="H2" s="95"/>
    </row>
    <row r="3" spans="1:8">
      <c r="A3" s="4" t="s">
        <v>177</v>
      </c>
      <c r="B3" s="4"/>
      <c r="C3" s="9">
        <v>7939</v>
      </c>
      <c r="D3" s="4"/>
      <c r="E3" s="6">
        <v>1</v>
      </c>
      <c r="F3" s="4"/>
      <c r="G3" s="6" t="s">
        <v>178</v>
      </c>
      <c r="H3" s="4"/>
    </row>
    <row r="4" spans="1:8" ht="15.75" thickBot="1">
      <c r="A4" s="82"/>
      <c r="B4" s="82"/>
      <c r="C4" s="82"/>
      <c r="D4" s="82"/>
      <c r="E4" s="82"/>
      <c r="F4" s="82"/>
      <c r="G4" s="82"/>
      <c r="H4" s="82"/>
    </row>
    <row r="5" spans="1:8" ht="15.75" thickTop="1"/>
    <row r="7" spans="1:8" ht="15.75" thickBot="1">
      <c r="A7" s="80" t="s">
        <v>179</v>
      </c>
      <c r="B7" s="80"/>
      <c r="C7" s="80"/>
      <c r="D7" s="80"/>
      <c r="E7" s="80"/>
      <c r="F7" s="80"/>
      <c r="G7" s="80"/>
      <c r="H7" s="80"/>
    </row>
    <row r="8" spans="1:8" ht="15.75" thickBot="1">
      <c r="A8" s="95"/>
      <c r="B8" s="95"/>
      <c r="C8" s="95" t="s">
        <v>180</v>
      </c>
      <c r="D8" s="95"/>
      <c r="E8" s="95" t="s">
        <v>181</v>
      </c>
      <c r="F8" s="95"/>
      <c r="G8" s="95" t="s">
        <v>182</v>
      </c>
      <c r="H8" s="95"/>
    </row>
    <row r="9" spans="1:8" ht="30">
      <c r="A9" s="4" t="s">
        <v>34</v>
      </c>
      <c r="B9" s="4"/>
      <c r="C9" s="6"/>
      <c r="D9" s="4"/>
      <c r="E9" s="6" t="s">
        <v>183</v>
      </c>
      <c r="F9" s="4"/>
      <c r="G9" s="6" t="s">
        <v>142</v>
      </c>
      <c r="H9" s="4"/>
    </row>
    <row r="10" spans="1:8">
      <c r="A10" s="4" t="s">
        <v>99</v>
      </c>
      <c r="B10" s="4"/>
      <c r="C10" s="6" t="s">
        <v>184</v>
      </c>
      <c r="D10" s="4"/>
      <c r="E10" s="6" t="s">
        <v>185</v>
      </c>
      <c r="F10" s="4"/>
      <c r="G10" s="6" t="s">
        <v>186</v>
      </c>
      <c r="H10" s="4"/>
    </row>
    <row r="11" spans="1:8">
      <c r="A11" s="4" t="s">
        <v>42</v>
      </c>
      <c r="B11" s="4"/>
      <c r="C11" s="6" t="s">
        <v>187</v>
      </c>
      <c r="D11" s="4"/>
      <c r="E11" s="6" t="s">
        <v>188</v>
      </c>
      <c r="F11" s="4"/>
      <c r="G11" s="6" t="s">
        <v>189</v>
      </c>
      <c r="H11" s="4"/>
    </row>
    <row r="12" spans="1:8" ht="30">
      <c r="A12" s="4" t="s">
        <v>112</v>
      </c>
      <c r="B12" s="4"/>
      <c r="C12" s="6" t="s">
        <v>190</v>
      </c>
      <c r="D12" s="4"/>
      <c r="E12" s="6" t="s">
        <v>191</v>
      </c>
      <c r="F12" s="4"/>
      <c r="G12" s="6" t="s">
        <v>192</v>
      </c>
      <c r="H12" s="4"/>
    </row>
    <row r="13" spans="1:8" ht="30">
      <c r="A13" s="4" t="s">
        <v>116</v>
      </c>
      <c r="B13" s="4"/>
      <c r="C13" s="6" t="s">
        <v>91</v>
      </c>
      <c r="D13" s="4"/>
      <c r="E13" s="6"/>
      <c r="F13" s="4"/>
      <c r="G13" s="6" t="s">
        <v>193</v>
      </c>
      <c r="H13" s="4"/>
    </row>
    <row r="14" spans="1:8" ht="15.75" thickBot="1">
      <c r="A14" s="82"/>
      <c r="B14" s="82"/>
      <c r="C14" s="82"/>
      <c r="D14" s="82"/>
      <c r="E14" s="82"/>
      <c r="F14" s="82"/>
      <c r="G14" s="82"/>
      <c r="H14" s="82"/>
    </row>
    <row r="15" spans="1:8" ht="15.75" thickTop="1">
      <c r="A15" s="92" t="s">
        <v>194</v>
      </c>
      <c r="B15" s="92"/>
      <c r="C15" s="92"/>
      <c r="D15" s="92"/>
      <c r="E15" s="92"/>
      <c r="F15" s="92"/>
      <c r="G15" s="92"/>
      <c r="H15" s="92"/>
    </row>
    <row r="18" spans="1:8" ht="15.75" thickBot="1">
      <c r="A18" s="80" t="s">
        <v>195</v>
      </c>
      <c r="B18" s="80"/>
      <c r="C18" s="80"/>
      <c r="D18" s="80"/>
      <c r="E18" s="80"/>
      <c r="F18" s="80"/>
      <c r="G18" s="80"/>
      <c r="H18" s="80"/>
    </row>
    <row r="19" spans="1:8" ht="15.75" thickBot="1">
      <c r="A19" s="95"/>
      <c r="B19" s="95"/>
      <c r="C19" s="95" t="s">
        <v>196</v>
      </c>
      <c r="D19" s="95"/>
      <c r="E19" s="95" t="s">
        <v>197</v>
      </c>
      <c r="F19" s="95"/>
      <c r="G19" s="95" t="s">
        <v>198</v>
      </c>
      <c r="H19" s="95"/>
    </row>
    <row r="20" spans="1:8" ht="30">
      <c r="A20" s="4" t="s">
        <v>199</v>
      </c>
      <c r="B20" s="4"/>
      <c r="C20" s="9">
        <v>1718</v>
      </c>
      <c r="D20" s="4"/>
      <c r="E20" s="6" t="s">
        <v>200</v>
      </c>
      <c r="F20" s="4"/>
      <c r="G20" s="6" t="s">
        <v>200</v>
      </c>
      <c r="H20" s="4"/>
    </row>
    <row r="21" spans="1:8" ht="30">
      <c r="A21" s="4" t="s">
        <v>201</v>
      </c>
      <c r="B21" s="4"/>
      <c r="C21" s="9">
        <v>1408</v>
      </c>
      <c r="D21" s="4"/>
      <c r="E21" s="6" t="s">
        <v>202</v>
      </c>
      <c r="F21" s="4"/>
      <c r="G21" s="6" t="s">
        <v>203</v>
      </c>
      <c r="H21" s="4"/>
    </row>
    <row r="22" spans="1:8" ht="15.75" thickBot="1">
      <c r="A22" s="82"/>
      <c r="B22" s="82"/>
      <c r="C22" s="82"/>
      <c r="D22" s="82"/>
      <c r="E22" s="82"/>
      <c r="F22" s="82"/>
      <c r="G22" s="82"/>
      <c r="H22" s="82"/>
    </row>
    <row r="23" spans="1:8" ht="15.75" thickTop="1"/>
  </sheetData>
  <mergeCells count="19">
    <mergeCell ref="A22:H22"/>
    <mergeCell ref="A15:H15"/>
    <mergeCell ref="A18:H18"/>
    <mergeCell ref="A19:B19"/>
    <mergeCell ref="C19:D19"/>
    <mergeCell ref="E19:F19"/>
    <mergeCell ref="G19:H19"/>
    <mergeCell ref="A14:H14"/>
    <mergeCell ref="A1:H1"/>
    <mergeCell ref="A2:B2"/>
    <mergeCell ref="C2:D2"/>
    <mergeCell ref="E2:F2"/>
    <mergeCell ref="G2:H2"/>
    <mergeCell ref="A4:H4"/>
    <mergeCell ref="A7:H7"/>
    <mergeCell ref="A8:B8"/>
    <mergeCell ref="C8:D8"/>
    <mergeCell ref="E8:F8"/>
    <mergeCell ref="G8:H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B58F-2BC7-4A4D-9AD7-BC2CA8C41AE9}">
  <dimension ref="A1:AF23"/>
  <sheetViews>
    <sheetView workbookViewId="0">
      <selection activeCell="O1" sqref="O1:O23"/>
    </sheetView>
  </sheetViews>
  <sheetFormatPr defaultRowHeight="15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</row>
    <row r="2" spans="1:32">
      <c r="A2">
        <v>2020</v>
      </c>
      <c r="B2">
        <v>1</v>
      </c>
      <c r="C2">
        <v>0</v>
      </c>
      <c r="D2" t="s">
        <v>9</v>
      </c>
      <c r="E2">
        <v>0.42</v>
      </c>
      <c r="F2">
        <v>-0.2002369854987931</v>
      </c>
      <c r="G2">
        <v>13</v>
      </c>
      <c r="H2">
        <v>13</v>
      </c>
      <c r="I2">
        <v>0.68</v>
      </c>
      <c r="J2">
        <v>0.68000382078682153</v>
      </c>
      <c r="K2">
        <v>7.5</v>
      </c>
      <c r="L2">
        <v>7.5</v>
      </c>
      <c r="M2">
        <v>0.55000000000000004</v>
      </c>
      <c r="N2">
        <v>0.22913426980379251</v>
      </c>
      <c r="O2">
        <v>10.5</v>
      </c>
      <c r="P2">
        <v>10.5</v>
      </c>
      <c r="Q2">
        <v>-0.81652170000000002</v>
      </c>
      <c r="R2">
        <v>0.53148476771825537</v>
      </c>
      <c r="S2">
        <v>8</v>
      </c>
      <c r="T2">
        <v>8</v>
      </c>
      <c r="U2">
        <v>-18</v>
      </c>
      <c r="V2">
        <v>0.27368424620293486</v>
      </c>
      <c r="W2">
        <v>10</v>
      </c>
      <c r="X2">
        <v>10</v>
      </c>
      <c r="Y2">
        <v>0.97960000000000003</v>
      </c>
      <c r="Z2">
        <v>-0.83100663077275649</v>
      </c>
      <c r="AA2">
        <v>14</v>
      </c>
      <c r="AB2">
        <v>14</v>
      </c>
      <c r="AC2">
        <v>-0.13919999999999999</v>
      </c>
      <c r="AD2">
        <v>0.52477529064133799</v>
      </c>
      <c r="AE2">
        <v>8</v>
      </c>
      <c r="AF2">
        <v>8</v>
      </c>
    </row>
    <row r="3" spans="1:32">
      <c r="A3">
        <v>2017</v>
      </c>
      <c r="B3">
        <v>4</v>
      </c>
      <c r="C3">
        <v>2</v>
      </c>
      <c r="D3" t="s">
        <v>13</v>
      </c>
      <c r="E3">
        <v>0.4</v>
      </c>
      <c r="F3">
        <v>-0.29600250030256364</v>
      </c>
      <c r="G3">
        <v>14</v>
      </c>
      <c r="H3">
        <v>14</v>
      </c>
      <c r="I3">
        <v>0.64</v>
      </c>
      <c r="J3">
        <v>0.47453504040519195</v>
      </c>
      <c r="K3">
        <v>9</v>
      </c>
      <c r="L3">
        <v>9</v>
      </c>
      <c r="M3">
        <v>0.52</v>
      </c>
      <c r="N3">
        <v>6.5094963012441276E-2</v>
      </c>
      <c r="O3">
        <v>12.5</v>
      </c>
      <c r="P3">
        <v>12.5</v>
      </c>
      <c r="Q3">
        <v>-0.62544599999999995</v>
      </c>
      <c r="R3">
        <v>1.2379196363274281</v>
      </c>
      <c r="S3">
        <v>1</v>
      </c>
      <c r="T3">
        <v>1</v>
      </c>
      <c r="U3">
        <v>-10</v>
      </c>
      <c r="V3">
        <v>1.1494738340523263</v>
      </c>
      <c r="W3">
        <v>3</v>
      </c>
      <c r="X3">
        <v>3</v>
      </c>
      <c r="Y3">
        <v>1.2529999999999999</v>
      </c>
      <c r="Z3">
        <v>0.15883963120446323</v>
      </c>
      <c r="AA3">
        <v>10</v>
      </c>
      <c r="AB3">
        <v>10</v>
      </c>
      <c r="AC3">
        <v>-0.1118</v>
      </c>
      <c r="AD3">
        <v>0.660907780316079</v>
      </c>
      <c r="AE3">
        <v>4</v>
      </c>
      <c r="AF3">
        <v>4</v>
      </c>
    </row>
    <row r="4" spans="1:32">
      <c r="A4">
        <v>2008</v>
      </c>
      <c r="B4">
        <v>13</v>
      </c>
      <c r="C4">
        <v>5</v>
      </c>
      <c r="D4" t="s">
        <v>26</v>
      </c>
      <c r="E4">
        <v>0.06</v>
      </c>
      <c r="F4">
        <v>-1.9240162519666666</v>
      </c>
      <c r="G4">
        <v>22</v>
      </c>
      <c r="H4">
        <v>22</v>
      </c>
      <c r="I4">
        <v>0.18</v>
      </c>
      <c r="J4">
        <v>-1.8883559339835456</v>
      </c>
      <c r="K4">
        <v>20</v>
      </c>
      <c r="L4">
        <v>20</v>
      </c>
      <c r="M4">
        <v>0.12</v>
      </c>
      <c r="N4">
        <v>-2.1220957942055731</v>
      </c>
      <c r="O4">
        <v>21</v>
      </c>
      <c r="P4">
        <v>21</v>
      </c>
      <c r="Q4">
        <v>-1.3786727000000001</v>
      </c>
      <c r="R4">
        <v>-1.5468698730001351</v>
      </c>
      <c r="S4">
        <v>20</v>
      </c>
      <c r="T4">
        <v>20</v>
      </c>
      <c r="U4">
        <v>-16</v>
      </c>
      <c r="V4">
        <v>0.49263164316528274</v>
      </c>
      <c r="W4">
        <v>7</v>
      </c>
      <c r="X4">
        <v>7</v>
      </c>
    </row>
    <row r="5" spans="1:32">
      <c r="A5">
        <v>2008</v>
      </c>
      <c r="B5">
        <v>13</v>
      </c>
      <c r="C5">
        <v>11</v>
      </c>
      <c r="D5" t="s">
        <v>18</v>
      </c>
      <c r="E5">
        <v>0.52</v>
      </c>
      <c r="F5">
        <v>0.27859058852006086</v>
      </c>
      <c r="G5">
        <v>10</v>
      </c>
      <c r="H5">
        <v>10</v>
      </c>
      <c r="I5">
        <v>0.68</v>
      </c>
      <c r="J5">
        <v>0.68000382078682153</v>
      </c>
      <c r="K5">
        <v>7.5</v>
      </c>
      <c r="L5">
        <v>7.5</v>
      </c>
      <c r="M5">
        <v>0.60000000000000009</v>
      </c>
      <c r="N5">
        <v>0.50253311445604454</v>
      </c>
      <c r="O5">
        <v>9</v>
      </c>
      <c r="P5">
        <v>9</v>
      </c>
      <c r="Q5">
        <v>-0.91551963987899998</v>
      </c>
      <c r="R5">
        <v>0.16547487399027166</v>
      </c>
      <c r="S5">
        <v>10</v>
      </c>
      <c r="T5">
        <v>10</v>
      </c>
      <c r="Y5">
        <v>1.421</v>
      </c>
      <c r="Z5">
        <v>0.76708459101489901</v>
      </c>
      <c r="AA5">
        <v>5</v>
      </c>
      <c r="AB5">
        <v>5</v>
      </c>
      <c r="AC5">
        <v>-3.823E-2</v>
      </c>
      <c r="AD5">
        <v>1.026428483431798</v>
      </c>
      <c r="AE5">
        <v>1</v>
      </c>
      <c r="AF5">
        <v>1</v>
      </c>
    </row>
    <row r="6" spans="1:32">
      <c r="A6">
        <v>2003</v>
      </c>
      <c r="B6">
        <v>18</v>
      </c>
      <c r="C6">
        <v>9</v>
      </c>
      <c r="D6" t="s">
        <v>17</v>
      </c>
      <c r="E6">
        <v>0.6</v>
      </c>
      <c r="F6">
        <v>0.66165264773514365</v>
      </c>
      <c r="G6">
        <v>9</v>
      </c>
      <c r="H6">
        <v>9</v>
      </c>
      <c r="I6">
        <v>0.5</v>
      </c>
      <c r="J6">
        <v>-0.24460569093051082</v>
      </c>
      <c r="K6">
        <v>13</v>
      </c>
      <c r="L6">
        <v>13</v>
      </c>
      <c r="M6">
        <v>0.55000000000000004</v>
      </c>
      <c r="N6">
        <v>0.22913426980379251</v>
      </c>
      <c r="O6">
        <v>10.5</v>
      </c>
      <c r="P6">
        <v>10.5</v>
      </c>
      <c r="Q6">
        <v>-1.7678678000000001</v>
      </c>
      <c r="R6">
        <v>-2.9857812015041456</v>
      </c>
      <c r="S6">
        <v>21</v>
      </c>
      <c r="T6">
        <v>21</v>
      </c>
      <c r="U6">
        <v>-35</v>
      </c>
      <c r="V6">
        <v>-1.5873686279770221</v>
      </c>
      <c r="W6">
        <v>17</v>
      </c>
      <c r="X6">
        <v>17</v>
      </c>
      <c r="Y6">
        <v>1.39</v>
      </c>
      <c r="Z6">
        <v>0.6548489139070206</v>
      </c>
      <c r="AA6">
        <v>6</v>
      </c>
      <c r="AB6">
        <v>6</v>
      </c>
      <c r="AC6">
        <v>-0.13189999999999999</v>
      </c>
      <c r="AD6">
        <v>0.56104416562767412</v>
      </c>
      <c r="AE6">
        <v>6</v>
      </c>
      <c r="AF6">
        <v>6</v>
      </c>
    </row>
    <row r="7" spans="1:32">
      <c r="A7">
        <v>2008</v>
      </c>
      <c r="B7">
        <v>13</v>
      </c>
      <c r="C7">
        <v>6</v>
      </c>
      <c r="D7" t="s">
        <v>7</v>
      </c>
      <c r="E7">
        <v>0.32</v>
      </c>
      <c r="F7">
        <v>-0.67906455951764677</v>
      </c>
      <c r="G7">
        <v>16</v>
      </c>
      <c r="H7">
        <v>16</v>
      </c>
      <c r="Q7">
        <v>-0.74264199985150003</v>
      </c>
      <c r="R7">
        <v>0.80462884761585962</v>
      </c>
      <c r="S7">
        <v>5</v>
      </c>
      <c r="T7">
        <v>5</v>
      </c>
      <c r="Y7">
        <v>0.96389999999999998</v>
      </c>
      <c r="Z7">
        <v>-0.88784857046932708</v>
      </c>
      <c r="AA7">
        <v>16</v>
      </c>
      <c r="AB7">
        <v>16</v>
      </c>
      <c r="AC7">
        <v>-0.25280000000000002</v>
      </c>
      <c r="AD7">
        <v>-3.9628024214523022E-2</v>
      </c>
      <c r="AE7">
        <v>13</v>
      </c>
      <c r="AF7">
        <v>13</v>
      </c>
    </row>
    <row r="8" spans="1:32">
      <c r="A8">
        <v>2003</v>
      </c>
      <c r="B8">
        <v>18</v>
      </c>
      <c r="C8">
        <v>6</v>
      </c>
      <c r="D8" t="s">
        <v>16</v>
      </c>
      <c r="E8">
        <v>0.44</v>
      </c>
      <c r="F8">
        <v>-0.10447147069502224</v>
      </c>
      <c r="G8">
        <v>11.5</v>
      </c>
      <c r="H8">
        <v>11.5</v>
      </c>
      <c r="I8">
        <v>0.44</v>
      </c>
      <c r="J8">
        <v>-0.55280886150295483</v>
      </c>
      <c r="K8">
        <v>16</v>
      </c>
      <c r="L8">
        <v>16</v>
      </c>
      <c r="M8">
        <v>0.44</v>
      </c>
      <c r="N8">
        <v>-0.37234318843116165</v>
      </c>
      <c r="O8">
        <v>14</v>
      </c>
      <c r="P8">
        <v>14</v>
      </c>
      <c r="Q8">
        <v>-1.03592781839</v>
      </c>
      <c r="R8">
        <v>-0.27969181003018784</v>
      </c>
      <c r="S8">
        <v>15</v>
      </c>
      <c r="T8">
        <v>15</v>
      </c>
      <c r="U8">
        <v>-30</v>
      </c>
      <c r="V8">
        <v>-1.0400001355711523</v>
      </c>
      <c r="W8">
        <v>14</v>
      </c>
      <c r="X8">
        <v>14</v>
      </c>
      <c r="Y8">
        <v>1.3759999999999999</v>
      </c>
      <c r="Z8">
        <v>0.60416183392281764</v>
      </c>
      <c r="AA8">
        <v>7</v>
      </c>
      <c r="AB8">
        <v>7</v>
      </c>
      <c r="AC8">
        <v>-0.09</v>
      </c>
      <c r="AD8">
        <v>0.76921757137116498</v>
      </c>
      <c r="AE8">
        <v>2</v>
      </c>
      <c r="AF8">
        <v>2</v>
      </c>
    </row>
    <row r="9" spans="1:32">
      <c r="A9">
        <v>2004</v>
      </c>
      <c r="B9">
        <v>17</v>
      </c>
      <c r="C9">
        <v>9</v>
      </c>
      <c r="D9" t="s">
        <v>21</v>
      </c>
      <c r="E9">
        <v>0.76</v>
      </c>
      <c r="F9">
        <v>1.4277767661653098</v>
      </c>
      <c r="G9">
        <v>1</v>
      </c>
      <c r="H9">
        <v>1</v>
      </c>
      <c r="I9">
        <v>0.72</v>
      </c>
      <c r="J9">
        <v>0.8854726011684505</v>
      </c>
      <c r="K9">
        <v>4.5</v>
      </c>
      <c r="L9">
        <v>4.5</v>
      </c>
      <c r="M9">
        <v>0.74</v>
      </c>
      <c r="N9">
        <v>1.2680498794823489</v>
      </c>
      <c r="O9">
        <v>2</v>
      </c>
      <c r="P9">
        <v>2</v>
      </c>
      <c r="U9">
        <v>-14</v>
      </c>
      <c r="V9">
        <v>0.71157904012763062</v>
      </c>
      <c r="W9">
        <v>4.5</v>
      </c>
      <c r="X9">
        <v>4.5</v>
      </c>
      <c r="Y9">
        <v>1.4470000000000001</v>
      </c>
      <c r="Z9">
        <v>0.86121773955699021</v>
      </c>
      <c r="AA9">
        <v>2.5</v>
      </c>
      <c r="AB9">
        <v>2.5</v>
      </c>
      <c r="AC9">
        <v>-0.20119999999999999</v>
      </c>
      <c r="AD9">
        <v>0.21673827020944211</v>
      </c>
      <c r="AE9">
        <v>11</v>
      </c>
      <c r="AF9">
        <v>11</v>
      </c>
    </row>
    <row r="10" spans="1:32">
      <c r="A10">
        <v>2009</v>
      </c>
      <c r="B10">
        <v>12</v>
      </c>
      <c r="C10">
        <v>6</v>
      </c>
      <c r="D10" t="s">
        <v>6</v>
      </c>
      <c r="E10">
        <v>0.26</v>
      </c>
      <c r="F10">
        <v>-0.96636110392895902</v>
      </c>
      <c r="G10">
        <v>17</v>
      </c>
      <c r="H10">
        <v>17</v>
      </c>
      <c r="I10">
        <v>0.46</v>
      </c>
      <c r="J10">
        <v>-0.45007447131214007</v>
      </c>
      <c r="K10">
        <v>14.5</v>
      </c>
      <c r="L10">
        <v>14.5</v>
      </c>
      <c r="M10">
        <v>0.36</v>
      </c>
      <c r="N10">
        <v>-0.80978133987476464</v>
      </c>
      <c r="O10">
        <v>16</v>
      </c>
      <c r="P10">
        <v>16</v>
      </c>
      <c r="Q10">
        <v>-0.72603255486999996</v>
      </c>
      <c r="R10">
        <v>0.86603640013654792</v>
      </c>
      <c r="S10">
        <v>3</v>
      </c>
      <c r="T10">
        <v>3</v>
      </c>
      <c r="U10">
        <v>-9</v>
      </c>
      <c r="V10">
        <v>1.2589475325335002</v>
      </c>
      <c r="W10">
        <v>2</v>
      </c>
      <c r="X10">
        <v>2</v>
      </c>
      <c r="Y10">
        <v>0.83450000000000002</v>
      </c>
      <c r="Z10">
        <v>-1.3563420097518883</v>
      </c>
      <c r="AA10">
        <v>17</v>
      </c>
      <c r="AB10">
        <v>17</v>
      </c>
      <c r="AC10">
        <v>-0.17</v>
      </c>
      <c r="AD10">
        <v>0.37175044823323478</v>
      </c>
      <c r="AE10">
        <v>10</v>
      </c>
      <c r="AF10">
        <v>10</v>
      </c>
    </row>
    <row r="11" spans="1:32">
      <c r="A11">
        <v>2003</v>
      </c>
      <c r="B11">
        <v>18</v>
      </c>
      <c r="C11">
        <v>9</v>
      </c>
      <c r="D11" t="s">
        <v>25</v>
      </c>
      <c r="E11">
        <v>0.34</v>
      </c>
      <c r="F11">
        <v>-0.58329904471387595</v>
      </c>
      <c r="G11">
        <v>15</v>
      </c>
      <c r="H11">
        <v>15</v>
      </c>
      <c r="I11">
        <v>0.14000000000000001</v>
      </c>
      <c r="J11">
        <v>-2.0938247143651751</v>
      </c>
      <c r="K11">
        <v>21</v>
      </c>
      <c r="L11">
        <v>21</v>
      </c>
      <c r="M11">
        <v>0.24000000000000002</v>
      </c>
      <c r="N11">
        <v>-1.465938567040169</v>
      </c>
      <c r="O11">
        <v>20</v>
      </c>
      <c r="P11">
        <v>20</v>
      </c>
      <c r="Q11">
        <v>-1.11478915</v>
      </c>
      <c r="R11">
        <v>-0.57125371159200189</v>
      </c>
      <c r="S11">
        <v>18</v>
      </c>
      <c r="T11">
        <v>18</v>
      </c>
      <c r="U11">
        <v>-35</v>
      </c>
      <c r="V11">
        <v>-1.5873686279770221</v>
      </c>
      <c r="W11">
        <v>17</v>
      </c>
      <c r="X11">
        <v>17</v>
      </c>
    </row>
    <row r="12" spans="1:32">
      <c r="A12">
        <v>2009</v>
      </c>
      <c r="B12">
        <v>12</v>
      </c>
      <c r="C12">
        <v>7</v>
      </c>
      <c r="D12" t="s">
        <v>11</v>
      </c>
      <c r="E12">
        <v>0.7</v>
      </c>
      <c r="F12">
        <v>1.1404802217539973</v>
      </c>
      <c r="G12">
        <v>4</v>
      </c>
      <c r="H12">
        <v>4</v>
      </c>
      <c r="I12">
        <v>0.34</v>
      </c>
      <c r="J12">
        <v>-1.0664808124570282</v>
      </c>
      <c r="K12">
        <v>18.5</v>
      </c>
      <c r="L12">
        <v>18.5</v>
      </c>
      <c r="M12">
        <v>0.52</v>
      </c>
      <c r="N12">
        <v>6.5094963012441276E-2</v>
      </c>
      <c r="O12">
        <v>12.5</v>
      </c>
      <c r="P12">
        <v>12.5</v>
      </c>
      <c r="Q12">
        <v>-0.68680399999999997</v>
      </c>
      <c r="R12">
        <v>1.0110701171676311</v>
      </c>
      <c r="S12">
        <v>2</v>
      </c>
      <c r="T12">
        <v>2</v>
      </c>
      <c r="U12">
        <v>-17</v>
      </c>
      <c r="V12">
        <v>0.3831579446841088</v>
      </c>
      <c r="W12">
        <v>8.5</v>
      </c>
      <c r="X12">
        <v>8.5</v>
      </c>
      <c r="Y12">
        <v>1.137</v>
      </c>
      <c r="Z12">
        <v>-0.26113903152178924</v>
      </c>
      <c r="AA12">
        <v>12</v>
      </c>
      <c r="AB12">
        <v>12</v>
      </c>
      <c r="AC12">
        <v>-0.85650000000000004</v>
      </c>
      <c r="AD12">
        <v>-3.0390143021941287</v>
      </c>
      <c r="AE12">
        <v>18</v>
      </c>
      <c r="AF12">
        <v>18</v>
      </c>
    </row>
    <row r="13" spans="1:32">
      <c r="A13">
        <v>2019</v>
      </c>
      <c r="B13">
        <v>2</v>
      </c>
      <c r="C13">
        <v>2</v>
      </c>
      <c r="D13" t="s">
        <v>23</v>
      </c>
      <c r="E13">
        <v>0.62</v>
      </c>
      <c r="F13">
        <v>0.75741816253891447</v>
      </c>
      <c r="G13">
        <v>7.5</v>
      </c>
      <c r="H13">
        <v>7.5</v>
      </c>
      <c r="I13">
        <v>0.72</v>
      </c>
      <c r="J13">
        <v>0.8854726011684505</v>
      </c>
      <c r="K13">
        <v>4.5</v>
      </c>
      <c r="L13">
        <v>4.5</v>
      </c>
      <c r="M13">
        <v>0.66999999999999993</v>
      </c>
      <c r="N13">
        <v>0.88529149696919618</v>
      </c>
      <c r="O13">
        <v>5</v>
      </c>
      <c r="P13">
        <v>5</v>
      </c>
      <c r="Q13">
        <v>-0.7384609999135</v>
      </c>
      <c r="R13">
        <v>0.82008661719020115</v>
      </c>
      <c r="S13">
        <v>4</v>
      </c>
      <c r="T13">
        <v>4</v>
      </c>
    </row>
    <row r="14" spans="1:32">
      <c r="A14">
        <v>2004</v>
      </c>
      <c r="B14">
        <v>17</v>
      </c>
      <c r="C14">
        <v>9</v>
      </c>
      <c r="D14" t="s">
        <v>5</v>
      </c>
      <c r="E14">
        <v>0.22</v>
      </c>
      <c r="F14">
        <v>-1.1578921335365004</v>
      </c>
      <c r="G14">
        <v>19.5</v>
      </c>
      <c r="H14">
        <v>19.5</v>
      </c>
      <c r="I14">
        <v>0.46</v>
      </c>
      <c r="J14">
        <v>-0.45007447131214007</v>
      </c>
      <c r="K14">
        <v>14.5</v>
      </c>
      <c r="L14">
        <v>14.5</v>
      </c>
      <c r="M14">
        <v>0.34</v>
      </c>
      <c r="N14">
        <v>-0.91914087773566511</v>
      </c>
      <c r="O14">
        <v>17</v>
      </c>
      <c r="P14">
        <v>17</v>
      </c>
      <c r="Q14">
        <v>-0.95625738566700003</v>
      </c>
      <c r="R14">
        <v>1.4861456935252714E-2</v>
      </c>
      <c r="S14">
        <v>14</v>
      </c>
      <c r="T14">
        <v>14</v>
      </c>
      <c r="U14">
        <v>-35</v>
      </c>
      <c r="V14">
        <v>-1.5873686279770221</v>
      </c>
      <c r="W14">
        <v>17</v>
      </c>
      <c r="X14">
        <v>17</v>
      </c>
      <c r="Y14">
        <v>0.55079999999999996</v>
      </c>
      <c r="Z14">
        <v>-2.3834794805746293</v>
      </c>
      <c r="AA14">
        <v>18</v>
      </c>
      <c r="AB14">
        <v>18</v>
      </c>
      <c r="AC14">
        <v>-0.38490000000000002</v>
      </c>
      <c r="AD14">
        <v>-0.69594561129603016</v>
      </c>
      <c r="AE14">
        <v>15</v>
      </c>
      <c r="AF14">
        <v>15</v>
      </c>
    </row>
    <row r="15" spans="1:32">
      <c r="A15">
        <v>2017</v>
      </c>
      <c r="B15">
        <v>4</v>
      </c>
      <c r="C15">
        <v>0</v>
      </c>
      <c r="D15" t="s">
        <v>10</v>
      </c>
      <c r="E15">
        <v>0.24</v>
      </c>
      <c r="F15">
        <v>-1.0621266187327298</v>
      </c>
      <c r="G15">
        <v>18</v>
      </c>
      <c r="H15">
        <v>18</v>
      </c>
      <c r="I15">
        <v>0.52</v>
      </c>
      <c r="J15">
        <v>-0.14187130073969606</v>
      </c>
      <c r="K15">
        <v>12</v>
      </c>
      <c r="L15">
        <v>12</v>
      </c>
      <c r="M15">
        <v>0.38</v>
      </c>
      <c r="N15">
        <v>-0.70042180201386384</v>
      </c>
      <c r="O15">
        <v>15</v>
      </c>
      <c r="P15">
        <v>15</v>
      </c>
      <c r="Q15">
        <v>-0.93845160389037052</v>
      </c>
      <c r="R15">
        <v>8.0692041933014658E-2</v>
      </c>
      <c r="S15">
        <v>12</v>
      </c>
      <c r="T15">
        <v>12</v>
      </c>
      <c r="U15">
        <v>-31</v>
      </c>
      <c r="V15">
        <v>-1.1494738340523263</v>
      </c>
      <c r="W15">
        <v>15</v>
      </c>
      <c r="X15">
        <v>15</v>
      </c>
      <c r="Y15">
        <v>1.0249999999999999</v>
      </c>
      <c r="Z15">
        <v>-0.66663567139541313</v>
      </c>
      <c r="AA15">
        <v>13</v>
      </c>
      <c r="AB15">
        <v>13</v>
      </c>
      <c r="AC15">
        <v>-0.46500000000000002</v>
      </c>
      <c r="AD15">
        <v>-1.0939095683378828</v>
      </c>
      <c r="AE15">
        <v>16</v>
      </c>
      <c r="AF15">
        <v>16</v>
      </c>
    </row>
    <row r="16" spans="1:32">
      <c r="A16">
        <v>2017</v>
      </c>
      <c r="B16">
        <v>4</v>
      </c>
      <c r="C16">
        <v>0</v>
      </c>
      <c r="D16" t="s">
        <v>15</v>
      </c>
      <c r="E16">
        <v>0.66</v>
      </c>
      <c r="F16">
        <v>0.94894919214645612</v>
      </c>
      <c r="G16">
        <v>6</v>
      </c>
      <c r="H16">
        <v>6</v>
      </c>
      <c r="I16">
        <v>0.57999999999999996</v>
      </c>
      <c r="J16">
        <v>0.16633186983274767</v>
      </c>
      <c r="K16">
        <v>11</v>
      </c>
      <c r="L16">
        <v>11</v>
      </c>
      <c r="M16">
        <v>0.62</v>
      </c>
      <c r="N16">
        <v>0.61189265231694479</v>
      </c>
      <c r="O16">
        <v>7.5</v>
      </c>
      <c r="P16">
        <v>7.5</v>
      </c>
      <c r="Q16">
        <v>-1.056948</v>
      </c>
      <c r="R16">
        <v>-0.3574065023421944</v>
      </c>
      <c r="S16">
        <v>16</v>
      </c>
      <c r="T16">
        <v>16</v>
      </c>
      <c r="U16">
        <v>-25</v>
      </c>
      <c r="V16">
        <v>-0.49263164316528274</v>
      </c>
      <c r="W16">
        <v>13</v>
      </c>
      <c r="X16">
        <v>13</v>
      </c>
      <c r="Y16">
        <v>1.349</v>
      </c>
      <c r="Z16">
        <v>0.50640817966756935</v>
      </c>
      <c r="AA16">
        <v>8</v>
      </c>
      <c r="AB16">
        <v>8</v>
      </c>
      <c r="AC16">
        <v>-0.14599999999999999</v>
      </c>
      <c r="AD16">
        <v>0.49099058517461391</v>
      </c>
      <c r="AE16">
        <v>9</v>
      </c>
      <c r="AF16">
        <v>9</v>
      </c>
    </row>
    <row r="17" spans="1:32">
      <c r="A17">
        <v>2019</v>
      </c>
      <c r="B17">
        <v>2</v>
      </c>
      <c r="C17">
        <v>1</v>
      </c>
      <c r="D17" t="s">
        <v>24</v>
      </c>
      <c r="E17">
        <v>0.72</v>
      </c>
      <c r="F17">
        <v>1.2362457365577681</v>
      </c>
      <c r="G17">
        <v>2</v>
      </c>
      <c r="H17">
        <v>2</v>
      </c>
      <c r="I17">
        <v>0.74</v>
      </c>
      <c r="J17">
        <v>0.98820699135926526</v>
      </c>
      <c r="K17">
        <v>3</v>
      </c>
      <c r="L17">
        <v>3</v>
      </c>
      <c r="M17">
        <v>0.73</v>
      </c>
      <c r="N17">
        <v>1.2133701105518986</v>
      </c>
      <c r="O17">
        <v>3</v>
      </c>
      <c r="P17">
        <v>3</v>
      </c>
      <c r="Q17">
        <v>-1.322198523865</v>
      </c>
      <c r="R17">
        <v>-1.3380765664847591</v>
      </c>
      <c r="S17">
        <v>19</v>
      </c>
      <c r="T17">
        <v>19</v>
      </c>
    </row>
    <row r="18" spans="1:32">
      <c r="A18">
        <v>2017</v>
      </c>
      <c r="B18">
        <v>4</v>
      </c>
      <c r="C18">
        <v>1</v>
      </c>
      <c r="D18" t="s">
        <v>12</v>
      </c>
      <c r="E18">
        <v>0.7</v>
      </c>
      <c r="F18">
        <v>1.1404802217539973</v>
      </c>
      <c r="G18">
        <v>4</v>
      </c>
      <c r="H18">
        <v>4</v>
      </c>
      <c r="I18">
        <v>0.7</v>
      </c>
      <c r="J18">
        <v>0.78273821097763574</v>
      </c>
      <c r="K18">
        <v>6</v>
      </c>
      <c r="L18">
        <v>6</v>
      </c>
      <c r="M18">
        <v>0.7</v>
      </c>
      <c r="N18">
        <v>1.0493308037605473</v>
      </c>
      <c r="O18">
        <v>4</v>
      </c>
      <c r="P18">
        <v>4</v>
      </c>
      <c r="Q18">
        <v>-0.77557500000000001</v>
      </c>
      <c r="R18">
        <v>0.68287071912117692</v>
      </c>
      <c r="S18">
        <v>7</v>
      </c>
      <c r="T18">
        <v>7</v>
      </c>
      <c r="U18">
        <v>-15</v>
      </c>
      <c r="V18">
        <v>0.60210534164645668</v>
      </c>
      <c r="W18">
        <v>6</v>
      </c>
      <c r="X18">
        <v>6</v>
      </c>
      <c r="Y18">
        <v>1.204</v>
      </c>
      <c r="Z18">
        <v>-1.8565148740246794E-2</v>
      </c>
      <c r="AA18">
        <v>11</v>
      </c>
      <c r="AB18">
        <v>11</v>
      </c>
      <c r="AC18">
        <v>-0.1384</v>
      </c>
      <c r="AD18">
        <v>0.52874996187271728</v>
      </c>
      <c r="AE18">
        <v>7</v>
      </c>
      <c r="AF18">
        <v>7</v>
      </c>
    </row>
    <row r="19" spans="1:32">
      <c r="A19">
        <v>2017</v>
      </c>
      <c r="B19">
        <v>4</v>
      </c>
      <c r="C19">
        <v>0</v>
      </c>
      <c r="D19" t="s">
        <v>19</v>
      </c>
      <c r="E19">
        <v>0.44</v>
      </c>
      <c r="F19">
        <v>-0.10447147069502224</v>
      </c>
      <c r="G19">
        <v>11.5</v>
      </c>
      <c r="H19">
        <v>11.5</v>
      </c>
      <c r="I19">
        <v>0.84</v>
      </c>
      <c r="J19">
        <v>1.5018789423133385</v>
      </c>
      <c r="K19">
        <v>1</v>
      </c>
      <c r="L19">
        <v>1</v>
      </c>
      <c r="M19">
        <v>0.64</v>
      </c>
      <c r="N19">
        <v>0.72125219017784559</v>
      </c>
      <c r="O19">
        <v>6</v>
      </c>
      <c r="P19">
        <v>6</v>
      </c>
      <c r="Q19">
        <v>-0.84256889950500002</v>
      </c>
      <c r="R19">
        <v>0.43518445344516055</v>
      </c>
      <c r="S19">
        <v>9</v>
      </c>
      <c r="T19">
        <v>9</v>
      </c>
      <c r="U19">
        <v>-17</v>
      </c>
      <c r="V19">
        <v>0.3831579446841088</v>
      </c>
      <c r="W19">
        <v>8.5</v>
      </c>
      <c r="X19">
        <v>8.5</v>
      </c>
      <c r="Y19">
        <v>1.429</v>
      </c>
      <c r="Z19">
        <v>0.79604863672015791</v>
      </c>
      <c r="AA19">
        <v>4</v>
      </c>
      <c r="AB19">
        <v>4</v>
      </c>
      <c r="AC19">
        <v>-0.50800000000000001</v>
      </c>
      <c r="AD19">
        <v>-1.3075481470245203</v>
      </c>
      <c r="AE19">
        <v>17</v>
      </c>
      <c r="AF19">
        <v>17</v>
      </c>
    </row>
    <row r="20" spans="1:32">
      <c r="A20">
        <v>2003</v>
      </c>
      <c r="B20">
        <v>18</v>
      </c>
      <c r="C20">
        <v>10</v>
      </c>
      <c r="D20" t="s">
        <v>14</v>
      </c>
      <c r="E20">
        <v>0.62</v>
      </c>
      <c r="F20">
        <v>0.75741816253891447</v>
      </c>
      <c r="G20">
        <v>7.5</v>
      </c>
      <c r="H20">
        <v>7.5</v>
      </c>
      <c r="I20">
        <v>0.62</v>
      </c>
      <c r="J20">
        <v>0.37180065021437719</v>
      </c>
      <c r="K20">
        <v>10</v>
      </c>
      <c r="L20">
        <v>10</v>
      </c>
      <c r="M20">
        <v>0.62</v>
      </c>
      <c r="N20">
        <v>0.61189265231694479</v>
      </c>
      <c r="O20">
        <v>7.5</v>
      </c>
      <c r="P20">
        <v>7.5</v>
      </c>
      <c r="Q20">
        <v>-0.95283895699999999</v>
      </c>
      <c r="R20">
        <v>2.7499888751658472E-2</v>
      </c>
      <c r="S20">
        <v>13</v>
      </c>
      <c r="T20">
        <v>13</v>
      </c>
      <c r="U20">
        <v>-21</v>
      </c>
      <c r="V20">
        <v>-5.4736849240586971E-2</v>
      </c>
      <c r="W20">
        <v>12</v>
      </c>
      <c r="X20">
        <v>12</v>
      </c>
      <c r="Y20">
        <v>1.3029999999999999</v>
      </c>
      <c r="Z20">
        <v>0.339864916862331</v>
      </c>
      <c r="AA20">
        <v>9</v>
      </c>
      <c r="AB20">
        <v>9</v>
      </c>
      <c r="AC20">
        <v>-0.12659999999999999</v>
      </c>
      <c r="AD20">
        <v>0.58737636253556202</v>
      </c>
      <c r="AE20">
        <v>5</v>
      </c>
      <c r="AF20">
        <v>5</v>
      </c>
    </row>
    <row r="21" spans="1:32">
      <c r="A21">
        <v>2017</v>
      </c>
      <c r="B21">
        <v>4</v>
      </c>
      <c r="C21">
        <v>1</v>
      </c>
      <c r="D21" t="s">
        <v>22</v>
      </c>
      <c r="E21">
        <v>0.2</v>
      </c>
      <c r="F21">
        <v>-1.2536576483402713</v>
      </c>
      <c r="G21">
        <v>21</v>
      </c>
      <c r="H21">
        <v>21</v>
      </c>
      <c r="I21">
        <v>0.34</v>
      </c>
      <c r="J21">
        <v>-1.0664808124570282</v>
      </c>
      <c r="K21">
        <v>18.5</v>
      </c>
      <c r="L21">
        <v>18.5</v>
      </c>
      <c r="M21">
        <v>0.27</v>
      </c>
      <c r="N21">
        <v>-1.3018992602488177</v>
      </c>
      <c r="O21">
        <v>19</v>
      </c>
      <c r="P21">
        <v>19</v>
      </c>
      <c r="Q21">
        <v>-0.91867049000000001</v>
      </c>
      <c r="R21">
        <v>0.15382571927705668</v>
      </c>
      <c r="S21">
        <v>11</v>
      </c>
      <c r="T21">
        <v>11</v>
      </c>
      <c r="U21">
        <v>-19</v>
      </c>
      <c r="V21">
        <v>0.16421054772176091</v>
      </c>
      <c r="W21">
        <v>11</v>
      </c>
      <c r="X21">
        <v>11</v>
      </c>
      <c r="Y21">
        <v>1.6779999999999999</v>
      </c>
      <c r="Z21">
        <v>1.6975545592963381</v>
      </c>
      <c r="AA21">
        <v>1</v>
      </c>
      <c r="AB21">
        <v>1</v>
      </c>
      <c r="AC21">
        <v>-0.2326</v>
      </c>
      <c r="AD21">
        <v>6.0732424377804461E-2</v>
      </c>
      <c r="AE21">
        <v>12</v>
      </c>
      <c r="AF21">
        <v>12</v>
      </c>
    </row>
    <row r="22" spans="1:32">
      <c r="A22">
        <v>2017</v>
      </c>
      <c r="B22">
        <v>4</v>
      </c>
      <c r="C22">
        <v>0</v>
      </c>
      <c r="D22" t="s">
        <v>8</v>
      </c>
      <c r="E22">
        <v>0.22</v>
      </c>
      <c r="F22">
        <v>-1.1578921335365004</v>
      </c>
      <c r="G22">
        <v>19.5</v>
      </c>
      <c r="H22">
        <v>19.5</v>
      </c>
      <c r="I22">
        <v>0.4</v>
      </c>
      <c r="J22">
        <v>-0.75827764188458413</v>
      </c>
      <c r="K22">
        <v>17</v>
      </c>
      <c r="L22">
        <v>17</v>
      </c>
      <c r="M22">
        <v>0.31</v>
      </c>
      <c r="N22">
        <v>-1.0831801845270164</v>
      </c>
      <c r="O22">
        <v>18</v>
      </c>
      <c r="P22">
        <v>18</v>
      </c>
      <c r="Q22">
        <v>-1.08882275706855</v>
      </c>
      <c r="R22">
        <v>-0.47525215106503271</v>
      </c>
      <c r="S22">
        <v>17</v>
      </c>
      <c r="T22">
        <v>17</v>
      </c>
      <c r="U22">
        <v>-8</v>
      </c>
      <c r="V22">
        <v>1.3684212310146742</v>
      </c>
      <c r="W22">
        <v>1</v>
      </c>
      <c r="X22">
        <v>1</v>
      </c>
      <c r="Y22">
        <v>0.97650000000000003</v>
      </c>
      <c r="Z22">
        <v>-0.84223019848354419</v>
      </c>
      <c r="AA22">
        <v>15</v>
      </c>
      <c r="AB22">
        <v>15</v>
      </c>
      <c r="AC22">
        <v>-0.31469999999999998</v>
      </c>
      <c r="AD22">
        <v>-0.34716821074249626</v>
      </c>
      <c r="AE22">
        <v>14</v>
      </c>
      <c r="AF22">
        <v>14</v>
      </c>
    </row>
    <row r="23" spans="1:32">
      <c r="A23">
        <v>2020</v>
      </c>
      <c r="B23">
        <v>1</v>
      </c>
      <c r="C23">
        <v>0</v>
      </c>
      <c r="D23" t="s">
        <v>20</v>
      </c>
      <c r="E23">
        <v>0.7</v>
      </c>
      <c r="F23">
        <v>1.1404802217539973</v>
      </c>
      <c r="G23">
        <v>4</v>
      </c>
      <c r="H23">
        <v>4</v>
      </c>
      <c r="I23">
        <v>0.8</v>
      </c>
      <c r="J23">
        <v>1.2964101619317094</v>
      </c>
      <c r="K23">
        <v>2</v>
      </c>
      <c r="L23">
        <v>2</v>
      </c>
      <c r="M23">
        <v>0.75</v>
      </c>
      <c r="N23">
        <v>1.3227296484127995</v>
      </c>
      <c r="O23">
        <v>1</v>
      </c>
      <c r="P23">
        <v>1</v>
      </c>
      <c r="Q23">
        <v>-0.76480302854899995</v>
      </c>
      <c r="R23">
        <v>0.72269627640893763</v>
      </c>
      <c r="S23">
        <v>6</v>
      </c>
      <c r="T23">
        <v>6</v>
      </c>
      <c r="U23">
        <v>-14</v>
      </c>
      <c r="V23">
        <v>0.71157904012763062</v>
      </c>
      <c r="W23">
        <v>4.5</v>
      </c>
      <c r="X23">
        <v>4.5</v>
      </c>
      <c r="Y23">
        <v>1.4470000000000001</v>
      </c>
      <c r="Z23">
        <v>0.86121773955699021</v>
      </c>
      <c r="AA23">
        <v>2.5</v>
      </c>
      <c r="AB23">
        <v>2.5</v>
      </c>
      <c r="AC23">
        <v>-9.9000000000000005E-2</v>
      </c>
      <c r="AD23">
        <v>0.72450252001814786</v>
      </c>
      <c r="AE23">
        <v>3</v>
      </c>
      <c r="AF2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9BF2-0AF9-400D-BD22-CB92BA21721A}">
  <dimension ref="A1:AF23"/>
  <sheetViews>
    <sheetView zoomScale="80" zoomScaleNormal="80" workbookViewId="0">
      <selection activeCell="Y1" sqref="Y1:Y23"/>
    </sheetView>
  </sheetViews>
  <sheetFormatPr defaultRowHeight="15"/>
  <sheetData>
    <row r="1" spans="1:3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</row>
    <row r="2" spans="1:32">
      <c r="A2">
        <v>2020</v>
      </c>
      <c r="B2">
        <v>1</v>
      </c>
      <c r="C2" s="2">
        <v>0</v>
      </c>
      <c r="D2" t="s">
        <v>9</v>
      </c>
      <c r="E2">
        <v>0.42</v>
      </c>
      <c r="F2" s="3">
        <f>STANDARDIZE(E2,AVERAGE(E2:E23),_xlfn.STDEV.S(E2:E23))</f>
        <v>-0.2002369854987931</v>
      </c>
      <c r="G2">
        <f>_xlfn.RANK.AVG(E2,E2:E23)</f>
        <v>13</v>
      </c>
      <c r="H2">
        <f>_xlfn.RANK.AVG(F2,F2:F23)</f>
        <v>13</v>
      </c>
      <c r="I2">
        <v>0.68</v>
      </c>
      <c r="J2" s="3">
        <f>STANDARDIZE(I2,AVERAGE(I2:I23),_xlfn.STDEV.S(I2:I23))</f>
        <v>0.68000382078682153</v>
      </c>
      <c r="K2">
        <f>_xlfn.RANK.AVG(I2,I2:I23)</f>
        <v>7.5</v>
      </c>
      <c r="L2">
        <f>_xlfn.RANK.AVG(J2,J2:J23)</f>
        <v>7.5</v>
      </c>
      <c r="M2">
        <f>AVERAGE(E2,I2)</f>
        <v>0.55000000000000004</v>
      </c>
      <c r="N2" s="3">
        <f>STANDARDIZE(M2,AVERAGE(M2:M23),_xlfn.STDEV.S(M2:M23))</f>
        <v>0.22913426980379251</v>
      </c>
      <c r="O2">
        <f>_xlfn.RANK.AVG(M2,M2:M23)</f>
        <v>10.5</v>
      </c>
      <c r="P2">
        <f>_xlfn.RANK.AVG(N2,N2:N23)</f>
        <v>10.5</v>
      </c>
      <c r="Q2" s="3">
        <v>-0.81652170000000002</v>
      </c>
      <c r="R2" s="3">
        <f>STANDARDIZE(Q2,AVERAGE(Q2:Q23),_xlfn.STDEV.S(Q2:Q23))</f>
        <v>0.53148476771825537</v>
      </c>
      <c r="S2">
        <f>_xlfn.RANK.AVG(Q2,Q2:Q23)</f>
        <v>8</v>
      </c>
      <c r="T2">
        <f>_xlfn.RANK.AVG(R2,R2:R23)</f>
        <v>8</v>
      </c>
      <c r="U2">
        <v>-18</v>
      </c>
      <c r="V2" s="3">
        <f>STANDARDIZE(U2,AVERAGE(U2:U23),_xlfn.STDEV.S(U2:U23))</f>
        <v>0.27368424620293486</v>
      </c>
      <c r="W2">
        <f>_xlfn.RANK.AVG(U2,U2:U23)</f>
        <v>10</v>
      </c>
      <c r="X2">
        <f>_xlfn.RANK.AVG(V2,V2:V23)</f>
        <v>10</v>
      </c>
      <c r="Y2">
        <v>0.3599</v>
      </c>
      <c r="Z2" s="3">
        <f>STANDARDIZE(Y2,AVERAGE(Y2:Y23),_xlfn.STDEV.S(Y2:Y23))</f>
        <v>-1.9588967550689271</v>
      </c>
      <c r="AA2">
        <f>_xlfn.RANK.AVG(Y2,Y2:Y23)</f>
        <v>18</v>
      </c>
      <c r="AB2">
        <f>_xlfn.RANK.AVG(Z2,Z2:Z23)</f>
        <v>18</v>
      </c>
      <c r="AC2">
        <v>3.4349999999999999E-2</v>
      </c>
      <c r="AD2" s="3">
        <f>STANDARDIZE(AC2,AVERAGE(AC2:AC23),_xlfn.STDEV.S(AC2:AC23))</f>
        <v>0.41764966966654798</v>
      </c>
      <c r="AE2">
        <f>_xlfn.RANK.AVG(AC2,AC2:AC23)</f>
        <v>1</v>
      </c>
      <c r="AF2">
        <f>_xlfn.RANK.AVG(AD2,AD2:AD23)</f>
        <v>1</v>
      </c>
    </row>
    <row r="3" spans="1:32">
      <c r="A3">
        <v>2017</v>
      </c>
      <c r="B3">
        <v>4</v>
      </c>
      <c r="C3" s="2">
        <v>2</v>
      </c>
      <c r="D3" t="s">
        <v>13</v>
      </c>
      <c r="E3">
        <v>0.4</v>
      </c>
      <c r="F3" s="3">
        <f>STANDARDIZE(E3,AVERAGE(E2:E23),_xlfn.STDEV.S(E2:E23))</f>
        <v>-0.29600250030256364</v>
      </c>
      <c r="G3">
        <f>_xlfn.RANK.AVG(E3,E2:E23)</f>
        <v>14</v>
      </c>
      <c r="H3">
        <f>_xlfn.RANK.AVG(F3,F2:F23)</f>
        <v>14</v>
      </c>
      <c r="I3">
        <v>0.64</v>
      </c>
      <c r="J3" s="3">
        <f>STANDARDIZE(I3,AVERAGE(I2:I23),_xlfn.STDEV.S(I2:I23))</f>
        <v>0.47453504040519195</v>
      </c>
      <c r="K3">
        <f>_xlfn.RANK.AVG(I3,I2:I23)</f>
        <v>9</v>
      </c>
      <c r="L3">
        <f>_xlfn.RANK.AVG(J3,J2:J23)</f>
        <v>9</v>
      </c>
      <c r="M3">
        <f t="shared" ref="M3:M23" si="0">AVERAGE(E3,I3)</f>
        <v>0.52</v>
      </c>
      <c r="N3" s="3">
        <f>STANDARDIZE(M3,AVERAGE(M2:M23),_xlfn.STDEV.S(M2:M23))</f>
        <v>6.5094963012441276E-2</v>
      </c>
      <c r="O3">
        <f>_xlfn.RANK.AVG(M3,M2:M23)</f>
        <v>12.5</v>
      </c>
      <c r="P3">
        <f>_xlfn.RANK.AVG(N3,N2:N23)</f>
        <v>12.5</v>
      </c>
      <c r="Q3" s="3">
        <v>-0.62544599999999995</v>
      </c>
      <c r="R3" s="3">
        <f>STANDARDIZE(Q3,AVERAGE(Q2:Q23),_xlfn.STDEV.S(Q2:Q23))</f>
        <v>1.2379196363274281</v>
      </c>
      <c r="S3">
        <f>_xlfn.RANK.AVG(Q3,Q2:Q23)</f>
        <v>1</v>
      </c>
      <c r="T3">
        <f>_xlfn.RANK.AVG(R3,R2:R23)</f>
        <v>1</v>
      </c>
      <c r="U3">
        <v>-10</v>
      </c>
      <c r="V3" s="3">
        <f>STANDARDIZE(U3,AVERAGE(U2:U23),_xlfn.STDEV.S(U2:U23))</f>
        <v>1.1494738340523263</v>
      </c>
      <c r="W3">
        <f>_xlfn.RANK.AVG(U3,U2:U23)</f>
        <v>3</v>
      </c>
      <c r="X3">
        <f>_xlfn.RANK.AVG(V3,V2:V23)</f>
        <v>3</v>
      </c>
      <c r="Y3">
        <v>0.92579999999999996</v>
      </c>
      <c r="Z3" s="3">
        <f>STANDARDIZE(Y3,AVERAGE(Y2:Y23),_xlfn.STDEV.S(Y2:Y23))</f>
        <v>-0.27196410767087553</v>
      </c>
      <c r="AA3">
        <f>_xlfn.RANK.AVG(Y3,Y2:Y23)</f>
        <v>12</v>
      </c>
      <c r="AB3">
        <f>_xlfn.RANK.AVG(Z3,Z2:Z23)</f>
        <v>12</v>
      </c>
      <c r="AC3">
        <v>-0.37440000000000001</v>
      </c>
      <c r="AD3" s="3">
        <f>STANDARDIZE(AC3,AVERAGE(AC2:AC23),_xlfn.STDEV.S(AC2:AC23))</f>
        <v>0.2066481422157386</v>
      </c>
      <c r="AE3">
        <f>_xlfn.RANK.AVG(AC3,AC2:AC23)</f>
        <v>12</v>
      </c>
      <c r="AF3">
        <f>_xlfn.RANK.AVG(AD3,AD2:AD23)</f>
        <v>12</v>
      </c>
    </row>
    <row r="4" spans="1:32">
      <c r="A4">
        <v>2008</v>
      </c>
      <c r="B4">
        <v>13</v>
      </c>
      <c r="C4" s="2">
        <v>5</v>
      </c>
      <c r="D4" t="s">
        <v>26</v>
      </c>
      <c r="E4">
        <v>0.06</v>
      </c>
      <c r="F4" s="3">
        <f>STANDARDIZE(E4,AVERAGE(E2:E23),_xlfn.STDEV.S(E2:E23))</f>
        <v>-1.9240162519666666</v>
      </c>
      <c r="G4">
        <f>_xlfn.RANK.AVG(E4,E2:E23)</f>
        <v>22</v>
      </c>
      <c r="H4">
        <f>_xlfn.RANK.AVG(F4,F2:F23)</f>
        <v>22</v>
      </c>
      <c r="I4">
        <v>0.18</v>
      </c>
      <c r="J4" s="3">
        <f>STANDARDIZE(I4,AVERAGE(I2:I23),_xlfn.STDEV.S(I2:I23))</f>
        <v>-1.8883559339835456</v>
      </c>
      <c r="K4">
        <f>_xlfn.RANK.AVG(I4,I2:I23)</f>
        <v>20</v>
      </c>
      <c r="L4">
        <f>_xlfn.RANK.AVG(J4,J2:J23)</f>
        <v>20</v>
      </c>
      <c r="M4">
        <f t="shared" si="0"/>
        <v>0.12</v>
      </c>
      <c r="N4" s="3">
        <f>STANDARDIZE(M4,AVERAGE(M2:M23),_xlfn.STDEV.S(M2:M23))</f>
        <v>-2.1220957942055731</v>
      </c>
      <c r="O4">
        <f>_xlfn.RANK.AVG(M4,M2:M23)</f>
        <v>21</v>
      </c>
      <c r="P4">
        <f>_xlfn.RANK.AVG(N4,N2:N23)</f>
        <v>21</v>
      </c>
      <c r="Q4" s="3">
        <v>-1.3786727000000001</v>
      </c>
      <c r="R4" s="3">
        <f>STANDARDIZE(Q4,AVERAGE(Q2:Q23),_xlfn.STDEV.S(Q2:Q23))</f>
        <v>-1.5468698730001351</v>
      </c>
      <c r="S4">
        <f>_xlfn.RANK.AVG(Q4,Q2:Q23)</f>
        <v>20</v>
      </c>
      <c r="T4">
        <f>_xlfn.RANK.AVG(R4,R2:R23)</f>
        <v>20</v>
      </c>
      <c r="U4">
        <v>-16</v>
      </c>
      <c r="V4" s="3">
        <f>STANDARDIZE(U4,AVERAGE(U2:U23),_xlfn.STDEV.S(U2:U23))</f>
        <v>0.49263164316528274</v>
      </c>
      <c r="W4">
        <f>_xlfn.RANK.AVG(U4,U2:U23)</f>
        <v>7</v>
      </c>
      <c r="X4">
        <f>_xlfn.RANK.AVG(V4,V2:V23)</f>
        <v>7</v>
      </c>
      <c r="Z4" s="3"/>
      <c r="AD4" s="3"/>
    </row>
    <row r="5" spans="1:32">
      <c r="A5">
        <v>2008</v>
      </c>
      <c r="B5">
        <v>13</v>
      </c>
      <c r="C5" s="2">
        <v>11</v>
      </c>
      <c r="D5" t="s">
        <v>18</v>
      </c>
      <c r="E5">
        <v>0.52</v>
      </c>
      <c r="F5" s="3">
        <f>STANDARDIZE(E5,AVERAGE(E2:E23),_xlfn.STDEV.S(E2:E23))</f>
        <v>0.27859058852006086</v>
      </c>
      <c r="G5">
        <f>_xlfn.RANK.AVG(E5,E2:E23)</f>
        <v>10</v>
      </c>
      <c r="H5">
        <f>_xlfn.RANK.AVG(F5,F2:F23)</f>
        <v>10</v>
      </c>
      <c r="I5">
        <v>0.68</v>
      </c>
      <c r="J5" s="3">
        <f>STANDARDIZE(I5,AVERAGE(I2:I23),_xlfn.STDEV.S(I2:I23))</f>
        <v>0.68000382078682153</v>
      </c>
      <c r="K5">
        <f>_xlfn.RANK.AVG(I5,I2:I23)</f>
        <v>7.5</v>
      </c>
      <c r="L5">
        <f>_xlfn.RANK.AVG(J5,J2:J23)</f>
        <v>7.5</v>
      </c>
      <c r="M5">
        <f t="shared" si="0"/>
        <v>0.60000000000000009</v>
      </c>
      <c r="N5" s="3">
        <f>STANDARDIZE(M5,AVERAGE(M2:M23),_xlfn.STDEV.S(M2:M23))</f>
        <v>0.50253311445604454</v>
      </c>
      <c r="O5">
        <f>_xlfn.RANK.AVG(M5,M2:M23)</f>
        <v>9</v>
      </c>
      <c r="P5">
        <f>_xlfn.RANK.AVG(N5,N2:N23)</f>
        <v>9</v>
      </c>
      <c r="Q5" s="3">
        <v>-0.91551963987899998</v>
      </c>
      <c r="R5" s="3">
        <f>STANDARDIZE(Q5,AVERAGE(Q2:Q23),_xlfn.STDEV.S(Q2:Q23))</f>
        <v>0.16547487399027166</v>
      </c>
      <c r="S5">
        <f>_xlfn.RANK.AVG(Q5,Q2:Q23)</f>
        <v>10</v>
      </c>
      <c r="T5">
        <f>_xlfn.RANK.AVG(R5,R2:R23)</f>
        <v>10</v>
      </c>
      <c r="V5" s="3"/>
      <c r="Y5">
        <v>1.413</v>
      </c>
      <c r="Z5" s="3">
        <f>STANDARDIZE(Y5,AVERAGE(Y2:Y23),_xlfn.STDEV.S(Y2:Y23))</f>
        <v>1.1803659609142649</v>
      </c>
      <c r="AA5">
        <f>_xlfn.RANK.AVG(Y5,Y2:Y23)</f>
        <v>3</v>
      </c>
      <c r="AB5">
        <f>_xlfn.RANK.AVG(Z5,Z2:Z23)</f>
        <v>3</v>
      </c>
      <c r="AC5">
        <v>-0.1125</v>
      </c>
      <c r="AD5" s="3">
        <f>STANDARDIZE(AC5,AVERAGE(AC2:AC23),_xlfn.STDEV.S(AC2:AC23))</f>
        <v>0.34184398329064253</v>
      </c>
      <c r="AE5">
        <f>_xlfn.RANK.AVG(AC5,AC2:AC23)</f>
        <v>3</v>
      </c>
      <c r="AF5">
        <f>_xlfn.RANK.AVG(AD5,AD2:AD23)</f>
        <v>3</v>
      </c>
    </row>
    <row r="6" spans="1:32">
      <c r="A6">
        <v>2003</v>
      </c>
      <c r="B6">
        <v>18</v>
      </c>
      <c r="C6" s="2">
        <v>9</v>
      </c>
      <c r="D6" t="s">
        <v>17</v>
      </c>
      <c r="E6">
        <v>0.6</v>
      </c>
      <c r="F6" s="3">
        <f>STANDARDIZE(E6,AVERAGE(E2:E23),_xlfn.STDEV.S(E2:E23))</f>
        <v>0.66165264773514365</v>
      </c>
      <c r="G6">
        <f>_xlfn.RANK.AVG(E6,E2:E23)</f>
        <v>9</v>
      </c>
      <c r="H6">
        <f>_xlfn.RANK.AVG(F6,F2:F23)</f>
        <v>9</v>
      </c>
      <c r="I6">
        <v>0.5</v>
      </c>
      <c r="J6" s="3">
        <f>STANDARDIZE(I6,AVERAGE(I2:I23),_xlfn.STDEV.S(I2:I23))</f>
        <v>-0.24460569093051082</v>
      </c>
      <c r="K6">
        <f>_xlfn.RANK.AVG(I6,I2:I23)</f>
        <v>13</v>
      </c>
      <c r="L6">
        <f>_xlfn.RANK.AVG(J6,J2:J23)</f>
        <v>13</v>
      </c>
      <c r="M6">
        <f t="shared" si="0"/>
        <v>0.55000000000000004</v>
      </c>
      <c r="N6" s="3">
        <f>STANDARDIZE(M6,AVERAGE(M2:M23),_xlfn.STDEV.S(M2:M23))</f>
        <v>0.22913426980379251</v>
      </c>
      <c r="O6">
        <f>_xlfn.RANK.AVG(M6,M2:M23)</f>
        <v>10.5</v>
      </c>
      <c r="P6">
        <f>_xlfn.RANK.AVG(N6,N2:N23)</f>
        <v>10.5</v>
      </c>
      <c r="Q6" s="3">
        <v>-1.7678678000000001</v>
      </c>
      <c r="R6" s="3">
        <f>STANDARDIZE(Q6,AVERAGE(Q2:Q23),_xlfn.STDEV.S(Q2:Q23))</f>
        <v>-2.9857812015041456</v>
      </c>
      <c r="S6">
        <f>_xlfn.RANK.AVG(Q6,Q2:Q23)</f>
        <v>21</v>
      </c>
      <c r="T6">
        <f>_xlfn.RANK.AVG(R6,R2:R23)</f>
        <v>21</v>
      </c>
      <c r="U6">
        <v>-35</v>
      </c>
      <c r="V6" s="3">
        <f>STANDARDIZE(U6,AVERAGE(U2:U23),_xlfn.STDEV.S(U2:U23))</f>
        <v>-1.5873686279770221</v>
      </c>
      <c r="W6">
        <f>_xlfn.RANK.AVG(U6,U2:U23)</f>
        <v>17</v>
      </c>
      <c r="X6">
        <f>_xlfn.RANK.AVG(V6,V2:V23)</f>
        <v>17</v>
      </c>
      <c r="Y6">
        <v>1.3029999999999999</v>
      </c>
      <c r="Z6" s="3">
        <f>STANDARDIZE(Y6,AVERAGE(Y2:Y23),_xlfn.STDEV.S(Y2:Y23))</f>
        <v>0.85245892572468041</v>
      </c>
      <c r="AA6">
        <f>_xlfn.RANK.AVG(Y6,Y2:Y23)</f>
        <v>4</v>
      </c>
      <c r="AB6">
        <f>_xlfn.RANK.AVG(Z6,Z2:Z23)</f>
        <v>4</v>
      </c>
      <c r="AC6">
        <v>-0.22309999999999999</v>
      </c>
      <c r="AD6" s="3">
        <f>STANDARDIZE(AC6,AVERAGE(AC2:AC23),_xlfn.STDEV.S(AC2:AC23))</f>
        <v>0.28475097060303517</v>
      </c>
      <c r="AE6">
        <f>_xlfn.RANK.AVG(AC6,AC2:AC23)</f>
        <v>10</v>
      </c>
      <c r="AF6">
        <f>_xlfn.RANK.AVG(AD6,AD2:AD23)</f>
        <v>10</v>
      </c>
    </row>
    <row r="7" spans="1:32">
      <c r="A7">
        <v>2008</v>
      </c>
      <c r="B7">
        <v>13</v>
      </c>
      <c r="C7" s="2">
        <v>6</v>
      </c>
      <c r="D7" t="s">
        <v>7</v>
      </c>
      <c r="E7">
        <v>0.32</v>
      </c>
      <c r="F7" s="3">
        <f>STANDARDIZE(E7,AVERAGE(E2:E23),_xlfn.STDEV.S(E2:E23))</f>
        <v>-0.67906455951764677</v>
      </c>
      <c r="G7">
        <f>_xlfn.RANK.AVG(E7,E2:E23)</f>
        <v>16</v>
      </c>
      <c r="H7">
        <f>_xlfn.RANK.AVG(F7,F2:F23)</f>
        <v>16</v>
      </c>
      <c r="J7" s="3"/>
      <c r="N7" s="3"/>
      <c r="Q7" s="3">
        <v>-0.74264199985150003</v>
      </c>
      <c r="R7" s="3">
        <f>STANDARDIZE(Q7,AVERAGE(Q2:Q23),_xlfn.STDEV.S(Q2:Q23))</f>
        <v>0.80462884761585962</v>
      </c>
      <c r="S7">
        <f>_xlfn.RANK.AVG(Q7,Q2:Q23)</f>
        <v>5</v>
      </c>
      <c r="T7">
        <f>_xlfn.RANK.AVG(R7,R2:R23)</f>
        <v>5</v>
      </c>
      <c r="V7" s="3"/>
      <c r="Y7">
        <v>1.0840000000000001</v>
      </c>
      <c r="Z7" s="3">
        <f>STANDARDIZE(Y7,AVERAGE(Y2:Y23),_xlfn.STDEV.S(Y2:Y23))</f>
        <v>0.19962582839269047</v>
      </c>
      <c r="AA7">
        <f>_xlfn.RANK.AVG(Y7,Y2:Y23)</f>
        <v>8</v>
      </c>
      <c r="AB7">
        <f>_xlfn.RANK.AVG(Z7,Z2:Z23)</f>
        <v>8</v>
      </c>
      <c r="AC7">
        <v>-0.32650000000000001</v>
      </c>
      <c r="AD7" s="3">
        <f>STANDARDIZE(AC7,AVERAGE(AC2:AC23),_xlfn.STDEV.S(AC2:AC23))</f>
        <v>0.23137468206868972</v>
      </c>
      <c r="AE7">
        <f>_xlfn.RANK.AVG(AC7,AC2:AC23)</f>
        <v>11</v>
      </c>
      <c r="AF7">
        <f>_xlfn.RANK.AVG(AD7,AD2:AD23)</f>
        <v>11</v>
      </c>
    </row>
    <row r="8" spans="1:32">
      <c r="A8">
        <v>2003</v>
      </c>
      <c r="B8">
        <v>18</v>
      </c>
      <c r="C8" s="2">
        <v>6</v>
      </c>
      <c r="D8" t="s">
        <v>16</v>
      </c>
      <c r="E8">
        <v>0.44</v>
      </c>
      <c r="F8" s="3">
        <f>STANDARDIZE(E8,AVERAGE(E2:E23),_xlfn.STDEV.S(E2:E23))</f>
        <v>-0.10447147069502224</v>
      </c>
      <c r="G8">
        <f>_xlfn.RANK.AVG(E8,E2:E23)</f>
        <v>11.5</v>
      </c>
      <c r="H8">
        <f>_xlfn.RANK.AVG(F8,F2:F23)</f>
        <v>11.5</v>
      </c>
      <c r="I8">
        <v>0.44</v>
      </c>
      <c r="J8" s="3">
        <f>STANDARDIZE(I8,AVERAGE(I2:I23),_xlfn.STDEV.S(I2:I23))</f>
        <v>-0.55280886150295483</v>
      </c>
      <c r="K8">
        <f>_xlfn.RANK.AVG(I8,I2:I23)</f>
        <v>16</v>
      </c>
      <c r="L8">
        <f>_xlfn.RANK.AVG(J8,J2:J23)</f>
        <v>16</v>
      </c>
      <c r="M8">
        <f t="shared" si="0"/>
        <v>0.44</v>
      </c>
      <c r="N8" s="3">
        <f>STANDARDIZE(M8,AVERAGE(M2:M23),_xlfn.STDEV.S(M2:M23))</f>
        <v>-0.37234318843116165</v>
      </c>
      <c r="O8">
        <f>_xlfn.RANK.AVG(M8,M2:M23)</f>
        <v>14</v>
      </c>
      <c r="P8">
        <f>_xlfn.RANK.AVG(N8,N2:N23)</f>
        <v>14</v>
      </c>
      <c r="Q8" s="3">
        <v>-1.03592781839</v>
      </c>
      <c r="R8" s="3">
        <f>STANDARDIZE(Q8,AVERAGE(Q2:Q23),_xlfn.STDEV.S(Q2:Q23))</f>
        <v>-0.27969181003018784</v>
      </c>
      <c r="S8">
        <f>_xlfn.RANK.AVG(Q8,Q2:Q23)</f>
        <v>15</v>
      </c>
      <c r="T8">
        <f>_xlfn.RANK.AVG(R8,R2:R23)</f>
        <v>15</v>
      </c>
      <c r="U8">
        <v>-30</v>
      </c>
      <c r="V8" s="3">
        <f>STANDARDIZE(U8,AVERAGE(U2:U23),_xlfn.STDEV.S(U2:U23))</f>
        <v>-1.0400001355711523</v>
      </c>
      <c r="W8">
        <f>_xlfn.RANK.AVG(U8,U2:U23)</f>
        <v>14</v>
      </c>
      <c r="X8">
        <f>_xlfn.RANK.AVG(V8,V2:V23)</f>
        <v>14</v>
      </c>
      <c r="Y8">
        <v>1.139</v>
      </c>
      <c r="Z8" s="3">
        <f>STANDARDIZE(Y8,AVERAGE(Y2:Y23),_xlfn.STDEV.S(Y2:Y23))</f>
        <v>0.36357934598748237</v>
      </c>
      <c r="AA8">
        <f>_xlfn.RANK.AVG(Y8,Y2:Y23)</f>
        <v>5</v>
      </c>
      <c r="AB8">
        <f>_xlfn.RANK.AVG(Z8,Z2:Z23)</f>
        <v>5</v>
      </c>
      <c r="AC8">
        <v>-8.3949999999999997E-2</v>
      </c>
      <c r="AD8" s="3">
        <f>STANDARDIZE(AC8,AVERAGE(AC2:AC23),_xlfn.STDEV.S(AC2:AC23))</f>
        <v>0.35658182698170215</v>
      </c>
      <c r="AE8">
        <f>_xlfn.RANK.AVG(AC8,AC2:AC23)</f>
        <v>2</v>
      </c>
      <c r="AF8">
        <f>_xlfn.RANK.AVG(AD8,AD2:AD23)</f>
        <v>2</v>
      </c>
    </row>
    <row r="9" spans="1:32">
      <c r="A9">
        <v>2004</v>
      </c>
      <c r="B9">
        <v>17</v>
      </c>
      <c r="C9" s="2">
        <v>9</v>
      </c>
      <c r="D9" t="s">
        <v>21</v>
      </c>
      <c r="E9">
        <v>0.76</v>
      </c>
      <c r="F9" s="3">
        <f>STANDARDIZE(E9,AVERAGE(E2:E23),_xlfn.STDEV.S(E2:E23))</f>
        <v>1.4277767661653098</v>
      </c>
      <c r="G9">
        <f>_xlfn.RANK.AVG(E9,E2:E23)</f>
        <v>1</v>
      </c>
      <c r="H9">
        <f>_xlfn.RANK.AVG(F9,F2:F23)</f>
        <v>1</v>
      </c>
      <c r="I9">
        <v>0.72</v>
      </c>
      <c r="J9" s="3">
        <f>STANDARDIZE(I9,AVERAGE(I2:I23),_xlfn.STDEV.S(I2:I23))</f>
        <v>0.8854726011684505</v>
      </c>
      <c r="K9">
        <f>_xlfn.RANK.AVG(I9,I2:I23)</f>
        <v>4.5</v>
      </c>
      <c r="L9">
        <f>_xlfn.RANK.AVG(J9,J2:J23)</f>
        <v>4.5</v>
      </c>
      <c r="M9">
        <f t="shared" si="0"/>
        <v>0.74</v>
      </c>
      <c r="N9" s="3">
        <f>STANDARDIZE(M9,AVERAGE(M2:M23),_xlfn.STDEV.S(M2:M23))</f>
        <v>1.2680498794823489</v>
      </c>
      <c r="O9">
        <f>_xlfn.RANK.AVG(M9,M2:M23)</f>
        <v>2</v>
      </c>
      <c r="P9">
        <f>_xlfn.RANK.AVG(N9,N2:N23)</f>
        <v>2</v>
      </c>
      <c r="Q9" s="3"/>
      <c r="R9" s="3"/>
      <c r="U9">
        <v>-14</v>
      </c>
      <c r="V9" s="3">
        <f>STANDARDIZE(U9,AVERAGE(U2:U23),_xlfn.STDEV.S(U2:U23))</f>
        <v>0.71157904012763062</v>
      </c>
      <c r="W9">
        <f>_xlfn.RANK.AVG(U9,U2:U23)</f>
        <v>4.5</v>
      </c>
      <c r="X9">
        <f>_xlfn.RANK.AVG(V9,V2:V23)</f>
        <v>4.5</v>
      </c>
      <c r="Y9">
        <v>1.1100000000000001</v>
      </c>
      <c r="Z9" s="3">
        <f>STANDARDIZE(Y9,AVERAGE(Y2:Y23),_xlfn.STDEV.S(Y2:Y23))</f>
        <v>0.27713112761931952</v>
      </c>
      <c r="AA9">
        <f>_xlfn.RANK.AVG(Y9,Y2:Y23)</f>
        <v>6</v>
      </c>
      <c r="AB9">
        <f>_xlfn.RANK.AVG(Z9,Z2:Z23)</f>
        <v>6</v>
      </c>
      <c r="AC9">
        <v>-0.2001</v>
      </c>
      <c r="AD9" s="3">
        <f>STANDARDIZE(AC9,AVERAGE(AC2:AC23),_xlfn.STDEV.S(AC2:AC23))</f>
        <v>0.29662383942595533</v>
      </c>
      <c r="AE9">
        <f>_xlfn.RANK.AVG(AC9,AC2:AC23)</f>
        <v>9</v>
      </c>
      <c r="AF9">
        <f>_xlfn.RANK.AVG(AD9,AD2:AD23)</f>
        <v>9</v>
      </c>
    </row>
    <row r="10" spans="1:32">
      <c r="A10">
        <v>2009</v>
      </c>
      <c r="B10">
        <v>12</v>
      </c>
      <c r="C10" s="2">
        <v>6</v>
      </c>
      <c r="D10" t="s">
        <v>6</v>
      </c>
      <c r="E10">
        <v>0.26</v>
      </c>
      <c r="F10" s="3">
        <f>STANDARDIZE(E10,AVERAGE(E2:E23),_xlfn.STDEV.S(E2:E23))</f>
        <v>-0.96636110392895902</v>
      </c>
      <c r="G10">
        <f>_xlfn.RANK.AVG(E10,E2:E23)</f>
        <v>17</v>
      </c>
      <c r="H10">
        <f>_xlfn.RANK.AVG(F10,F2:F23)</f>
        <v>17</v>
      </c>
      <c r="I10">
        <v>0.46</v>
      </c>
      <c r="J10" s="3">
        <f>STANDARDIZE(I10,AVERAGE(I2:I23),_xlfn.STDEV.S(I2:I23))</f>
        <v>-0.45007447131214007</v>
      </c>
      <c r="K10">
        <f>_xlfn.RANK.AVG(I10,I2:I23)</f>
        <v>14.5</v>
      </c>
      <c r="L10">
        <f>_xlfn.RANK.AVG(J10,J2:J23)</f>
        <v>14.5</v>
      </c>
      <c r="M10">
        <f t="shared" si="0"/>
        <v>0.36</v>
      </c>
      <c r="N10" s="3">
        <f>STANDARDIZE(M10,AVERAGE(M2:M23),_xlfn.STDEV.S(M2:M23))</f>
        <v>-0.80978133987476464</v>
      </c>
      <c r="O10">
        <f>_xlfn.RANK.AVG(M10,M2:M23)</f>
        <v>16</v>
      </c>
      <c r="P10">
        <f>_xlfn.RANK.AVG(N10,N2:N23)</f>
        <v>16</v>
      </c>
      <c r="Q10" s="3">
        <v>-0.72603255486999996</v>
      </c>
      <c r="R10" s="3">
        <f>STANDARDIZE(Q10,AVERAGE(Q2:Q23),_xlfn.STDEV.S(Q2:Q23))</f>
        <v>0.86603640013654792</v>
      </c>
      <c r="S10">
        <f>_xlfn.RANK.AVG(Q10,Q2:Q23)</f>
        <v>3</v>
      </c>
      <c r="T10">
        <f>_xlfn.RANK.AVG(R10,R2:R23)</f>
        <v>3</v>
      </c>
      <c r="U10">
        <v>-9</v>
      </c>
      <c r="V10" s="3">
        <f>STANDARDIZE(U10,AVERAGE(U2:U23),_xlfn.STDEV.S(U2:U23))</f>
        <v>1.2589475325335002</v>
      </c>
      <c r="W10">
        <f>_xlfn.RANK.AVG(U10,U2:U23)</f>
        <v>2</v>
      </c>
      <c r="X10">
        <f>_xlfn.RANK.AVG(V10,V2:V23)</f>
        <v>2</v>
      </c>
      <c r="Y10">
        <v>0.79079999999999995</v>
      </c>
      <c r="Z10" s="3">
        <f>STANDARDIZE(Y10,AVERAGE(Y2:Y23),_xlfn.STDEV.S(Y2:Y23))</f>
        <v>-0.67439546903991066</v>
      </c>
      <c r="AA10">
        <f>_xlfn.RANK.AVG(Y10,Y2:Y23)</f>
        <v>14</v>
      </c>
      <c r="AB10">
        <f>_xlfn.RANK.AVG(Z10,Z2:Z23)</f>
        <v>14</v>
      </c>
      <c r="AC10">
        <v>-0.1764</v>
      </c>
      <c r="AD10" s="3">
        <f>STANDARDIZE(AC10,AVERAGE(AC2:AC23),_xlfn.STDEV.S(AC2:AC23))</f>
        <v>0.30885805643044262</v>
      </c>
      <c r="AE10">
        <f>_xlfn.RANK.AVG(AC10,AC2:AC23)</f>
        <v>6</v>
      </c>
      <c r="AF10">
        <f>_xlfn.RANK.AVG(AD10,AD2:AD23)</f>
        <v>6</v>
      </c>
    </row>
    <row r="11" spans="1:32">
      <c r="A11">
        <v>2003</v>
      </c>
      <c r="B11">
        <v>18</v>
      </c>
      <c r="C11" s="2">
        <v>9</v>
      </c>
      <c r="D11" t="s">
        <v>25</v>
      </c>
      <c r="E11">
        <v>0.34</v>
      </c>
      <c r="F11" s="3">
        <f>STANDARDIZE(E11,AVERAGE(E2:E23),_xlfn.STDEV.S(E2:E23))</f>
        <v>-0.58329904471387595</v>
      </c>
      <c r="G11">
        <f>_xlfn.RANK.AVG(E11,E2:E23)</f>
        <v>15</v>
      </c>
      <c r="H11">
        <f>_xlfn.RANK.AVG(F11,F2:F23)</f>
        <v>15</v>
      </c>
      <c r="I11">
        <v>0.14000000000000001</v>
      </c>
      <c r="J11" s="3">
        <f>STANDARDIZE(I11,AVERAGE(I2:I23),_xlfn.STDEV.S(I2:I23))</f>
        <v>-2.0938247143651751</v>
      </c>
      <c r="K11">
        <f>_xlfn.RANK.AVG(I11,I2:I23)</f>
        <v>21</v>
      </c>
      <c r="L11">
        <f>_xlfn.RANK.AVG(J11,J2:J23)</f>
        <v>21</v>
      </c>
      <c r="M11">
        <f t="shared" si="0"/>
        <v>0.24000000000000002</v>
      </c>
      <c r="N11" s="3">
        <f>STANDARDIZE(M11,AVERAGE(M2:M23),_xlfn.STDEV.S(M2:M23))</f>
        <v>-1.465938567040169</v>
      </c>
      <c r="O11">
        <f>_xlfn.RANK.AVG(M11,M2:M23)</f>
        <v>20</v>
      </c>
      <c r="P11">
        <f>_xlfn.RANK.AVG(N11,N2:N23)</f>
        <v>20</v>
      </c>
      <c r="Q11" s="3">
        <v>-1.11478915</v>
      </c>
      <c r="R11" s="3">
        <f>STANDARDIZE(Q11,AVERAGE(Q2:Q23),_xlfn.STDEV.S(Q2:Q23))</f>
        <v>-0.57125371159200189</v>
      </c>
      <c r="S11">
        <f>_xlfn.RANK.AVG(Q11,Q2:Q23)</f>
        <v>18</v>
      </c>
      <c r="T11">
        <f>_xlfn.RANK.AVG(R11,R2:R23)</f>
        <v>18</v>
      </c>
      <c r="U11">
        <v>-35</v>
      </c>
      <c r="V11" s="3">
        <f>STANDARDIZE(U11,AVERAGE(U2:U23),_xlfn.STDEV.S(U2:U23))</f>
        <v>-1.5873686279770221</v>
      </c>
      <c r="W11">
        <f>_xlfn.RANK.AVG(U11,U2:U23)</f>
        <v>17</v>
      </c>
      <c r="X11">
        <f>_xlfn.RANK.AVG(V11,V2:V23)</f>
        <v>17</v>
      </c>
      <c r="Z11" s="3"/>
      <c r="AD11" s="3"/>
    </row>
    <row r="12" spans="1:32">
      <c r="A12">
        <v>2009</v>
      </c>
      <c r="B12">
        <v>12</v>
      </c>
      <c r="C12" s="2">
        <v>7</v>
      </c>
      <c r="D12" t="s">
        <v>11</v>
      </c>
      <c r="E12">
        <v>0.7</v>
      </c>
      <c r="F12" s="3">
        <f>STANDARDIZE(E12,AVERAGE(E2:E23),_xlfn.STDEV.S(E2:E23))</f>
        <v>1.1404802217539973</v>
      </c>
      <c r="G12">
        <f>_xlfn.RANK.AVG(E12,E2:E23)</f>
        <v>4</v>
      </c>
      <c r="H12">
        <f>_xlfn.RANK.AVG(F12,F2:F23)</f>
        <v>4</v>
      </c>
      <c r="I12">
        <v>0.34</v>
      </c>
      <c r="J12" s="3">
        <f>STANDARDIZE(I12,AVERAGE(I2:I23),_xlfn.STDEV.S(I2:I23))</f>
        <v>-1.0664808124570282</v>
      </c>
      <c r="K12">
        <f>_xlfn.RANK.AVG(I12,I2:I23)</f>
        <v>18.5</v>
      </c>
      <c r="L12">
        <f>_xlfn.RANK.AVG(J12,J2:J23)</f>
        <v>18.5</v>
      </c>
      <c r="M12">
        <f t="shared" si="0"/>
        <v>0.52</v>
      </c>
      <c r="N12" s="3">
        <f>STANDARDIZE(M12,AVERAGE(M2:M23),_xlfn.STDEV.S(M2:M23))</f>
        <v>6.5094963012441276E-2</v>
      </c>
      <c r="O12">
        <f>_xlfn.RANK.AVG(M12,M2:M23)</f>
        <v>12.5</v>
      </c>
      <c r="P12">
        <f>_xlfn.RANK.AVG(N12,N2:N23)</f>
        <v>12.5</v>
      </c>
      <c r="Q12" s="3">
        <v>-0.68680399999999997</v>
      </c>
      <c r="R12" s="3">
        <f>STANDARDIZE(Q12,AVERAGE(Q2:Q23),_xlfn.STDEV.S(Q2:Q23))</f>
        <v>1.0110701171676311</v>
      </c>
      <c r="S12">
        <f>_xlfn.RANK.AVG(Q12,Q2:Q23)</f>
        <v>2</v>
      </c>
      <c r="T12">
        <f>_xlfn.RANK.AVG(R12,R2:R23)</f>
        <v>2</v>
      </c>
      <c r="U12">
        <v>-17</v>
      </c>
      <c r="V12" s="3">
        <f>STANDARDIZE(U12,AVERAGE(U2:U23),_xlfn.STDEV.S(U2:U23))</f>
        <v>0.3831579446841088</v>
      </c>
      <c r="W12">
        <f>_xlfn.RANK.AVG(U12,U2:U23)</f>
        <v>8.5</v>
      </c>
      <c r="X12">
        <f>_xlfn.RANK.AVG(V12,V2:V23)</f>
        <v>8.5</v>
      </c>
      <c r="Y12">
        <v>0.73670000000000002</v>
      </c>
      <c r="Z12" s="3">
        <f>STANDARDIZE(Y12,AVERAGE(Y2:Y23),_xlfn.STDEV.S(Y2:Y23))</f>
        <v>-0.8356661108922423</v>
      </c>
      <c r="AA12">
        <f>_xlfn.RANK.AVG(Y12,Y2:Y23)</f>
        <v>15</v>
      </c>
      <c r="AB12">
        <f>_xlfn.RANK.AVG(Z12,Z2:Z23)</f>
        <v>15</v>
      </c>
      <c r="AC12">
        <v>-8.4629999999999992</v>
      </c>
      <c r="AD12" s="3">
        <f>STANDARDIZE(AC12,AVERAGE(AC2:AC23),_xlfn.STDEV.S(AC2:AC23))</f>
        <v>-3.9687817169613053</v>
      </c>
      <c r="AE12">
        <f>_xlfn.RANK.AVG(AC12,AC2:AC23)</f>
        <v>18</v>
      </c>
      <c r="AF12">
        <f>_xlfn.RANK.AVG(AD12,AD2:AD23)</f>
        <v>18</v>
      </c>
    </row>
    <row r="13" spans="1:32">
      <c r="A13">
        <v>2019</v>
      </c>
      <c r="B13">
        <v>2</v>
      </c>
      <c r="C13" s="2">
        <v>2</v>
      </c>
      <c r="D13" t="s">
        <v>23</v>
      </c>
      <c r="E13">
        <v>0.62</v>
      </c>
      <c r="F13" s="3">
        <f>STANDARDIZE(E13,AVERAGE(E2:E23),_xlfn.STDEV.S(E2:E23))</f>
        <v>0.75741816253891447</v>
      </c>
      <c r="G13">
        <f>_xlfn.RANK.AVG(E13,E2:E23)</f>
        <v>7.5</v>
      </c>
      <c r="H13">
        <f>_xlfn.RANK.AVG(F13,F2:F23)</f>
        <v>7.5</v>
      </c>
      <c r="I13">
        <v>0.72</v>
      </c>
      <c r="J13" s="3">
        <f>STANDARDIZE(I13,AVERAGE(I2:I23),_xlfn.STDEV.S(I2:I23))</f>
        <v>0.8854726011684505</v>
      </c>
      <c r="K13">
        <f>_xlfn.RANK.AVG(I13,I2:I23)</f>
        <v>4.5</v>
      </c>
      <c r="L13">
        <f>_xlfn.RANK.AVG(J13,J2:J23)</f>
        <v>4.5</v>
      </c>
      <c r="M13">
        <f t="shared" si="0"/>
        <v>0.66999999999999993</v>
      </c>
      <c r="N13" s="3">
        <f>STANDARDIZE(M13,AVERAGE(M2:M23),_xlfn.STDEV.S(M2:M23))</f>
        <v>0.88529149696919618</v>
      </c>
      <c r="O13">
        <f>_xlfn.RANK.AVG(M13,M2:M23)</f>
        <v>5</v>
      </c>
      <c r="P13">
        <f>_xlfn.RANK.AVG(N13,N2:N23)</f>
        <v>5</v>
      </c>
      <c r="Q13" s="3">
        <v>-0.7384609999135</v>
      </c>
      <c r="R13" s="3">
        <f>STANDARDIZE(Q13,AVERAGE(Q2:Q23),_xlfn.STDEV.S(Q2:Q23))</f>
        <v>0.82008661719020115</v>
      </c>
      <c r="S13">
        <f>_xlfn.RANK.AVG(Q13,Q2:Q23)</f>
        <v>4</v>
      </c>
      <c r="T13">
        <f>_xlfn.RANK.AVG(R13,R2:R23)</f>
        <v>4</v>
      </c>
      <c r="V13" s="3"/>
      <c r="Z13" s="3"/>
      <c r="AD13" s="3"/>
    </row>
    <row r="14" spans="1:32">
      <c r="A14">
        <v>2004</v>
      </c>
      <c r="B14">
        <v>17</v>
      </c>
      <c r="C14" s="2">
        <v>9</v>
      </c>
      <c r="D14" t="s">
        <v>5</v>
      </c>
      <c r="E14">
        <v>0.22</v>
      </c>
      <c r="F14" s="3">
        <f>STANDARDIZE(E14,AVERAGE(E2:E23),_xlfn.STDEV.S(E2:E23))</f>
        <v>-1.1578921335365004</v>
      </c>
      <c r="G14">
        <f>_xlfn.RANK.AVG(E14,E2:E23)</f>
        <v>19.5</v>
      </c>
      <c r="H14">
        <f>_xlfn.RANK.AVG(F14,F2:F23)</f>
        <v>19.5</v>
      </c>
      <c r="I14">
        <v>0.46</v>
      </c>
      <c r="J14" s="3">
        <f>STANDARDIZE(I14,AVERAGE(I2:I23),_xlfn.STDEV.S(I2:I23))</f>
        <v>-0.45007447131214007</v>
      </c>
      <c r="K14">
        <f>_xlfn.RANK.AVG(I14,I2:I23)</f>
        <v>14.5</v>
      </c>
      <c r="L14">
        <f>_xlfn.RANK.AVG(J14,J2:J23)</f>
        <v>14.5</v>
      </c>
      <c r="M14">
        <f t="shared" si="0"/>
        <v>0.34</v>
      </c>
      <c r="N14" s="3">
        <f>STANDARDIZE(M14,AVERAGE(M2:M23),_xlfn.STDEV.S(M2:M23))</f>
        <v>-0.91914087773566511</v>
      </c>
      <c r="O14">
        <f>_xlfn.RANK.AVG(M14,M2:M23)</f>
        <v>17</v>
      </c>
      <c r="P14">
        <f>_xlfn.RANK.AVG(N14,N2:N23)</f>
        <v>17</v>
      </c>
      <c r="Q14" s="3">
        <v>-0.95625738566700003</v>
      </c>
      <c r="R14" s="3">
        <f>STANDARDIZE(Q14,AVERAGE(Q2:Q23),_xlfn.STDEV.S(Q2:Q23))</f>
        <v>1.4861456935252714E-2</v>
      </c>
      <c r="S14">
        <f>_xlfn.RANK.AVG(Q14,Q2:Q23)</f>
        <v>14</v>
      </c>
      <c r="T14">
        <f>_xlfn.RANK.AVG(R14,R2:R23)</f>
        <v>14</v>
      </c>
      <c r="U14">
        <v>-35</v>
      </c>
      <c r="V14" s="3">
        <f>STANDARDIZE(U14,AVERAGE(U2:U23),_xlfn.STDEV.S(U2:U23))</f>
        <v>-1.5873686279770221</v>
      </c>
      <c r="W14">
        <f>_xlfn.RANK.AVG(U14,U2:U23)</f>
        <v>17</v>
      </c>
      <c r="X14">
        <f>_xlfn.RANK.AVG(V14,V2:V23)</f>
        <v>17</v>
      </c>
      <c r="Y14">
        <v>0.72719999999999996</v>
      </c>
      <c r="Z14" s="3">
        <f>STANDARDIZE(Y14,AVERAGE(Y2:Y23),_xlfn.STDEV.S(Y2:Y23))</f>
        <v>-0.86398535484043393</v>
      </c>
      <c r="AA14">
        <f>_xlfn.RANK.AVG(Y14,Y2:Y23)</f>
        <v>16</v>
      </c>
      <c r="AB14">
        <f>_xlfn.RANK.AVG(Z14,Z2:Z23)</f>
        <v>16</v>
      </c>
      <c r="AC14">
        <v>-0.94599999999999995</v>
      </c>
      <c r="AD14" s="3">
        <f>STANDARDIZE(AC14,AVERAGE(AC2:AC23),_xlfn.STDEV.S(AC2:AC23))</f>
        <v>-8.8418458618225074E-2</v>
      </c>
      <c r="AE14">
        <f>_xlfn.RANK.AVG(AC14,AC2:AC23)</f>
        <v>17</v>
      </c>
      <c r="AF14">
        <f>_xlfn.RANK.AVG(AD14,AD2:AD23)</f>
        <v>17</v>
      </c>
    </row>
    <row r="15" spans="1:32">
      <c r="A15">
        <v>2017</v>
      </c>
      <c r="B15">
        <v>4</v>
      </c>
      <c r="C15" s="2">
        <v>0</v>
      </c>
      <c r="D15" t="s">
        <v>10</v>
      </c>
      <c r="E15">
        <v>0.24</v>
      </c>
      <c r="F15" s="3">
        <f>STANDARDIZE(E15,AVERAGE(E2:E23),_xlfn.STDEV.S(E2:E23))</f>
        <v>-1.0621266187327298</v>
      </c>
      <c r="G15">
        <f>_xlfn.RANK.AVG(E15,E2:E23)</f>
        <v>18</v>
      </c>
      <c r="H15">
        <f>_xlfn.RANK.AVG(F15,F2:F23)</f>
        <v>18</v>
      </c>
      <c r="I15">
        <v>0.52</v>
      </c>
      <c r="J15" s="3">
        <f>STANDARDIZE(I15,AVERAGE(I2:I23),_xlfn.STDEV.S(I2:I23))</f>
        <v>-0.14187130073969606</v>
      </c>
      <c r="K15">
        <f>_xlfn.RANK.AVG(I15,I2:I23)</f>
        <v>12</v>
      </c>
      <c r="L15">
        <f>_xlfn.RANK.AVG(J15,J2:J23)</f>
        <v>12</v>
      </c>
      <c r="M15">
        <f t="shared" si="0"/>
        <v>0.38</v>
      </c>
      <c r="N15" s="3">
        <f>STANDARDIZE(M15,AVERAGE(M2:M23),_xlfn.STDEV.S(M2:M23))</f>
        <v>-0.70042180201386384</v>
      </c>
      <c r="O15">
        <f>_xlfn.RANK.AVG(M15,M2:M23)</f>
        <v>15</v>
      </c>
      <c r="P15">
        <f>_xlfn.RANK.AVG(N15,N2:N23)</f>
        <v>15</v>
      </c>
      <c r="Q15" s="3">
        <v>-0.93845160389037052</v>
      </c>
      <c r="R15" s="3">
        <f>STANDARDIZE(Q15,AVERAGE(Q2:Q23),_xlfn.STDEV.S(Q2:Q23))</f>
        <v>8.0692041933014658E-2</v>
      </c>
      <c r="S15">
        <f>_xlfn.RANK.AVG(Q15,Q2:Q23)</f>
        <v>12</v>
      </c>
      <c r="T15">
        <f>_xlfn.RANK.AVG(R15,R2:R23)</f>
        <v>12</v>
      </c>
      <c r="U15">
        <v>-31</v>
      </c>
      <c r="V15" s="3">
        <f>STANDARDIZE(U15,AVERAGE(U2:U23),_xlfn.STDEV.S(U2:U23))</f>
        <v>-1.1494738340523263</v>
      </c>
      <c r="W15">
        <f>_xlfn.RANK.AVG(U15,U2:U23)</f>
        <v>15</v>
      </c>
      <c r="X15">
        <f>_xlfn.RANK.AVG(V15,V2:V23)</f>
        <v>15</v>
      </c>
      <c r="Y15">
        <v>0.47199999999999998</v>
      </c>
      <c r="Z15" s="3">
        <f>STANDARDIZE(Y15,AVERAGE(Y2:Y23),_xlfn.STDEV.S(Y2:Y23))</f>
        <v>-1.6247296764802692</v>
      </c>
      <c r="AA15">
        <f>_xlfn.RANK.AVG(Y15,Y2:Y23)</f>
        <v>17</v>
      </c>
      <c r="AB15">
        <f>_xlfn.RANK.AVG(Z15,Z2:Z23)</f>
        <v>17</v>
      </c>
      <c r="AC15">
        <v>-0.9012</v>
      </c>
      <c r="AD15" s="3">
        <f>STANDARDIZE(AC15,AVERAGE(AC2:AC23),_xlfn.STDEV.S(AC2:AC23))</f>
        <v>-6.5292174997928429E-2</v>
      </c>
      <c r="AE15">
        <f>_xlfn.RANK.AVG(AC15,AC2:AC23)</f>
        <v>16</v>
      </c>
      <c r="AF15">
        <f>_xlfn.RANK.AVG(AD15,AD2:AD23)</f>
        <v>16</v>
      </c>
    </row>
    <row r="16" spans="1:32">
      <c r="A16">
        <v>2017</v>
      </c>
      <c r="B16">
        <v>4</v>
      </c>
      <c r="C16" s="2">
        <v>0</v>
      </c>
      <c r="D16" t="s">
        <v>15</v>
      </c>
      <c r="E16">
        <v>0.66</v>
      </c>
      <c r="F16" s="3">
        <f>STANDARDIZE(E16,AVERAGE(E2:E23),_xlfn.STDEV.S(E2:E23))</f>
        <v>0.94894919214645612</v>
      </c>
      <c r="G16">
        <f>_xlfn.RANK.AVG(E16,E2:E23)</f>
        <v>6</v>
      </c>
      <c r="H16">
        <f>_xlfn.RANK.AVG(F16,F2:F23)</f>
        <v>6</v>
      </c>
      <c r="I16">
        <v>0.57999999999999996</v>
      </c>
      <c r="J16" s="3">
        <f>STANDARDIZE(I16,AVERAGE(I2:I23),_xlfn.STDEV.S(I2:I23))</f>
        <v>0.16633186983274767</v>
      </c>
      <c r="K16">
        <f>_xlfn.RANK.AVG(I16,I2:I23)</f>
        <v>11</v>
      </c>
      <c r="L16">
        <f>_xlfn.RANK.AVG(J16,J2:J23)</f>
        <v>11</v>
      </c>
      <c r="M16">
        <f t="shared" si="0"/>
        <v>0.62</v>
      </c>
      <c r="N16" s="3">
        <f>STANDARDIZE(M16,AVERAGE(M2:M23),_xlfn.STDEV.S(M2:M23))</f>
        <v>0.61189265231694479</v>
      </c>
      <c r="O16">
        <f>_xlfn.RANK.AVG(M16,M2:M23)</f>
        <v>7.5</v>
      </c>
      <c r="P16">
        <f>_xlfn.RANK.AVG(N16,N2:N23)</f>
        <v>7.5</v>
      </c>
      <c r="Q16" s="3">
        <v>-1.056948</v>
      </c>
      <c r="R16" s="3">
        <f>STANDARDIZE(Q16,AVERAGE(Q2:Q23),_xlfn.STDEV.S(Q2:Q23))</f>
        <v>-0.3574065023421944</v>
      </c>
      <c r="S16">
        <f>_xlfn.RANK.AVG(Q16,Q2:Q23)</f>
        <v>16</v>
      </c>
      <c r="T16">
        <f>_xlfn.RANK.AVG(R16,R2:R23)</f>
        <v>16</v>
      </c>
      <c r="U16">
        <v>-25</v>
      </c>
      <c r="V16" s="3">
        <f>STANDARDIZE(U16,AVERAGE(U2:U23),_xlfn.STDEV.S(U2:U23))</f>
        <v>-0.49263164316528274</v>
      </c>
      <c r="W16">
        <f>_xlfn.RANK.AVG(U16,U2:U23)</f>
        <v>13</v>
      </c>
      <c r="X16">
        <f>_xlfn.RANK.AVG(V16,V2:V23)</f>
        <v>13</v>
      </c>
      <c r="Y16">
        <v>1.488</v>
      </c>
      <c r="Z16" s="3">
        <f>STANDARDIZE(Y16,AVERAGE(Y2:Y23),_xlfn.STDEV.S(Y2:Y23))</f>
        <v>1.4039389394526176</v>
      </c>
      <c r="AA16">
        <f>_xlfn.RANK.AVG(Y16,Y2:Y23)</f>
        <v>2</v>
      </c>
      <c r="AB16">
        <f>_xlfn.RANK.AVG(Z16,Z2:Z23)</f>
        <v>2</v>
      </c>
      <c r="AC16">
        <v>-0.16320000000000001</v>
      </c>
      <c r="AD16" s="3">
        <f>STANDARDIZE(AC16,AVERAGE(AC2:AC23),_xlfn.STDEV.S(AC2:AC23))</f>
        <v>0.31567205071142285</v>
      </c>
      <c r="AE16">
        <f>_xlfn.RANK.AVG(AC16,AC2:AC23)</f>
        <v>5</v>
      </c>
      <c r="AF16">
        <f>_xlfn.RANK.AVG(AD16,AD2:AD23)</f>
        <v>5</v>
      </c>
    </row>
    <row r="17" spans="1:32">
      <c r="A17">
        <v>2019</v>
      </c>
      <c r="B17">
        <v>2</v>
      </c>
      <c r="C17" s="2">
        <v>1</v>
      </c>
      <c r="D17" t="s">
        <v>24</v>
      </c>
      <c r="E17">
        <v>0.72</v>
      </c>
      <c r="F17" s="3">
        <f>STANDARDIZE(E17,AVERAGE(E2:E23),_xlfn.STDEV.S(E2:E23))</f>
        <v>1.2362457365577681</v>
      </c>
      <c r="G17">
        <f>_xlfn.RANK.AVG(E17,E2:E23)</f>
        <v>2</v>
      </c>
      <c r="H17">
        <f>_xlfn.RANK.AVG(F17,F2:F23)</f>
        <v>2</v>
      </c>
      <c r="I17">
        <v>0.74</v>
      </c>
      <c r="J17" s="3">
        <f>STANDARDIZE(I17,AVERAGE(I2:I23),_xlfn.STDEV.S(I2:I23))</f>
        <v>0.98820699135926526</v>
      </c>
      <c r="K17">
        <f>_xlfn.RANK.AVG(I17,I2:I23)</f>
        <v>3</v>
      </c>
      <c r="L17">
        <f>_xlfn.RANK.AVG(J17,J2:J23)</f>
        <v>3</v>
      </c>
      <c r="M17">
        <f t="shared" si="0"/>
        <v>0.73</v>
      </c>
      <c r="N17" s="3">
        <f>STANDARDIZE(M17,AVERAGE(M2:M23),_xlfn.STDEV.S(M2:M23))</f>
        <v>1.2133701105518986</v>
      </c>
      <c r="O17">
        <f>_xlfn.RANK.AVG(M17,M2:M23)</f>
        <v>3</v>
      </c>
      <c r="P17">
        <f>_xlfn.RANK.AVG(N17,N2:N23)</f>
        <v>3</v>
      </c>
      <c r="Q17" s="3">
        <v>-1.322198523865</v>
      </c>
      <c r="R17" s="3">
        <f>STANDARDIZE(Q17,AVERAGE(Q2:Q23),_xlfn.STDEV.S(Q2:Q23))</f>
        <v>-1.3380765664847591</v>
      </c>
      <c r="S17">
        <f>_xlfn.RANK.AVG(Q17,Q2:Q23)</f>
        <v>19</v>
      </c>
      <c r="T17">
        <f>_xlfn.RANK.AVG(R17,R2:R23)</f>
        <v>19</v>
      </c>
      <c r="V17" s="3"/>
      <c r="Z17" s="3"/>
      <c r="AD17" s="3"/>
    </row>
    <row r="18" spans="1:32">
      <c r="A18">
        <v>2017</v>
      </c>
      <c r="B18">
        <v>4</v>
      </c>
      <c r="C18" s="2">
        <v>1</v>
      </c>
      <c r="D18" t="s">
        <v>12</v>
      </c>
      <c r="E18">
        <v>0.7</v>
      </c>
      <c r="F18" s="3">
        <f>STANDARDIZE(E18,AVERAGE(E2:E23),_xlfn.STDEV.S(E2:E23))</f>
        <v>1.1404802217539973</v>
      </c>
      <c r="G18">
        <f>_xlfn.RANK.AVG(E18,E2:E23)</f>
        <v>4</v>
      </c>
      <c r="H18">
        <f>_xlfn.RANK.AVG(F18,F2:F23)</f>
        <v>4</v>
      </c>
      <c r="I18">
        <v>0.7</v>
      </c>
      <c r="J18" s="3">
        <f>STANDARDIZE(I18,AVERAGE(I2:I23),_xlfn.STDEV.S(I2:I23))</f>
        <v>0.78273821097763574</v>
      </c>
      <c r="K18">
        <f>_xlfn.RANK.AVG(I18,I2:I23)</f>
        <v>6</v>
      </c>
      <c r="L18">
        <f>_xlfn.RANK.AVG(J18,J2:J23)</f>
        <v>6</v>
      </c>
      <c r="M18">
        <f t="shared" si="0"/>
        <v>0.7</v>
      </c>
      <c r="N18" s="3">
        <f>STANDARDIZE(M18,AVERAGE(M2:M23),_xlfn.STDEV.S(M2:M23))</f>
        <v>1.0493308037605473</v>
      </c>
      <c r="O18">
        <f>_xlfn.RANK.AVG(M18,M2:M23)</f>
        <v>4</v>
      </c>
      <c r="P18">
        <f>_xlfn.RANK.AVG(N18,N2:N23)</f>
        <v>4</v>
      </c>
      <c r="Q18" s="3">
        <v>-0.77557500000000001</v>
      </c>
      <c r="R18" s="3">
        <f>STANDARDIZE(Q18,AVERAGE(Q2:Q23),_xlfn.STDEV.S(Q2:Q23))</f>
        <v>0.68287071912117692</v>
      </c>
      <c r="S18">
        <f>_xlfn.RANK.AVG(Q18,Q2:Q23)</f>
        <v>7</v>
      </c>
      <c r="T18">
        <f>_xlfn.RANK.AVG(R18,R2:R23)</f>
        <v>7</v>
      </c>
      <c r="U18">
        <v>-15</v>
      </c>
      <c r="V18" s="3">
        <f>STANDARDIZE(U18,AVERAGE(U2:U23),_xlfn.STDEV.S(U2:U23))</f>
        <v>0.60210534164645668</v>
      </c>
      <c r="W18">
        <f>_xlfn.RANK.AVG(U18,U2:U23)</f>
        <v>6</v>
      </c>
      <c r="X18">
        <f>_xlfn.RANK.AVG(V18,V2:V23)</f>
        <v>6</v>
      </c>
      <c r="Y18">
        <v>1.0580000000000001</v>
      </c>
      <c r="Z18" s="3">
        <f>STANDARDIZE(Y18,AVERAGE(Y2:Y23),_xlfn.STDEV.S(Y2:Y23))</f>
        <v>0.12212052916606141</v>
      </c>
      <c r="AA18">
        <f>_xlfn.RANK.AVG(Y18,Y2:Y23)</f>
        <v>9</v>
      </c>
      <c r="AB18">
        <f>_xlfn.RANK.AVG(Z18,Z2:Z23)</f>
        <v>9</v>
      </c>
      <c r="AC18">
        <v>-0.1258</v>
      </c>
      <c r="AD18" s="3">
        <f>STANDARDIZE(AC18,AVERAGE(AC2:AC23),_xlfn.STDEV.S(AC2:AC23))</f>
        <v>0.33497836784086693</v>
      </c>
      <c r="AE18">
        <f>_xlfn.RANK.AVG(AC18,AC2:AC23)</f>
        <v>4</v>
      </c>
      <c r="AF18">
        <f>_xlfn.RANK.AVG(AD18,AD2:AD23)</f>
        <v>4</v>
      </c>
    </row>
    <row r="19" spans="1:32">
      <c r="A19">
        <v>2017</v>
      </c>
      <c r="B19">
        <v>4</v>
      </c>
      <c r="C19" s="2">
        <v>0</v>
      </c>
      <c r="D19" t="s">
        <v>19</v>
      </c>
      <c r="E19">
        <v>0.44</v>
      </c>
      <c r="F19" s="3">
        <f>STANDARDIZE(E19,AVERAGE(E2:E23),_xlfn.STDEV.S(E2:E23))</f>
        <v>-0.10447147069502224</v>
      </c>
      <c r="G19">
        <f>_xlfn.RANK.AVG(E19,E2:E23)</f>
        <v>11.5</v>
      </c>
      <c r="H19">
        <f>_xlfn.RANK.AVG(F19,F2:F23)</f>
        <v>11.5</v>
      </c>
      <c r="I19">
        <v>0.84</v>
      </c>
      <c r="J19" s="3">
        <f>STANDARDIZE(I19,AVERAGE(I2:I23),_xlfn.STDEV.S(I2:I23))</f>
        <v>1.5018789423133385</v>
      </c>
      <c r="K19">
        <f>_xlfn.RANK.AVG(I19,I2:I23)</f>
        <v>1</v>
      </c>
      <c r="L19">
        <f>_xlfn.RANK.AVG(J19,J2:J23)</f>
        <v>1</v>
      </c>
      <c r="M19">
        <f t="shared" si="0"/>
        <v>0.64</v>
      </c>
      <c r="N19" s="3">
        <f>STANDARDIZE(M19,AVERAGE(M2:M23),_xlfn.STDEV.S(M2:M23))</f>
        <v>0.72125219017784559</v>
      </c>
      <c r="O19">
        <f>_xlfn.RANK.AVG(M19,M2:M23)</f>
        <v>6</v>
      </c>
      <c r="P19">
        <f>_xlfn.RANK.AVG(N19,N2:N23)</f>
        <v>6</v>
      </c>
      <c r="Q19" s="3">
        <v>-0.84256889950500002</v>
      </c>
      <c r="R19" s="3">
        <f>STANDARDIZE(Q19,AVERAGE(Q2:Q23),_xlfn.STDEV.S(Q2:Q23))</f>
        <v>0.43518445344516055</v>
      </c>
      <c r="S19">
        <f>_xlfn.RANK.AVG(Q19,Q2:Q23)</f>
        <v>9</v>
      </c>
      <c r="T19">
        <f>_xlfn.RANK.AVG(R19,R2:R23)</f>
        <v>9</v>
      </c>
      <c r="U19">
        <v>-17</v>
      </c>
      <c r="V19" s="3">
        <f>STANDARDIZE(U19,AVERAGE(U2:U23),_xlfn.STDEV.S(U2:U23))</f>
        <v>0.3831579446841088</v>
      </c>
      <c r="W19">
        <f>_xlfn.RANK.AVG(U19,U2:U23)</f>
        <v>8.5</v>
      </c>
      <c r="X19">
        <f>_xlfn.RANK.AVG(V19,V2:V23)</f>
        <v>8.5</v>
      </c>
      <c r="Y19">
        <v>0.85019999999999996</v>
      </c>
      <c r="Z19" s="3">
        <f>STANDARDIZE(Y19,AVERAGE(Y2:Y23),_xlfn.STDEV.S(Y2:Y23))</f>
        <v>-0.49732567003753519</v>
      </c>
      <c r="AA19">
        <f>_xlfn.RANK.AVG(Y19,Y2:Y23)</f>
        <v>13</v>
      </c>
      <c r="AB19">
        <f>_xlfn.RANK.AVG(Z19,Z2:Z23)</f>
        <v>13</v>
      </c>
      <c r="AC19">
        <v>-0.17710000000000001</v>
      </c>
      <c r="AD19" s="3">
        <f>STANDARDIZE(AC19,AVERAGE(AC2:AC23),_xlfn.STDEV.S(AC2:AC23))</f>
        <v>0.30849670824887543</v>
      </c>
      <c r="AE19">
        <f>_xlfn.RANK.AVG(AC19,AC2:AC23)</f>
        <v>7</v>
      </c>
      <c r="AF19">
        <f>_xlfn.RANK.AVG(AD19,AD2:AD23)</f>
        <v>7</v>
      </c>
    </row>
    <row r="20" spans="1:32">
      <c r="A20">
        <v>2003</v>
      </c>
      <c r="B20">
        <v>18</v>
      </c>
      <c r="C20" s="2">
        <v>10</v>
      </c>
      <c r="D20" t="s">
        <v>14</v>
      </c>
      <c r="E20">
        <v>0.62</v>
      </c>
      <c r="F20" s="3">
        <f>STANDARDIZE(E20,AVERAGE(E2:E23),_xlfn.STDEV.S(E2:E23))</f>
        <v>0.75741816253891447</v>
      </c>
      <c r="G20">
        <f>_xlfn.RANK.AVG(E20,E2:E23)</f>
        <v>7.5</v>
      </c>
      <c r="H20">
        <f>_xlfn.RANK.AVG(F20,F2:F23)</f>
        <v>7.5</v>
      </c>
      <c r="I20">
        <v>0.62</v>
      </c>
      <c r="J20" s="3">
        <f>STANDARDIZE(I20,AVERAGE(I2:I23),_xlfn.STDEV.S(I2:I23))</f>
        <v>0.37180065021437719</v>
      </c>
      <c r="K20">
        <f>_xlfn.RANK.AVG(I20,I2:I23)</f>
        <v>10</v>
      </c>
      <c r="L20">
        <f>_xlfn.RANK.AVG(J20,J2:J23)</f>
        <v>10</v>
      </c>
      <c r="M20">
        <f t="shared" si="0"/>
        <v>0.62</v>
      </c>
      <c r="N20" s="3">
        <f>STANDARDIZE(M20,AVERAGE(M2:M23),_xlfn.STDEV.S(M2:M23))</f>
        <v>0.61189265231694479</v>
      </c>
      <c r="O20">
        <f>_xlfn.RANK.AVG(M20,M2:M23)</f>
        <v>7.5</v>
      </c>
      <c r="P20">
        <f>_xlfn.RANK.AVG(N20,N2:N23)</f>
        <v>7.5</v>
      </c>
      <c r="Q20" s="3">
        <v>-0.95283895699999999</v>
      </c>
      <c r="R20" s="3">
        <f>STANDARDIZE(Q20,AVERAGE(Q2:Q23),_xlfn.STDEV.S(Q2:Q23))</f>
        <v>2.7499888751658472E-2</v>
      </c>
      <c r="S20">
        <f>_xlfn.RANK.AVG(Q20,Q2:Q23)</f>
        <v>13</v>
      </c>
      <c r="T20">
        <f>_xlfn.RANK.AVG(R20,R2:R23)</f>
        <v>13</v>
      </c>
      <c r="U20">
        <v>-21</v>
      </c>
      <c r="V20" s="3">
        <f>STANDARDIZE(U20,AVERAGE(U2:U23),_xlfn.STDEV.S(U2:U23))</f>
        <v>-5.4736849240586971E-2</v>
      </c>
      <c r="W20">
        <f>_xlfn.RANK.AVG(U20,U2:U23)</f>
        <v>12</v>
      </c>
      <c r="X20">
        <f>_xlfn.RANK.AVG(V20,V2:V23)</f>
        <v>12</v>
      </c>
      <c r="Y20">
        <v>1.677</v>
      </c>
      <c r="Z20" s="3">
        <f>STANDARDIZE(Y20,AVERAGE(Y2:Y23),_xlfn.STDEV.S(Y2:Y23))</f>
        <v>1.967342845369267</v>
      </c>
      <c r="AA20">
        <f>_xlfn.RANK.AVG(Y20,Y2:Y23)</f>
        <v>1</v>
      </c>
      <c r="AB20">
        <f>_xlfn.RANK.AVG(Z20,Z2:Z23)</f>
        <v>1</v>
      </c>
      <c r="AC20">
        <v>-0.55879999999999996</v>
      </c>
      <c r="AD20" s="3">
        <f>STANDARDIZE(AC20,AVERAGE(AC2:AC23),_xlfn.STDEV.S(AC2:AC23))</f>
        <v>0.11145870695719609</v>
      </c>
      <c r="AE20">
        <f>_xlfn.RANK.AVG(AC20,AC2:AC23)</f>
        <v>15</v>
      </c>
      <c r="AF20">
        <f>_xlfn.RANK.AVG(AD20,AD2:AD23)</f>
        <v>15</v>
      </c>
    </row>
    <row r="21" spans="1:32">
      <c r="A21">
        <v>2017</v>
      </c>
      <c r="B21">
        <v>4</v>
      </c>
      <c r="C21" s="2">
        <v>1</v>
      </c>
      <c r="D21" t="s">
        <v>22</v>
      </c>
      <c r="E21">
        <v>0.2</v>
      </c>
      <c r="F21" s="3">
        <f>STANDARDIZE(E21,AVERAGE(E2:E23),_xlfn.STDEV.S(E2:E23))</f>
        <v>-1.2536576483402713</v>
      </c>
      <c r="G21">
        <f>_xlfn.RANK.AVG(E21,E2:E23)</f>
        <v>21</v>
      </c>
      <c r="H21">
        <f>_xlfn.RANK.AVG(F21,F2:F23)</f>
        <v>21</v>
      </c>
      <c r="I21">
        <v>0.34</v>
      </c>
      <c r="J21" s="3">
        <f>STANDARDIZE(I21,AVERAGE(I2:I23),_xlfn.STDEV.S(I2:I23))</f>
        <v>-1.0664808124570282</v>
      </c>
      <c r="K21">
        <f>_xlfn.RANK.AVG(I21,I2:I23)</f>
        <v>18.5</v>
      </c>
      <c r="L21">
        <f>_xlfn.RANK.AVG(J21,J2:J23)</f>
        <v>18.5</v>
      </c>
      <c r="M21">
        <f t="shared" si="0"/>
        <v>0.27</v>
      </c>
      <c r="N21" s="3">
        <f>STANDARDIZE(M21,AVERAGE(M2:M23),_xlfn.STDEV.S(M2:M23))</f>
        <v>-1.3018992602488177</v>
      </c>
      <c r="O21">
        <f>_xlfn.RANK.AVG(M21,M2:M23)</f>
        <v>19</v>
      </c>
      <c r="P21">
        <f>_xlfn.RANK.AVG(N21,N2:N23)</f>
        <v>19</v>
      </c>
      <c r="Q21" s="3">
        <v>-0.91867049000000001</v>
      </c>
      <c r="R21" s="3">
        <f>STANDARDIZE(Q21,AVERAGE(Q2:Q23),_xlfn.STDEV.S(Q2:Q23))</f>
        <v>0.15382571927705668</v>
      </c>
      <c r="S21">
        <f>_xlfn.RANK.AVG(Q21,Q2:Q23)</f>
        <v>11</v>
      </c>
      <c r="T21">
        <f>_xlfn.RANK.AVG(R21,R2:R23)</f>
        <v>11</v>
      </c>
      <c r="U21">
        <v>-19</v>
      </c>
      <c r="V21" s="3">
        <f>STANDARDIZE(U21,AVERAGE(U2:U23),_xlfn.STDEV.S(U2:U23))</f>
        <v>0.16421054772176091</v>
      </c>
      <c r="W21">
        <f>_xlfn.RANK.AVG(U21,U2:U23)</f>
        <v>11</v>
      </c>
      <c r="X21">
        <f>_xlfn.RANK.AVG(V21,V2:V23)</f>
        <v>11</v>
      </c>
      <c r="Y21">
        <v>1.05</v>
      </c>
      <c r="Z21" s="3">
        <f>STANDARDIZE(Y21,AVERAGE(Y2:Y23),_xlfn.STDEV.S(Y2:Y23))</f>
        <v>9.8272744788637081E-2</v>
      </c>
      <c r="AA21">
        <f>_xlfn.RANK.AVG(Y21,Y2:Y23)</f>
        <v>10</v>
      </c>
      <c r="AB21">
        <f>_xlfn.RANK.AVG(Z21,Z2:Z23)</f>
        <v>10</v>
      </c>
      <c r="AC21">
        <v>-0.43740000000000001</v>
      </c>
      <c r="AD21" s="3">
        <f>STANDARDIZE(AC21,AVERAGE(AC2:AC23),_xlfn.STDEV.S(AC2:AC23))</f>
        <v>0.17412680587469639</v>
      </c>
      <c r="AE21">
        <f>_xlfn.RANK.AVG(AC21,AC2:AC23)</f>
        <v>13</v>
      </c>
      <c r="AF21">
        <f>_xlfn.RANK.AVG(AD21,AD2:AD23)</f>
        <v>13</v>
      </c>
    </row>
    <row r="22" spans="1:32">
      <c r="A22">
        <v>2017</v>
      </c>
      <c r="B22">
        <v>4</v>
      </c>
      <c r="C22" s="2">
        <v>0</v>
      </c>
      <c r="D22" t="s">
        <v>8</v>
      </c>
      <c r="E22">
        <v>0.22</v>
      </c>
      <c r="F22" s="3">
        <f>STANDARDIZE(E22,AVERAGE(E2:E23),_xlfn.STDEV.S(E2:E23))</f>
        <v>-1.1578921335365004</v>
      </c>
      <c r="G22">
        <f>_xlfn.RANK.AVG(E22,E2:E23)</f>
        <v>19.5</v>
      </c>
      <c r="H22">
        <f>_xlfn.RANK.AVG(F22,F2:F23)</f>
        <v>19.5</v>
      </c>
      <c r="I22">
        <v>0.4</v>
      </c>
      <c r="J22" s="3">
        <f>STANDARDIZE(I22,AVERAGE(I2:I23),_xlfn.STDEV.S(I2:I23))</f>
        <v>-0.75827764188458413</v>
      </c>
      <c r="K22">
        <f>_xlfn.RANK.AVG(I22,I2:I23)</f>
        <v>17</v>
      </c>
      <c r="L22">
        <f>_xlfn.RANK.AVG(J22,J2:J23)</f>
        <v>17</v>
      </c>
      <c r="M22">
        <f t="shared" si="0"/>
        <v>0.31</v>
      </c>
      <c r="N22" s="3">
        <f>STANDARDIZE(M22,AVERAGE(M2:M23),_xlfn.STDEV.S(M2:M23))</f>
        <v>-1.0831801845270164</v>
      </c>
      <c r="O22">
        <f>_xlfn.RANK.AVG(M22,M2:M23)</f>
        <v>18</v>
      </c>
      <c r="P22">
        <f>_xlfn.RANK.AVG(N22,N2:N23)</f>
        <v>18</v>
      </c>
      <c r="Q22" s="3">
        <v>-1.08882275706855</v>
      </c>
      <c r="R22" s="3">
        <f>STANDARDIZE(Q22,AVERAGE(Q2:Q23),_xlfn.STDEV.S(Q2:Q23))</f>
        <v>-0.47525215106503271</v>
      </c>
      <c r="S22">
        <f>_xlfn.RANK.AVG(Q22,Q2:Q23)</f>
        <v>17</v>
      </c>
      <c r="T22">
        <f>_xlfn.RANK.AVG(R22,R2:R23)</f>
        <v>17</v>
      </c>
      <c r="U22">
        <v>-8</v>
      </c>
      <c r="V22" s="3">
        <f>STANDARDIZE(U22,AVERAGE(U2:U23),_xlfn.STDEV.S(U2:U23))</f>
        <v>1.3684212310146742</v>
      </c>
      <c r="W22">
        <f>_xlfn.RANK.AVG(U22,U2:U23)</f>
        <v>1</v>
      </c>
      <c r="X22">
        <f>_xlfn.RANK.AVG(V22,V2:V23)</f>
        <v>1</v>
      </c>
      <c r="Y22">
        <v>1.018</v>
      </c>
      <c r="Z22" s="3">
        <f>STANDARDIZE(Y22,AVERAGE(Y2:Y23),_xlfn.STDEV.S(Y2:Y23))</f>
        <v>2.8816072789397767E-3</v>
      </c>
      <c r="AA22">
        <f>_xlfn.RANK.AVG(Y22,Y2:Y23)</f>
        <v>11</v>
      </c>
      <c r="AB22">
        <f>_xlfn.RANK.AVG(Z22,Z2:Z23)</f>
        <v>11</v>
      </c>
      <c r="AC22">
        <v>-0.5161</v>
      </c>
      <c r="AD22" s="3">
        <f>STANDARDIZE(AC22,AVERAGE(AC2:AC23),_xlfn.STDEV.S(AC2:AC23))</f>
        <v>0.13350094603279133</v>
      </c>
      <c r="AE22">
        <f>_xlfn.RANK.AVG(AC22,AC2:AC23)</f>
        <v>14</v>
      </c>
      <c r="AF22">
        <f>_xlfn.RANK.AVG(AD22,AD2:AD23)</f>
        <v>14</v>
      </c>
    </row>
    <row r="23" spans="1:32">
      <c r="A23">
        <v>2020</v>
      </c>
      <c r="B23">
        <v>1</v>
      </c>
      <c r="C23" s="2">
        <v>0</v>
      </c>
      <c r="D23" t="s">
        <v>20</v>
      </c>
      <c r="E23">
        <v>0.7</v>
      </c>
      <c r="F23" s="3">
        <f>STANDARDIZE(E23,AVERAGE(E2:E23),_xlfn.STDEV.S(E2:E23))</f>
        <v>1.1404802217539973</v>
      </c>
      <c r="G23">
        <f>_xlfn.RANK.AVG(E23,E2:E23)</f>
        <v>4</v>
      </c>
      <c r="H23">
        <f>_xlfn.RANK.AVG(F23,F2:F23)</f>
        <v>4</v>
      </c>
      <c r="I23">
        <v>0.8</v>
      </c>
      <c r="J23" s="3">
        <f>STANDARDIZE(I23,AVERAGE(I2:I23),_xlfn.STDEV.S(I2:I23))</f>
        <v>1.2964101619317094</v>
      </c>
      <c r="K23">
        <f>_xlfn.RANK.AVG(I23,I2:I23)</f>
        <v>2</v>
      </c>
      <c r="L23">
        <f>_xlfn.RANK.AVG(J23,J2:J23)</f>
        <v>2</v>
      </c>
      <c r="M23">
        <f t="shared" si="0"/>
        <v>0.75</v>
      </c>
      <c r="N23" s="3">
        <f>STANDARDIZE(M23,AVERAGE(M2:M23),_xlfn.STDEV.S(M2:M23))</f>
        <v>1.3227296484127995</v>
      </c>
      <c r="O23">
        <f>_xlfn.RANK.AVG(M23,M2:M23)</f>
        <v>1</v>
      </c>
      <c r="P23">
        <f>_xlfn.RANK.AVG(N23,N2:N23)</f>
        <v>1</v>
      </c>
      <c r="Q23" s="3">
        <v>-0.76480302854899995</v>
      </c>
      <c r="R23" s="3">
        <f>STANDARDIZE(Q23,AVERAGE(Q2:Q23),_xlfn.STDEV.S(Q2:Q23))</f>
        <v>0.72269627640893763</v>
      </c>
      <c r="S23">
        <f>_xlfn.RANK.AVG(Q23,Q2:Q23)</f>
        <v>6</v>
      </c>
      <c r="T23">
        <f>_xlfn.RANK.AVG(R23,R2:R23)</f>
        <v>6</v>
      </c>
      <c r="U23">
        <v>-14</v>
      </c>
      <c r="V23" s="3">
        <f>STANDARDIZE(U23,AVERAGE(U2:U23),_xlfn.STDEV.S(U2:U23))</f>
        <v>0.71157904012763062</v>
      </c>
      <c r="W23">
        <f>_xlfn.RANK.AVG(U23,U2:U23)</f>
        <v>4.5</v>
      </c>
      <c r="X23">
        <f>_xlfn.RANK.AVG(V23,V2:V23)</f>
        <v>4.5</v>
      </c>
      <c r="Y23">
        <v>1.1040000000000001</v>
      </c>
      <c r="Z23" s="3">
        <f>STANDARDIZE(Y23,AVERAGE(Y2:Y23),_xlfn.STDEV.S(Y2:Y23))</f>
        <v>0.25924528933625129</v>
      </c>
      <c r="AA23">
        <f>_xlfn.RANK.AVG(Y23,Y2:Y23)</f>
        <v>7</v>
      </c>
      <c r="AB23">
        <f>_xlfn.RANK.AVG(Z23,Z2:Z23)</f>
        <v>7</v>
      </c>
      <c r="AC23">
        <v>-0.19370000000000001</v>
      </c>
      <c r="AD23" s="3">
        <f>STANDARDIZE(AC23,AVERAGE(AC2:AC23),_xlfn.STDEV.S(AC2:AC23))</f>
        <v>0.29992759422885484</v>
      </c>
      <c r="AE23">
        <f>_xlfn.RANK.AVG(AC23,AC2:AC23)</f>
        <v>8</v>
      </c>
      <c r="AF23">
        <f>_xlfn.RANK.AVG(AD23,AD2:AD23)</f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269F-6B57-487F-A265-528E993989AD}">
  <dimension ref="A1:M23"/>
  <sheetViews>
    <sheetView workbookViewId="0">
      <selection activeCell="B1" sqref="B1"/>
    </sheetView>
  </sheetViews>
  <sheetFormatPr defaultRowHeight="15"/>
  <sheetData>
    <row r="1" spans="1:13" s="78" customFormat="1" ht="45">
      <c r="A1" s="78" t="s">
        <v>0</v>
      </c>
      <c r="B1" s="78" t="s">
        <v>1</v>
      </c>
      <c r="C1" s="78" t="s">
        <v>2</v>
      </c>
      <c r="D1" s="78" t="s">
        <v>3</v>
      </c>
      <c r="E1" t="s">
        <v>36</v>
      </c>
      <c r="F1" s="78" t="s">
        <v>44</v>
      </c>
      <c r="G1" s="78" t="s">
        <v>48</v>
      </c>
      <c r="H1" s="78" t="s">
        <v>52</v>
      </c>
      <c r="M1" s="78" t="s">
        <v>40</v>
      </c>
    </row>
    <row r="2" spans="1:13">
      <c r="A2">
        <v>2003</v>
      </c>
      <c r="B2">
        <v>18</v>
      </c>
      <c r="C2">
        <v>10</v>
      </c>
      <c r="D2" t="s">
        <v>14</v>
      </c>
      <c r="E2">
        <v>7.5</v>
      </c>
      <c r="F2">
        <v>12</v>
      </c>
      <c r="G2">
        <v>9</v>
      </c>
      <c r="H2">
        <v>5</v>
      </c>
      <c r="M2" s="79">
        <v>10</v>
      </c>
    </row>
    <row r="3" spans="1:13">
      <c r="A3">
        <v>2003</v>
      </c>
      <c r="B3">
        <v>18</v>
      </c>
      <c r="C3">
        <v>9</v>
      </c>
      <c r="D3" t="s">
        <v>17</v>
      </c>
      <c r="E3">
        <v>10.5</v>
      </c>
      <c r="F3">
        <v>17</v>
      </c>
      <c r="G3">
        <v>6</v>
      </c>
      <c r="H3">
        <v>6</v>
      </c>
      <c r="M3">
        <v>15</v>
      </c>
    </row>
    <row r="4" spans="1:13">
      <c r="A4">
        <v>2003</v>
      </c>
      <c r="B4">
        <v>18</v>
      </c>
      <c r="C4">
        <v>6</v>
      </c>
      <c r="D4" t="s">
        <v>16</v>
      </c>
      <c r="E4">
        <v>14</v>
      </c>
      <c r="F4">
        <v>14</v>
      </c>
      <c r="G4">
        <v>7</v>
      </c>
      <c r="H4">
        <v>2</v>
      </c>
      <c r="M4">
        <v>6</v>
      </c>
    </row>
    <row r="5" spans="1:13">
      <c r="A5" s="79">
        <v>2003</v>
      </c>
      <c r="B5" s="79">
        <v>18</v>
      </c>
      <c r="C5" s="79">
        <v>9</v>
      </c>
      <c r="D5" s="79" t="s">
        <v>25</v>
      </c>
      <c r="E5">
        <v>20</v>
      </c>
      <c r="F5" s="79">
        <v>17</v>
      </c>
      <c r="G5" s="79"/>
      <c r="H5" s="79"/>
      <c r="M5">
        <v>1</v>
      </c>
    </row>
    <row r="6" spans="1:13">
      <c r="A6">
        <v>2004</v>
      </c>
      <c r="B6">
        <v>17</v>
      </c>
      <c r="C6">
        <v>9</v>
      </c>
      <c r="D6" t="s">
        <v>21</v>
      </c>
      <c r="E6">
        <v>2</v>
      </c>
      <c r="F6">
        <v>4.5</v>
      </c>
      <c r="G6">
        <v>2.5</v>
      </c>
      <c r="H6">
        <v>11</v>
      </c>
      <c r="M6">
        <v>13</v>
      </c>
    </row>
    <row r="7" spans="1:13">
      <c r="A7">
        <v>2004</v>
      </c>
      <c r="B7">
        <v>17</v>
      </c>
      <c r="C7">
        <v>9</v>
      </c>
      <c r="D7" t="s">
        <v>5</v>
      </c>
      <c r="E7">
        <v>17</v>
      </c>
      <c r="F7">
        <v>17</v>
      </c>
      <c r="G7">
        <v>18</v>
      </c>
      <c r="H7">
        <v>15</v>
      </c>
      <c r="M7">
        <v>21</v>
      </c>
    </row>
    <row r="8" spans="1:13">
      <c r="A8" s="79">
        <v>2008</v>
      </c>
      <c r="B8" s="79">
        <v>13</v>
      </c>
      <c r="C8" s="79">
        <v>11</v>
      </c>
      <c r="D8" s="79" t="s">
        <v>18</v>
      </c>
      <c r="E8">
        <v>9</v>
      </c>
      <c r="F8" s="79"/>
      <c r="G8" s="79">
        <v>5</v>
      </c>
      <c r="H8" s="79">
        <v>1</v>
      </c>
      <c r="M8">
        <v>7</v>
      </c>
    </row>
    <row r="9" spans="1:13">
      <c r="A9" s="79">
        <v>2008</v>
      </c>
      <c r="B9" s="79">
        <v>13</v>
      </c>
      <c r="C9" s="79">
        <v>5</v>
      </c>
      <c r="D9" s="79" t="s">
        <v>26</v>
      </c>
      <c r="E9">
        <v>21</v>
      </c>
      <c r="F9" s="79">
        <v>7</v>
      </c>
      <c r="G9" s="79"/>
      <c r="H9" s="79"/>
      <c r="M9">
        <v>8</v>
      </c>
    </row>
    <row r="10" spans="1:13">
      <c r="A10" s="79">
        <v>2008</v>
      </c>
      <c r="B10" s="79">
        <v>13</v>
      </c>
      <c r="C10" s="79">
        <v>6</v>
      </c>
      <c r="D10" s="79" t="s">
        <v>7</v>
      </c>
      <c r="F10" s="79"/>
      <c r="G10" s="79">
        <v>16</v>
      </c>
      <c r="H10" s="79">
        <v>13</v>
      </c>
      <c r="M10">
        <v>16</v>
      </c>
    </row>
    <row r="11" spans="1:13">
      <c r="A11">
        <v>2009</v>
      </c>
      <c r="B11">
        <v>12</v>
      </c>
      <c r="C11">
        <v>7</v>
      </c>
      <c r="D11" t="s">
        <v>11</v>
      </c>
      <c r="E11">
        <v>12.5</v>
      </c>
      <c r="F11">
        <v>8.5</v>
      </c>
      <c r="G11">
        <v>12</v>
      </c>
      <c r="H11">
        <v>18</v>
      </c>
      <c r="M11">
        <v>3</v>
      </c>
    </row>
    <row r="12" spans="1:13">
      <c r="A12">
        <v>2009</v>
      </c>
      <c r="B12">
        <v>12</v>
      </c>
      <c r="C12">
        <v>6</v>
      </c>
      <c r="D12" t="s">
        <v>6</v>
      </c>
      <c r="E12">
        <v>16</v>
      </c>
      <c r="F12">
        <v>2</v>
      </c>
      <c r="G12">
        <v>17</v>
      </c>
      <c r="H12">
        <v>10</v>
      </c>
      <c r="J12" t="s">
        <v>659</v>
      </c>
      <c r="M12" s="79"/>
    </row>
    <row r="13" spans="1:13">
      <c r="A13">
        <v>2017</v>
      </c>
      <c r="B13">
        <v>4</v>
      </c>
      <c r="C13">
        <v>1</v>
      </c>
      <c r="D13" t="s">
        <v>12</v>
      </c>
      <c r="E13">
        <v>4</v>
      </c>
      <c r="F13">
        <v>6</v>
      </c>
      <c r="G13">
        <v>11</v>
      </c>
      <c r="H13">
        <v>7</v>
      </c>
      <c r="M13">
        <v>11</v>
      </c>
    </row>
    <row r="14" spans="1:13">
      <c r="A14">
        <v>2017</v>
      </c>
      <c r="B14">
        <v>4</v>
      </c>
      <c r="C14">
        <v>0</v>
      </c>
      <c r="D14" t="s">
        <v>19</v>
      </c>
      <c r="E14">
        <v>6</v>
      </c>
      <c r="F14">
        <v>8.5</v>
      </c>
      <c r="G14">
        <v>4</v>
      </c>
      <c r="H14">
        <v>17</v>
      </c>
      <c r="M14" s="79">
        <v>5</v>
      </c>
    </row>
    <row r="15" spans="1:13">
      <c r="A15">
        <v>2017</v>
      </c>
      <c r="B15">
        <v>4</v>
      </c>
      <c r="C15">
        <v>0</v>
      </c>
      <c r="D15" t="s">
        <v>15</v>
      </c>
      <c r="E15">
        <v>7.5</v>
      </c>
      <c r="F15">
        <v>13</v>
      </c>
      <c r="G15">
        <v>8</v>
      </c>
      <c r="H15">
        <v>9</v>
      </c>
      <c r="M15">
        <v>17</v>
      </c>
    </row>
    <row r="16" spans="1:13">
      <c r="A16">
        <v>2017</v>
      </c>
      <c r="B16">
        <v>4</v>
      </c>
      <c r="C16">
        <v>2</v>
      </c>
      <c r="D16" t="s">
        <v>13</v>
      </c>
      <c r="E16">
        <v>12.5</v>
      </c>
      <c r="F16">
        <v>3</v>
      </c>
      <c r="G16">
        <v>10</v>
      </c>
      <c r="H16">
        <v>4</v>
      </c>
      <c r="M16">
        <v>14</v>
      </c>
    </row>
    <row r="17" spans="1:13">
      <c r="A17">
        <v>2017</v>
      </c>
      <c r="B17">
        <v>4</v>
      </c>
      <c r="C17">
        <v>0</v>
      </c>
      <c r="D17" t="s">
        <v>10</v>
      </c>
      <c r="E17">
        <v>15</v>
      </c>
      <c r="F17">
        <v>15</v>
      </c>
      <c r="G17">
        <v>13</v>
      </c>
      <c r="H17">
        <v>16</v>
      </c>
      <c r="M17">
        <v>12</v>
      </c>
    </row>
    <row r="18" spans="1:13">
      <c r="A18">
        <v>2017</v>
      </c>
      <c r="B18">
        <v>4</v>
      </c>
      <c r="C18">
        <v>0</v>
      </c>
      <c r="D18" t="s">
        <v>8</v>
      </c>
      <c r="E18">
        <v>18</v>
      </c>
      <c r="F18">
        <v>1</v>
      </c>
      <c r="G18">
        <v>15</v>
      </c>
      <c r="H18">
        <v>14</v>
      </c>
      <c r="M18">
        <v>9</v>
      </c>
    </row>
    <row r="19" spans="1:13">
      <c r="A19">
        <v>2017</v>
      </c>
      <c r="B19">
        <v>4</v>
      </c>
      <c r="C19">
        <v>1</v>
      </c>
      <c r="D19" t="s">
        <v>22</v>
      </c>
      <c r="E19">
        <v>19</v>
      </c>
      <c r="F19">
        <v>11</v>
      </c>
      <c r="G19">
        <v>1</v>
      </c>
      <c r="H19">
        <v>12</v>
      </c>
      <c r="M19">
        <v>2</v>
      </c>
    </row>
    <row r="20" spans="1:13">
      <c r="A20" s="79">
        <v>2019</v>
      </c>
      <c r="B20" s="79">
        <v>2</v>
      </c>
      <c r="C20" s="79">
        <v>1</v>
      </c>
      <c r="D20" s="79" t="s">
        <v>24</v>
      </c>
      <c r="E20">
        <v>3</v>
      </c>
      <c r="F20" s="79"/>
      <c r="G20" s="79"/>
      <c r="H20" s="79"/>
      <c r="M20" s="79">
        <v>20</v>
      </c>
    </row>
    <row r="21" spans="1:13">
      <c r="A21" s="79">
        <v>2019</v>
      </c>
      <c r="B21" s="79">
        <v>2</v>
      </c>
      <c r="C21" s="79">
        <v>2</v>
      </c>
      <c r="D21" s="79" t="s">
        <v>23</v>
      </c>
      <c r="E21">
        <v>5</v>
      </c>
      <c r="F21" s="79"/>
      <c r="G21" s="79"/>
      <c r="H21" s="79"/>
      <c r="M21" s="79">
        <v>18</v>
      </c>
    </row>
    <row r="22" spans="1:13">
      <c r="A22">
        <v>2020</v>
      </c>
      <c r="B22">
        <v>1</v>
      </c>
      <c r="C22">
        <v>0</v>
      </c>
      <c r="D22" t="s">
        <v>20</v>
      </c>
      <c r="E22">
        <v>1</v>
      </c>
      <c r="F22">
        <v>4.5</v>
      </c>
      <c r="G22">
        <v>2.5</v>
      </c>
      <c r="H22">
        <v>3</v>
      </c>
      <c r="M22" s="79">
        <v>4</v>
      </c>
    </row>
    <row r="23" spans="1:13">
      <c r="A23">
        <v>2020</v>
      </c>
      <c r="B23">
        <v>1</v>
      </c>
      <c r="C23">
        <v>0</v>
      </c>
      <c r="D23" t="s">
        <v>9</v>
      </c>
      <c r="E23">
        <v>10.5</v>
      </c>
      <c r="F23">
        <v>10</v>
      </c>
      <c r="G23">
        <v>14</v>
      </c>
      <c r="H23">
        <v>8</v>
      </c>
      <c r="M23" s="79">
        <v>19</v>
      </c>
    </row>
  </sheetData>
  <sortState xmlns:xlrd2="http://schemas.microsoft.com/office/spreadsheetml/2017/richdata2" ref="A2:H23">
    <sortCondition descending="1" ref="B1:B2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777D-103D-4795-99D3-C9ECAA4B2259}">
  <dimension ref="A1:AF23"/>
  <sheetViews>
    <sheetView topLeftCell="D1" workbookViewId="0">
      <selection activeCell="AC1" activeCellId="1" sqref="Y1:Y23 AC1:AC23"/>
    </sheetView>
  </sheetViews>
  <sheetFormatPr defaultRowHeight="15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</row>
    <row r="2" spans="1:32">
      <c r="A2">
        <v>2020</v>
      </c>
      <c r="B2">
        <v>1</v>
      </c>
      <c r="C2">
        <v>0</v>
      </c>
      <c r="D2" t="s">
        <v>9</v>
      </c>
      <c r="E2">
        <v>0.42</v>
      </c>
      <c r="F2">
        <v>-0.2002369854987931</v>
      </c>
      <c r="G2">
        <v>13</v>
      </c>
      <c r="H2">
        <v>13</v>
      </c>
      <c r="I2">
        <v>0.68</v>
      </c>
      <c r="J2">
        <v>0.68000382078682153</v>
      </c>
      <c r="K2">
        <v>7.5</v>
      </c>
      <c r="L2">
        <v>7.5</v>
      </c>
      <c r="M2">
        <v>0.55000000000000004</v>
      </c>
      <c r="N2">
        <v>0.22913426980379251</v>
      </c>
      <c r="O2">
        <v>10.5</v>
      </c>
      <c r="P2">
        <v>10.5</v>
      </c>
      <c r="Q2">
        <v>-0.81652170000000002</v>
      </c>
      <c r="R2">
        <v>0.53148476771825537</v>
      </c>
      <c r="S2">
        <v>8</v>
      </c>
      <c r="T2">
        <v>8</v>
      </c>
      <c r="U2">
        <v>-18</v>
      </c>
      <c r="V2">
        <v>0.27368424620293486</v>
      </c>
      <c r="W2">
        <v>10</v>
      </c>
      <c r="X2">
        <v>10</v>
      </c>
      <c r="Y2">
        <v>0.3599</v>
      </c>
      <c r="Z2">
        <v>-1.9588967550689271</v>
      </c>
      <c r="AA2">
        <v>18</v>
      </c>
      <c r="AB2">
        <v>18</v>
      </c>
      <c r="AC2">
        <v>3.4349999999999999E-2</v>
      </c>
      <c r="AD2">
        <v>0.41764966966654798</v>
      </c>
      <c r="AE2">
        <v>1</v>
      </c>
      <c r="AF2">
        <v>1</v>
      </c>
    </row>
    <row r="3" spans="1:32">
      <c r="A3">
        <v>2017</v>
      </c>
      <c r="B3">
        <v>4</v>
      </c>
      <c r="C3">
        <v>2</v>
      </c>
      <c r="D3" t="s">
        <v>13</v>
      </c>
      <c r="E3">
        <v>0.4</v>
      </c>
      <c r="F3">
        <v>-0.29600250030256364</v>
      </c>
      <c r="G3">
        <v>14</v>
      </c>
      <c r="H3">
        <v>14</v>
      </c>
      <c r="I3">
        <v>0.64</v>
      </c>
      <c r="J3">
        <v>0.47453504040519195</v>
      </c>
      <c r="K3">
        <v>9</v>
      </c>
      <c r="L3">
        <v>9</v>
      </c>
      <c r="M3">
        <v>0.52</v>
      </c>
      <c r="N3">
        <v>6.5094963012441276E-2</v>
      </c>
      <c r="O3">
        <v>12.5</v>
      </c>
      <c r="P3">
        <v>12.5</v>
      </c>
      <c r="Q3">
        <v>-0.62544599999999995</v>
      </c>
      <c r="R3">
        <v>1.2379196363274281</v>
      </c>
      <c r="S3">
        <v>1</v>
      </c>
      <c r="T3">
        <v>1</v>
      </c>
      <c r="U3">
        <v>-10</v>
      </c>
      <c r="V3">
        <v>1.1494738340523263</v>
      </c>
      <c r="W3">
        <v>3</v>
      </c>
      <c r="X3">
        <v>3</v>
      </c>
      <c r="Y3">
        <v>0.92579999999999996</v>
      </c>
      <c r="Z3">
        <v>-0.27196410767087553</v>
      </c>
      <c r="AA3">
        <v>12</v>
      </c>
      <c r="AB3">
        <v>12</v>
      </c>
      <c r="AC3">
        <v>-0.37440000000000001</v>
      </c>
      <c r="AD3">
        <v>0.2066481422157386</v>
      </c>
      <c r="AE3">
        <v>12</v>
      </c>
      <c r="AF3">
        <v>12</v>
      </c>
    </row>
    <row r="4" spans="1:32">
      <c r="A4">
        <v>2008</v>
      </c>
      <c r="B4">
        <v>13</v>
      </c>
      <c r="C4">
        <v>5</v>
      </c>
      <c r="D4" t="s">
        <v>26</v>
      </c>
      <c r="E4">
        <v>0.06</v>
      </c>
      <c r="F4">
        <v>-1.9240162519666666</v>
      </c>
      <c r="G4">
        <v>22</v>
      </c>
      <c r="H4">
        <v>22</v>
      </c>
      <c r="I4">
        <v>0.18</v>
      </c>
      <c r="J4">
        <v>-1.8883559339835456</v>
      </c>
      <c r="K4">
        <v>20</v>
      </c>
      <c r="L4">
        <v>20</v>
      </c>
      <c r="M4">
        <v>0.12</v>
      </c>
      <c r="N4">
        <v>-2.1220957942055731</v>
      </c>
      <c r="O4">
        <v>21</v>
      </c>
      <c r="P4">
        <v>21</v>
      </c>
      <c r="Q4">
        <v>-1.3786727000000001</v>
      </c>
      <c r="R4">
        <v>-1.5468698730001351</v>
      </c>
      <c r="S4">
        <v>20</v>
      </c>
      <c r="T4">
        <v>20</v>
      </c>
      <c r="U4">
        <v>-16</v>
      </c>
      <c r="V4">
        <v>0.49263164316528274</v>
      </c>
      <c r="W4">
        <v>7</v>
      </c>
      <c r="X4">
        <v>7</v>
      </c>
    </row>
    <row r="5" spans="1:32">
      <c r="A5">
        <v>2008</v>
      </c>
      <c r="B5">
        <v>13</v>
      </c>
      <c r="C5">
        <v>11</v>
      </c>
      <c r="D5" t="s">
        <v>18</v>
      </c>
      <c r="E5">
        <v>0.52</v>
      </c>
      <c r="F5">
        <v>0.27859058852006086</v>
      </c>
      <c r="G5">
        <v>10</v>
      </c>
      <c r="H5">
        <v>10</v>
      </c>
      <c r="I5">
        <v>0.68</v>
      </c>
      <c r="J5">
        <v>0.68000382078682153</v>
      </c>
      <c r="K5">
        <v>7.5</v>
      </c>
      <c r="L5">
        <v>7.5</v>
      </c>
      <c r="M5">
        <v>0.60000000000000009</v>
      </c>
      <c r="N5">
        <v>0.50253311445604454</v>
      </c>
      <c r="O5">
        <v>9</v>
      </c>
      <c r="P5">
        <v>9</v>
      </c>
      <c r="Q5">
        <v>-0.91551963987899998</v>
      </c>
      <c r="R5">
        <v>0.16547487399027166</v>
      </c>
      <c r="S5">
        <v>10</v>
      </c>
      <c r="T5">
        <v>10</v>
      </c>
      <c r="Y5">
        <v>1.413</v>
      </c>
      <c r="Z5">
        <v>1.1803659609142649</v>
      </c>
      <c r="AA5">
        <v>3</v>
      </c>
      <c r="AB5">
        <v>3</v>
      </c>
      <c r="AC5">
        <v>-0.1125</v>
      </c>
      <c r="AD5">
        <v>0.34184398329064253</v>
      </c>
      <c r="AE5">
        <v>3</v>
      </c>
      <c r="AF5">
        <v>3</v>
      </c>
    </row>
    <row r="6" spans="1:32">
      <c r="A6">
        <v>2003</v>
      </c>
      <c r="B6">
        <v>18</v>
      </c>
      <c r="C6">
        <v>9</v>
      </c>
      <c r="D6" t="s">
        <v>17</v>
      </c>
      <c r="E6">
        <v>0.6</v>
      </c>
      <c r="F6">
        <v>0.66165264773514365</v>
      </c>
      <c r="G6">
        <v>9</v>
      </c>
      <c r="H6">
        <v>9</v>
      </c>
      <c r="I6">
        <v>0.5</v>
      </c>
      <c r="J6">
        <v>-0.24460569093051082</v>
      </c>
      <c r="K6">
        <v>13</v>
      </c>
      <c r="L6">
        <v>13</v>
      </c>
      <c r="M6">
        <v>0.55000000000000004</v>
      </c>
      <c r="N6">
        <v>0.22913426980379251</v>
      </c>
      <c r="O6">
        <v>10.5</v>
      </c>
      <c r="P6">
        <v>10.5</v>
      </c>
      <c r="Q6">
        <v>-1.7678678000000001</v>
      </c>
      <c r="R6">
        <v>-2.9857812015041456</v>
      </c>
      <c r="S6">
        <v>21</v>
      </c>
      <c r="T6">
        <v>21</v>
      </c>
      <c r="U6">
        <v>-35</v>
      </c>
      <c r="V6">
        <v>-1.5873686279770221</v>
      </c>
      <c r="W6">
        <v>17</v>
      </c>
      <c r="X6">
        <v>17</v>
      </c>
      <c r="Y6">
        <v>1.3029999999999999</v>
      </c>
      <c r="Z6">
        <v>0.85245892572468041</v>
      </c>
      <c r="AA6">
        <v>4</v>
      </c>
      <c r="AB6">
        <v>4</v>
      </c>
      <c r="AC6">
        <v>-0.22309999999999999</v>
      </c>
      <c r="AD6">
        <v>0.28475097060303517</v>
      </c>
      <c r="AE6">
        <v>10</v>
      </c>
      <c r="AF6">
        <v>10</v>
      </c>
    </row>
    <row r="7" spans="1:32">
      <c r="A7">
        <v>2008</v>
      </c>
      <c r="B7">
        <v>13</v>
      </c>
      <c r="C7">
        <v>6</v>
      </c>
      <c r="D7" t="s">
        <v>7</v>
      </c>
      <c r="E7">
        <v>0.32</v>
      </c>
      <c r="F7">
        <v>-0.67906455951764677</v>
      </c>
      <c r="G7">
        <v>16</v>
      </c>
      <c r="H7">
        <v>16</v>
      </c>
      <c r="Q7">
        <v>-0.74264199985150003</v>
      </c>
      <c r="R7">
        <v>0.80462884761585962</v>
      </c>
      <c r="S7">
        <v>5</v>
      </c>
      <c r="T7">
        <v>5</v>
      </c>
      <c r="Y7">
        <v>1.0840000000000001</v>
      </c>
      <c r="Z7">
        <v>0.19962582839269047</v>
      </c>
      <c r="AA7">
        <v>8</v>
      </c>
      <c r="AB7">
        <v>8</v>
      </c>
      <c r="AC7">
        <v>-0.32650000000000001</v>
      </c>
      <c r="AD7">
        <v>0.23137468206868972</v>
      </c>
      <c r="AE7">
        <v>11</v>
      </c>
      <c r="AF7">
        <v>11</v>
      </c>
    </row>
    <row r="8" spans="1:32">
      <c r="A8">
        <v>2003</v>
      </c>
      <c r="B8">
        <v>18</v>
      </c>
      <c r="C8">
        <v>6</v>
      </c>
      <c r="D8" t="s">
        <v>16</v>
      </c>
      <c r="E8">
        <v>0.44</v>
      </c>
      <c r="F8">
        <v>-0.10447147069502224</v>
      </c>
      <c r="G8">
        <v>11.5</v>
      </c>
      <c r="H8">
        <v>11.5</v>
      </c>
      <c r="I8">
        <v>0.44</v>
      </c>
      <c r="J8">
        <v>-0.55280886150295483</v>
      </c>
      <c r="K8">
        <v>16</v>
      </c>
      <c r="L8">
        <v>16</v>
      </c>
      <c r="M8">
        <v>0.44</v>
      </c>
      <c r="N8">
        <v>-0.37234318843116165</v>
      </c>
      <c r="O8">
        <v>14</v>
      </c>
      <c r="P8">
        <v>14</v>
      </c>
      <c r="Q8">
        <v>-1.03592781839</v>
      </c>
      <c r="R8">
        <v>-0.27969181003018784</v>
      </c>
      <c r="S8">
        <v>15</v>
      </c>
      <c r="T8">
        <v>15</v>
      </c>
      <c r="U8">
        <v>-30</v>
      </c>
      <c r="V8">
        <v>-1.0400001355711523</v>
      </c>
      <c r="W8">
        <v>14</v>
      </c>
      <c r="X8">
        <v>14</v>
      </c>
      <c r="Y8">
        <v>1.139</v>
      </c>
      <c r="Z8">
        <v>0.36357934598748237</v>
      </c>
      <c r="AA8">
        <v>5</v>
      </c>
      <c r="AB8">
        <v>5</v>
      </c>
      <c r="AC8">
        <v>-8.3949999999999997E-2</v>
      </c>
      <c r="AD8">
        <v>0.35658182698170215</v>
      </c>
      <c r="AE8">
        <v>2</v>
      </c>
      <c r="AF8">
        <v>2</v>
      </c>
    </row>
    <row r="9" spans="1:32">
      <c r="A9">
        <v>2004</v>
      </c>
      <c r="B9">
        <v>17</v>
      </c>
      <c r="C9">
        <v>9</v>
      </c>
      <c r="D9" t="s">
        <v>21</v>
      </c>
      <c r="E9">
        <v>0.76</v>
      </c>
      <c r="F9">
        <v>1.4277767661653098</v>
      </c>
      <c r="G9">
        <v>1</v>
      </c>
      <c r="H9">
        <v>1</v>
      </c>
      <c r="I9">
        <v>0.72</v>
      </c>
      <c r="J9">
        <v>0.8854726011684505</v>
      </c>
      <c r="K9">
        <v>4.5</v>
      </c>
      <c r="L9">
        <v>4.5</v>
      </c>
      <c r="M9">
        <v>0.74</v>
      </c>
      <c r="N9">
        <v>1.2680498794823489</v>
      </c>
      <c r="O9">
        <v>2</v>
      </c>
      <c r="P9">
        <v>2</v>
      </c>
      <c r="U9">
        <v>-14</v>
      </c>
      <c r="V9">
        <v>0.71157904012763062</v>
      </c>
      <c r="W9">
        <v>4.5</v>
      </c>
      <c r="X9">
        <v>4.5</v>
      </c>
      <c r="Y9">
        <v>1.1100000000000001</v>
      </c>
      <c r="Z9">
        <v>0.27713112761931952</v>
      </c>
      <c r="AA9">
        <v>6</v>
      </c>
      <c r="AB9">
        <v>6</v>
      </c>
      <c r="AC9">
        <v>-0.2001</v>
      </c>
      <c r="AD9">
        <v>0.29662383942595533</v>
      </c>
      <c r="AE9">
        <v>9</v>
      </c>
      <c r="AF9">
        <v>9</v>
      </c>
    </row>
    <row r="10" spans="1:32">
      <c r="A10">
        <v>2009</v>
      </c>
      <c r="B10">
        <v>12</v>
      </c>
      <c r="C10">
        <v>6</v>
      </c>
      <c r="D10" t="s">
        <v>6</v>
      </c>
      <c r="E10">
        <v>0.26</v>
      </c>
      <c r="F10">
        <v>-0.96636110392895902</v>
      </c>
      <c r="G10">
        <v>17</v>
      </c>
      <c r="H10">
        <v>17</v>
      </c>
      <c r="I10">
        <v>0.46</v>
      </c>
      <c r="J10">
        <v>-0.45007447131214007</v>
      </c>
      <c r="K10">
        <v>14.5</v>
      </c>
      <c r="L10">
        <v>14.5</v>
      </c>
      <c r="M10">
        <v>0.36</v>
      </c>
      <c r="N10">
        <v>-0.80978133987476464</v>
      </c>
      <c r="O10">
        <v>16</v>
      </c>
      <c r="P10">
        <v>16</v>
      </c>
      <c r="Q10">
        <v>-0.72603255486999996</v>
      </c>
      <c r="R10">
        <v>0.86603640013654792</v>
      </c>
      <c r="S10">
        <v>3</v>
      </c>
      <c r="T10">
        <v>3</v>
      </c>
      <c r="U10">
        <v>-9</v>
      </c>
      <c r="V10">
        <v>1.2589475325335002</v>
      </c>
      <c r="W10">
        <v>2</v>
      </c>
      <c r="X10">
        <v>2</v>
      </c>
      <c r="Y10">
        <v>0.79079999999999995</v>
      </c>
      <c r="Z10">
        <v>-0.67439546903991066</v>
      </c>
      <c r="AA10">
        <v>14</v>
      </c>
      <c r="AB10">
        <v>14</v>
      </c>
      <c r="AC10">
        <v>-0.1764</v>
      </c>
      <c r="AD10">
        <v>0.30885805643044262</v>
      </c>
      <c r="AE10">
        <v>6</v>
      </c>
      <c r="AF10">
        <v>6</v>
      </c>
    </row>
    <row r="11" spans="1:32">
      <c r="A11">
        <v>2003</v>
      </c>
      <c r="B11">
        <v>18</v>
      </c>
      <c r="C11">
        <v>9</v>
      </c>
      <c r="D11" t="s">
        <v>25</v>
      </c>
      <c r="E11">
        <v>0.34</v>
      </c>
      <c r="F11">
        <v>-0.58329904471387595</v>
      </c>
      <c r="G11">
        <v>15</v>
      </c>
      <c r="H11">
        <v>15</v>
      </c>
      <c r="I11">
        <v>0.14000000000000001</v>
      </c>
      <c r="J11">
        <v>-2.0938247143651751</v>
      </c>
      <c r="K11">
        <v>21</v>
      </c>
      <c r="L11">
        <v>21</v>
      </c>
      <c r="M11">
        <v>0.24000000000000002</v>
      </c>
      <c r="N11">
        <v>-1.465938567040169</v>
      </c>
      <c r="O11">
        <v>20</v>
      </c>
      <c r="P11">
        <v>20</v>
      </c>
      <c r="Q11">
        <v>-1.11478915</v>
      </c>
      <c r="R11">
        <v>-0.57125371159200189</v>
      </c>
      <c r="S11">
        <v>18</v>
      </c>
      <c r="T11">
        <v>18</v>
      </c>
      <c r="U11">
        <v>-35</v>
      </c>
      <c r="V11">
        <v>-1.5873686279770221</v>
      </c>
      <c r="W11">
        <v>17</v>
      </c>
      <c r="X11">
        <v>17</v>
      </c>
    </row>
    <row r="12" spans="1:32">
      <c r="A12">
        <v>2009</v>
      </c>
      <c r="B12">
        <v>12</v>
      </c>
      <c r="C12">
        <v>7</v>
      </c>
      <c r="D12" t="s">
        <v>11</v>
      </c>
      <c r="E12">
        <v>0.7</v>
      </c>
      <c r="F12">
        <v>1.1404802217539973</v>
      </c>
      <c r="G12">
        <v>4</v>
      </c>
      <c r="H12">
        <v>4</v>
      </c>
      <c r="I12">
        <v>0.34</v>
      </c>
      <c r="J12">
        <v>-1.0664808124570282</v>
      </c>
      <c r="K12">
        <v>18.5</v>
      </c>
      <c r="L12">
        <v>18.5</v>
      </c>
      <c r="M12">
        <v>0.52</v>
      </c>
      <c r="N12">
        <v>6.5094963012441276E-2</v>
      </c>
      <c r="O12">
        <v>12.5</v>
      </c>
      <c r="P12">
        <v>12.5</v>
      </c>
      <c r="Q12">
        <v>-0.68680399999999997</v>
      </c>
      <c r="R12">
        <v>1.0110701171676311</v>
      </c>
      <c r="S12">
        <v>2</v>
      </c>
      <c r="T12">
        <v>2</v>
      </c>
      <c r="U12">
        <v>-17</v>
      </c>
      <c r="V12">
        <v>0.3831579446841088</v>
      </c>
      <c r="W12">
        <v>8.5</v>
      </c>
      <c r="X12">
        <v>8.5</v>
      </c>
      <c r="Y12">
        <v>0.73670000000000002</v>
      </c>
      <c r="Z12">
        <v>-0.8356661108922423</v>
      </c>
      <c r="AA12">
        <v>15</v>
      </c>
      <c r="AB12">
        <v>15</v>
      </c>
      <c r="AC12">
        <v>-8.4629999999999992</v>
      </c>
      <c r="AD12">
        <v>-3.9687817169613053</v>
      </c>
      <c r="AE12">
        <v>18</v>
      </c>
      <c r="AF12">
        <v>18</v>
      </c>
    </row>
    <row r="13" spans="1:32">
      <c r="A13">
        <v>2019</v>
      </c>
      <c r="B13">
        <v>2</v>
      </c>
      <c r="C13">
        <v>2</v>
      </c>
      <c r="D13" t="s">
        <v>23</v>
      </c>
      <c r="E13">
        <v>0.62</v>
      </c>
      <c r="F13">
        <v>0.75741816253891447</v>
      </c>
      <c r="G13">
        <v>7.5</v>
      </c>
      <c r="H13">
        <v>7.5</v>
      </c>
      <c r="I13">
        <v>0.72</v>
      </c>
      <c r="J13">
        <v>0.8854726011684505</v>
      </c>
      <c r="K13">
        <v>4.5</v>
      </c>
      <c r="L13">
        <v>4.5</v>
      </c>
      <c r="M13">
        <v>0.66999999999999993</v>
      </c>
      <c r="N13">
        <v>0.88529149696919618</v>
      </c>
      <c r="O13">
        <v>5</v>
      </c>
      <c r="P13">
        <v>5</v>
      </c>
      <c r="Q13">
        <v>-0.7384609999135</v>
      </c>
      <c r="R13">
        <v>0.82008661719020115</v>
      </c>
      <c r="S13">
        <v>4</v>
      </c>
      <c r="T13">
        <v>4</v>
      </c>
    </row>
    <row r="14" spans="1:32">
      <c r="A14">
        <v>2004</v>
      </c>
      <c r="B14">
        <v>17</v>
      </c>
      <c r="C14">
        <v>9</v>
      </c>
      <c r="D14" t="s">
        <v>5</v>
      </c>
      <c r="E14">
        <v>0.22</v>
      </c>
      <c r="F14">
        <v>-1.1578921335365004</v>
      </c>
      <c r="G14">
        <v>19.5</v>
      </c>
      <c r="H14">
        <v>19.5</v>
      </c>
      <c r="I14">
        <v>0.46</v>
      </c>
      <c r="J14">
        <v>-0.45007447131214007</v>
      </c>
      <c r="K14">
        <v>14.5</v>
      </c>
      <c r="L14">
        <v>14.5</v>
      </c>
      <c r="M14">
        <v>0.34</v>
      </c>
      <c r="N14">
        <v>-0.91914087773566511</v>
      </c>
      <c r="O14">
        <v>17</v>
      </c>
      <c r="P14">
        <v>17</v>
      </c>
      <c r="Q14">
        <v>-0.95625738566700003</v>
      </c>
      <c r="R14">
        <v>1.4861456935252714E-2</v>
      </c>
      <c r="S14">
        <v>14</v>
      </c>
      <c r="T14">
        <v>14</v>
      </c>
      <c r="U14">
        <v>-35</v>
      </c>
      <c r="V14">
        <v>-1.5873686279770221</v>
      </c>
      <c r="W14">
        <v>17</v>
      </c>
      <c r="X14">
        <v>17</v>
      </c>
      <c r="Y14">
        <v>0.72719999999999996</v>
      </c>
      <c r="Z14">
        <v>-0.86398535484043393</v>
      </c>
      <c r="AA14">
        <v>16</v>
      </c>
      <c r="AB14">
        <v>16</v>
      </c>
      <c r="AC14">
        <v>-0.94599999999999995</v>
      </c>
      <c r="AD14">
        <v>-8.8418458618225074E-2</v>
      </c>
      <c r="AE14">
        <v>17</v>
      </c>
      <c r="AF14">
        <v>17</v>
      </c>
    </row>
    <row r="15" spans="1:32">
      <c r="A15">
        <v>2017</v>
      </c>
      <c r="B15">
        <v>4</v>
      </c>
      <c r="C15">
        <v>0</v>
      </c>
      <c r="D15" t="s">
        <v>10</v>
      </c>
      <c r="E15">
        <v>0.24</v>
      </c>
      <c r="F15">
        <v>-1.0621266187327298</v>
      </c>
      <c r="G15">
        <v>18</v>
      </c>
      <c r="H15">
        <v>18</v>
      </c>
      <c r="I15">
        <v>0.52</v>
      </c>
      <c r="J15">
        <v>-0.14187130073969606</v>
      </c>
      <c r="K15">
        <v>12</v>
      </c>
      <c r="L15">
        <v>12</v>
      </c>
      <c r="M15">
        <v>0.38</v>
      </c>
      <c r="N15">
        <v>-0.70042180201386384</v>
      </c>
      <c r="O15">
        <v>15</v>
      </c>
      <c r="P15">
        <v>15</v>
      </c>
      <c r="Q15">
        <v>-0.93845160389037052</v>
      </c>
      <c r="R15">
        <v>8.0692041933014658E-2</v>
      </c>
      <c r="S15">
        <v>12</v>
      </c>
      <c r="T15">
        <v>12</v>
      </c>
      <c r="U15">
        <v>-31</v>
      </c>
      <c r="V15">
        <v>-1.1494738340523263</v>
      </c>
      <c r="W15">
        <v>15</v>
      </c>
      <c r="X15">
        <v>15</v>
      </c>
      <c r="Y15">
        <v>0.47199999999999998</v>
      </c>
      <c r="Z15">
        <v>-1.6247296764802692</v>
      </c>
      <c r="AA15">
        <v>17</v>
      </c>
      <c r="AB15">
        <v>17</v>
      </c>
      <c r="AC15">
        <v>-0.9012</v>
      </c>
      <c r="AD15">
        <v>-6.5292174997928429E-2</v>
      </c>
      <c r="AE15">
        <v>16</v>
      </c>
      <c r="AF15">
        <v>16</v>
      </c>
    </row>
    <row r="16" spans="1:32">
      <c r="A16">
        <v>2017</v>
      </c>
      <c r="B16">
        <v>4</v>
      </c>
      <c r="C16">
        <v>0</v>
      </c>
      <c r="D16" t="s">
        <v>15</v>
      </c>
      <c r="E16">
        <v>0.66</v>
      </c>
      <c r="F16">
        <v>0.94894919214645612</v>
      </c>
      <c r="G16">
        <v>6</v>
      </c>
      <c r="H16">
        <v>6</v>
      </c>
      <c r="I16">
        <v>0.57999999999999996</v>
      </c>
      <c r="J16">
        <v>0.16633186983274767</v>
      </c>
      <c r="K16">
        <v>11</v>
      </c>
      <c r="L16">
        <v>11</v>
      </c>
      <c r="M16">
        <v>0.62</v>
      </c>
      <c r="N16">
        <v>0.61189265231694479</v>
      </c>
      <c r="O16">
        <v>7.5</v>
      </c>
      <c r="P16">
        <v>7.5</v>
      </c>
      <c r="Q16">
        <v>-1.056948</v>
      </c>
      <c r="R16">
        <v>-0.3574065023421944</v>
      </c>
      <c r="S16">
        <v>16</v>
      </c>
      <c r="T16">
        <v>16</v>
      </c>
      <c r="U16">
        <v>-25</v>
      </c>
      <c r="V16">
        <v>-0.49263164316528274</v>
      </c>
      <c r="W16">
        <v>13</v>
      </c>
      <c r="X16">
        <v>13</v>
      </c>
      <c r="Y16">
        <v>1.488</v>
      </c>
      <c r="Z16">
        <v>1.4039389394526176</v>
      </c>
      <c r="AA16">
        <v>2</v>
      </c>
      <c r="AB16">
        <v>2</v>
      </c>
      <c r="AC16">
        <v>-0.16320000000000001</v>
      </c>
      <c r="AD16">
        <v>0.31567205071142285</v>
      </c>
      <c r="AE16">
        <v>5</v>
      </c>
      <c r="AF16">
        <v>5</v>
      </c>
    </row>
    <row r="17" spans="1:32">
      <c r="A17">
        <v>2019</v>
      </c>
      <c r="B17">
        <v>2</v>
      </c>
      <c r="C17">
        <v>1</v>
      </c>
      <c r="D17" t="s">
        <v>24</v>
      </c>
      <c r="E17">
        <v>0.72</v>
      </c>
      <c r="F17">
        <v>1.2362457365577681</v>
      </c>
      <c r="G17">
        <v>2</v>
      </c>
      <c r="H17">
        <v>2</v>
      </c>
      <c r="I17">
        <v>0.74</v>
      </c>
      <c r="J17">
        <v>0.98820699135926526</v>
      </c>
      <c r="K17">
        <v>3</v>
      </c>
      <c r="L17">
        <v>3</v>
      </c>
      <c r="M17">
        <v>0.73</v>
      </c>
      <c r="N17">
        <v>1.2133701105518986</v>
      </c>
      <c r="O17">
        <v>3</v>
      </c>
      <c r="P17">
        <v>3</v>
      </c>
      <c r="Q17">
        <v>-1.322198523865</v>
      </c>
      <c r="R17">
        <v>-1.3380765664847591</v>
      </c>
      <c r="S17">
        <v>19</v>
      </c>
      <c r="T17">
        <v>19</v>
      </c>
    </row>
    <row r="18" spans="1:32">
      <c r="A18">
        <v>2017</v>
      </c>
      <c r="B18">
        <v>4</v>
      </c>
      <c r="C18">
        <v>1</v>
      </c>
      <c r="D18" t="s">
        <v>12</v>
      </c>
      <c r="E18">
        <v>0.7</v>
      </c>
      <c r="F18">
        <v>1.1404802217539973</v>
      </c>
      <c r="G18">
        <v>4</v>
      </c>
      <c r="H18">
        <v>4</v>
      </c>
      <c r="I18">
        <v>0.7</v>
      </c>
      <c r="J18">
        <v>0.78273821097763574</v>
      </c>
      <c r="K18">
        <v>6</v>
      </c>
      <c r="L18">
        <v>6</v>
      </c>
      <c r="M18">
        <v>0.7</v>
      </c>
      <c r="N18">
        <v>1.0493308037605473</v>
      </c>
      <c r="O18">
        <v>4</v>
      </c>
      <c r="P18">
        <v>4</v>
      </c>
      <c r="Q18">
        <v>-0.77557500000000001</v>
      </c>
      <c r="R18">
        <v>0.68287071912117692</v>
      </c>
      <c r="S18">
        <v>7</v>
      </c>
      <c r="T18">
        <v>7</v>
      </c>
      <c r="U18">
        <v>-15</v>
      </c>
      <c r="V18">
        <v>0.60210534164645668</v>
      </c>
      <c r="W18">
        <v>6</v>
      </c>
      <c r="X18">
        <v>6</v>
      </c>
      <c r="Y18">
        <v>1.0580000000000001</v>
      </c>
      <c r="Z18">
        <v>0.12212052916606141</v>
      </c>
      <c r="AA18">
        <v>9</v>
      </c>
      <c r="AB18">
        <v>9</v>
      </c>
      <c r="AC18">
        <v>-0.1258</v>
      </c>
      <c r="AD18">
        <v>0.33497836784086693</v>
      </c>
      <c r="AE18">
        <v>4</v>
      </c>
      <c r="AF18">
        <v>4</v>
      </c>
    </row>
    <row r="19" spans="1:32">
      <c r="A19">
        <v>2017</v>
      </c>
      <c r="B19">
        <v>4</v>
      </c>
      <c r="C19">
        <v>0</v>
      </c>
      <c r="D19" t="s">
        <v>19</v>
      </c>
      <c r="E19">
        <v>0.44</v>
      </c>
      <c r="F19">
        <v>-0.10447147069502224</v>
      </c>
      <c r="G19">
        <v>11.5</v>
      </c>
      <c r="H19">
        <v>11.5</v>
      </c>
      <c r="I19">
        <v>0.84</v>
      </c>
      <c r="J19">
        <v>1.5018789423133385</v>
      </c>
      <c r="K19">
        <v>1</v>
      </c>
      <c r="L19">
        <v>1</v>
      </c>
      <c r="M19">
        <v>0.64</v>
      </c>
      <c r="N19">
        <v>0.72125219017784559</v>
      </c>
      <c r="O19">
        <v>6</v>
      </c>
      <c r="P19">
        <v>6</v>
      </c>
      <c r="Q19">
        <v>-0.84256889950500002</v>
      </c>
      <c r="R19">
        <v>0.43518445344516055</v>
      </c>
      <c r="S19">
        <v>9</v>
      </c>
      <c r="T19">
        <v>9</v>
      </c>
      <c r="U19">
        <v>-17</v>
      </c>
      <c r="V19">
        <v>0.3831579446841088</v>
      </c>
      <c r="W19">
        <v>8.5</v>
      </c>
      <c r="X19">
        <v>8.5</v>
      </c>
      <c r="Y19">
        <v>0.85019999999999996</v>
      </c>
      <c r="Z19">
        <v>-0.49732567003753519</v>
      </c>
      <c r="AA19">
        <v>13</v>
      </c>
      <c r="AB19">
        <v>13</v>
      </c>
      <c r="AC19">
        <v>-0.17710000000000001</v>
      </c>
      <c r="AD19">
        <v>0.30849670824887543</v>
      </c>
      <c r="AE19">
        <v>7</v>
      </c>
      <c r="AF19">
        <v>7</v>
      </c>
    </row>
    <row r="20" spans="1:32">
      <c r="A20">
        <v>2003</v>
      </c>
      <c r="B20">
        <v>18</v>
      </c>
      <c r="C20">
        <v>10</v>
      </c>
      <c r="D20" t="s">
        <v>14</v>
      </c>
      <c r="E20">
        <v>0.62</v>
      </c>
      <c r="F20">
        <v>0.75741816253891447</v>
      </c>
      <c r="G20">
        <v>7.5</v>
      </c>
      <c r="H20">
        <v>7.5</v>
      </c>
      <c r="I20">
        <v>0.62</v>
      </c>
      <c r="J20">
        <v>0.37180065021437719</v>
      </c>
      <c r="K20">
        <v>10</v>
      </c>
      <c r="L20">
        <v>10</v>
      </c>
      <c r="M20">
        <v>0.62</v>
      </c>
      <c r="N20">
        <v>0.61189265231694479</v>
      </c>
      <c r="O20">
        <v>7.5</v>
      </c>
      <c r="P20">
        <v>7.5</v>
      </c>
      <c r="Q20">
        <v>-0.95283895699999999</v>
      </c>
      <c r="R20">
        <v>2.7499888751658472E-2</v>
      </c>
      <c r="S20">
        <v>13</v>
      </c>
      <c r="T20">
        <v>13</v>
      </c>
      <c r="U20">
        <v>-21</v>
      </c>
      <c r="V20">
        <v>-5.4736849240586971E-2</v>
      </c>
      <c r="W20">
        <v>12</v>
      </c>
      <c r="X20">
        <v>12</v>
      </c>
      <c r="Y20">
        <v>1.677</v>
      </c>
      <c r="Z20">
        <v>1.967342845369267</v>
      </c>
      <c r="AA20">
        <v>1</v>
      </c>
      <c r="AB20">
        <v>1</v>
      </c>
      <c r="AC20">
        <v>-0.55879999999999996</v>
      </c>
      <c r="AD20">
        <v>0.11145870695719609</v>
      </c>
      <c r="AE20">
        <v>15</v>
      </c>
      <c r="AF20">
        <v>15</v>
      </c>
    </row>
    <row r="21" spans="1:32">
      <c r="A21">
        <v>2017</v>
      </c>
      <c r="B21">
        <v>4</v>
      </c>
      <c r="C21">
        <v>1</v>
      </c>
      <c r="D21" t="s">
        <v>22</v>
      </c>
      <c r="E21">
        <v>0.2</v>
      </c>
      <c r="F21">
        <v>-1.2536576483402713</v>
      </c>
      <c r="G21">
        <v>21</v>
      </c>
      <c r="H21">
        <v>21</v>
      </c>
      <c r="I21">
        <v>0.34</v>
      </c>
      <c r="J21">
        <v>-1.0664808124570282</v>
      </c>
      <c r="K21">
        <v>18.5</v>
      </c>
      <c r="L21">
        <v>18.5</v>
      </c>
      <c r="M21">
        <v>0.27</v>
      </c>
      <c r="N21">
        <v>-1.3018992602488177</v>
      </c>
      <c r="O21">
        <v>19</v>
      </c>
      <c r="P21">
        <v>19</v>
      </c>
      <c r="Q21">
        <v>-0.91867049000000001</v>
      </c>
      <c r="R21">
        <v>0.15382571927705668</v>
      </c>
      <c r="S21">
        <v>11</v>
      </c>
      <c r="T21">
        <v>11</v>
      </c>
      <c r="U21">
        <v>-19</v>
      </c>
      <c r="V21">
        <v>0.16421054772176091</v>
      </c>
      <c r="W21">
        <v>11</v>
      </c>
      <c r="X21">
        <v>11</v>
      </c>
      <c r="Y21">
        <v>1.05</v>
      </c>
      <c r="Z21">
        <v>9.8272744788637081E-2</v>
      </c>
      <c r="AA21">
        <v>10</v>
      </c>
      <c r="AB21">
        <v>10</v>
      </c>
      <c r="AC21">
        <v>-0.43740000000000001</v>
      </c>
      <c r="AD21">
        <v>0.17412680587469639</v>
      </c>
      <c r="AE21">
        <v>13</v>
      </c>
      <c r="AF21">
        <v>13</v>
      </c>
    </row>
    <row r="22" spans="1:32">
      <c r="A22">
        <v>2017</v>
      </c>
      <c r="B22">
        <v>4</v>
      </c>
      <c r="C22">
        <v>0</v>
      </c>
      <c r="D22" t="s">
        <v>8</v>
      </c>
      <c r="E22">
        <v>0.22</v>
      </c>
      <c r="F22">
        <v>-1.1578921335365004</v>
      </c>
      <c r="G22">
        <v>19.5</v>
      </c>
      <c r="H22">
        <v>19.5</v>
      </c>
      <c r="I22">
        <v>0.4</v>
      </c>
      <c r="J22">
        <v>-0.75827764188458413</v>
      </c>
      <c r="K22">
        <v>17</v>
      </c>
      <c r="L22">
        <v>17</v>
      </c>
      <c r="M22">
        <v>0.31</v>
      </c>
      <c r="N22">
        <v>-1.0831801845270164</v>
      </c>
      <c r="O22">
        <v>18</v>
      </c>
      <c r="P22">
        <v>18</v>
      </c>
      <c r="Q22">
        <v>-1.08882275706855</v>
      </c>
      <c r="R22">
        <v>-0.47525215106503271</v>
      </c>
      <c r="S22">
        <v>17</v>
      </c>
      <c r="T22">
        <v>17</v>
      </c>
      <c r="U22">
        <v>-8</v>
      </c>
      <c r="V22">
        <v>1.3684212310146742</v>
      </c>
      <c r="W22">
        <v>1</v>
      </c>
      <c r="X22">
        <v>1</v>
      </c>
      <c r="Y22">
        <v>1.018</v>
      </c>
      <c r="Z22">
        <v>2.8816072789397767E-3</v>
      </c>
      <c r="AA22">
        <v>11</v>
      </c>
      <c r="AB22">
        <v>11</v>
      </c>
      <c r="AC22">
        <v>-0.5161</v>
      </c>
      <c r="AD22">
        <v>0.13350094603279133</v>
      </c>
      <c r="AE22">
        <v>14</v>
      </c>
      <c r="AF22">
        <v>14</v>
      </c>
    </row>
    <row r="23" spans="1:32">
      <c r="A23">
        <v>2020</v>
      </c>
      <c r="B23">
        <v>1</v>
      </c>
      <c r="C23">
        <v>0</v>
      </c>
      <c r="D23" t="s">
        <v>20</v>
      </c>
      <c r="E23">
        <v>0.7</v>
      </c>
      <c r="F23">
        <v>1.1404802217539973</v>
      </c>
      <c r="G23">
        <v>4</v>
      </c>
      <c r="H23">
        <v>4</v>
      </c>
      <c r="I23">
        <v>0.8</v>
      </c>
      <c r="J23">
        <v>1.2964101619317094</v>
      </c>
      <c r="K23">
        <v>2</v>
      </c>
      <c r="L23">
        <v>2</v>
      </c>
      <c r="M23">
        <v>0.75</v>
      </c>
      <c r="N23">
        <v>1.3227296484127995</v>
      </c>
      <c r="O23">
        <v>1</v>
      </c>
      <c r="P23">
        <v>1</v>
      </c>
      <c r="Q23">
        <v>-0.76480302854899995</v>
      </c>
      <c r="R23">
        <v>0.72269627640893763</v>
      </c>
      <c r="S23">
        <v>6</v>
      </c>
      <c r="T23">
        <v>6</v>
      </c>
      <c r="U23">
        <v>-14</v>
      </c>
      <c r="V23">
        <v>0.71157904012763062</v>
      </c>
      <c r="W23">
        <v>4.5</v>
      </c>
      <c r="X23">
        <v>4.5</v>
      </c>
      <c r="Y23">
        <v>1.1040000000000001</v>
      </c>
      <c r="Z23">
        <v>0.25924528933625129</v>
      </c>
      <c r="AA23">
        <v>7</v>
      </c>
      <c r="AB23">
        <v>7</v>
      </c>
      <c r="AC23">
        <v>-0.19370000000000001</v>
      </c>
      <c r="AD23">
        <v>0.29992759422885484</v>
      </c>
      <c r="AE23">
        <v>8</v>
      </c>
      <c r="AF23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C86F-121A-416F-AA5B-E3BB9747EC7D}">
  <dimension ref="A1:O52"/>
  <sheetViews>
    <sheetView workbookViewId="0">
      <selection activeCell="G25" sqref="G25"/>
    </sheetView>
  </sheetViews>
  <sheetFormatPr defaultRowHeight="15"/>
  <sheetData>
    <row r="1" spans="1:15">
      <c r="A1" t="s">
        <v>397</v>
      </c>
      <c r="I1" t="s">
        <v>624</v>
      </c>
    </row>
    <row r="3" spans="1:15" ht="15.75" customHeight="1">
      <c r="A3" t="s">
        <v>173</v>
      </c>
      <c r="I3" t="s">
        <v>173</v>
      </c>
    </row>
    <row r="4" spans="1:15">
      <c r="C4" t="s">
        <v>174</v>
      </c>
      <c r="E4" t="s">
        <v>175</v>
      </c>
      <c r="G4" t="s">
        <v>176</v>
      </c>
      <c r="K4" t="s">
        <v>174</v>
      </c>
      <c r="M4" t="s">
        <v>175</v>
      </c>
      <c r="O4" t="s">
        <v>176</v>
      </c>
    </row>
    <row r="5" spans="1:15">
      <c r="A5" t="s">
        <v>177</v>
      </c>
      <c r="C5" s="50">
        <v>8684</v>
      </c>
      <c r="E5">
        <v>-1</v>
      </c>
      <c r="I5" t="s">
        <v>177</v>
      </c>
      <c r="K5" s="50">
        <v>5751</v>
      </c>
      <c r="M5">
        <v>-1</v>
      </c>
    </row>
    <row r="7" spans="1:15" ht="15.75" customHeight="1">
      <c r="A7" t="s">
        <v>623</v>
      </c>
      <c r="I7" t="s">
        <v>623</v>
      </c>
    </row>
    <row r="9" spans="1:15" ht="15.75" customHeight="1">
      <c r="A9" t="s">
        <v>179</v>
      </c>
      <c r="I9" t="s">
        <v>179</v>
      </c>
    </row>
    <row r="10" spans="1:15" ht="15.75" customHeight="1">
      <c r="C10" t="s">
        <v>180</v>
      </c>
      <c r="E10" t="s">
        <v>181</v>
      </c>
      <c r="G10" t="s">
        <v>182</v>
      </c>
      <c r="K10" t="s">
        <v>180</v>
      </c>
      <c r="M10" t="s">
        <v>181</v>
      </c>
      <c r="O10" t="s">
        <v>182</v>
      </c>
    </row>
    <row r="11" spans="1:15">
      <c r="A11" t="s">
        <v>44</v>
      </c>
      <c r="C11" t="s">
        <v>611</v>
      </c>
      <c r="E11" t="s">
        <v>415</v>
      </c>
      <c r="G11" t="s">
        <v>612</v>
      </c>
      <c r="I11" t="s">
        <v>44</v>
      </c>
      <c r="K11" t="s">
        <v>578</v>
      </c>
      <c r="M11" t="s">
        <v>625</v>
      </c>
      <c r="O11" t="s">
        <v>166</v>
      </c>
    </row>
    <row r="12" spans="1:15">
      <c r="A12" t="s">
        <v>114</v>
      </c>
      <c r="C12" t="s">
        <v>613</v>
      </c>
      <c r="E12" t="s">
        <v>614</v>
      </c>
      <c r="G12" t="s">
        <v>615</v>
      </c>
      <c r="I12" t="s">
        <v>411</v>
      </c>
      <c r="K12" t="s">
        <v>626</v>
      </c>
      <c r="M12" t="s">
        <v>418</v>
      </c>
      <c r="O12" t="s">
        <v>271</v>
      </c>
    </row>
    <row r="13" spans="1:15">
      <c r="A13" t="s">
        <v>118</v>
      </c>
      <c r="C13" t="s">
        <v>230</v>
      </c>
      <c r="E13" t="s">
        <v>616</v>
      </c>
      <c r="G13" t="s">
        <v>617</v>
      </c>
      <c r="I13" t="s">
        <v>412</v>
      </c>
      <c r="K13" t="s">
        <v>393</v>
      </c>
      <c r="M13" t="s">
        <v>627</v>
      </c>
      <c r="O13" t="s">
        <v>628</v>
      </c>
    </row>
    <row r="14" spans="1:15">
      <c r="A14" t="s">
        <v>36</v>
      </c>
      <c r="C14" t="s">
        <v>618</v>
      </c>
      <c r="E14" t="s">
        <v>227</v>
      </c>
      <c r="G14" t="s">
        <v>619</v>
      </c>
      <c r="I14" t="s">
        <v>36</v>
      </c>
      <c r="K14" t="s">
        <v>629</v>
      </c>
      <c r="M14" t="s">
        <v>630</v>
      </c>
      <c r="O14" t="s">
        <v>631</v>
      </c>
    </row>
    <row r="16" spans="1:15" ht="15.75" customHeight="1">
      <c r="A16" t="s">
        <v>536</v>
      </c>
      <c r="I16" t="s">
        <v>536</v>
      </c>
    </row>
    <row r="18" spans="1:15" ht="15.75" customHeight="1">
      <c r="A18" t="s">
        <v>195</v>
      </c>
      <c r="I18" t="s">
        <v>195</v>
      </c>
    </row>
    <row r="19" spans="1:15" ht="15.75" customHeight="1">
      <c r="C19" t="s">
        <v>196</v>
      </c>
      <c r="E19" t="s">
        <v>197</v>
      </c>
      <c r="G19" t="s">
        <v>198</v>
      </c>
      <c r="K19" t="s">
        <v>196</v>
      </c>
      <c r="M19" t="s">
        <v>197</v>
      </c>
      <c r="O19" t="s">
        <v>198</v>
      </c>
    </row>
    <row r="20" spans="1:15">
      <c r="A20" t="s">
        <v>199</v>
      </c>
      <c r="C20" s="50">
        <v>1769</v>
      </c>
      <c r="E20" t="s">
        <v>620</v>
      </c>
      <c r="G20" t="s">
        <v>620</v>
      </c>
      <c r="I20" t="s">
        <v>199</v>
      </c>
      <c r="K20" s="50">
        <v>1833</v>
      </c>
      <c r="M20" t="s">
        <v>632</v>
      </c>
      <c r="O20" t="s">
        <v>632</v>
      </c>
    </row>
    <row r="21" spans="1:15">
      <c r="A21" t="s">
        <v>201</v>
      </c>
      <c r="C21" s="50">
        <v>1102</v>
      </c>
      <c r="E21" t="s">
        <v>359</v>
      </c>
      <c r="G21" t="s">
        <v>621</v>
      </c>
      <c r="I21" t="s">
        <v>201</v>
      </c>
      <c r="K21" s="50">
        <v>1035</v>
      </c>
      <c r="M21" t="s">
        <v>231</v>
      </c>
      <c r="O21" t="s">
        <v>633</v>
      </c>
    </row>
    <row r="25" spans="1:15">
      <c r="A25" t="s">
        <v>622</v>
      </c>
      <c r="I25" t="s">
        <v>622</v>
      </c>
    </row>
    <row r="28" spans="1:15">
      <c r="A28" t="s">
        <v>644</v>
      </c>
      <c r="I28" t="s">
        <v>658</v>
      </c>
    </row>
    <row r="30" spans="1:15" ht="15.75" customHeight="1">
      <c r="A30" t="s">
        <v>173</v>
      </c>
      <c r="I30" t="s">
        <v>173</v>
      </c>
    </row>
    <row r="31" spans="1:15">
      <c r="C31" t="s">
        <v>174</v>
      </c>
      <c r="E31" t="s">
        <v>175</v>
      </c>
      <c r="G31" t="s">
        <v>176</v>
      </c>
      <c r="K31" t="s">
        <v>174</v>
      </c>
      <c r="M31" t="s">
        <v>175</v>
      </c>
      <c r="O31" t="s">
        <v>176</v>
      </c>
    </row>
    <row r="32" spans="1:15">
      <c r="A32" t="s">
        <v>177</v>
      </c>
      <c r="C32" s="50">
        <v>7276</v>
      </c>
      <c r="E32">
        <v>1</v>
      </c>
      <c r="G32" t="s">
        <v>428</v>
      </c>
      <c r="I32" t="s">
        <v>177</v>
      </c>
      <c r="K32" s="50">
        <v>9184</v>
      </c>
      <c r="M32">
        <v>1</v>
      </c>
      <c r="O32" t="s">
        <v>59</v>
      </c>
    </row>
    <row r="35" spans="1:15" ht="15.75" customHeight="1">
      <c r="A35" t="s">
        <v>179</v>
      </c>
      <c r="I35" t="s">
        <v>179</v>
      </c>
    </row>
    <row r="36" spans="1:15" ht="15.75" customHeight="1">
      <c r="C36" t="s">
        <v>180</v>
      </c>
      <c r="E36" t="s">
        <v>181</v>
      </c>
      <c r="G36" t="s">
        <v>182</v>
      </c>
      <c r="K36" t="s">
        <v>180</v>
      </c>
      <c r="M36" t="s">
        <v>181</v>
      </c>
      <c r="O36" t="s">
        <v>182</v>
      </c>
    </row>
    <row r="37" spans="1:15">
      <c r="A37" t="s">
        <v>44</v>
      </c>
      <c r="C37" t="s">
        <v>94</v>
      </c>
      <c r="E37" t="s">
        <v>634</v>
      </c>
      <c r="G37" t="s">
        <v>635</v>
      </c>
      <c r="I37" t="s">
        <v>44</v>
      </c>
      <c r="K37" t="s">
        <v>645</v>
      </c>
      <c r="M37" t="s">
        <v>256</v>
      </c>
      <c r="O37" t="s">
        <v>423</v>
      </c>
    </row>
    <row r="38" spans="1:15">
      <c r="A38" t="s">
        <v>114</v>
      </c>
      <c r="C38" t="s">
        <v>261</v>
      </c>
      <c r="E38" t="s">
        <v>636</v>
      </c>
      <c r="G38" t="s">
        <v>637</v>
      </c>
      <c r="I38" t="s">
        <v>411</v>
      </c>
      <c r="K38" t="s">
        <v>646</v>
      </c>
      <c r="M38" t="s">
        <v>647</v>
      </c>
      <c r="O38" t="s">
        <v>424</v>
      </c>
    </row>
    <row r="39" spans="1:15">
      <c r="A39" t="s">
        <v>118</v>
      </c>
      <c r="C39" t="s">
        <v>256</v>
      </c>
      <c r="E39" t="s">
        <v>638</v>
      </c>
      <c r="G39" t="s">
        <v>562</v>
      </c>
      <c r="I39" t="s">
        <v>412</v>
      </c>
      <c r="K39" t="s">
        <v>648</v>
      </c>
      <c r="M39" t="s">
        <v>649</v>
      </c>
      <c r="O39" t="s">
        <v>650</v>
      </c>
    </row>
    <row r="40" spans="1:15">
      <c r="A40" t="s">
        <v>36</v>
      </c>
      <c r="C40" t="s">
        <v>577</v>
      </c>
      <c r="E40" t="s">
        <v>477</v>
      </c>
      <c r="G40" t="s">
        <v>639</v>
      </c>
      <c r="I40" t="s">
        <v>36</v>
      </c>
      <c r="K40" t="s">
        <v>651</v>
      </c>
      <c r="M40" t="s">
        <v>652</v>
      </c>
      <c r="O40" t="s">
        <v>653</v>
      </c>
    </row>
    <row r="41" spans="1:15">
      <c r="A41" t="s">
        <v>1</v>
      </c>
      <c r="C41" t="s">
        <v>640</v>
      </c>
      <c r="E41" t="s">
        <v>641</v>
      </c>
      <c r="G41" t="s">
        <v>341</v>
      </c>
      <c r="I41" t="s">
        <v>1</v>
      </c>
      <c r="K41" t="s">
        <v>654</v>
      </c>
      <c r="M41" t="s">
        <v>655</v>
      </c>
      <c r="O41" t="s">
        <v>656</v>
      </c>
    </row>
    <row r="43" spans="1:15" ht="15.75" customHeight="1">
      <c r="A43" t="s">
        <v>536</v>
      </c>
      <c r="I43" t="s">
        <v>536</v>
      </c>
    </row>
    <row r="45" spans="1:15" ht="15.75" customHeight="1">
      <c r="A45" t="s">
        <v>195</v>
      </c>
      <c r="I45" t="s">
        <v>195</v>
      </c>
    </row>
    <row r="46" spans="1:15" ht="15.75" customHeight="1">
      <c r="C46" t="s">
        <v>196</v>
      </c>
      <c r="E46" t="s">
        <v>197</v>
      </c>
      <c r="G46" t="s">
        <v>198</v>
      </c>
      <c r="K46" t="s">
        <v>196</v>
      </c>
      <c r="M46" t="s">
        <v>197</v>
      </c>
      <c r="O46" t="s">
        <v>198</v>
      </c>
    </row>
    <row r="47" spans="1:15">
      <c r="A47" t="s">
        <v>199</v>
      </c>
      <c r="C47" s="50">
        <v>1853</v>
      </c>
      <c r="E47" t="s">
        <v>642</v>
      </c>
      <c r="G47" t="s">
        <v>642</v>
      </c>
      <c r="I47" t="s">
        <v>199</v>
      </c>
      <c r="K47" s="50">
        <v>1916</v>
      </c>
      <c r="M47" t="s">
        <v>657</v>
      </c>
      <c r="O47" t="s">
        <v>657</v>
      </c>
    </row>
    <row r="48" spans="1:15">
      <c r="A48" t="s">
        <v>201</v>
      </c>
      <c r="C48" s="50">
        <v>1606</v>
      </c>
      <c r="E48" t="s">
        <v>409</v>
      </c>
      <c r="G48" t="s">
        <v>643</v>
      </c>
      <c r="I48" t="s">
        <v>201</v>
      </c>
      <c r="K48" s="50">
        <v>1432</v>
      </c>
      <c r="M48" t="s">
        <v>146</v>
      </c>
      <c r="O48" t="s">
        <v>419</v>
      </c>
    </row>
    <row r="52" spans="1:9">
      <c r="A52" t="s">
        <v>622</v>
      </c>
      <c r="I52" t="s">
        <v>622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8307-AC97-4B2A-AA51-E7D685D0119D}">
  <dimension ref="A1:A25"/>
  <sheetViews>
    <sheetView tabSelected="1" workbookViewId="0">
      <selection sqref="A1:A25"/>
    </sheetView>
  </sheetViews>
  <sheetFormatPr defaultRowHeight="15"/>
  <sheetData>
    <row r="1" spans="1:1">
      <c r="A1" s="97" t="s">
        <v>660</v>
      </c>
    </row>
    <row r="2" spans="1:1">
      <c r="A2" s="97" t="s">
        <v>661</v>
      </c>
    </row>
    <row r="3" spans="1:1">
      <c r="A3" s="97" t="s">
        <v>662</v>
      </c>
    </row>
    <row r="4" spans="1:1">
      <c r="A4" s="97" t="s">
        <v>663</v>
      </c>
    </row>
    <row r="5" spans="1:1">
      <c r="A5" s="97" t="s">
        <v>664</v>
      </c>
    </row>
    <row r="6" spans="1:1">
      <c r="A6" s="97" t="s">
        <v>665</v>
      </c>
    </row>
    <row r="7" spans="1:1">
      <c r="A7" s="97" t="s">
        <v>666</v>
      </c>
    </row>
    <row r="8" spans="1:1">
      <c r="A8" s="97" t="s">
        <v>667</v>
      </c>
    </row>
    <row r="9" spans="1:1">
      <c r="A9" s="97" t="s">
        <v>668</v>
      </c>
    </row>
    <row r="10" spans="1:1">
      <c r="A10" s="97" t="s">
        <v>669</v>
      </c>
    </row>
    <row r="11" spans="1:1">
      <c r="A11" s="97" t="s">
        <v>670</v>
      </c>
    </row>
    <row r="12" spans="1:1">
      <c r="A12" s="97" t="s">
        <v>671</v>
      </c>
    </row>
    <row r="13" spans="1:1">
      <c r="A13" s="96"/>
    </row>
    <row r="14" spans="1:1">
      <c r="A14" s="97" t="s">
        <v>672</v>
      </c>
    </row>
    <row r="15" spans="1:1">
      <c r="A15" s="97" t="s">
        <v>673</v>
      </c>
    </row>
    <row r="16" spans="1:1">
      <c r="A16" s="97" t="s">
        <v>674</v>
      </c>
    </row>
    <row r="17" spans="1:1">
      <c r="A17" s="97" t="s">
        <v>675</v>
      </c>
    </row>
    <row r="18" spans="1:1">
      <c r="A18" s="97" t="s">
        <v>676</v>
      </c>
    </row>
    <row r="19" spans="1:1">
      <c r="A19" s="97" t="s">
        <v>677</v>
      </c>
    </row>
    <row r="20" spans="1:1">
      <c r="A20" s="96"/>
    </row>
    <row r="21" spans="1:1">
      <c r="A21" s="97" t="s">
        <v>678</v>
      </c>
    </row>
    <row r="22" spans="1:1">
      <c r="A22" s="97" t="s">
        <v>679</v>
      </c>
    </row>
    <row r="23" spans="1:1">
      <c r="A23" s="96"/>
    </row>
    <row r="24" spans="1:1">
      <c r="A24" s="97" t="s">
        <v>680</v>
      </c>
    </row>
    <row r="25" spans="1:1">
      <c r="A25" s="98" t="s">
        <v>681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382A-B9A1-4B98-AE31-9E54F990E00D}">
  <dimension ref="A1:AT23"/>
  <sheetViews>
    <sheetView workbookViewId="0">
      <selection activeCell="C2" sqref="A2:AT23"/>
    </sheetView>
  </sheetViews>
  <sheetFormatPr defaultRowHeight="15"/>
  <sheetData>
    <row r="1" spans="1:46">
      <c r="A1" t="s">
        <v>0</v>
      </c>
      <c r="B1" t="s">
        <v>1</v>
      </c>
      <c r="C1" s="1" t="s">
        <v>2</v>
      </c>
      <c r="D1" t="s">
        <v>3</v>
      </c>
      <c r="E1" t="s">
        <v>299</v>
      </c>
      <c r="F1" t="s">
        <v>4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98</v>
      </c>
      <c r="W1" t="s">
        <v>122</v>
      </c>
      <c r="X1" t="s">
        <v>99</v>
      </c>
      <c r="Y1" t="s">
        <v>352</v>
      </c>
      <c r="Z1" t="s">
        <v>123</v>
      </c>
      <c r="AA1" t="s">
        <v>97</v>
      </c>
      <c r="AB1" t="s">
        <v>124</v>
      </c>
      <c r="AC1" t="s">
        <v>42</v>
      </c>
      <c r="AD1" t="s">
        <v>43</v>
      </c>
      <c r="AE1" t="s">
        <v>44</v>
      </c>
      <c r="AF1" t="s">
        <v>45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395</v>
      </c>
      <c r="AR1" t="s">
        <v>396</v>
      </c>
      <c r="AS1" t="s">
        <v>411</v>
      </c>
      <c r="AT1" t="s">
        <v>412</v>
      </c>
    </row>
    <row r="2" spans="1:46">
      <c r="A2">
        <v>2020</v>
      </c>
      <c r="B2">
        <v>1</v>
      </c>
      <c r="C2" s="2">
        <v>0</v>
      </c>
      <c r="D2" t="s">
        <v>9</v>
      </c>
      <c r="E2">
        <v>0.54</v>
      </c>
      <c r="F2">
        <v>0.42</v>
      </c>
      <c r="G2" s="3">
        <f>STANDARDIZE(F2,AVERAGE(F2:F23),_xlfn.STDEV.S(F2:F23))</f>
        <v>-0.2002369854987931</v>
      </c>
      <c r="H2">
        <f>_xlfn.RANK.AVG(F2,F2:F23)</f>
        <v>13</v>
      </c>
      <c r="I2">
        <f>_xlfn.RANK.AVG(G2,G2:G23)</f>
        <v>13</v>
      </c>
      <c r="J2">
        <v>0.68</v>
      </c>
      <c r="K2" s="3">
        <f>STANDARDIZE(J2,AVERAGE(J2:J23),_xlfn.STDEV.S(J2:J23))</f>
        <v>0.68000382078682153</v>
      </c>
      <c r="L2">
        <f>_xlfn.RANK.AVG(J2,J2:J23)</f>
        <v>7.5</v>
      </c>
      <c r="M2">
        <f>_xlfn.RANK.AVG(K2,K2:K23)</f>
        <v>7.5</v>
      </c>
      <c r="N2">
        <f>AVERAGE(F2,J2)</f>
        <v>0.55000000000000004</v>
      </c>
      <c r="O2" s="3">
        <f>STANDARDIZE(N2,AVERAGE(N2:N23),_xlfn.STDEV.S(N2:N23))</f>
        <v>0.22913426980379251</v>
      </c>
      <c r="P2">
        <f>_xlfn.RANK.AVG(N2,N2:N23)</f>
        <v>10.5</v>
      </c>
      <c r="Q2">
        <f>_xlfn.RANK.AVG(O2,O2:O23)</f>
        <v>10.5</v>
      </c>
      <c r="R2" s="3">
        <v>-0.81652170000000002</v>
      </c>
      <c r="S2" s="3">
        <f>STANDARDIZE(R2,AVERAGE(R2:R23),_xlfn.STDEV.S(R2:R23))</f>
        <v>0.53148476771825537</v>
      </c>
      <c r="T2">
        <f>_xlfn.RANK.AVG(R2,R2:R23)</f>
        <v>8</v>
      </c>
      <c r="U2">
        <f>_xlfn.RANK.AVG(S2,S2:S23)</f>
        <v>8</v>
      </c>
      <c r="V2" s="3">
        <v>-0.83199846664983335</v>
      </c>
      <c r="W2" s="3">
        <f>_xlfn.RANK.AVG(V2,V2:V23)</f>
        <v>7</v>
      </c>
      <c r="X2" s="3">
        <v>-0.81581628330349998</v>
      </c>
      <c r="Y2" s="3">
        <f>STANDARDIZE(X2,AVERAGE(X2:X23),_xlfn.STDEV.S(X2:X23))</f>
        <v>0.48280447616975314</v>
      </c>
      <c r="Z2" s="3">
        <f>_xlfn.RANK.AVG(X2,X2:X23)</f>
        <v>8</v>
      </c>
      <c r="AA2" s="3">
        <v>-0.81827849999516677</v>
      </c>
      <c r="AB2" s="3">
        <f>_xlfn.RANK.AVG(AA2,AA2:AA23)</f>
        <v>9</v>
      </c>
      <c r="AC2">
        <v>-18</v>
      </c>
      <c r="AD2" s="3">
        <f>STANDARDIZE(AC2,AVERAGE(AC2:AC23),_xlfn.STDEV.S(AC2:AC23))</f>
        <v>0.27368424620293486</v>
      </c>
      <c r="AE2">
        <f>_xlfn.RANK.AVG(AC2,AC2:AC23)</f>
        <v>10</v>
      </c>
      <c r="AF2">
        <f>_xlfn.RANK.AVG(AD2,AD2:AD23)</f>
        <v>10</v>
      </c>
      <c r="AG2">
        <v>0.3599</v>
      </c>
      <c r="AH2" s="3">
        <f>STANDARDIZE(AG2,AVERAGE(AG2:AG23),_xlfn.STDEV.S(AG2:AG23))</f>
        <v>-1.9588967550689271</v>
      </c>
      <c r="AI2">
        <f>_xlfn.RANK.AVG(AG2,AG2:AG23)</f>
        <v>18</v>
      </c>
      <c r="AJ2">
        <f>_xlfn.RANK.AVG(AH2,AH2:AH23)</f>
        <v>18</v>
      </c>
      <c r="AK2">
        <v>3.4349999999999999E-2</v>
      </c>
      <c r="AL2" s="3">
        <f>STANDARDIZE(AK2,AVERAGE(AK2:AK23),_xlfn.STDEV.S(AK2:AK23))</f>
        <v>0.41764966966654798</v>
      </c>
      <c r="AM2">
        <f>_xlfn.RANK.AVG(AK2,AK2:AK23)</f>
        <v>1</v>
      </c>
      <c r="AN2">
        <f>_xlfn.RANK.AVG(AL2,AL2:AL23)</f>
        <v>1</v>
      </c>
      <c r="AO2">
        <v>0.97960000000000003</v>
      </c>
      <c r="AP2">
        <v>-0.13919999999999999</v>
      </c>
      <c r="AQ2">
        <f>STANDARDIZE(AO2,AVERAGE(AO2:AO23),_xlfn.STDEV.S(AO2:AO23))</f>
        <v>-0.83100663077275649</v>
      </c>
      <c r="AR2">
        <f>STANDARDIZE(AP2,AVERAGE(AP2:AP23),_xlfn.STDEV.S(AP2:AP23))</f>
        <v>0.52477529064133799</v>
      </c>
      <c r="AS2">
        <f>_xlfn.RANK.AVG(AO2,AO2:AO23)</f>
        <v>14</v>
      </c>
      <c r="AT2">
        <f>_xlfn.RANK.AVG(AP2,AP2:AP23)</f>
        <v>8</v>
      </c>
    </row>
    <row r="3" spans="1:46">
      <c r="A3">
        <v>2017</v>
      </c>
      <c r="B3">
        <v>4</v>
      </c>
      <c r="C3" s="2">
        <v>2</v>
      </c>
      <c r="D3" t="s">
        <v>13</v>
      </c>
      <c r="E3">
        <v>0.66</v>
      </c>
      <c r="F3">
        <v>0.4</v>
      </c>
      <c r="G3" s="3">
        <f>STANDARDIZE(F3,AVERAGE(F2:F23),_xlfn.STDEV.S(F2:F23))</f>
        <v>-0.29600250030256364</v>
      </c>
      <c r="H3">
        <f>_xlfn.RANK.AVG(F3,F2:F23)</f>
        <v>14</v>
      </c>
      <c r="I3">
        <f>_xlfn.RANK.AVG(G3,G2:G23)</f>
        <v>14</v>
      </c>
      <c r="J3">
        <v>0.64</v>
      </c>
      <c r="K3" s="3">
        <f>STANDARDIZE(J3,AVERAGE(J2:J23),_xlfn.STDEV.S(J2:J23))</f>
        <v>0.47453504040519195</v>
      </c>
      <c r="L3">
        <f>_xlfn.RANK.AVG(J3,J2:J23)</f>
        <v>9</v>
      </c>
      <c r="M3">
        <f>_xlfn.RANK.AVG(K3,K2:K23)</f>
        <v>9</v>
      </c>
      <c r="N3">
        <f>AVERAGE(F3,J3)</f>
        <v>0.52</v>
      </c>
      <c r="O3" s="3">
        <f>STANDARDIZE(N3,AVERAGE(N2:N23),_xlfn.STDEV.S(N2:N23))</f>
        <v>6.5094963012441276E-2</v>
      </c>
      <c r="P3">
        <f>_xlfn.RANK.AVG(N3,N2:N23)</f>
        <v>12.5</v>
      </c>
      <c r="Q3">
        <f>_xlfn.RANK.AVG(O3,O2:O23)</f>
        <v>12.5</v>
      </c>
      <c r="R3" s="3">
        <v>-0.62544599999999995</v>
      </c>
      <c r="S3" s="3">
        <f>STANDARDIZE(R3,AVERAGE(R2:R23),_xlfn.STDEV.S(R2:R23))</f>
        <v>1.2379196363274281</v>
      </c>
      <c r="T3">
        <f>_xlfn.RANK.AVG(R3,R2:R23)</f>
        <v>1</v>
      </c>
      <c r="U3">
        <f>_xlfn.RANK.AVG(S3,S2:S23)</f>
        <v>1</v>
      </c>
      <c r="V3" s="3">
        <v>-0.7015135666586666</v>
      </c>
      <c r="W3" s="3">
        <f>_xlfn.RANK.AVG(V3,V2:V23)</f>
        <v>2</v>
      </c>
      <c r="X3" s="3">
        <v>-0.58819479999766666</v>
      </c>
      <c r="Y3" s="3">
        <f>STANDARDIZE(X3,AVERAGE(X2:X23),_xlfn.STDEV.S(X2:X23))</f>
        <v>1.1349234187635828</v>
      </c>
      <c r="Z3" s="3">
        <f>_xlfn.RANK.AVG(X3,X2:X23)</f>
        <v>1</v>
      </c>
      <c r="AA3" s="3">
        <v>-0.59411191664783336</v>
      </c>
      <c r="AB3" s="3">
        <f>_xlfn.RANK.AVG(AA3,AA2:AA23)</f>
        <v>2</v>
      </c>
      <c r="AC3">
        <v>-10</v>
      </c>
      <c r="AD3" s="3">
        <f>STANDARDIZE(AC3,AVERAGE(AC2:AC23),_xlfn.STDEV.S(AC2:AC23))</f>
        <v>1.1494738340523263</v>
      </c>
      <c r="AE3">
        <f>_xlfn.RANK.AVG(AC3,AC2:AC23)</f>
        <v>3</v>
      </c>
      <c r="AF3">
        <f>_xlfn.RANK.AVG(AD3,AD2:AD23)</f>
        <v>3</v>
      </c>
      <c r="AG3">
        <v>0.92579999999999996</v>
      </c>
      <c r="AH3" s="3">
        <f>STANDARDIZE(AG3,AVERAGE(AG2:AG23),_xlfn.STDEV.S(AG2:AG23))</f>
        <v>-0.27196410767087553</v>
      </c>
      <c r="AI3">
        <f>_xlfn.RANK.AVG(AG3,AG2:AG23)</f>
        <v>12</v>
      </c>
      <c r="AJ3">
        <f>_xlfn.RANK.AVG(AH3,AH2:AH23)</f>
        <v>12</v>
      </c>
      <c r="AK3">
        <v>-0.37440000000000001</v>
      </c>
      <c r="AL3" s="3">
        <f>STANDARDIZE(AK3,AVERAGE(AK2:AK23),_xlfn.STDEV.S(AK2:AK23))</f>
        <v>0.2066481422157386</v>
      </c>
      <c r="AM3">
        <f>_xlfn.RANK.AVG(AK3,AK2:AK23)</f>
        <v>12</v>
      </c>
      <c r="AN3">
        <f>_xlfn.RANK.AVG(AL3,AL2:AL23)</f>
        <v>12</v>
      </c>
      <c r="AO3">
        <v>1.2529999999999999</v>
      </c>
      <c r="AP3">
        <v>-0.1118</v>
      </c>
      <c r="AQ3">
        <f>STANDARDIZE(AO3,AVERAGE(AO2:AO23),_xlfn.STDEV.S(AO2:AO23))</f>
        <v>0.15883963120446323</v>
      </c>
      <c r="AR3">
        <f>STANDARDIZE(AP3,AVERAGE(AP2:AP23),_xlfn.STDEV.S(AP2:AP23))</f>
        <v>0.660907780316079</v>
      </c>
      <c r="AS3">
        <f>_xlfn.RANK.AVG(AO3,AO2:AO23)</f>
        <v>10</v>
      </c>
      <c r="AT3">
        <f>_xlfn.RANK.AVG(AP3,AP2:AP23)</f>
        <v>4</v>
      </c>
    </row>
    <row r="4" spans="1:46">
      <c r="A4">
        <v>2008</v>
      </c>
      <c r="B4">
        <v>13</v>
      </c>
      <c r="C4" s="2">
        <v>5</v>
      </c>
      <c r="D4" t="s">
        <v>26</v>
      </c>
      <c r="E4">
        <v>0.2</v>
      </c>
      <c r="F4">
        <v>0.06</v>
      </c>
      <c r="G4" s="3">
        <f>STANDARDIZE(F4,AVERAGE(F2:F23),_xlfn.STDEV.S(F2:F23))</f>
        <v>-1.9240162519666666</v>
      </c>
      <c r="H4">
        <f>_xlfn.RANK.AVG(F4,F2:F23)</f>
        <v>22</v>
      </c>
      <c r="I4">
        <f>_xlfn.RANK.AVG(G4,G2:G23)</f>
        <v>22</v>
      </c>
      <c r="J4">
        <v>0.18</v>
      </c>
      <c r="K4" s="3">
        <f>STANDARDIZE(J4,AVERAGE(J2:J23),_xlfn.STDEV.S(J2:J23))</f>
        <v>-1.8883559339835456</v>
      </c>
      <c r="L4">
        <f>_xlfn.RANK.AVG(J4,J2:J23)</f>
        <v>20</v>
      </c>
      <c r="M4">
        <f>_xlfn.RANK.AVG(K4,K2:K23)</f>
        <v>20</v>
      </c>
      <c r="N4">
        <f>AVERAGE(F4,J4)</f>
        <v>0.12</v>
      </c>
      <c r="O4" s="3">
        <f>STANDARDIZE(N4,AVERAGE(N2:N23),_xlfn.STDEV.S(N2:N23))</f>
        <v>-2.1220957942055731</v>
      </c>
      <c r="P4">
        <f>_xlfn.RANK.AVG(N4,N2:N23)</f>
        <v>21</v>
      </c>
      <c r="Q4">
        <f>_xlfn.RANK.AVG(O4,O2:O23)</f>
        <v>21</v>
      </c>
      <c r="R4" s="3">
        <v>-1.3786727000000001</v>
      </c>
      <c r="S4" s="3">
        <f>STANDARDIZE(R4,AVERAGE(R2:R23),_xlfn.STDEV.S(R2:R23))</f>
        <v>-1.5468698730001351</v>
      </c>
      <c r="T4">
        <f>_xlfn.RANK.AVG(R4,R2:R23)</f>
        <v>20</v>
      </c>
      <c r="U4">
        <f>_xlfn.RANK.AVG(S4,S2:S23)</f>
        <v>20</v>
      </c>
      <c r="V4" s="3">
        <v>-1.3671970833483333</v>
      </c>
      <c r="W4" s="3">
        <f>_xlfn.RANK.AVG(V4,V2:V23)</f>
        <v>19</v>
      </c>
      <c r="X4" s="3">
        <v>-1.4488156000566665</v>
      </c>
      <c r="Y4" s="3">
        <f>STANDARDIZE(X4,AVERAGE(X2:X23),_xlfn.STDEV.S(X2:X23))</f>
        <v>-1.3306923832152808</v>
      </c>
      <c r="Z4" s="3">
        <f>_xlfn.RANK.AVG(X4,X2:X23)</f>
        <v>20</v>
      </c>
      <c r="AA4" s="3">
        <v>-1.7617831832266668</v>
      </c>
      <c r="AB4" s="3">
        <f>_xlfn.RANK.AVG(AA4,AA2:AA23)</f>
        <v>20</v>
      </c>
      <c r="AC4">
        <v>-16</v>
      </c>
      <c r="AD4" s="3">
        <f>STANDARDIZE(AC4,AVERAGE(AC2:AC23),_xlfn.STDEV.S(AC2:AC23))</f>
        <v>0.49263164316528274</v>
      </c>
      <c r="AE4">
        <f>_xlfn.RANK.AVG(AC4,AC2:AC23)</f>
        <v>7</v>
      </c>
      <c r="AF4">
        <f>_xlfn.RANK.AVG(AD4,AD2:AD23)</f>
        <v>7</v>
      </c>
      <c r="AH4" s="3"/>
      <c r="AL4" s="3"/>
    </row>
    <row r="5" spans="1:46">
      <c r="A5">
        <v>2008</v>
      </c>
      <c r="B5">
        <v>13</v>
      </c>
      <c r="C5" s="2">
        <v>11</v>
      </c>
      <c r="D5" t="s">
        <v>18</v>
      </c>
      <c r="E5">
        <v>0.5</v>
      </c>
      <c r="F5">
        <v>0.52</v>
      </c>
      <c r="G5" s="3">
        <f>STANDARDIZE(F5,AVERAGE(F2:F23),_xlfn.STDEV.S(F2:F23))</f>
        <v>0.27859058852006086</v>
      </c>
      <c r="H5">
        <f>_xlfn.RANK.AVG(F5,F2:F23)</f>
        <v>10</v>
      </c>
      <c r="I5">
        <f>_xlfn.RANK.AVG(G5,G2:G23)</f>
        <v>10</v>
      </c>
      <c r="J5">
        <v>0.68</v>
      </c>
      <c r="K5" s="3">
        <f>STANDARDIZE(J5,AVERAGE(J2:J23),_xlfn.STDEV.S(J2:J23))</f>
        <v>0.68000382078682153</v>
      </c>
      <c r="L5">
        <f>_xlfn.RANK.AVG(J5,J2:J23)</f>
        <v>7.5</v>
      </c>
      <c r="M5">
        <f>_xlfn.RANK.AVG(K5,K2:K23)</f>
        <v>7.5</v>
      </c>
      <c r="N5">
        <f>AVERAGE(F5,J5)</f>
        <v>0.60000000000000009</v>
      </c>
      <c r="O5" s="3">
        <f>STANDARDIZE(N5,AVERAGE(N2:N23),_xlfn.STDEV.S(N2:N23))</f>
        <v>0.50253311445604454</v>
      </c>
      <c r="P5">
        <f>_xlfn.RANK.AVG(N5,N2:N23)</f>
        <v>9</v>
      </c>
      <c r="Q5">
        <f>_xlfn.RANK.AVG(O5,O2:O23)</f>
        <v>9</v>
      </c>
      <c r="R5" s="3">
        <v>-0.91551963987899998</v>
      </c>
      <c r="S5" s="3">
        <f>STANDARDIZE(R5,AVERAGE(R2:R23),_xlfn.STDEV.S(R2:R23))</f>
        <v>0.16547487399027166</v>
      </c>
      <c r="T5">
        <f>_xlfn.RANK.AVG(R5,R2:R23)</f>
        <v>10</v>
      </c>
      <c r="U5">
        <f>_xlfn.RANK.AVG(S5,S2:S23)</f>
        <v>10</v>
      </c>
      <c r="V5" s="3">
        <v>-0.9217923063915</v>
      </c>
      <c r="W5" s="3">
        <f>_xlfn.RANK.AVG(V5,V2:V23)</f>
        <v>11</v>
      </c>
      <c r="X5" s="3">
        <v>-0.94212636460199983</v>
      </c>
      <c r="Y5" s="3">
        <f>STANDARDIZE(X5,AVERAGE(X2:X23),_xlfn.STDEV.S(X2:X23))</f>
        <v>0.12093530872984701</v>
      </c>
      <c r="Z5" s="3">
        <f>_xlfn.RANK.AVG(X5,X2:X23)</f>
        <v>13</v>
      </c>
      <c r="AA5" s="3">
        <v>-1.0486334754111666</v>
      </c>
      <c r="AB5" s="3">
        <f>_xlfn.RANK.AVG(AA5,AA2:AA23)</f>
        <v>16</v>
      </c>
      <c r="AD5" s="3"/>
      <c r="AG5">
        <v>1.413</v>
      </c>
      <c r="AH5" s="3">
        <f>STANDARDIZE(AG5,AVERAGE(AG2:AG23),_xlfn.STDEV.S(AG2:AG23))</f>
        <v>1.1803659609142649</v>
      </c>
      <c r="AI5">
        <f>_xlfn.RANK.AVG(AG5,AG2:AG23)</f>
        <v>3</v>
      </c>
      <c r="AJ5">
        <f>_xlfn.RANK.AVG(AH5,AH2:AH23)</f>
        <v>3</v>
      </c>
      <c r="AK5">
        <v>-0.1125</v>
      </c>
      <c r="AL5" s="3">
        <f>STANDARDIZE(AK5,AVERAGE(AK2:AK23),_xlfn.STDEV.S(AK2:AK23))</f>
        <v>0.34184398329064253</v>
      </c>
      <c r="AM5">
        <f>_xlfn.RANK.AVG(AK5,AK2:AK23)</f>
        <v>3</v>
      </c>
      <c r="AN5">
        <f>_xlfn.RANK.AVG(AL5,AL2:AL23)</f>
        <v>3</v>
      </c>
      <c r="AO5">
        <v>1.421</v>
      </c>
      <c r="AP5">
        <v>-3.823E-2</v>
      </c>
      <c r="AQ5">
        <f>STANDARDIZE(AO5,AVERAGE(AO2:AO23),_xlfn.STDEV.S(AO2:AO23))</f>
        <v>0.76708459101489901</v>
      </c>
      <c r="AR5">
        <f>STANDARDIZE(AP5,AVERAGE(AP2:AP23),_xlfn.STDEV.S(AP2:AP23))</f>
        <v>1.026428483431798</v>
      </c>
      <c r="AS5">
        <f>_xlfn.RANK.AVG(AO5,AO2:AO23)</f>
        <v>5</v>
      </c>
      <c r="AT5">
        <f>_xlfn.RANK.AVG(AP5,AP2:AP23)</f>
        <v>1</v>
      </c>
    </row>
    <row r="6" spans="1:46">
      <c r="A6">
        <v>2003</v>
      </c>
      <c r="B6">
        <v>18</v>
      </c>
      <c r="C6" s="2">
        <v>9</v>
      </c>
      <c r="D6" t="s">
        <v>17</v>
      </c>
      <c r="E6">
        <v>0.36</v>
      </c>
      <c r="F6">
        <v>0.6</v>
      </c>
      <c r="G6" s="3">
        <f>STANDARDIZE(F6,AVERAGE(F2:F23),_xlfn.STDEV.S(F2:F23))</f>
        <v>0.66165264773514365</v>
      </c>
      <c r="H6">
        <f>_xlfn.RANK.AVG(F6,F2:F23)</f>
        <v>9</v>
      </c>
      <c r="I6">
        <f>_xlfn.RANK.AVG(G6,G2:G23)</f>
        <v>9</v>
      </c>
      <c r="J6">
        <v>0.5</v>
      </c>
      <c r="K6" s="3">
        <f>STANDARDIZE(J6,AVERAGE(J2:J23),_xlfn.STDEV.S(J2:J23))</f>
        <v>-0.24460569093051082</v>
      </c>
      <c r="L6">
        <f>_xlfn.RANK.AVG(J6,J2:J23)</f>
        <v>13</v>
      </c>
      <c r="M6">
        <f>_xlfn.RANK.AVG(K6,K2:K23)</f>
        <v>13</v>
      </c>
      <c r="N6">
        <f>AVERAGE(F6,J6)</f>
        <v>0.55000000000000004</v>
      </c>
      <c r="O6" s="3">
        <f>STANDARDIZE(N6,AVERAGE(N2:N23),_xlfn.STDEV.S(N2:N23))</f>
        <v>0.22913426980379251</v>
      </c>
      <c r="P6">
        <f>_xlfn.RANK.AVG(N6,N2:N23)</f>
        <v>10.5</v>
      </c>
      <c r="Q6">
        <f>_xlfn.RANK.AVG(O6,O2:O23)</f>
        <v>10.5</v>
      </c>
      <c r="R6" s="3">
        <v>-1.7678678000000001</v>
      </c>
      <c r="S6" s="3">
        <f>STANDARDIZE(R6,AVERAGE(R2:R23),_xlfn.STDEV.S(R2:R23))</f>
        <v>-2.9857812015041456</v>
      </c>
      <c r="T6">
        <f>_xlfn.RANK.AVG(R6,R2:R23)</f>
        <v>21</v>
      </c>
      <c r="U6">
        <f>_xlfn.RANK.AVG(S6,S2:S23)</f>
        <v>21</v>
      </c>
      <c r="V6" s="3">
        <v>-1.8020409999883331</v>
      </c>
      <c r="W6" s="3">
        <f>_xlfn.RANK.AVG(V6,V2:V23)</f>
        <v>21</v>
      </c>
      <c r="X6" s="3">
        <v>-2.1208372166916667</v>
      </c>
      <c r="Y6" s="3">
        <f>STANDARDIZE(X6,AVERAGE(X2:X23),_xlfn.STDEV.S(X2:X23))</f>
        <v>-3.2559852847266622</v>
      </c>
      <c r="Z6" s="3">
        <f>_xlfn.RANK.AVG(X6,X2:X23)</f>
        <v>21</v>
      </c>
      <c r="AA6" s="3">
        <v>-2.1112661499850001</v>
      </c>
      <c r="AB6" s="3">
        <f>_xlfn.RANK.AVG(AA6,AA2:AA23)</f>
        <v>21</v>
      </c>
      <c r="AC6">
        <v>-35</v>
      </c>
      <c r="AD6" s="3">
        <f>STANDARDIZE(AC6,AVERAGE(AC2:AC23),_xlfn.STDEV.S(AC2:AC23))</f>
        <v>-1.5873686279770221</v>
      </c>
      <c r="AE6">
        <f>_xlfn.RANK.AVG(AC6,AC2:AC23)</f>
        <v>17</v>
      </c>
      <c r="AF6">
        <f>_xlfn.RANK.AVG(AD6,AD2:AD23)</f>
        <v>17</v>
      </c>
      <c r="AG6">
        <v>1.3029999999999999</v>
      </c>
      <c r="AH6" s="3">
        <f>STANDARDIZE(AG6,AVERAGE(AG2:AG23),_xlfn.STDEV.S(AG2:AG23))</f>
        <v>0.85245892572468041</v>
      </c>
      <c r="AI6">
        <f>_xlfn.RANK.AVG(AG6,AG2:AG23)</f>
        <v>4</v>
      </c>
      <c r="AJ6">
        <f>_xlfn.RANK.AVG(AH6,AH2:AH23)</f>
        <v>4</v>
      </c>
      <c r="AK6">
        <v>-0.22309999999999999</v>
      </c>
      <c r="AL6" s="3">
        <f>STANDARDIZE(AK6,AVERAGE(AK2:AK23),_xlfn.STDEV.S(AK2:AK23))</f>
        <v>0.28475097060303517</v>
      </c>
      <c r="AM6">
        <f>_xlfn.RANK.AVG(AK6,AK2:AK23)</f>
        <v>10</v>
      </c>
      <c r="AN6">
        <f>_xlfn.RANK.AVG(AL6,AL2:AL23)</f>
        <v>10</v>
      </c>
      <c r="AO6">
        <v>1.39</v>
      </c>
      <c r="AP6">
        <v>-0.13189999999999999</v>
      </c>
      <c r="AQ6">
        <f>STANDARDIZE(AO6,AVERAGE(AO2:AO23),_xlfn.STDEV.S(AO2:AO23))</f>
        <v>0.6548489139070206</v>
      </c>
      <c r="AR6">
        <f>STANDARDIZE(AP6,AVERAGE(AP2:AP23),_xlfn.STDEV.S(AP2:AP23))</f>
        <v>0.56104416562767412</v>
      </c>
      <c r="AS6">
        <f>_xlfn.RANK.AVG(AO6,AO2:AO23)</f>
        <v>6</v>
      </c>
      <c r="AT6">
        <f>_xlfn.RANK.AVG(AP6,AP2:AP23)</f>
        <v>6</v>
      </c>
    </row>
    <row r="7" spans="1:46">
      <c r="A7">
        <v>2008</v>
      </c>
      <c r="B7">
        <v>13</v>
      </c>
      <c r="C7" s="2">
        <v>6</v>
      </c>
      <c r="D7" t="s">
        <v>7</v>
      </c>
      <c r="E7">
        <v>0.38</v>
      </c>
      <c r="F7">
        <v>0.32</v>
      </c>
      <c r="G7" s="3">
        <f>STANDARDIZE(F7,AVERAGE(F2:F23),_xlfn.STDEV.S(F2:F23))</f>
        <v>-0.67906455951764677</v>
      </c>
      <c r="H7">
        <f>_xlfn.RANK.AVG(F7,F2:F23)</f>
        <v>16</v>
      </c>
      <c r="I7">
        <f>_xlfn.RANK.AVG(G7,G2:G23)</f>
        <v>16</v>
      </c>
      <c r="K7" s="3"/>
      <c r="O7" s="3"/>
      <c r="R7" s="3">
        <v>-0.74264199985150003</v>
      </c>
      <c r="S7" s="3">
        <f>STANDARDIZE(R7,AVERAGE(R2:R23),_xlfn.STDEV.S(R2:R23))</f>
        <v>0.80462884761585962</v>
      </c>
      <c r="T7">
        <f>_xlfn.RANK.AVG(R7,R2:R23)</f>
        <v>5</v>
      </c>
      <c r="U7">
        <f>_xlfn.RANK.AVG(S7,S2:S23)</f>
        <v>5</v>
      </c>
      <c r="V7" s="3">
        <v>-0.73859046667350003</v>
      </c>
      <c r="W7" s="3">
        <f>_xlfn.RANK.AVG(V7,V2:V23)</f>
        <v>5</v>
      </c>
      <c r="X7" s="3">
        <v>-0.73473958325733335</v>
      </c>
      <c r="Y7" s="3">
        <f>STANDARDIZE(X7,AVERAGE(X2:X23),_xlfn.STDEV.S(X2:X23))</f>
        <v>0.7150833065122506</v>
      </c>
      <c r="Z7" s="3">
        <f>_xlfn.RANK.AVG(X7,X2:X23)</f>
        <v>5</v>
      </c>
      <c r="AA7" s="3">
        <v>-0.82705946658566665</v>
      </c>
      <c r="AB7" s="3">
        <f>_xlfn.RANK.AVG(AA7,AA2:AA23)</f>
        <v>10</v>
      </c>
      <c r="AD7" s="3"/>
      <c r="AG7">
        <v>1.0840000000000001</v>
      </c>
      <c r="AH7" s="3">
        <f>STANDARDIZE(AG7,AVERAGE(AG2:AG23),_xlfn.STDEV.S(AG2:AG23))</f>
        <v>0.19962582839269047</v>
      </c>
      <c r="AI7">
        <f>_xlfn.RANK.AVG(AG7,AG2:AG23)</f>
        <v>8</v>
      </c>
      <c r="AJ7">
        <f>_xlfn.RANK.AVG(AH7,AH2:AH23)</f>
        <v>8</v>
      </c>
      <c r="AK7">
        <v>-0.32650000000000001</v>
      </c>
      <c r="AL7" s="3">
        <f>STANDARDIZE(AK7,AVERAGE(AK2:AK23),_xlfn.STDEV.S(AK2:AK23))</f>
        <v>0.23137468206868972</v>
      </c>
      <c r="AM7">
        <f>_xlfn.RANK.AVG(AK7,AK2:AK23)</f>
        <v>11</v>
      </c>
      <c r="AN7">
        <f>_xlfn.RANK.AVG(AL7,AL2:AL23)</f>
        <v>11</v>
      </c>
      <c r="AO7">
        <v>0.96389999999999998</v>
      </c>
      <c r="AP7">
        <v>-0.25280000000000002</v>
      </c>
      <c r="AQ7">
        <f>STANDARDIZE(AO7,AVERAGE(AO2:AO23),_xlfn.STDEV.S(AO2:AO23))</f>
        <v>-0.88784857046932708</v>
      </c>
      <c r="AR7">
        <f>STANDARDIZE(AP7,AVERAGE(AP2:AP23),_xlfn.STDEV.S(AP2:AP23))</f>
        <v>-3.9628024214523022E-2</v>
      </c>
      <c r="AS7">
        <f>_xlfn.RANK.AVG(AO7,AO2:AO23)</f>
        <v>16</v>
      </c>
      <c r="AT7">
        <f>_xlfn.RANK.AVG(AP7,AP2:AP23)</f>
        <v>13</v>
      </c>
    </row>
    <row r="8" spans="1:46">
      <c r="A8">
        <v>2003</v>
      </c>
      <c r="B8">
        <v>18</v>
      </c>
      <c r="C8" s="2">
        <v>6</v>
      </c>
      <c r="D8" t="s">
        <v>16</v>
      </c>
      <c r="E8">
        <v>0.44</v>
      </c>
      <c r="F8">
        <v>0.44</v>
      </c>
      <c r="G8" s="3">
        <f>STANDARDIZE(F8,AVERAGE(F2:F23),_xlfn.STDEV.S(F2:F23))</f>
        <v>-0.10447147069502224</v>
      </c>
      <c r="H8">
        <f>_xlfn.RANK.AVG(F8,F2:F23)</f>
        <v>11.5</v>
      </c>
      <c r="I8">
        <f>_xlfn.RANK.AVG(G8,G2:G23)</f>
        <v>11.5</v>
      </c>
      <c r="J8">
        <v>0.44</v>
      </c>
      <c r="K8" s="3">
        <f>STANDARDIZE(J8,AVERAGE(J2:J23),_xlfn.STDEV.S(J2:J23))</f>
        <v>-0.55280886150295483</v>
      </c>
      <c r="L8">
        <f>_xlfn.RANK.AVG(J8,J2:J23)</f>
        <v>16</v>
      </c>
      <c r="M8">
        <f>_xlfn.RANK.AVG(K8,K2:K23)</f>
        <v>16</v>
      </c>
      <c r="N8">
        <f t="shared" ref="N8:N23" si="0">AVERAGE(F8,J8)</f>
        <v>0.44</v>
      </c>
      <c r="O8" s="3">
        <f>STANDARDIZE(N8,AVERAGE(N2:N23),_xlfn.STDEV.S(N2:N23))</f>
        <v>-0.37234318843116165</v>
      </c>
      <c r="P8">
        <f>_xlfn.RANK.AVG(N8,N2:N23)</f>
        <v>14</v>
      </c>
      <c r="Q8">
        <f>_xlfn.RANK.AVG(O8,O2:O23)</f>
        <v>14</v>
      </c>
      <c r="R8" s="3">
        <v>-1.03592781839</v>
      </c>
      <c r="S8" s="3">
        <f>STANDARDIZE(R8,AVERAGE(R2:R23),_xlfn.STDEV.S(R2:R23))</f>
        <v>-0.27969181003018784</v>
      </c>
      <c r="T8">
        <f>_xlfn.RANK.AVG(R8,R2:R23)</f>
        <v>15</v>
      </c>
      <c r="U8">
        <f>_xlfn.RANK.AVG(S8,S2:S23)</f>
        <v>15</v>
      </c>
      <c r="V8" s="3">
        <v>-1.0428895607981665</v>
      </c>
      <c r="W8" s="3">
        <f>_xlfn.RANK.AVG(V8,V2:V23)</f>
        <v>15</v>
      </c>
      <c r="X8" s="3">
        <v>-0.90733101096666646</v>
      </c>
      <c r="Y8" s="3">
        <f>STANDARDIZE(X8,AVERAGE(X2:X23),_xlfn.STDEV.S(X2:X23))</f>
        <v>0.22062145825451476</v>
      </c>
      <c r="Z8" s="3">
        <f>_xlfn.RANK.AVG(X8,X2:X23)</f>
        <v>11</v>
      </c>
      <c r="AA8" s="3">
        <v>-1.1932473906783334</v>
      </c>
      <c r="AB8" s="3">
        <f>_xlfn.RANK.AVG(AA8,AA2:AA23)</f>
        <v>17</v>
      </c>
      <c r="AC8">
        <v>-30</v>
      </c>
      <c r="AD8" s="3">
        <f>STANDARDIZE(AC8,AVERAGE(AC2:AC23),_xlfn.STDEV.S(AC2:AC23))</f>
        <v>-1.0400001355711523</v>
      </c>
      <c r="AE8">
        <f>_xlfn.RANK.AVG(AC8,AC2:AC23)</f>
        <v>14</v>
      </c>
      <c r="AF8">
        <f>_xlfn.RANK.AVG(AD8,AD2:AD23)</f>
        <v>14</v>
      </c>
      <c r="AG8">
        <v>1.139</v>
      </c>
      <c r="AH8" s="3">
        <f>STANDARDIZE(AG8,AVERAGE(AG2:AG23),_xlfn.STDEV.S(AG2:AG23))</f>
        <v>0.36357934598748237</v>
      </c>
      <c r="AI8">
        <f>_xlfn.RANK.AVG(AG8,AG2:AG23)</f>
        <v>5</v>
      </c>
      <c r="AJ8">
        <f>_xlfn.RANK.AVG(AH8,AH2:AH23)</f>
        <v>5</v>
      </c>
      <c r="AK8">
        <v>-8.3949999999999997E-2</v>
      </c>
      <c r="AL8" s="3">
        <f>STANDARDIZE(AK8,AVERAGE(AK2:AK23),_xlfn.STDEV.S(AK2:AK23))</f>
        <v>0.35658182698170215</v>
      </c>
      <c r="AM8">
        <f>_xlfn.RANK.AVG(AK8,AK2:AK23)</f>
        <v>2</v>
      </c>
      <c r="AN8">
        <f>_xlfn.RANK.AVG(AL8,AL2:AL23)</f>
        <v>2</v>
      </c>
      <c r="AO8">
        <v>1.3759999999999999</v>
      </c>
      <c r="AP8">
        <v>-0.09</v>
      </c>
      <c r="AQ8">
        <f>STANDARDIZE(AO8,AVERAGE(AO2:AO23),_xlfn.STDEV.S(AO2:AO23))</f>
        <v>0.60416183392281764</v>
      </c>
      <c r="AR8">
        <f>STANDARDIZE(AP8,AVERAGE(AP2:AP23),_xlfn.STDEV.S(AP2:AP23))</f>
        <v>0.76921757137116498</v>
      </c>
      <c r="AS8">
        <f>_xlfn.RANK.AVG(AO8,AO2:AO23)</f>
        <v>7</v>
      </c>
      <c r="AT8">
        <f>_xlfn.RANK.AVG(AP8,AP2:AP23)</f>
        <v>2</v>
      </c>
    </row>
    <row r="9" spans="1:46">
      <c r="A9">
        <v>2004</v>
      </c>
      <c r="B9">
        <v>17</v>
      </c>
      <c r="C9" s="2">
        <v>9</v>
      </c>
      <c r="D9" t="s">
        <v>21</v>
      </c>
      <c r="E9">
        <v>0.94</v>
      </c>
      <c r="F9">
        <v>0.76</v>
      </c>
      <c r="G9" s="3">
        <f>STANDARDIZE(F9,AVERAGE(F2:F23),_xlfn.STDEV.S(F2:F23))</f>
        <v>1.4277767661653098</v>
      </c>
      <c r="H9">
        <f>_xlfn.RANK.AVG(F9,F2:F23)</f>
        <v>1</v>
      </c>
      <c r="I9">
        <f>_xlfn.RANK.AVG(G9,G2:G23)</f>
        <v>1</v>
      </c>
      <c r="J9">
        <v>0.72</v>
      </c>
      <c r="K9" s="3">
        <f>STANDARDIZE(J9,AVERAGE(J2:J23),_xlfn.STDEV.S(J2:J23))</f>
        <v>0.8854726011684505</v>
      </c>
      <c r="L9">
        <f>_xlfn.RANK.AVG(J9,J2:J23)</f>
        <v>4.5</v>
      </c>
      <c r="M9">
        <f>_xlfn.RANK.AVG(K9,K2:K23)</f>
        <v>4.5</v>
      </c>
      <c r="N9">
        <f t="shared" si="0"/>
        <v>0.74</v>
      </c>
      <c r="O9" s="3">
        <f>STANDARDIZE(N9,AVERAGE(N2:N23),_xlfn.STDEV.S(N2:N23))</f>
        <v>1.2680498794823489</v>
      </c>
      <c r="P9">
        <f>_xlfn.RANK.AVG(N9,N2:N23)</f>
        <v>2</v>
      </c>
      <c r="Q9">
        <f>_xlfn.RANK.AVG(O9,O2:O23)</f>
        <v>2</v>
      </c>
      <c r="R9" s="3"/>
      <c r="S9" s="3"/>
      <c r="V9" s="3"/>
      <c r="W9" s="3"/>
      <c r="X9" s="3"/>
      <c r="Y9" s="3"/>
      <c r="Z9" s="3"/>
      <c r="AA9" s="3"/>
      <c r="AB9" s="3"/>
      <c r="AC9">
        <v>-14</v>
      </c>
      <c r="AD9" s="3">
        <f>STANDARDIZE(AC9,AVERAGE(AC2:AC23),_xlfn.STDEV.S(AC2:AC23))</f>
        <v>0.71157904012763062</v>
      </c>
      <c r="AE9">
        <f>_xlfn.RANK.AVG(AC9,AC2:AC23)</f>
        <v>4.5</v>
      </c>
      <c r="AF9">
        <f>_xlfn.RANK.AVG(AD9,AD2:AD23)</f>
        <v>4.5</v>
      </c>
      <c r="AG9">
        <v>1.1100000000000001</v>
      </c>
      <c r="AH9" s="3">
        <f>STANDARDIZE(AG9,AVERAGE(AG2:AG23),_xlfn.STDEV.S(AG2:AG23))</f>
        <v>0.27713112761931952</v>
      </c>
      <c r="AI9">
        <f>_xlfn.RANK.AVG(AG9,AG2:AG23)</f>
        <v>6</v>
      </c>
      <c r="AJ9">
        <f>_xlfn.RANK.AVG(AH9,AH2:AH23)</f>
        <v>6</v>
      </c>
      <c r="AK9">
        <v>-0.2001</v>
      </c>
      <c r="AL9" s="3">
        <f>STANDARDIZE(AK9,AVERAGE(AK2:AK23),_xlfn.STDEV.S(AK2:AK23))</f>
        <v>0.29662383942595533</v>
      </c>
      <c r="AM9">
        <f>_xlfn.RANK.AVG(AK9,AK2:AK23)</f>
        <v>9</v>
      </c>
      <c r="AN9">
        <f>_xlfn.RANK.AVG(AL9,AL2:AL23)</f>
        <v>9</v>
      </c>
      <c r="AO9">
        <v>1.4470000000000001</v>
      </c>
      <c r="AP9">
        <v>-0.20119999999999999</v>
      </c>
      <c r="AQ9">
        <f>STANDARDIZE(AO9,AVERAGE(AO2:AO23),_xlfn.STDEV.S(AO2:AO23))</f>
        <v>0.86121773955699021</v>
      </c>
      <c r="AR9">
        <f>STANDARDIZE(AP9,AVERAGE(AP2:AP23),_xlfn.STDEV.S(AP2:AP23))</f>
        <v>0.21673827020944211</v>
      </c>
      <c r="AS9">
        <f>_xlfn.RANK.AVG(AO9,AO2:AO23)</f>
        <v>2.5</v>
      </c>
      <c r="AT9">
        <f>_xlfn.RANK.AVG(AP9,AP2:AP23)</f>
        <v>11</v>
      </c>
    </row>
    <row r="10" spans="1:46">
      <c r="A10">
        <v>2009</v>
      </c>
      <c r="B10">
        <v>12</v>
      </c>
      <c r="C10" s="2">
        <v>6</v>
      </c>
      <c r="D10" t="s">
        <v>6</v>
      </c>
      <c r="E10">
        <v>0.12</v>
      </c>
      <c r="F10">
        <v>0.26</v>
      </c>
      <c r="G10" s="3">
        <f>STANDARDIZE(F10,AVERAGE(F2:F23),_xlfn.STDEV.S(F2:F23))</f>
        <v>-0.96636110392895902</v>
      </c>
      <c r="H10">
        <f>_xlfn.RANK.AVG(F10,F2:F23)</f>
        <v>17</v>
      </c>
      <c r="I10">
        <f>_xlfn.RANK.AVG(G10,G2:G23)</f>
        <v>17</v>
      </c>
      <c r="J10">
        <v>0.46</v>
      </c>
      <c r="K10" s="3">
        <f>STANDARDIZE(J10,AVERAGE(J2:J23),_xlfn.STDEV.S(J2:J23))</f>
        <v>-0.45007447131214007</v>
      </c>
      <c r="L10">
        <f>_xlfn.RANK.AVG(J10,J2:J23)</f>
        <v>14.5</v>
      </c>
      <c r="M10">
        <f>_xlfn.RANK.AVG(K10,K2:K23)</f>
        <v>14.5</v>
      </c>
      <c r="N10">
        <f t="shared" si="0"/>
        <v>0.36</v>
      </c>
      <c r="O10" s="3">
        <f>STANDARDIZE(N10,AVERAGE(N2:N23),_xlfn.STDEV.S(N2:N23))</f>
        <v>-0.80978133987476464</v>
      </c>
      <c r="P10">
        <f>_xlfn.RANK.AVG(N10,N2:N23)</f>
        <v>16</v>
      </c>
      <c r="Q10">
        <f>_xlfn.RANK.AVG(O10,O2:O23)</f>
        <v>16</v>
      </c>
      <c r="R10" s="3">
        <v>-0.72603255486999996</v>
      </c>
      <c r="S10" s="3">
        <f>STANDARDIZE(R10,AVERAGE(R2:R23),_xlfn.STDEV.S(R2:R23))</f>
        <v>0.86603640013654792</v>
      </c>
      <c r="T10">
        <f>_xlfn.RANK.AVG(R10,R2:R23)</f>
        <v>3</v>
      </c>
      <c r="U10">
        <f>_xlfn.RANK.AVG(S10,S2:S23)</f>
        <v>3</v>
      </c>
      <c r="V10" s="3">
        <v>-0.74545870303833317</v>
      </c>
      <c r="W10" s="3">
        <f>_xlfn.RANK.AVG(V10,V2:V23)</f>
        <v>6</v>
      </c>
      <c r="X10" s="3">
        <v>-0.81983503620633336</v>
      </c>
      <c r="Y10" s="3">
        <f>STANDARDIZE(X10,AVERAGE(X2:X23),_xlfn.STDEV.S(X2:X23))</f>
        <v>0.47129104230806268</v>
      </c>
      <c r="Z10" s="3">
        <f>_xlfn.RANK.AVG(X10,X2:X23)</f>
        <v>9</v>
      </c>
      <c r="AA10" s="3">
        <v>-0.72930532505666668</v>
      </c>
      <c r="AB10" s="3">
        <f>_xlfn.RANK.AVG(AA10,AA2:AA23)</f>
        <v>5</v>
      </c>
      <c r="AC10">
        <v>-9</v>
      </c>
      <c r="AD10" s="3">
        <f>STANDARDIZE(AC10,AVERAGE(AC2:AC23),_xlfn.STDEV.S(AC2:AC23))</f>
        <v>1.2589475325335002</v>
      </c>
      <c r="AE10">
        <f>_xlfn.RANK.AVG(AC10,AC2:AC23)</f>
        <v>2</v>
      </c>
      <c r="AF10">
        <f>_xlfn.RANK.AVG(AD10,AD2:AD23)</f>
        <v>2</v>
      </c>
      <c r="AG10">
        <v>0.79079999999999995</v>
      </c>
      <c r="AH10" s="3">
        <f>STANDARDIZE(AG10,AVERAGE(AG2:AG23),_xlfn.STDEV.S(AG2:AG23))</f>
        <v>-0.67439546903991066</v>
      </c>
      <c r="AI10">
        <f>_xlfn.RANK.AVG(AG10,AG2:AG23)</f>
        <v>14</v>
      </c>
      <c r="AJ10">
        <f>_xlfn.RANK.AVG(AH10,AH2:AH23)</f>
        <v>14</v>
      </c>
      <c r="AK10">
        <v>-0.1764</v>
      </c>
      <c r="AL10" s="3">
        <f>STANDARDIZE(AK10,AVERAGE(AK2:AK23),_xlfn.STDEV.S(AK2:AK23))</f>
        <v>0.30885805643044262</v>
      </c>
      <c r="AM10">
        <f>_xlfn.RANK.AVG(AK10,AK2:AK23)</f>
        <v>6</v>
      </c>
      <c r="AN10">
        <f>_xlfn.RANK.AVG(AL10,AL2:AL23)</f>
        <v>6</v>
      </c>
      <c r="AO10">
        <v>0.83450000000000002</v>
      </c>
      <c r="AP10">
        <v>-0.17</v>
      </c>
      <c r="AQ10">
        <f>STANDARDIZE(AO10,AVERAGE(AO2:AO23),_xlfn.STDEV.S(AO2:AO23))</f>
        <v>-1.3563420097518883</v>
      </c>
      <c r="AR10">
        <f>STANDARDIZE(AP10,AVERAGE(AP2:AP23),_xlfn.STDEV.S(AP2:AP23))</f>
        <v>0.37175044823323478</v>
      </c>
      <c r="AS10">
        <f>_xlfn.RANK.AVG(AO10,AO2:AO23)</f>
        <v>17</v>
      </c>
      <c r="AT10">
        <f>_xlfn.RANK.AVG(AP10,AP2:AP23)</f>
        <v>10</v>
      </c>
    </row>
    <row r="11" spans="1:46">
      <c r="A11">
        <v>2003</v>
      </c>
      <c r="B11">
        <v>18</v>
      </c>
      <c r="C11" s="2">
        <v>9</v>
      </c>
      <c r="D11" t="s">
        <v>25</v>
      </c>
      <c r="E11">
        <v>0.1</v>
      </c>
      <c r="F11">
        <v>0.34</v>
      </c>
      <c r="G11" s="3">
        <f>STANDARDIZE(F11,AVERAGE(F2:F23),_xlfn.STDEV.S(F2:F23))</f>
        <v>-0.58329904471387595</v>
      </c>
      <c r="H11">
        <f>_xlfn.RANK.AVG(F11,F2:F23)</f>
        <v>15</v>
      </c>
      <c r="I11">
        <f>_xlfn.RANK.AVG(G11,G2:G23)</f>
        <v>15</v>
      </c>
      <c r="J11">
        <v>0.14000000000000001</v>
      </c>
      <c r="K11" s="3">
        <f>STANDARDIZE(J11,AVERAGE(J2:J23),_xlfn.STDEV.S(J2:J23))</f>
        <v>-2.0938247143651751</v>
      </c>
      <c r="L11">
        <f>_xlfn.RANK.AVG(J11,J2:J23)</f>
        <v>21</v>
      </c>
      <c r="M11">
        <f>_xlfn.RANK.AVG(K11,K2:K23)</f>
        <v>21</v>
      </c>
      <c r="N11">
        <f t="shared" si="0"/>
        <v>0.24000000000000002</v>
      </c>
      <c r="O11" s="3">
        <f>STANDARDIZE(N11,AVERAGE(N2:N23),_xlfn.STDEV.S(N2:N23))</f>
        <v>-1.465938567040169</v>
      </c>
      <c r="P11">
        <f>_xlfn.RANK.AVG(N11,N2:N23)</f>
        <v>20</v>
      </c>
      <c r="Q11">
        <f>_xlfn.RANK.AVG(O11,O2:O23)</f>
        <v>20</v>
      </c>
      <c r="R11" s="3">
        <v>-1.11478915</v>
      </c>
      <c r="S11" s="3">
        <f>STANDARDIZE(R11,AVERAGE(R2:R23),_xlfn.STDEV.S(R2:R23))</f>
        <v>-0.57125371159200189</v>
      </c>
      <c r="T11">
        <f>_xlfn.RANK.AVG(R11,R2:R23)</f>
        <v>18</v>
      </c>
      <c r="U11">
        <f>_xlfn.RANK.AVG(S11,S2:S23)</f>
        <v>18</v>
      </c>
      <c r="V11" s="3">
        <v>-1.1928381833716666</v>
      </c>
      <c r="W11" s="3">
        <f>_xlfn.RANK.AVG(V11,V2:V23)</f>
        <v>18</v>
      </c>
      <c r="X11" s="3">
        <v>-1.0925013165688335</v>
      </c>
      <c r="Y11" s="3">
        <f>STANDARDIZE(X11,AVERAGE(X2:X23),_xlfn.STDEV.S(X2:X23))</f>
        <v>-0.30987795742154028</v>
      </c>
      <c r="Z11" s="3">
        <f>_xlfn.RANK.AVG(X11,X2:X23)</f>
        <v>16</v>
      </c>
      <c r="AA11" s="3">
        <v>-1.3107111834183334</v>
      </c>
      <c r="AB11" s="3">
        <f>_xlfn.RANK.AVG(AA11,AA2:AA23)</f>
        <v>19</v>
      </c>
      <c r="AC11">
        <v>-35</v>
      </c>
      <c r="AD11" s="3">
        <f>STANDARDIZE(AC11,AVERAGE(AC2:AC23),_xlfn.STDEV.S(AC2:AC23))</f>
        <v>-1.5873686279770221</v>
      </c>
      <c r="AE11">
        <f>_xlfn.RANK.AVG(AC11,AC2:AC23)</f>
        <v>17</v>
      </c>
      <c r="AF11">
        <f>_xlfn.RANK.AVG(AD11,AD2:AD23)</f>
        <v>17</v>
      </c>
      <c r="AH11" s="3"/>
      <c r="AL11" s="3"/>
    </row>
    <row r="12" spans="1:46">
      <c r="A12">
        <v>2009</v>
      </c>
      <c r="B12">
        <v>12</v>
      </c>
      <c r="C12" s="2">
        <v>7</v>
      </c>
      <c r="D12" t="s">
        <v>11</v>
      </c>
      <c r="E12">
        <v>0.08</v>
      </c>
      <c r="F12">
        <v>0.7</v>
      </c>
      <c r="G12" s="3">
        <f>STANDARDIZE(F12,AVERAGE(F2:F23),_xlfn.STDEV.S(F2:F23))</f>
        <v>1.1404802217539973</v>
      </c>
      <c r="H12">
        <f>_xlfn.RANK.AVG(F12,F2:F23)</f>
        <v>4</v>
      </c>
      <c r="I12">
        <f>_xlfn.RANK.AVG(G12,G2:G23)</f>
        <v>4</v>
      </c>
      <c r="J12">
        <v>0.34</v>
      </c>
      <c r="K12" s="3">
        <f>STANDARDIZE(J12,AVERAGE(J2:J23),_xlfn.STDEV.S(J2:J23))</f>
        <v>-1.0664808124570282</v>
      </c>
      <c r="L12">
        <f>_xlfn.RANK.AVG(J12,J2:J23)</f>
        <v>18.5</v>
      </c>
      <c r="M12">
        <f>_xlfn.RANK.AVG(K12,K2:K23)</f>
        <v>18.5</v>
      </c>
      <c r="N12">
        <f t="shared" si="0"/>
        <v>0.52</v>
      </c>
      <c r="O12" s="3">
        <f>STANDARDIZE(N12,AVERAGE(N2:N23),_xlfn.STDEV.S(N2:N23))</f>
        <v>6.5094963012441276E-2</v>
      </c>
      <c r="P12">
        <f>_xlfn.RANK.AVG(N12,N2:N23)</f>
        <v>12.5</v>
      </c>
      <c r="Q12">
        <f>_xlfn.RANK.AVG(O12,O2:O23)</f>
        <v>12.5</v>
      </c>
      <c r="R12" s="3">
        <v>-0.68680399999999997</v>
      </c>
      <c r="S12" s="3">
        <f>STANDARDIZE(R12,AVERAGE(R2:R23),_xlfn.STDEV.S(R2:R23))</f>
        <v>1.0110701171676311</v>
      </c>
      <c r="T12">
        <f>_xlfn.RANK.AVG(R12,R2:R23)</f>
        <v>2</v>
      </c>
      <c r="U12">
        <f>_xlfn.RANK.AVG(S12,S2:S23)</f>
        <v>2</v>
      </c>
      <c r="V12" s="3">
        <v>-0.71137466661933335</v>
      </c>
      <c r="W12" s="3">
        <f>_xlfn.RANK.AVG(V12,V2:V23)</f>
        <v>4</v>
      </c>
      <c r="X12" s="3">
        <v>-0.66262276668599995</v>
      </c>
      <c r="Y12" s="3">
        <f>STANDARDIZE(X12,AVERAGE(X2:X23),_xlfn.STDEV.S(X2:X23))</f>
        <v>0.92169272440512617</v>
      </c>
      <c r="Z12" s="3">
        <f>_xlfn.RANK.AVG(X12,X2:X23)</f>
        <v>2</v>
      </c>
      <c r="AA12" s="3">
        <v>-0.687009550049</v>
      </c>
      <c r="AB12" s="3">
        <f>_xlfn.RANK.AVG(AA12,AA2:AA23)</f>
        <v>3</v>
      </c>
      <c r="AC12">
        <v>-17</v>
      </c>
      <c r="AD12" s="3">
        <f>STANDARDIZE(AC12,AVERAGE(AC2:AC23),_xlfn.STDEV.S(AC2:AC23))</f>
        <v>0.3831579446841088</v>
      </c>
      <c r="AE12">
        <f>_xlfn.RANK.AVG(AC12,AC2:AC23)</f>
        <v>8.5</v>
      </c>
      <c r="AF12">
        <f>_xlfn.RANK.AVG(AD12,AD2:AD23)</f>
        <v>8.5</v>
      </c>
      <c r="AG12">
        <v>0.73670000000000002</v>
      </c>
      <c r="AH12" s="3">
        <f>STANDARDIZE(AG12,AVERAGE(AG2:AG23),_xlfn.STDEV.S(AG2:AG23))</f>
        <v>-0.8356661108922423</v>
      </c>
      <c r="AI12">
        <f>_xlfn.RANK.AVG(AG12,AG2:AG23)</f>
        <v>15</v>
      </c>
      <c r="AJ12">
        <f>_xlfn.RANK.AVG(AH12,AH2:AH23)</f>
        <v>15</v>
      </c>
      <c r="AK12">
        <v>-8.4629999999999992</v>
      </c>
      <c r="AL12" s="3">
        <f>STANDARDIZE(AK12,AVERAGE(AK2:AK23),_xlfn.STDEV.S(AK2:AK23))</f>
        <v>-3.9687817169613053</v>
      </c>
      <c r="AM12">
        <f>_xlfn.RANK.AVG(AK12,AK2:AK23)</f>
        <v>18</v>
      </c>
      <c r="AN12">
        <f>_xlfn.RANK.AVG(AL12,AL2:AL23)</f>
        <v>18</v>
      </c>
      <c r="AO12">
        <v>1.137</v>
      </c>
      <c r="AP12">
        <v>-0.85650000000000004</v>
      </c>
      <c r="AQ12">
        <f>STANDARDIZE(AO12,AVERAGE(AO2:AO23),_xlfn.STDEV.S(AO2:AO23))</f>
        <v>-0.26113903152178924</v>
      </c>
      <c r="AR12">
        <f>STANDARDIZE(AP12,AVERAGE(AP2:AP23),_xlfn.STDEV.S(AP2:AP23))</f>
        <v>-3.0390143021941287</v>
      </c>
      <c r="AS12">
        <f>_xlfn.RANK.AVG(AO12,AO2:AO23)</f>
        <v>12</v>
      </c>
      <c r="AT12">
        <f>_xlfn.RANK.AVG(AP12,AP2:AP23)</f>
        <v>18</v>
      </c>
    </row>
    <row r="13" spans="1:46">
      <c r="A13">
        <v>2019</v>
      </c>
      <c r="B13">
        <v>2</v>
      </c>
      <c r="C13" s="2">
        <v>2</v>
      </c>
      <c r="D13" t="s">
        <v>23</v>
      </c>
      <c r="E13">
        <v>0.62</v>
      </c>
      <c r="F13">
        <v>0.62</v>
      </c>
      <c r="G13" s="3">
        <f>STANDARDIZE(F13,AVERAGE(F2:F23),_xlfn.STDEV.S(F2:F23))</f>
        <v>0.75741816253891447</v>
      </c>
      <c r="H13">
        <f>_xlfn.RANK.AVG(F13,F2:F23)</f>
        <v>7.5</v>
      </c>
      <c r="I13">
        <f>_xlfn.RANK.AVG(G13,G2:G23)</f>
        <v>7.5</v>
      </c>
      <c r="J13">
        <v>0.72</v>
      </c>
      <c r="K13" s="3">
        <f>STANDARDIZE(J13,AVERAGE(J2:J23),_xlfn.STDEV.S(J2:J23))</f>
        <v>0.8854726011684505</v>
      </c>
      <c r="L13">
        <f>_xlfn.RANK.AVG(J13,J2:J23)</f>
        <v>4.5</v>
      </c>
      <c r="M13">
        <f>_xlfn.RANK.AVG(K13,K2:K23)</f>
        <v>4.5</v>
      </c>
      <c r="N13">
        <f t="shared" si="0"/>
        <v>0.66999999999999993</v>
      </c>
      <c r="O13" s="3">
        <f>STANDARDIZE(N13,AVERAGE(N2:N23),_xlfn.STDEV.S(N2:N23))</f>
        <v>0.88529149696919618</v>
      </c>
      <c r="P13">
        <f>_xlfn.RANK.AVG(N13,N2:N23)</f>
        <v>5</v>
      </c>
      <c r="Q13">
        <f>_xlfn.RANK.AVG(O13,O2:O23)</f>
        <v>5</v>
      </c>
      <c r="R13" s="3">
        <v>-0.7384609999135</v>
      </c>
      <c r="S13" s="3">
        <f>STANDARDIZE(R13,AVERAGE(R2:R23),_xlfn.STDEV.S(R2:R23))</f>
        <v>0.82008661719020115</v>
      </c>
      <c r="T13">
        <f>_xlfn.RANK.AVG(R13,R2:R23)</f>
        <v>4</v>
      </c>
      <c r="U13">
        <f>_xlfn.RANK.AVG(S13,S2:S23)</f>
        <v>4</v>
      </c>
      <c r="V13" s="3">
        <v>-0.70744271661783331</v>
      </c>
      <c r="W13" s="3">
        <f>_xlfn.RANK.AVG(V13,V2:V23)</f>
        <v>3</v>
      </c>
      <c r="X13" s="3">
        <v>-0.72521446660783317</v>
      </c>
      <c r="Y13" s="3">
        <f>STANDARDIZE(X13,AVERAGE(X2:X23),_xlfn.STDEV.S(X2:X23))</f>
        <v>0.742372070768343</v>
      </c>
      <c r="Z13" s="3">
        <f>_xlfn.RANK.AVG(X13,X2:X23)</f>
        <v>4</v>
      </c>
      <c r="AA13" s="3">
        <v>-0.77535579997733317</v>
      </c>
      <c r="AB13" s="3">
        <f>_xlfn.RANK.AVG(AA13,AA2:AA23)</f>
        <v>7</v>
      </c>
      <c r="AD13" s="3"/>
      <c r="AH13" s="3"/>
      <c r="AL13" s="3"/>
    </row>
    <row r="14" spans="1:46">
      <c r="A14">
        <v>2004</v>
      </c>
      <c r="B14">
        <v>17</v>
      </c>
      <c r="C14" s="2">
        <v>9</v>
      </c>
      <c r="D14" t="s">
        <v>5</v>
      </c>
      <c r="E14">
        <v>0.02</v>
      </c>
      <c r="F14">
        <v>0.22</v>
      </c>
      <c r="G14" s="3">
        <f>STANDARDIZE(F14,AVERAGE(F2:F23),_xlfn.STDEV.S(F2:F23))</f>
        <v>-1.1578921335365004</v>
      </c>
      <c r="H14">
        <f>_xlfn.RANK.AVG(F14,F2:F23)</f>
        <v>19.5</v>
      </c>
      <c r="I14">
        <f>_xlfn.RANK.AVG(G14,G2:G23)</f>
        <v>19.5</v>
      </c>
      <c r="J14">
        <v>0.46</v>
      </c>
      <c r="K14" s="3">
        <f>STANDARDIZE(J14,AVERAGE(J2:J23),_xlfn.STDEV.S(J2:J23))</f>
        <v>-0.45007447131214007</v>
      </c>
      <c r="L14">
        <f>_xlfn.RANK.AVG(J14,J2:J23)</f>
        <v>14.5</v>
      </c>
      <c r="M14">
        <f>_xlfn.RANK.AVG(K14,K2:K23)</f>
        <v>14.5</v>
      </c>
      <c r="N14">
        <f t="shared" si="0"/>
        <v>0.34</v>
      </c>
      <c r="O14" s="3">
        <f>STANDARDIZE(N14,AVERAGE(N2:N23),_xlfn.STDEV.S(N2:N23))</f>
        <v>-0.91914087773566511</v>
      </c>
      <c r="P14">
        <f>_xlfn.RANK.AVG(N14,N2:N23)</f>
        <v>17</v>
      </c>
      <c r="Q14">
        <f>_xlfn.RANK.AVG(O14,O2:O23)</f>
        <v>17</v>
      </c>
      <c r="R14" s="3">
        <v>-0.95625738566700003</v>
      </c>
      <c r="S14" s="3">
        <f>STANDARDIZE(R14,AVERAGE(R2:R23),_xlfn.STDEV.S(R2:R23))</f>
        <v>1.4861456935252714E-2</v>
      </c>
      <c r="T14">
        <f>_xlfn.RANK.AVG(R14,R2:R23)</f>
        <v>14</v>
      </c>
      <c r="U14">
        <f>_xlfn.RANK.AVG(S14,S2:S23)</f>
        <v>14</v>
      </c>
      <c r="V14" s="3">
        <v>-0.96650634835033333</v>
      </c>
      <c r="W14" s="3">
        <f>_xlfn.RANK.AVG(V14,V2:V23)</f>
        <v>13</v>
      </c>
      <c r="X14" s="3">
        <v>-0.95440988283316663</v>
      </c>
      <c r="Y14" s="3">
        <f>STANDARDIZE(X14,AVERAGE(X2:X23),_xlfn.STDEV.S(X2:X23))</f>
        <v>8.5743925193004722E-2</v>
      </c>
      <c r="Z14" s="3">
        <f>_xlfn.RANK.AVG(X14,X2:X23)</f>
        <v>14</v>
      </c>
      <c r="AA14" s="3">
        <v>-1.0044822255344998</v>
      </c>
      <c r="AB14" s="3">
        <f>_xlfn.RANK.AVG(AA14,AA2:AA23)</f>
        <v>14</v>
      </c>
      <c r="AC14">
        <v>-35</v>
      </c>
      <c r="AD14" s="3">
        <f>STANDARDIZE(AC14,AVERAGE(AC2:AC23),_xlfn.STDEV.S(AC2:AC23))</f>
        <v>-1.5873686279770221</v>
      </c>
      <c r="AE14">
        <f>_xlfn.RANK.AVG(AC14,AC2:AC23)</f>
        <v>17</v>
      </c>
      <c r="AF14">
        <f>_xlfn.RANK.AVG(AD14,AD2:AD23)</f>
        <v>17</v>
      </c>
      <c r="AG14">
        <v>0.72719999999999996</v>
      </c>
      <c r="AH14" s="3">
        <f>STANDARDIZE(AG14,AVERAGE(AG2:AG23),_xlfn.STDEV.S(AG2:AG23))</f>
        <v>-0.86398535484043393</v>
      </c>
      <c r="AI14">
        <f>_xlfn.RANK.AVG(AG14,AG2:AG23)</f>
        <v>16</v>
      </c>
      <c r="AJ14">
        <f>_xlfn.RANK.AVG(AH14,AH2:AH23)</f>
        <v>16</v>
      </c>
      <c r="AK14">
        <v>-0.94599999999999995</v>
      </c>
      <c r="AL14" s="3">
        <f>STANDARDIZE(AK14,AVERAGE(AK2:AK23),_xlfn.STDEV.S(AK2:AK23))</f>
        <v>-8.8418458618225074E-2</v>
      </c>
      <c r="AM14">
        <f>_xlfn.RANK.AVG(AK14,AK2:AK23)</f>
        <v>17</v>
      </c>
      <c r="AN14">
        <f>_xlfn.RANK.AVG(AL14,AL2:AL23)</f>
        <v>17</v>
      </c>
      <c r="AO14">
        <v>0.55079999999999996</v>
      </c>
      <c r="AP14">
        <v>-0.38490000000000002</v>
      </c>
      <c r="AQ14">
        <f>STANDARDIZE(AO14,AVERAGE(AO2:AO23),_xlfn.STDEV.S(AO2:AO23))</f>
        <v>-2.3834794805746293</v>
      </c>
      <c r="AR14">
        <f>STANDARDIZE(AP14,AVERAGE(AP2:AP23),_xlfn.STDEV.S(AP2:AP23))</f>
        <v>-0.69594561129603016</v>
      </c>
      <c r="AS14">
        <f>_xlfn.RANK.AVG(AO14,AO2:AO23)</f>
        <v>18</v>
      </c>
      <c r="AT14">
        <f>_xlfn.RANK.AVG(AP14,AP2:AP23)</f>
        <v>15</v>
      </c>
    </row>
    <row r="15" spans="1:46">
      <c r="A15">
        <v>2017</v>
      </c>
      <c r="B15">
        <v>4</v>
      </c>
      <c r="C15" s="2">
        <v>0</v>
      </c>
      <c r="D15" t="s">
        <v>10</v>
      </c>
      <c r="E15">
        <v>0.48</v>
      </c>
      <c r="F15">
        <v>0.24</v>
      </c>
      <c r="G15" s="3">
        <f>STANDARDIZE(F15,AVERAGE(F2:F23),_xlfn.STDEV.S(F2:F23))</f>
        <v>-1.0621266187327298</v>
      </c>
      <c r="H15">
        <f>_xlfn.RANK.AVG(F15,F2:F23)</f>
        <v>18</v>
      </c>
      <c r="I15">
        <f>_xlfn.RANK.AVG(G15,G2:G23)</f>
        <v>18</v>
      </c>
      <c r="J15">
        <v>0.52</v>
      </c>
      <c r="K15" s="3">
        <f>STANDARDIZE(J15,AVERAGE(J2:J23),_xlfn.STDEV.S(J2:J23))</f>
        <v>-0.14187130073969606</v>
      </c>
      <c r="L15">
        <f>_xlfn.RANK.AVG(J15,J2:J23)</f>
        <v>12</v>
      </c>
      <c r="M15">
        <f>_xlfn.RANK.AVG(K15,K2:K23)</f>
        <v>12</v>
      </c>
      <c r="N15">
        <f t="shared" si="0"/>
        <v>0.38</v>
      </c>
      <c r="O15" s="3">
        <f>STANDARDIZE(N15,AVERAGE(N2:N23),_xlfn.STDEV.S(N2:N23))</f>
        <v>-0.70042180201386384</v>
      </c>
      <c r="P15">
        <f>_xlfn.RANK.AVG(N15,N2:N23)</f>
        <v>15</v>
      </c>
      <c r="Q15">
        <f>_xlfn.RANK.AVG(O15,O2:O23)</f>
        <v>15</v>
      </c>
      <c r="R15" s="3">
        <v>-0.93845160389037052</v>
      </c>
      <c r="S15" s="3">
        <f>STANDARDIZE(R15,AVERAGE(R2:R23),_xlfn.STDEV.S(R2:R23))</f>
        <v>8.0692041933014658E-2</v>
      </c>
      <c r="T15">
        <f>_xlfn.RANK.AVG(R15,R2:R23)</f>
        <v>12</v>
      </c>
      <c r="U15">
        <f>_xlfn.RANK.AVG(S15,S2:S23)</f>
        <v>12</v>
      </c>
      <c r="V15" s="3">
        <v>-0.63607543609399997</v>
      </c>
      <c r="W15" s="3">
        <f>_xlfn.RANK.AVG(V15,V2:V23)</f>
        <v>1</v>
      </c>
      <c r="X15" s="3">
        <v>-0.68279543164199996</v>
      </c>
      <c r="Y15" s="3">
        <f>STANDARDIZE(X15,AVERAGE(X2:X23),_xlfn.STDEV.S(X2:X23))</f>
        <v>0.86389951108733387</v>
      </c>
      <c r="Z15" s="3">
        <f>_xlfn.RANK.AVG(X15,X2:X23)</f>
        <v>3</v>
      </c>
      <c r="AA15" s="3">
        <v>-0.56670925641650005</v>
      </c>
      <c r="AB15" s="3">
        <f>_xlfn.RANK.AVG(AA15,AA2:AA23)</f>
        <v>1</v>
      </c>
      <c r="AC15">
        <v>-31</v>
      </c>
      <c r="AD15" s="3">
        <f>STANDARDIZE(AC15,AVERAGE(AC2:AC23),_xlfn.STDEV.S(AC2:AC23))</f>
        <v>-1.1494738340523263</v>
      </c>
      <c r="AE15">
        <f>_xlfn.RANK.AVG(AC15,AC2:AC23)</f>
        <v>15</v>
      </c>
      <c r="AF15">
        <f>_xlfn.RANK.AVG(AD15,AD2:AD23)</f>
        <v>15</v>
      </c>
      <c r="AG15">
        <v>0.47199999999999998</v>
      </c>
      <c r="AH15" s="3">
        <f>STANDARDIZE(AG15,AVERAGE(AG2:AG23),_xlfn.STDEV.S(AG2:AG23))</f>
        <v>-1.6247296764802692</v>
      </c>
      <c r="AI15">
        <f>_xlfn.RANK.AVG(AG15,AG2:AG23)</f>
        <v>17</v>
      </c>
      <c r="AJ15">
        <f>_xlfn.RANK.AVG(AH15,AH2:AH23)</f>
        <v>17</v>
      </c>
      <c r="AK15">
        <v>-0.9012</v>
      </c>
      <c r="AL15" s="3">
        <f>STANDARDIZE(AK15,AVERAGE(AK2:AK23),_xlfn.STDEV.S(AK2:AK23))</f>
        <v>-6.5292174997928429E-2</v>
      </c>
      <c r="AM15">
        <f>_xlfn.RANK.AVG(AK15,AK2:AK23)</f>
        <v>16</v>
      </c>
      <c r="AN15">
        <f>_xlfn.RANK.AVG(AL15,AL2:AL23)</f>
        <v>16</v>
      </c>
      <c r="AO15">
        <v>1.0249999999999999</v>
      </c>
      <c r="AP15">
        <v>-0.46500000000000002</v>
      </c>
      <c r="AQ15">
        <f>STANDARDIZE(AO15,AVERAGE(AO2:AO23),_xlfn.STDEV.S(AO2:AO23))</f>
        <v>-0.66663567139541313</v>
      </c>
      <c r="AR15">
        <f>STANDARDIZE(AP15,AVERAGE(AP2:AP23),_xlfn.STDEV.S(AP2:AP23))</f>
        <v>-1.0939095683378828</v>
      </c>
      <c r="AS15">
        <f>_xlfn.RANK.AVG(AO15,AO2:AO23)</f>
        <v>13</v>
      </c>
      <c r="AT15">
        <f>_xlfn.RANK.AVG(AP15,AP2:AP23)</f>
        <v>16</v>
      </c>
    </row>
    <row r="16" spans="1:46">
      <c r="A16">
        <v>2017</v>
      </c>
      <c r="B16">
        <v>4</v>
      </c>
      <c r="C16" s="2">
        <v>0</v>
      </c>
      <c r="D16" t="s">
        <v>15</v>
      </c>
      <c r="E16">
        <v>0.62</v>
      </c>
      <c r="F16">
        <v>0.66</v>
      </c>
      <c r="G16" s="3">
        <f>STANDARDIZE(F16,AVERAGE(F2:F23),_xlfn.STDEV.S(F2:F23))</f>
        <v>0.94894919214645612</v>
      </c>
      <c r="H16">
        <f>_xlfn.RANK.AVG(F16,F2:F23)</f>
        <v>6</v>
      </c>
      <c r="I16">
        <f>_xlfn.RANK.AVG(G16,G2:G23)</f>
        <v>6</v>
      </c>
      <c r="J16">
        <v>0.57999999999999996</v>
      </c>
      <c r="K16" s="3">
        <f>STANDARDIZE(J16,AVERAGE(J2:J23),_xlfn.STDEV.S(J2:J23))</f>
        <v>0.16633186983274767</v>
      </c>
      <c r="L16">
        <f>_xlfn.RANK.AVG(J16,J2:J23)</f>
        <v>11</v>
      </c>
      <c r="M16">
        <f>_xlfn.RANK.AVG(K16,K2:K23)</f>
        <v>11</v>
      </c>
      <c r="N16">
        <f t="shared" si="0"/>
        <v>0.62</v>
      </c>
      <c r="O16" s="3">
        <f>STANDARDIZE(N16,AVERAGE(N2:N23),_xlfn.STDEV.S(N2:N23))</f>
        <v>0.61189265231694479</v>
      </c>
      <c r="P16">
        <f>_xlfn.RANK.AVG(N16,N2:N23)</f>
        <v>7.5</v>
      </c>
      <c r="Q16">
        <f>_xlfn.RANK.AVG(O16,O2:O23)</f>
        <v>7.5</v>
      </c>
      <c r="R16" s="3">
        <v>-1.056948</v>
      </c>
      <c r="S16" s="3">
        <f>STANDARDIZE(R16,AVERAGE(R2:R23),_xlfn.STDEV.S(R2:R23))</f>
        <v>-0.3574065023421944</v>
      </c>
      <c r="T16">
        <f>_xlfn.RANK.AVG(R16,R2:R23)</f>
        <v>16</v>
      </c>
      <c r="U16">
        <f>_xlfn.RANK.AVG(S16,S2:S23)</f>
        <v>16</v>
      </c>
      <c r="V16" s="3">
        <v>-1.0076708963638332</v>
      </c>
      <c r="W16" s="3">
        <f>_xlfn.RANK.AVG(V16,V2:V23)</f>
        <v>14</v>
      </c>
      <c r="X16" s="3">
        <v>-1.1193521715466666</v>
      </c>
      <c r="Y16" s="3">
        <f>STANDARDIZE(X16,AVERAGE(X2:X23),_xlfn.STDEV.S(X2:X23))</f>
        <v>-0.38680369791659841</v>
      </c>
      <c r="Z16" s="3">
        <f>_xlfn.RANK.AVG(X16,X2:X23)</f>
        <v>17</v>
      </c>
      <c r="AA16" s="3">
        <v>-1.2238652282383333</v>
      </c>
      <c r="AB16" s="3">
        <f>_xlfn.RANK.AVG(AA16,AA2:AA23)</f>
        <v>18</v>
      </c>
      <c r="AC16">
        <v>-25</v>
      </c>
      <c r="AD16" s="3">
        <f>STANDARDIZE(AC16,AVERAGE(AC2:AC23),_xlfn.STDEV.S(AC2:AC23))</f>
        <v>-0.49263164316528274</v>
      </c>
      <c r="AE16">
        <f>_xlfn.RANK.AVG(AC16,AC2:AC23)</f>
        <v>13</v>
      </c>
      <c r="AF16">
        <f>_xlfn.RANK.AVG(AD16,AD2:AD23)</f>
        <v>13</v>
      </c>
      <c r="AG16">
        <v>1.488</v>
      </c>
      <c r="AH16" s="3">
        <f>STANDARDIZE(AG16,AVERAGE(AG2:AG23),_xlfn.STDEV.S(AG2:AG23))</f>
        <v>1.4039389394526176</v>
      </c>
      <c r="AI16">
        <f>_xlfn.RANK.AVG(AG16,AG2:AG23)</f>
        <v>2</v>
      </c>
      <c r="AJ16">
        <f>_xlfn.RANK.AVG(AH16,AH2:AH23)</f>
        <v>2</v>
      </c>
      <c r="AK16">
        <v>-0.16320000000000001</v>
      </c>
      <c r="AL16" s="3">
        <f>STANDARDIZE(AK16,AVERAGE(AK2:AK23),_xlfn.STDEV.S(AK2:AK23))</f>
        <v>0.31567205071142285</v>
      </c>
      <c r="AM16">
        <f>_xlfn.RANK.AVG(AK16,AK2:AK23)</f>
        <v>5</v>
      </c>
      <c r="AN16">
        <f>_xlfn.RANK.AVG(AL16,AL2:AL23)</f>
        <v>5</v>
      </c>
      <c r="AO16">
        <v>1.349</v>
      </c>
      <c r="AP16">
        <v>-0.14599999999999999</v>
      </c>
      <c r="AQ16">
        <f>STANDARDIZE(AO16,AVERAGE(AO2:AO23),_xlfn.STDEV.S(AO2:AO23))</f>
        <v>0.50640817966756935</v>
      </c>
      <c r="AR16">
        <f>STANDARDIZE(AP16,AVERAGE(AP2:AP23),_xlfn.STDEV.S(AP2:AP23))</f>
        <v>0.49099058517461391</v>
      </c>
      <c r="AS16">
        <f>_xlfn.RANK.AVG(AO16,AO2:AO23)</f>
        <v>8</v>
      </c>
      <c r="AT16">
        <f>_xlfn.RANK.AVG(AP16,AP2:AP23)</f>
        <v>9</v>
      </c>
    </row>
    <row r="17" spans="1:46">
      <c r="A17">
        <v>2019</v>
      </c>
      <c r="B17">
        <v>2</v>
      </c>
      <c r="C17" s="2">
        <v>1</v>
      </c>
      <c r="D17" t="s">
        <v>24</v>
      </c>
      <c r="E17">
        <v>0.6</v>
      </c>
      <c r="F17">
        <v>0.72</v>
      </c>
      <c r="G17" s="3">
        <f>STANDARDIZE(F17,AVERAGE(F2:F23),_xlfn.STDEV.S(F2:F23))</f>
        <v>1.2362457365577681</v>
      </c>
      <c r="H17">
        <f>_xlfn.RANK.AVG(F17,F2:F23)</f>
        <v>2</v>
      </c>
      <c r="I17">
        <f>_xlfn.RANK.AVG(G17,G2:G23)</f>
        <v>2</v>
      </c>
      <c r="J17">
        <v>0.74</v>
      </c>
      <c r="K17" s="3">
        <f>STANDARDIZE(J17,AVERAGE(J2:J23),_xlfn.STDEV.S(J2:J23))</f>
        <v>0.98820699135926526</v>
      </c>
      <c r="L17">
        <f>_xlfn.RANK.AVG(J17,J2:J23)</f>
        <v>3</v>
      </c>
      <c r="M17">
        <f>_xlfn.RANK.AVG(K17,K2:K23)</f>
        <v>3</v>
      </c>
      <c r="N17">
        <f t="shared" si="0"/>
        <v>0.73</v>
      </c>
      <c r="O17" s="3">
        <f>STANDARDIZE(N17,AVERAGE(N2:N23),_xlfn.STDEV.S(N2:N23))</f>
        <v>1.2133701105518986</v>
      </c>
      <c r="P17">
        <f>_xlfn.RANK.AVG(N17,N2:N23)</f>
        <v>3</v>
      </c>
      <c r="Q17">
        <f>_xlfn.RANK.AVG(O17,O2:O23)</f>
        <v>3</v>
      </c>
      <c r="R17" s="3">
        <v>-1.322198523865</v>
      </c>
      <c r="S17" s="3">
        <f>STANDARDIZE(R17,AVERAGE(R2:R23),_xlfn.STDEV.S(R2:R23))</f>
        <v>-1.3380765664847591</v>
      </c>
      <c r="T17">
        <f>_xlfn.RANK.AVG(R17,R2:R23)</f>
        <v>19</v>
      </c>
      <c r="U17">
        <f>_xlfn.RANK.AVG(S17,S2:S23)</f>
        <v>19</v>
      </c>
      <c r="V17" s="3">
        <v>-1.5409735934216666</v>
      </c>
      <c r="W17" s="3">
        <f>_xlfn.RANK.AVG(V17,V2:V23)</f>
        <v>20</v>
      </c>
      <c r="X17" s="3">
        <v>-1.3543879979449998</v>
      </c>
      <c r="Y17" s="3">
        <f>STANDARDIZE(X17,AVERAGE(X2:X23),_xlfn.STDEV.S(X2:X23))</f>
        <v>-1.0601641925260281</v>
      </c>
      <c r="Z17" s="3">
        <f>_xlfn.RANK.AVG(X17,X2:X23)</f>
        <v>19</v>
      </c>
      <c r="AA17" s="3">
        <v>-0.97230165755916664</v>
      </c>
      <c r="AB17" s="3">
        <f>_xlfn.RANK.AVG(AA17,AA2:AA23)</f>
        <v>13</v>
      </c>
      <c r="AD17" s="3"/>
      <c r="AH17" s="3"/>
      <c r="AL17" s="3"/>
    </row>
    <row r="18" spans="1:46">
      <c r="A18">
        <v>2017</v>
      </c>
      <c r="B18">
        <v>4</v>
      </c>
      <c r="C18" s="2">
        <v>1</v>
      </c>
      <c r="D18" t="s">
        <v>12</v>
      </c>
      <c r="E18">
        <v>0.54</v>
      </c>
      <c r="F18">
        <v>0.7</v>
      </c>
      <c r="G18" s="3">
        <f>STANDARDIZE(F18,AVERAGE(F2:F23),_xlfn.STDEV.S(F2:F23))</f>
        <v>1.1404802217539973</v>
      </c>
      <c r="H18">
        <f>_xlfn.RANK.AVG(F18,F2:F23)</f>
        <v>4</v>
      </c>
      <c r="I18">
        <f>_xlfn.RANK.AVG(G18,G2:G23)</f>
        <v>4</v>
      </c>
      <c r="J18">
        <v>0.7</v>
      </c>
      <c r="K18" s="3">
        <f>STANDARDIZE(J18,AVERAGE(J2:J23),_xlfn.STDEV.S(J2:J23))</f>
        <v>0.78273821097763574</v>
      </c>
      <c r="L18">
        <f>_xlfn.RANK.AVG(J18,J2:J23)</f>
        <v>6</v>
      </c>
      <c r="M18">
        <f>_xlfn.RANK.AVG(K18,K2:K23)</f>
        <v>6</v>
      </c>
      <c r="N18">
        <f t="shared" si="0"/>
        <v>0.7</v>
      </c>
      <c r="O18" s="3">
        <f>STANDARDIZE(N18,AVERAGE(N2:N23),_xlfn.STDEV.S(N2:N23))</f>
        <v>1.0493308037605473</v>
      </c>
      <c r="P18">
        <f>_xlfn.RANK.AVG(N18,N2:N23)</f>
        <v>4</v>
      </c>
      <c r="Q18">
        <f>_xlfn.RANK.AVG(O18,O2:O23)</f>
        <v>4</v>
      </c>
      <c r="R18" s="3">
        <v>-0.77557500000000001</v>
      </c>
      <c r="S18" s="3">
        <f>STANDARDIZE(R18,AVERAGE(R2:R23),_xlfn.STDEV.S(R2:R23))</f>
        <v>0.68287071912117692</v>
      </c>
      <c r="T18">
        <f>_xlfn.RANK.AVG(R18,R2:R23)</f>
        <v>7</v>
      </c>
      <c r="U18">
        <f>_xlfn.RANK.AVG(S18,S2:S23)</f>
        <v>7</v>
      </c>
      <c r="V18" s="3">
        <v>-0.90905278613599994</v>
      </c>
      <c r="W18" s="3">
        <f>_xlfn.RANK.AVG(V18,V2:V23)</f>
        <v>10</v>
      </c>
      <c r="X18" s="3">
        <v>-0.75295705577200012</v>
      </c>
      <c r="Y18" s="3">
        <f>STANDARDIZE(X18,AVERAGE(X2:X23),_xlfn.STDEV.S(X2:X23))</f>
        <v>0.66289157688963551</v>
      </c>
      <c r="Z18" s="3">
        <f>_xlfn.RANK.AVG(X18,X2:X23)</f>
        <v>6</v>
      </c>
      <c r="AA18" s="3">
        <v>-0.77205869237283331</v>
      </c>
      <c r="AB18" s="3">
        <f>_xlfn.RANK.AVG(AA18,AA2:AA23)</f>
        <v>6</v>
      </c>
      <c r="AC18">
        <v>-15</v>
      </c>
      <c r="AD18" s="3">
        <f>STANDARDIZE(AC18,AVERAGE(AC2:AC23),_xlfn.STDEV.S(AC2:AC23))</f>
        <v>0.60210534164645668</v>
      </c>
      <c r="AE18">
        <f>_xlfn.RANK.AVG(AC18,AC2:AC23)</f>
        <v>6</v>
      </c>
      <c r="AF18">
        <f>_xlfn.RANK.AVG(AD18,AD2:AD23)</f>
        <v>6</v>
      </c>
      <c r="AG18">
        <v>1.0580000000000001</v>
      </c>
      <c r="AH18" s="3">
        <f>STANDARDIZE(AG18,AVERAGE(AG2:AG23),_xlfn.STDEV.S(AG2:AG23))</f>
        <v>0.12212052916606141</v>
      </c>
      <c r="AI18">
        <f>_xlfn.RANK.AVG(AG18,AG2:AG23)</f>
        <v>9</v>
      </c>
      <c r="AJ18">
        <f>_xlfn.RANK.AVG(AH18,AH2:AH23)</f>
        <v>9</v>
      </c>
      <c r="AK18">
        <v>-0.1258</v>
      </c>
      <c r="AL18" s="3">
        <f>STANDARDIZE(AK18,AVERAGE(AK2:AK23),_xlfn.STDEV.S(AK2:AK23))</f>
        <v>0.33497836784086693</v>
      </c>
      <c r="AM18">
        <f>_xlfn.RANK.AVG(AK18,AK2:AK23)</f>
        <v>4</v>
      </c>
      <c r="AN18">
        <f>_xlfn.RANK.AVG(AL18,AL2:AL23)</f>
        <v>4</v>
      </c>
      <c r="AO18">
        <v>1.204</v>
      </c>
      <c r="AP18">
        <v>-0.1384</v>
      </c>
      <c r="AQ18">
        <f>STANDARDIZE(AO18,AVERAGE(AO2:AO23),_xlfn.STDEV.S(AO2:AO23))</f>
        <v>-1.8565148740246794E-2</v>
      </c>
      <c r="AR18">
        <f>STANDARDIZE(AP18,AVERAGE(AP2:AP23),_xlfn.STDEV.S(AP2:AP23))</f>
        <v>0.52874996187271728</v>
      </c>
      <c r="AS18">
        <f>_xlfn.RANK.AVG(AO18,AO2:AO23)</f>
        <v>11</v>
      </c>
      <c r="AT18">
        <f>_xlfn.RANK.AVG(AP18,AP2:AP23)</f>
        <v>7</v>
      </c>
    </row>
    <row r="19" spans="1:46">
      <c r="A19">
        <v>2017</v>
      </c>
      <c r="B19">
        <v>4</v>
      </c>
      <c r="C19" s="2">
        <v>0</v>
      </c>
      <c r="D19" t="s">
        <v>19</v>
      </c>
      <c r="E19">
        <v>0.52</v>
      </c>
      <c r="F19">
        <v>0.44</v>
      </c>
      <c r="G19" s="3">
        <f>STANDARDIZE(F19,AVERAGE(F2:F23),_xlfn.STDEV.S(F2:F23))</f>
        <v>-0.10447147069502224</v>
      </c>
      <c r="H19">
        <f>_xlfn.RANK.AVG(F19,F2:F23)</f>
        <v>11.5</v>
      </c>
      <c r="I19">
        <f>_xlfn.RANK.AVG(G19,G2:G23)</f>
        <v>11.5</v>
      </c>
      <c r="J19">
        <v>0.84</v>
      </c>
      <c r="K19" s="3">
        <f>STANDARDIZE(J19,AVERAGE(J2:J23),_xlfn.STDEV.S(J2:J23))</f>
        <v>1.5018789423133385</v>
      </c>
      <c r="L19">
        <f>_xlfn.RANK.AVG(J19,J2:J23)</f>
        <v>1</v>
      </c>
      <c r="M19">
        <f>_xlfn.RANK.AVG(K19,K2:K23)</f>
        <v>1</v>
      </c>
      <c r="N19">
        <f t="shared" si="0"/>
        <v>0.64</v>
      </c>
      <c r="O19" s="3">
        <f>STANDARDIZE(N19,AVERAGE(N2:N23),_xlfn.STDEV.S(N2:N23))</f>
        <v>0.72125219017784559</v>
      </c>
      <c r="P19">
        <f>_xlfn.RANK.AVG(N19,N2:N23)</f>
        <v>6</v>
      </c>
      <c r="Q19">
        <f>_xlfn.RANK.AVG(O19,O2:O23)</f>
        <v>6</v>
      </c>
      <c r="R19" s="3">
        <v>-0.84256889950500002</v>
      </c>
      <c r="S19" s="3">
        <f>STANDARDIZE(R19,AVERAGE(R2:R23),_xlfn.STDEV.S(R2:R23))</f>
        <v>0.43518445344516055</v>
      </c>
      <c r="T19">
        <f>_xlfn.RANK.AVG(R19,R2:R23)</f>
        <v>9</v>
      </c>
      <c r="U19">
        <f>_xlfn.RANK.AVG(S19,S2:S23)</f>
        <v>9</v>
      </c>
      <c r="V19" s="3">
        <v>-0.85185055233883344</v>
      </c>
      <c r="W19" s="3">
        <f>_xlfn.RANK.AVG(V19,V2:V23)</f>
        <v>8</v>
      </c>
      <c r="X19" s="3">
        <v>-0.86746563017366662</v>
      </c>
      <c r="Y19" s="3">
        <f>STANDARDIZE(X19,AVERAGE(X2:X23),_xlfn.STDEV.S(X2:X23))</f>
        <v>0.33483286568085935</v>
      </c>
      <c r="Z19" s="3">
        <f>_xlfn.RANK.AVG(X19,X2:X23)</f>
        <v>10</v>
      </c>
      <c r="AA19" s="3">
        <v>-0.78889591665933345</v>
      </c>
      <c r="AB19" s="3">
        <f>_xlfn.RANK.AVG(AA19,AA2:AA23)</f>
        <v>8</v>
      </c>
      <c r="AC19">
        <v>-17</v>
      </c>
      <c r="AD19" s="3">
        <f>STANDARDIZE(AC19,AVERAGE(AC2:AC23),_xlfn.STDEV.S(AC2:AC23))</f>
        <v>0.3831579446841088</v>
      </c>
      <c r="AE19">
        <f>_xlfn.RANK.AVG(AC19,AC2:AC23)</f>
        <v>8.5</v>
      </c>
      <c r="AF19">
        <f>_xlfn.RANK.AVG(AD19,AD2:AD23)</f>
        <v>8.5</v>
      </c>
      <c r="AG19">
        <v>0.85019999999999996</v>
      </c>
      <c r="AH19" s="3">
        <f>STANDARDIZE(AG19,AVERAGE(AG2:AG23),_xlfn.STDEV.S(AG2:AG23))</f>
        <v>-0.49732567003753519</v>
      </c>
      <c r="AI19">
        <f>_xlfn.RANK.AVG(AG19,AG2:AG23)</f>
        <v>13</v>
      </c>
      <c r="AJ19">
        <f>_xlfn.RANK.AVG(AH19,AH2:AH23)</f>
        <v>13</v>
      </c>
      <c r="AK19">
        <v>-0.17710000000000001</v>
      </c>
      <c r="AL19" s="3">
        <f>STANDARDIZE(AK19,AVERAGE(AK2:AK23),_xlfn.STDEV.S(AK2:AK23))</f>
        <v>0.30849670824887543</v>
      </c>
      <c r="AM19">
        <f>_xlfn.RANK.AVG(AK19,AK2:AK23)</f>
        <v>7</v>
      </c>
      <c r="AN19">
        <f>_xlfn.RANK.AVG(AL19,AL2:AL23)</f>
        <v>7</v>
      </c>
      <c r="AO19">
        <v>1.429</v>
      </c>
      <c r="AP19">
        <v>-0.50800000000000001</v>
      </c>
      <c r="AQ19">
        <f>STANDARDIZE(AO19,AVERAGE(AO2:AO23),_xlfn.STDEV.S(AO2:AO23))</f>
        <v>0.79604863672015791</v>
      </c>
      <c r="AR19">
        <f>STANDARDIZE(AP19,AVERAGE(AP2:AP23),_xlfn.STDEV.S(AP2:AP23))</f>
        <v>-1.3075481470245203</v>
      </c>
      <c r="AS19">
        <f>_xlfn.RANK.AVG(AO19,AO2:AO23)</f>
        <v>4</v>
      </c>
      <c r="AT19">
        <f>_xlfn.RANK.AVG(AP19,AP2:AP23)</f>
        <v>17</v>
      </c>
    </row>
    <row r="20" spans="1:46">
      <c r="A20">
        <v>2003</v>
      </c>
      <c r="B20">
        <v>18</v>
      </c>
      <c r="C20" s="2">
        <v>10</v>
      </c>
      <c r="D20" t="s">
        <v>14</v>
      </c>
      <c r="E20">
        <v>0.56000000000000005</v>
      </c>
      <c r="F20">
        <v>0.62</v>
      </c>
      <c r="G20" s="3">
        <f>STANDARDIZE(F20,AVERAGE(F2:F23),_xlfn.STDEV.S(F2:F23))</f>
        <v>0.75741816253891447</v>
      </c>
      <c r="H20">
        <f>_xlfn.RANK.AVG(F20,F2:F23)</f>
        <v>7.5</v>
      </c>
      <c r="I20">
        <f>_xlfn.RANK.AVG(G20,G2:G23)</f>
        <v>7.5</v>
      </c>
      <c r="J20">
        <v>0.62</v>
      </c>
      <c r="K20" s="3">
        <f>STANDARDIZE(J20,AVERAGE(J2:J23),_xlfn.STDEV.S(J2:J23))</f>
        <v>0.37180065021437719</v>
      </c>
      <c r="L20">
        <f>_xlfn.RANK.AVG(J20,J2:J23)</f>
        <v>10</v>
      </c>
      <c r="M20">
        <f>_xlfn.RANK.AVG(K20,K2:K23)</f>
        <v>10</v>
      </c>
      <c r="N20">
        <f t="shared" si="0"/>
        <v>0.62</v>
      </c>
      <c r="O20" s="3">
        <f>STANDARDIZE(N20,AVERAGE(N2:N23),_xlfn.STDEV.S(N2:N23))</f>
        <v>0.61189265231694479</v>
      </c>
      <c r="P20">
        <f>_xlfn.RANK.AVG(N20,N2:N23)</f>
        <v>7.5</v>
      </c>
      <c r="Q20">
        <f>_xlfn.RANK.AVG(O20,O2:O23)</f>
        <v>7.5</v>
      </c>
      <c r="R20" s="3">
        <v>-0.95283895699999999</v>
      </c>
      <c r="S20" s="3">
        <f>STANDARDIZE(R20,AVERAGE(R2:R23),_xlfn.STDEV.S(R2:R23))</f>
        <v>2.7499888751658472E-2</v>
      </c>
      <c r="T20">
        <f>_xlfn.RANK.AVG(R20,R2:R23)</f>
        <v>13</v>
      </c>
      <c r="U20">
        <f>_xlfn.RANK.AVG(S20,S2:S23)</f>
        <v>13</v>
      </c>
      <c r="V20" s="3">
        <v>-1.1052658439156666</v>
      </c>
      <c r="W20" s="3">
        <f>_xlfn.RANK.AVG(V20,V2:V23)</f>
        <v>16</v>
      </c>
      <c r="X20" s="3">
        <v>-1.0830650610649999</v>
      </c>
      <c r="Y20" s="3">
        <f>STANDARDIZE(X20,AVERAGE(X2:X23),_xlfn.STDEV.S(X2:X23))</f>
        <v>-0.28284377386454601</v>
      </c>
      <c r="Z20" s="3">
        <f>_xlfn.RANK.AVG(X20,X2:X23)</f>
        <v>15</v>
      </c>
      <c r="AA20" s="3">
        <v>-0.9003502615768334</v>
      </c>
      <c r="AB20" s="3">
        <f>_xlfn.RANK.AVG(AA20,AA2:AA23)</f>
        <v>12</v>
      </c>
      <c r="AC20">
        <v>-21</v>
      </c>
      <c r="AD20" s="3">
        <f>STANDARDIZE(AC20,AVERAGE(AC2:AC23),_xlfn.STDEV.S(AC2:AC23))</f>
        <v>-5.4736849240586971E-2</v>
      </c>
      <c r="AE20">
        <f>_xlfn.RANK.AVG(AC20,AC2:AC23)</f>
        <v>12</v>
      </c>
      <c r="AF20">
        <f>_xlfn.RANK.AVG(AD20,AD2:AD23)</f>
        <v>12</v>
      </c>
      <c r="AG20">
        <v>1.677</v>
      </c>
      <c r="AH20" s="3">
        <f>STANDARDIZE(AG20,AVERAGE(AG2:AG23),_xlfn.STDEV.S(AG2:AG23))</f>
        <v>1.967342845369267</v>
      </c>
      <c r="AI20">
        <f>_xlfn.RANK.AVG(AG20,AG2:AG23)</f>
        <v>1</v>
      </c>
      <c r="AJ20">
        <f>_xlfn.RANK.AVG(AH20,AH2:AH23)</f>
        <v>1</v>
      </c>
      <c r="AK20">
        <v>-0.55879999999999996</v>
      </c>
      <c r="AL20" s="3">
        <f>STANDARDIZE(AK20,AVERAGE(AK2:AK23),_xlfn.STDEV.S(AK2:AK23))</f>
        <v>0.11145870695719609</v>
      </c>
      <c r="AM20">
        <f>_xlfn.RANK.AVG(AK20,AK2:AK23)</f>
        <v>15</v>
      </c>
      <c r="AN20">
        <f>_xlfn.RANK.AVG(AL20,AL2:AL23)</f>
        <v>15</v>
      </c>
      <c r="AO20">
        <v>1.3029999999999999</v>
      </c>
      <c r="AP20">
        <v>-0.12659999999999999</v>
      </c>
      <c r="AQ20">
        <f>STANDARDIZE(AO20,AVERAGE(AO2:AO23),_xlfn.STDEV.S(AO2:AO23))</f>
        <v>0.339864916862331</v>
      </c>
      <c r="AR20">
        <f>STANDARDIZE(AP20,AVERAGE(AP2:AP23),_xlfn.STDEV.S(AP2:AP23))</f>
        <v>0.58737636253556202</v>
      </c>
      <c r="AS20">
        <f>_xlfn.RANK.AVG(AO20,AO2:AO23)</f>
        <v>9</v>
      </c>
      <c r="AT20">
        <f>_xlfn.RANK.AVG(AP20,AP2:AP23)</f>
        <v>5</v>
      </c>
    </row>
    <row r="21" spans="1:46">
      <c r="A21">
        <v>2017</v>
      </c>
      <c r="B21">
        <v>4</v>
      </c>
      <c r="C21" s="2">
        <v>1</v>
      </c>
      <c r="D21" t="s">
        <v>22</v>
      </c>
      <c r="E21">
        <v>0.3</v>
      </c>
      <c r="F21">
        <v>0.2</v>
      </c>
      <c r="G21" s="3">
        <f>STANDARDIZE(F21,AVERAGE(F2:F23),_xlfn.STDEV.S(F2:F23))</f>
        <v>-1.2536576483402713</v>
      </c>
      <c r="H21">
        <f>_xlfn.RANK.AVG(F21,F2:F23)</f>
        <v>21</v>
      </c>
      <c r="I21">
        <f>_xlfn.RANK.AVG(G21,G2:G23)</f>
        <v>21</v>
      </c>
      <c r="J21">
        <v>0.34</v>
      </c>
      <c r="K21" s="3">
        <f>STANDARDIZE(J21,AVERAGE(J2:J23),_xlfn.STDEV.S(J2:J23))</f>
        <v>-1.0664808124570282</v>
      </c>
      <c r="L21">
        <f>_xlfn.RANK.AVG(J21,J2:J23)</f>
        <v>18.5</v>
      </c>
      <c r="M21">
        <f>_xlfn.RANK.AVG(K21,K2:K23)</f>
        <v>18.5</v>
      </c>
      <c r="N21">
        <f t="shared" si="0"/>
        <v>0.27</v>
      </c>
      <c r="O21" s="3">
        <f>STANDARDIZE(N21,AVERAGE(N2:N23),_xlfn.STDEV.S(N2:N23))</f>
        <v>-1.3018992602488177</v>
      </c>
      <c r="P21">
        <f>_xlfn.RANK.AVG(N21,N2:N23)</f>
        <v>19</v>
      </c>
      <c r="Q21">
        <f>_xlfn.RANK.AVG(O21,O2:O23)</f>
        <v>19</v>
      </c>
      <c r="R21" s="3">
        <v>-0.91867049000000001</v>
      </c>
      <c r="S21" s="3">
        <f>STANDARDIZE(R21,AVERAGE(R2:R23),_xlfn.STDEV.S(R2:R23))</f>
        <v>0.15382571927705668</v>
      </c>
      <c r="T21">
        <f>_xlfn.RANK.AVG(R21,R2:R23)</f>
        <v>11</v>
      </c>
      <c r="U21">
        <f>_xlfn.RANK.AVG(S21,S2:S23)</f>
        <v>11</v>
      </c>
      <c r="V21" s="3">
        <v>-0.95278798950800014</v>
      </c>
      <c r="W21" s="3">
        <f>_xlfn.RANK.AVG(V21,V2:V23)</f>
        <v>12</v>
      </c>
      <c r="X21" s="3">
        <v>-0.92465996303833331</v>
      </c>
      <c r="Y21" s="3">
        <f>STANDARDIZE(X21,AVERAGE(X2:X23),_xlfn.STDEV.S(X2:X23))</f>
        <v>0.17097527487536912</v>
      </c>
      <c r="Z21" s="3">
        <f>_xlfn.RANK.AVG(X21,X2:X23)</f>
        <v>12</v>
      </c>
      <c r="AA21" s="3">
        <v>-0.87242392619549991</v>
      </c>
      <c r="AB21" s="3">
        <f>_xlfn.RANK.AVG(AA21,AA2:AA23)</f>
        <v>11</v>
      </c>
      <c r="AC21">
        <v>-19</v>
      </c>
      <c r="AD21" s="3">
        <f>STANDARDIZE(AC21,AVERAGE(AC2:AC23),_xlfn.STDEV.S(AC2:AC23))</f>
        <v>0.16421054772176091</v>
      </c>
      <c r="AE21">
        <f>_xlfn.RANK.AVG(AC21,AC2:AC23)</f>
        <v>11</v>
      </c>
      <c r="AF21">
        <f>_xlfn.RANK.AVG(AD21,AD2:AD23)</f>
        <v>11</v>
      </c>
      <c r="AG21">
        <v>1.05</v>
      </c>
      <c r="AH21" s="3">
        <f>STANDARDIZE(AG21,AVERAGE(AG2:AG23),_xlfn.STDEV.S(AG2:AG23))</f>
        <v>9.8272744788637081E-2</v>
      </c>
      <c r="AI21">
        <f>_xlfn.RANK.AVG(AG21,AG2:AG23)</f>
        <v>10</v>
      </c>
      <c r="AJ21">
        <f>_xlfn.RANK.AVG(AH21,AH2:AH23)</f>
        <v>10</v>
      </c>
      <c r="AK21">
        <v>-0.43740000000000001</v>
      </c>
      <c r="AL21" s="3">
        <f>STANDARDIZE(AK21,AVERAGE(AK2:AK23),_xlfn.STDEV.S(AK2:AK23))</f>
        <v>0.17412680587469639</v>
      </c>
      <c r="AM21">
        <f>_xlfn.RANK.AVG(AK21,AK2:AK23)</f>
        <v>13</v>
      </c>
      <c r="AN21">
        <f>_xlfn.RANK.AVG(AL21,AL2:AL23)</f>
        <v>13</v>
      </c>
      <c r="AO21">
        <v>1.6779999999999999</v>
      </c>
      <c r="AP21">
        <v>-0.2326</v>
      </c>
      <c r="AQ21">
        <f>STANDARDIZE(AO21,AVERAGE(AO2:AO23),_xlfn.STDEV.S(AO2:AO23))</f>
        <v>1.6975545592963381</v>
      </c>
      <c r="AR21">
        <f>STANDARDIZE(AP21,AVERAGE(AP2:AP23),_xlfn.STDEV.S(AP2:AP23))</f>
        <v>6.0732424377804461E-2</v>
      </c>
      <c r="AS21">
        <f>_xlfn.RANK.AVG(AO21,AO2:AO23)</f>
        <v>1</v>
      </c>
      <c r="AT21">
        <f>_xlfn.RANK.AVG(AP21,AP2:AP23)</f>
        <v>12</v>
      </c>
    </row>
    <row r="22" spans="1:46">
      <c r="A22">
        <v>2017</v>
      </c>
      <c r="B22">
        <v>4</v>
      </c>
      <c r="C22" s="2">
        <v>0</v>
      </c>
      <c r="D22" t="s">
        <v>8</v>
      </c>
      <c r="E22">
        <v>0.32</v>
      </c>
      <c r="F22">
        <v>0.22</v>
      </c>
      <c r="G22" s="3">
        <f>STANDARDIZE(F22,AVERAGE(F2:F23),_xlfn.STDEV.S(F2:F23))</f>
        <v>-1.1578921335365004</v>
      </c>
      <c r="H22">
        <f>_xlfn.RANK.AVG(F22,F2:F23)</f>
        <v>19.5</v>
      </c>
      <c r="I22">
        <f>_xlfn.RANK.AVG(G22,G2:G23)</f>
        <v>19.5</v>
      </c>
      <c r="J22">
        <v>0.4</v>
      </c>
      <c r="K22" s="3">
        <f>STANDARDIZE(J22,AVERAGE(J2:J23),_xlfn.STDEV.S(J2:J23))</f>
        <v>-0.75827764188458413</v>
      </c>
      <c r="L22">
        <f>_xlfn.RANK.AVG(J22,J2:J23)</f>
        <v>17</v>
      </c>
      <c r="M22">
        <f>_xlfn.RANK.AVG(K22,K2:K23)</f>
        <v>17</v>
      </c>
      <c r="N22">
        <f t="shared" si="0"/>
        <v>0.31</v>
      </c>
      <c r="O22" s="3">
        <f>STANDARDIZE(N22,AVERAGE(N2:N23),_xlfn.STDEV.S(N2:N23))</f>
        <v>-1.0831801845270164</v>
      </c>
      <c r="P22">
        <f>_xlfn.RANK.AVG(N22,N2:N23)</f>
        <v>18</v>
      </c>
      <c r="Q22">
        <f>_xlfn.RANK.AVG(O22,O2:O23)</f>
        <v>18</v>
      </c>
      <c r="R22" s="3">
        <v>-1.08882275706855</v>
      </c>
      <c r="S22" s="3">
        <f>STANDARDIZE(R22,AVERAGE(R2:R23),_xlfn.STDEV.S(R2:R23))</f>
        <v>-0.47525215106503271</v>
      </c>
      <c r="T22">
        <f>_xlfn.RANK.AVG(R22,R2:R23)</f>
        <v>17</v>
      </c>
      <c r="U22">
        <f>_xlfn.RANK.AVG(S22,S2:S23)</f>
        <v>17</v>
      </c>
      <c r="V22" s="3">
        <v>-1.1830849284572929</v>
      </c>
      <c r="W22" s="3">
        <f>_xlfn.RANK.AVG(V22,V2:V23)</f>
        <v>17</v>
      </c>
      <c r="X22" s="3">
        <v>-1.2934579148392567</v>
      </c>
      <c r="Y22" s="3">
        <f>STANDARDIZE(X22,AVERAGE(X2:X23),_xlfn.STDEV.S(X2:X23))</f>
        <v>-0.8856039498371383</v>
      </c>
      <c r="Z22" s="3">
        <f>_xlfn.RANK.AVG(X22,X2:X23)</f>
        <v>18</v>
      </c>
      <c r="AA22" s="3">
        <v>-1.0049301484343671</v>
      </c>
      <c r="AB22" s="3">
        <f>_xlfn.RANK.AVG(AA22,AA2:AA23)</f>
        <v>15</v>
      </c>
      <c r="AC22">
        <v>-8</v>
      </c>
      <c r="AD22" s="3">
        <f>STANDARDIZE(AC22,AVERAGE(AC2:AC23),_xlfn.STDEV.S(AC2:AC23))</f>
        <v>1.3684212310146742</v>
      </c>
      <c r="AE22">
        <f>_xlfn.RANK.AVG(AC22,AC2:AC23)</f>
        <v>1</v>
      </c>
      <c r="AF22">
        <f>_xlfn.RANK.AVG(AD22,AD2:AD23)</f>
        <v>1</v>
      </c>
      <c r="AG22">
        <v>1.018</v>
      </c>
      <c r="AH22" s="3">
        <f>STANDARDIZE(AG22,AVERAGE(AG2:AG23),_xlfn.STDEV.S(AG2:AG23))</f>
        <v>2.8816072789397767E-3</v>
      </c>
      <c r="AI22">
        <f>_xlfn.RANK.AVG(AG22,AG2:AG23)</f>
        <v>11</v>
      </c>
      <c r="AJ22">
        <f>_xlfn.RANK.AVG(AH22,AH2:AH23)</f>
        <v>11</v>
      </c>
      <c r="AK22">
        <v>-0.5161</v>
      </c>
      <c r="AL22" s="3">
        <f>STANDARDIZE(AK22,AVERAGE(AK2:AK23),_xlfn.STDEV.S(AK2:AK23))</f>
        <v>0.13350094603279133</v>
      </c>
      <c r="AM22">
        <f>_xlfn.RANK.AVG(AK22,AK2:AK23)</f>
        <v>14</v>
      </c>
      <c r="AN22">
        <f>_xlfn.RANK.AVG(AL22,AL2:AL23)</f>
        <v>14</v>
      </c>
      <c r="AO22">
        <v>0.97650000000000003</v>
      </c>
      <c r="AP22">
        <v>-0.31469999999999998</v>
      </c>
      <c r="AQ22">
        <f>STANDARDIZE(AO22,AVERAGE(AO2:AO23),_xlfn.STDEV.S(AO2:AO23))</f>
        <v>-0.84223019848354419</v>
      </c>
      <c r="AR22">
        <f>STANDARDIZE(AP22,AVERAGE(AP2:AP23),_xlfn.STDEV.S(AP2:AP23))</f>
        <v>-0.34716821074249626</v>
      </c>
      <c r="AS22">
        <f>_xlfn.RANK.AVG(AO22,AO2:AO23)</f>
        <v>15</v>
      </c>
      <c r="AT22">
        <f>_xlfn.RANK.AVG(AP22,AP2:AP23)</f>
        <v>14</v>
      </c>
    </row>
    <row r="23" spans="1:46">
      <c r="A23">
        <v>2020</v>
      </c>
      <c r="B23">
        <v>1</v>
      </c>
      <c r="C23" s="2">
        <v>0</v>
      </c>
      <c r="D23" t="s">
        <v>20</v>
      </c>
      <c r="E23">
        <v>0.46</v>
      </c>
      <c r="F23">
        <v>0.7</v>
      </c>
      <c r="G23" s="3">
        <f>STANDARDIZE(F23,AVERAGE(F2:F23),_xlfn.STDEV.S(F2:F23))</f>
        <v>1.1404802217539973</v>
      </c>
      <c r="H23">
        <f>_xlfn.RANK.AVG(F23,F2:F23)</f>
        <v>4</v>
      </c>
      <c r="I23">
        <f>_xlfn.RANK.AVG(G23,G2:G23)</f>
        <v>4</v>
      </c>
      <c r="J23">
        <v>0.8</v>
      </c>
      <c r="K23" s="3">
        <f>STANDARDIZE(J23,AVERAGE(J2:J23),_xlfn.STDEV.S(J2:J23))</f>
        <v>1.2964101619317094</v>
      </c>
      <c r="L23">
        <f>_xlfn.RANK.AVG(J23,J2:J23)</f>
        <v>2</v>
      </c>
      <c r="M23">
        <f>_xlfn.RANK.AVG(K23,K2:K23)</f>
        <v>2</v>
      </c>
      <c r="N23">
        <f t="shared" si="0"/>
        <v>0.75</v>
      </c>
      <c r="O23" s="3">
        <f>STANDARDIZE(N23,AVERAGE(N2:N23),_xlfn.STDEV.S(N2:N23))</f>
        <v>1.3227296484127995</v>
      </c>
      <c r="P23">
        <f>_xlfn.RANK.AVG(N23,N2:N23)</f>
        <v>1</v>
      </c>
      <c r="Q23">
        <f>_xlfn.RANK.AVG(O23,O2:O23)</f>
        <v>1</v>
      </c>
      <c r="R23" s="3">
        <v>-0.76480302854899995</v>
      </c>
      <c r="S23" s="3">
        <f>STANDARDIZE(R23,AVERAGE(R2:R23),_xlfn.STDEV.S(R2:R23))</f>
        <v>0.72269627640893763</v>
      </c>
      <c r="T23">
        <f>_xlfn.RANK.AVG(R23,R2:R23)</f>
        <v>6</v>
      </c>
      <c r="U23">
        <f>_xlfn.RANK.AVG(S23,S2:S23)</f>
        <v>6</v>
      </c>
      <c r="V23" s="3">
        <v>-0.87472807267316666</v>
      </c>
      <c r="W23" s="3">
        <f>_xlfn.RANK.AVG(V23,V2:V23)</f>
        <v>9</v>
      </c>
      <c r="X23" s="3">
        <v>-0.78052749505166663</v>
      </c>
      <c r="Y23" s="3">
        <f>STANDARDIZE(X23,AVERAGE(X2:X23),_xlfn.STDEV.S(X2:X23))</f>
        <v>0.58390427987010696</v>
      </c>
      <c r="Z23" s="3">
        <f>_xlfn.RANK.AVG(X23,X2:X23)</f>
        <v>7</v>
      </c>
      <c r="AA23" s="3">
        <v>-0.69036728300866657</v>
      </c>
      <c r="AB23" s="3">
        <f>_xlfn.RANK.AVG(AA23,AA2:AA23)</f>
        <v>4</v>
      </c>
      <c r="AC23">
        <v>-14</v>
      </c>
      <c r="AD23" s="3">
        <f>STANDARDIZE(AC23,AVERAGE(AC2:AC23),_xlfn.STDEV.S(AC2:AC23))</f>
        <v>0.71157904012763062</v>
      </c>
      <c r="AE23">
        <f>_xlfn.RANK.AVG(AC23,AC2:AC23)</f>
        <v>4.5</v>
      </c>
      <c r="AF23">
        <f>_xlfn.RANK.AVG(AD23,AD2:AD23)</f>
        <v>4.5</v>
      </c>
      <c r="AG23">
        <v>1.1040000000000001</v>
      </c>
      <c r="AH23" s="3">
        <f>STANDARDIZE(AG23,AVERAGE(AG2:AG23),_xlfn.STDEV.S(AG2:AG23))</f>
        <v>0.25924528933625129</v>
      </c>
      <c r="AI23">
        <f>_xlfn.RANK.AVG(AG23,AG2:AG23)</f>
        <v>7</v>
      </c>
      <c r="AJ23">
        <f>_xlfn.RANK.AVG(AH23,AH2:AH23)</f>
        <v>7</v>
      </c>
      <c r="AK23">
        <v>-0.19370000000000001</v>
      </c>
      <c r="AL23" s="3">
        <f>STANDARDIZE(AK23,AVERAGE(AK2:AK23),_xlfn.STDEV.S(AK2:AK23))</f>
        <v>0.29992759422885484</v>
      </c>
      <c r="AM23">
        <f>_xlfn.RANK.AVG(AK23,AK2:AK23)</f>
        <v>8</v>
      </c>
      <c r="AN23">
        <f>_xlfn.RANK.AVG(AL23,AL2:AL23)</f>
        <v>8</v>
      </c>
      <c r="AO23">
        <v>1.4470000000000001</v>
      </c>
      <c r="AP23">
        <v>-9.9000000000000005E-2</v>
      </c>
      <c r="AQ23">
        <f>STANDARDIZE(AO23,AVERAGE(AO2:AO23),_xlfn.STDEV.S(AO2:AO23))</f>
        <v>0.86121773955699021</v>
      </c>
      <c r="AR23">
        <f>STANDARDIZE(AP23,AVERAGE(AP2:AP23),_xlfn.STDEV.S(AP2:AP23))</f>
        <v>0.72450252001814786</v>
      </c>
      <c r="AS23">
        <f>_xlfn.RANK.AVG(AO23,AO2:AO23)</f>
        <v>2.5</v>
      </c>
      <c r="AT23">
        <f>_xlfn.RANK.AVG(AP23,AP2:AP23)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4F85-9E3A-4ACD-8384-68421E4D1F03}">
  <dimension ref="A1:AT24"/>
  <sheetViews>
    <sheetView workbookViewId="0">
      <selection activeCell="R25" sqref="R25"/>
    </sheetView>
  </sheetViews>
  <sheetFormatPr defaultRowHeight="15"/>
  <sheetData>
    <row r="1" spans="1:46">
      <c r="A1" t="s">
        <v>0</v>
      </c>
      <c r="B1" t="s">
        <v>1</v>
      </c>
      <c r="C1" s="1" t="s">
        <v>2</v>
      </c>
      <c r="D1" t="s">
        <v>3</v>
      </c>
      <c r="E1" t="s">
        <v>299</v>
      </c>
      <c r="F1" t="s">
        <v>4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98</v>
      </c>
      <c r="W1" t="s">
        <v>122</v>
      </c>
      <c r="X1" t="s">
        <v>99</v>
      </c>
      <c r="Y1" t="s">
        <v>352</v>
      </c>
      <c r="Z1" t="s">
        <v>123</v>
      </c>
      <c r="AA1" t="s">
        <v>97</v>
      </c>
      <c r="AB1" t="s">
        <v>124</v>
      </c>
      <c r="AC1" t="s">
        <v>42</v>
      </c>
      <c r="AD1" t="s">
        <v>43</v>
      </c>
      <c r="AE1" t="s">
        <v>44</v>
      </c>
      <c r="AF1" t="s">
        <v>45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395</v>
      </c>
      <c r="AR1" t="s">
        <v>396</v>
      </c>
      <c r="AS1" t="s">
        <v>411</v>
      </c>
      <c r="AT1" t="s">
        <v>412</v>
      </c>
    </row>
    <row r="2" spans="1:46">
      <c r="A2">
        <v>2020</v>
      </c>
      <c r="B2">
        <v>1</v>
      </c>
      <c r="C2">
        <v>0</v>
      </c>
      <c r="D2" t="s">
        <v>9</v>
      </c>
      <c r="E2">
        <v>0.54</v>
      </c>
      <c r="F2">
        <v>0.42</v>
      </c>
      <c r="G2">
        <v>-0.2002369854987931</v>
      </c>
      <c r="H2">
        <v>13</v>
      </c>
      <c r="I2">
        <v>13</v>
      </c>
      <c r="J2">
        <v>0.68</v>
      </c>
      <c r="K2">
        <v>0.68000382078682153</v>
      </c>
      <c r="L2">
        <v>7.5</v>
      </c>
      <c r="M2">
        <v>7.5</v>
      </c>
      <c r="N2">
        <v>0.55000000000000004</v>
      </c>
      <c r="O2">
        <v>0.22913426980379251</v>
      </c>
      <c r="P2">
        <v>10.5</v>
      </c>
      <c r="Q2">
        <v>10.5</v>
      </c>
      <c r="R2">
        <v>-0.81652170000000002</v>
      </c>
      <c r="S2">
        <v>0.53148476771825537</v>
      </c>
      <c r="T2">
        <v>8</v>
      </c>
      <c r="U2">
        <v>8</v>
      </c>
      <c r="V2">
        <v>-0.83199846664983335</v>
      </c>
      <c r="W2">
        <v>7</v>
      </c>
      <c r="X2">
        <v>-0.81581628330349998</v>
      </c>
      <c r="Y2">
        <v>0.48280447616975314</v>
      </c>
      <c r="Z2">
        <v>8</v>
      </c>
      <c r="AA2">
        <v>-0.81827849999516677</v>
      </c>
      <c r="AB2">
        <v>9</v>
      </c>
      <c r="AC2">
        <v>-18</v>
      </c>
      <c r="AD2">
        <v>0.27368424620293486</v>
      </c>
      <c r="AE2">
        <v>10</v>
      </c>
      <c r="AF2">
        <v>10</v>
      </c>
      <c r="AG2">
        <v>0.3599</v>
      </c>
      <c r="AH2">
        <v>-1.9588967550689271</v>
      </c>
      <c r="AI2">
        <v>18</v>
      </c>
      <c r="AJ2">
        <v>18</v>
      </c>
      <c r="AK2">
        <v>3.4349999999999999E-2</v>
      </c>
      <c r="AL2">
        <v>0.41764966966654798</v>
      </c>
      <c r="AM2">
        <v>1</v>
      </c>
      <c r="AN2">
        <v>1</v>
      </c>
      <c r="AO2">
        <v>0.97960000000000003</v>
      </c>
      <c r="AP2">
        <v>-0.13919999999999999</v>
      </c>
      <c r="AQ2">
        <v>-0.83100663077275649</v>
      </c>
      <c r="AR2">
        <v>0.52477529064133799</v>
      </c>
      <c r="AS2">
        <v>14</v>
      </c>
      <c r="AT2">
        <v>8</v>
      </c>
    </row>
    <row r="3" spans="1:46">
      <c r="A3">
        <v>2020</v>
      </c>
      <c r="B3">
        <v>1</v>
      </c>
      <c r="C3">
        <v>0</v>
      </c>
      <c r="D3" t="s">
        <v>20</v>
      </c>
      <c r="E3">
        <v>0.46</v>
      </c>
      <c r="F3">
        <v>0.7</v>
      </c>
      <c r="G3">
        <v>1.1404802217539973</v>
      </c>
      <c r="H3">
        <v>4</v>
      </c>
      <c r="I3">
        <v>4</v>
      </c>
      <c r="J3">
        <v>0.8</v>
      </c>
      <c r="K3">
        <v>1.2964101619317094</v>
      </c>
      <c r="L3">
        <v>2</v>
      </c>
      <c r="M3">
        <v>2</v>
      </c>
      <c r="N3">
        <v>0.75</v>
      </c>
      <c r="O3">
        <v>1.3227296484127995</v>
      </c>
      <c r="P3">
        <v>1</v>
      </c>
      <c r="Q3">
        <v>1</v>
      </c>
      <c r="R3">
        <v>-0.76480302854899995</v>
      </c>
      <c r="S3">
        <v>0.72269627640893763</v>
      </c>
      <c r="T3">
        <v>6</v>
      </c>
      <c r="U3">
        <v>6</v>
      </c>
      <c r="V3">
        <v>-0.87472807267316666</v>
      </c>
      <c r="W3">
        <v>9</v>
      </c>
      <c r="X3">
        <v>-0.78052749505166663</v>
      </c>
      <c r="Y3">
        <v>0.58390427987010696</v>
      </c>
      <c r="Z3">
        <v>7</v>
      </c>
      <c r="AA3">
        <v>-0.69036728300866657</v>
      </c>
      <c r="AB3">
        <v>4</v>
      </c>
      <c r="AC3">
        <v>-14</v>
      </c>
      <c r="AD3">
        <v>0.71157904012763062</v>
      </c>
      <c r="AE3">
        <v>4.5</v>
      </c>
      <c r="AF3">
        <v>4.5</v>
      </c>
      <c r="AG3">
        <v>1.1040000000000001</v>
      </c>
      <c r="AH3">
        <v>0.25924528933625129</v>
      </c>
      <c r="AI3">
        <v>7</v>
      </c>
      <c r="AJ3">
        <v>7</v>
      </c>
      <c r="AK3">
        <v>-0.19370000000000001</v>
      </c>
      <c r="AL3">
        <v>0.29992759422885484</v>
      </c>
      <c r="AM3">
        <v>8</v>
      </c>
      <c r="AN3">
        <v>8</v>
      </c>
      <c r="AO3">
        <v>1.4470000000000001</v>
      </c>
      <c r="AP3">
        <v>-9.9000000000000005E-2</v>
      </c>
      <c r="AQ3">
        <v>0.86121773955699021</v>
      </c>
      <c r="AR3">
        <v>0.72450252001814786</v>
      </c>
      <c r="AS3">
        <v>2.5</v>
      </c>
      <c r="AT3">
        <v>3</v>
      </c>
    </row>
    <row r="4" spans="1:46">
      <c r="A4">
        <v>2019</v>
      </c>
      <c r="B4">
        <v>2</v>
      </c>
      <c r="C4">
        <v>2</v>
      </c>
      <c r="D4" t="s">
        <v>23</v>
      </c>
      <c r="E4">
        <v>0.62</v>
      </c>
      <c r="F4">
        <v>0.62</v>
      </c>
      <c r="G4">
        <v>0.75741816253891447</v>
      </c>
      <c r="H4">
        <v>7.5</v>
      </c>
      <c r="I4">
        <v>7.5</v>
      </c>
      <c r="J4">
        <v>0.72</v>
      </c>
      <c r="K4">
        <v>0.8854726011684505</v>
      </c>
      <c r="L4">
        <v>4.5</v>
      </c>
      <c r="M4">
        <v>4.5</v>
      </c>
      <c r="N4">
        <v>0.66999999999999993</v>
      </c>
      <c r="O4">
        <v>0.88529149696919618</v>
      </c>
      <c r="P4">
        <v>5</v>
      </c>
      <c r="Q4">
        <v>5</v>
      </c>
      <c r="R4">
        <v>-0.7384609999135</v>
      </c>
      <c r="S4">
        <v>0.82008661719020115</v>
      </c>
      <c r="T4">
        <v>4</v>
      </c>
      <c r="U4">
        <v>4</v>
      </c>
      <c r="V4">
        <v>-0.70744271661783331</v>
      </c>
      <c r="W4">
        <v>3</v>
      </c>
      <c r="X4">
        <v>-0.72521446660783317</v>
      </c>
      <c r="Y4">
        <v>0.742372070768343</v>
      </c>
      <c r="Z4">
        <v>4</v>
      </c>
      <c r="AA4">
        <v>-0.77535579997733317</v>
      </c>
      <c r="AB4">
        <v>7</v>
      </c>
    </row>
    <row r="5" spans="1:46">
      <c r="A5">
        <v>2019</v>
      </c>
      <c r="B5">
        <v>2</v>
      </c>
      <c r="C5">
        <v>1</v>
      </c>
      <c r="D5" t="s">
        <v>24</v>
      </c>
      <c r="E5">
        <v>0.6</v>
      </c>
      <c r="F5">
        <v>0.72</v>
      </c>
      <c r="G5">
        <v>1.2362457365577681</v>
      </c>
      <c r="H5">
        <v>2</v>
      </c>
      <c r="I5">
        <v>2</v>
      </c>
      <c r="J5">
        <v>0.74</v>
      </c>
      <c r="K5">
        <v>0.98820699135926526</v>
      </c>
      <c r="L5">
        <v>3</v>
      </c>
      <c r="M5">
        <v>3</v>
      </c>
      <c r="N5">
        <v>0.73</v>
      </c>
      <c r="O5">
        <v>1.2133701105518986</v>
      </c>
      <c r="P5">
        <v>3</v>
      </c>
      <c r="Q5">
        <v>3</v>
      </c>
      <c r="R5">
        <v>-1.322198523865</v>
      </c>
      <c r="S5">
        <v>-1.3380765664847591</v>
      </c>
      <c r="T5">
        <v>19</v>
      </c>
      <c r="U5">
        <v>19</v>
      </c>
      <c r="V5">
        <v>-1.5409735934216666</v>
      </c>
      <c r="W5">
        <v>20</v>
      </c>
      <c r="X5">
        <v>-1.3543879979449998</v>
      </c>
      <c r="Y5">
        <v>-1.0601641925260281</v>
      </c>
      <c r="Z5">
        <v>19</v>
      </c>
      <c r="AA5">
        <v>-0.97230165755916664</v>
      </c>
      <c r="AB5">
        <v>13</v>
      </c>
    </row>
    <row r="6" spans="1:46">
      <c r="A6">
        <v>2017</v>
      </c>
      <c r="B6">
        <v>4</v>
      </c>
      <c r="C6">
        <v>2</v>
      </c>
      <c r="D6" t="s">
        <v>13</v>
      </c>
      <c r="E6">
        <v>0.66</v>
      </c>
      <c r="F6">
        <v>0.4</v>
      </c>
      <c r="G6">
        <v>-0.29600250030256364</v>
      </c>
      <c r="H6">
        <v>14</v>
      </c>
      <c r="I6">
        <v>14</v>
      </c>
      <c r="J6">
        <v>0.64</v>
      </c>
      <c r="K6">
        <v>0.47453504040519195</v>
      </c>
      <c r="L6">
        <v>9</v>
      </c>
      <c r="M6">
        <v>9</v>
      </c>
      <c r="N6">
        <v>0.52</v>
      </c>
      <c r="O6">
        <v>6.5094963012441276E-2</v>
      </c>
      <c r="P6">
        <v>12.5</v>
      </c>
      <c r="Q6">
        <v>12.5</v>
      </c>
      <c r="R6">
        <v>-0.62544599999999995</v>
      </c>
      <c r="S6">
        <v>1.2379196363274281</v>
      </c>
      <c r="T6">
        <v>1</v>
      </c>
      <c r="U6">
        <v>1</v>
      </c>
      <c r="V6">
        <v>-0.7015135666586666</v>
      </c>
      <c r="W6">
        <v>2</v>
      </c>
      <c r="X6">
        <v>-0.58819479999766666</v>
      </c>
      <c r="Y6">
        <v>1.1349234187635828</v>
      </c>
      <c r="Z6">
        <v>1</v>
      </c>
      <c r="AA6">
        <v>-0.59411191664783336</v>
      </c>
      <c r="AB6">
        <v>2</v>
      </c>
      <c r="AC6">
        <v>-10</v>
      </c>
      <c r="AD6">
        <v>1.1494738340523263</v>
      </c>
      <c r="AE6">
        <v>3</v>
      </c>
      <c r="AF6">
        <v>3</v>
      </c>
      <c r="AG6">
        <v>0.92579999999999996</v>
      </c>
      <c r="AH6">
        <v>-0.27196410767087553</v>
      </c>
      <c r="AI6">
        <v>12</v>
      </c>
      <c r="AJ6">
        <v>12</v>
      </c>
      <c r="AK6">
        <v>-0.37440000000000001</v>
      </c>
      <c r="AL6">
        <v>0.2066481422157386</v>
      </c>
      <c r="AM6">
        <v>12</v>
      </c>
      <c r="AN6">
        <v>12</v>
      </c>
      <c r="AO6">
        <v>1.2529999999999999</v>
      </c>
      <c r="AP6">
        <v>-0.1118</v>
      </c>
      <c r="AQ6">
        <v>0.15883963120446323</v>
      </c>
      <c r="AR6">
        <v>0.660907780316079</v>
      </c>
      <c r="AS6">
        <v>10</v>
      </c>
      <c r="AT6">
        <v>4</v>
      </c>
    </row>
    <row r="7" spans="1:46">
      <c r="A7">
        <v>2017</v>
      </c>
      <c r="B7">
        <v>4</v>
      </c>
      <c r="C7">
        <v>0</v>
      </c>
      <c r="D7" t="s">
        <v>10</v>
      </c>
      <c r="E7">
        <v>0.48</v>
      </c>
      <c r="F7">
        <v>0.24</v>
      </c>
      <c r="G7">
        <v>-1.0621266187327298</v>
      </c>
      <c r="H7">
        <v>18</v>
      </c>
      <c r="I7">
        <v>18</v>
      </c>
      <c r="J7">
        <v>0.52</v>
      </c>
      <c r="K7">
        <v>-0.14187130073969606</v>
      </c>
      <c r="L7">
        <v>12</v>
      </c>
      <c r="M7">
        <v>12</v>
      </c>
      <c r="N7">
        <v>0.38</v>
      </c>
      <c r="O7">
        <v>-0.70042180201386384</v>
      </c>
      <c r="P7">
        <v>15</v>
      </c>
      <c r="Q7">
        <v>15</v>
      </c>
      <c r="R7">
        <v>-0.93845160389037052</v>
      </c>
      <c r="S7">
        <v>8.0692041933014658E-2</v>
      </c>
      <c r="T7">
        <v>12</v>
      </c>
      <c r="U7">
        <v>12</v>
      </c>
      <c r="V7">
        <v>-0.63607543609399997</v>
      </c>
      <c r="W7">
        <v>1</v>
      </c>
      <c r="X7">
        <v>-0.68279543164199996</v>
      </c>
      <c r="Y7">
        <v>0.86389951108733387</v>
      </c>
      <c r="Z7">
        <v>3</v>
      </c>
      <c r="AA7">
        <v>-0.56670925641650005</v>
      </c>
      <c r="AB7">
        <v>1</v>
      </c>
      <c r="AC7">
        <v>-31</v>
      </c>
      <c r="AD7">
        <v>-1.1494738340523263</v>
      </c>
      <c r="AE7">
        <v>15</v>
      </c>
      <c r="AF7">
        <v>15</v>
      </c>
      <c r="AG7">
        <v>0.47199999999999998</v>
      </c>
      <c r="AH7">
        <v>-1.6247296764802692</v>
      </c>
      <c r="AI7">
        <v>17</v>
      </c>
      <c r="AJ7">
        <v>17</v>
      </c>
      <c r="AK7">
        <v>-0.9012</v>
      </c>
      <c r="AL7">
        <v>-6.5292174997928429E-2</v>
      </c>
      <c r="AM7">
        <v>16</v>
      </c>
      <c r="AN7">
        <v>16</v>
      </c>
      <c r="AO7">
        <v>1.0249999999999999</v>
      </c>
      <c r="AP7">
        <v>-0.46500000000000002</v>
      </c>
      <c r="AQ7">
        <v>-0.66663567139541313</v>
      </c>
      <c r="AR7">
        <v>-1.0939095683378828</v>
      </c>
      <c r="AS7">
        <v>13</v>
      </c>
      <c r="AT7">
        <v>16</v>
      </c>
    </row>
    <row r="8" spans="1:46">
      <c r="A8">
        <v>2017</v>
      </c>
      <c r="B8">
        <v>4</v>
      </c>
      <c r="C8">
        <v>0</v>
      </c>
      <c r="D8" t="s">
        <v>15</v>
      </c>
      <c r="E8">
        <v>0.62</v>
      </c>
      <c r="F8">
        <v>0.66</v>
      </c>
      <c r="G8">
        <v>0.94894919214645612</v>
      </c>
      <c r="H8">
        <v>6</v>
      </c>
      <c r="I8">
        <v>6</v>
      </c>
      <c r="J8">
        <v>0.57999999999999996</v>
      </c>
      <c r="K8">
        <v>0.16633186983274767</v>
      </c>
      <c r="L8">
        <v>11</v>
      </c>
      <c r="M8">
        <v>11</v>
      </c>
      <c r="N8">
        <v>0.62</v>
      </c>
      <c r="O8">
        <v>0.61189265231694479</v>
      </c>
      <c r="P8">
        <v>7.5</v>
      </c>
      <c r="Q8">
        <v>7.5</v>
      </c>
      <c r="R8">
        <v>-1.056948</v>
      </c>
      <c r="S8">
        <v>-0.3574065023421944</v>
      </c>
      <c r="T8">
        <v>16</v>
      </c>
      <c r="U8">
        <v>16</v>
      </c>
      <c r="V8">
        <v>-1.0076708963638332</v>
      </c>
      <c r="W8">
        <v>14</v>
      </c>
      <c r="X8">
        <v>-1.1193521715466666</v>
      </c>
      <c r="Y8">
        <v>-0.38680369791659841</v>
      </c>
      <c r="Z8">
        <v>17</v>
      </c>
      <c r="AA8">
        <v>-1.2238652282383333</v>
      </c>
      <c r="AB8">
        <v>18</v>
      </c>
      <c r="AC8">
        <v>-25</v>
      </c>
      <c r="AD8">
        <v>-0.49263164316528274</v>
      </c>
      <c r="AE8">
        <v>13</v>
      </c>
      <c r="AF8">
        <v>13</v>
      </c>
      <c r="AG8">
        <v>1.488</v>
      </c>
      <c r="AH8">
        <v>1.4039389394526176</v>
      </c>
      <c r="AI8">
        <v>2</v>
      </c>
      <c r="AJ8">
        <v>2</v>
      </c>
      <c r="AK8">
        <v>-0.16320000000000001</v>
      </c>
      <c r="AL8">
        <v>0.31567205071142285</v>
      </c>
      <c r="AM8">
        <v>5</v>
      </c>
      <c r="AN8">
        <v>5</v>
      </c>
      <c r="AO8">
        <v>1.349</v>
      </c>
      <c r="AP8">
        <v>-0.14599999999999999</v>
      </c>
      <c r="AQ8">
        <v>0.50640817966756935</v>
      </c>
      <c r="AR8">
        <v>0.49099058517461391</v>
      </c>
      <c r="AS8">
        <v>8</v>
      </c>
      <c r="AT8">
        <v>9</v>
      </c>
    </row>
    <row r="9" spans="1:46">
      <c r="A9">
        <v>2017</v>
      </c>
      <c r="B9">
        <v>4</v>
      </c>
      <c r="C9">
        <v>1</v>
      </c>
      <c r="D9" t="s">
        <v>12</v>
      </c>
      <c r="E9">
        <v>0.54</v>
      </c>
      <c r="F9">
        <v>0.7</v>
      </c>
      <c r="G9">
        <v>1.1404802217539973</v>
      </c>
      <c r="H9">
        <v>4</v>
      </c>
      <c r="I9">
        <v>4</v>
      </c>
      <c r="J9">
        <v>0.7</v>
      </c>
      <c r="K9">
        <v>0.78273821097763574</v>
      </c>
      <c r="L9">
        <v>6</v>
      </c>
      <c r="M9">
        <v>6</v>
      </c>
      <c r="N9">
        <v>0.7</v>
      </c>
      <c r="O9">
        <v>1.0493308037605473</v>
      </c>
      <c r="P9">
        <v>4</v>
      </c>
      <c r="Q9">
        <v>4</v>
      </c>
      <c r="R9">
        <v>-0.77557500000000001</v>
      </c>
      <c r="S9">
        <v>0.68287071912117692</v>
      </c>
      <c r="T9">
        <v>7</v>
      </c>
      <c r="U9">
        <v>7</v>
      </c>
      <c r="V9">
        <v>-0.90905278613599994</v>
      </c>
      <c r="W9">
        <v>10</v>
      </c>
      <c r="X9">
        <v>-0.75295705577200012</v>
      </c>
      <c r="Y9">
        <v>0.66289157688963551</v>
      </c>
      <c r="Z9">
        <v>6</v>
      </c>
      <c r="AA9">
        <v>-0.77205869237283331</v>
      </c>
      <c r="AB9">
        <v>6</v>
      </c>
      <c r="AC9">
        <v>-15</v>
      </c>
      <c r="AD9">
        <v>0.60210534164645668</v>
      </c>
      <c r="AE9">
        <v>6</v>
      </c>
      <c r="AF9">
        <v>6</v>
      </c>
      <c r="AG9">
        <v>1.0580000000000001</v>
      </c>
      <c r="AH9">
        <v>0.12212052916606141</v>
      </c>
      <c r="AI9">
        <v>9</v>
      </c>
      <c r="AJ9">
        <v>9</v>
      </c>
      <c r="AK9">
        <v>-0.1258</v>
      </c>
      <c r="AL9">
        <v>0.33497836784086693</v>
      </c>
      <c r="AM9">
        <v>4</v>
      </c>
      <c r="AN9">
        <v>4</v>
      </c>
      <c r="AO9">
        <v>1.204</v>
      </c>
      <c r="AP9">
        <v>-0.1384</v>
      </c>
      <c r="AQ9">
        <v>-1.8565148740246794E-2</v>
      </c>
      <c r="AR9">
        <v>0.52874996187271728</v>
      </c>
      <c r="AS9">
        <v>11</v>
      </c>
      <c r="AT9">
        <v>7</v>
      </c>
    </row>
    <row r="10" spans="1:46">
      <c r="A10">
        <v>2017</v>
      </c>
      <c r="B10">
        <v>4</v>
      </c>
      <c r="C10">
        <v>0</v>
      </c>
      <c r="D10" t="s">
        <v>19</v>
      </c>
      <c r="E10">
        <v>0.52</v>
      </c>
      <c r="F10">
        <v>0.44</v>
      </c>
      <c r="G10">
        <v>-0.10447147069502224</v>
      </c>
      <c r="H10">
        <v>11.5</v>
      </c>
      <c r="I10">
        <v>11.5</v>
      </c>
      <c r="J10">
        <v>0.84</v>
      </c>
      <c r="K10">
        <v>1.5018789423133385</v>
      </c>
      <c r="L10">
        <v>1</v>
      </c>
      <c r="M10">
        <v>1</v>
      </c>
      <c r="N10">
        <v>0.64</v>
      </c>
      <c r="O10">
        <v>0.72125219017784559</v>
      </c>
      <c r="P10">
        <v>6</v>
      </c>
      <c r="Q10">
        <v>6</v>
      </c>
      <c r="R10">
        <v>-0.84256889950500002</v>
      </c>
      <c r="S10">
        <v>0.43518445344516055</v>
      </c>
      <c r="T10">
        <v>9</v>
      </c>
      <c r="U10">
        <v>9</v>
      </c>
      <c r="V10">
        <v>-0.85185055233883344</v>
      </c>
      <c r="W10">
        <v>8</v>
      </c>
      <c r="X10">
        <v>-0.86746563017366662</v>
      </c>
      <c r="Y10">
        <v>0.33483286568085935</v>
      </c>
      <c r="Z10">
        <v>10</v>
      </c>
      <c r="AA10">
        <v>-0.78889591665933345</v>
      </c>
      <c r="AB10">
        <v>8</v>
      </c>
      <c r="AC10">
        <v>-17</v>
      </c>
      <c r="AD10">
        <v>0.3831579446841088</v>
      </c>
      <c r="AE10">
        <v>8.5</v>
      </c>
      <c r="AF10">
        <v>8.5</v>
      </c>
      <c r="AG10">
        <v>0.85019999999999996</v>
      </c>
      <c r="AH10">
        <v>-0.49732567003753519</v>
      </c>
      <c r="AI10">
        <v>13</v>
      </c>
      <c r="AJ10">
        <v>13</v>
      </c>
      <c r="AK10">
        <v>-0.17710000000000001</v>
      </c>
      <c r="AL10">
        <v>0.30849670824887543</v>
      </c>
      <c r="AM10">
        <v>7</v>
      </c>
      <c r="AN10">
        <v>7</v>
      </c>
      <c r="AO10">
        <v>1.429</v>
      </c>
      <c r="AP10">
        <v>-0.50800000000000001</v>
      </c>
      <c r="AQ10">
        <v>0.79604863672015791</v>
      </c>
      <c r="AR10">
        <v>-1.3075481470245203</v>
      </c>
      <c r="AS10">
        <v>4</v>
      </c>
      <c r="AT10">
        <v>17</v>
      </c>
    </row>
    <row r="11" spans="1:46">
      <c r="A11">
        <v>2017</v>
      </c>
      <c r="B11">
        <v>4</v>
      </c>
      <c r="C11">
        <v>1</v>
      </c>
      <c r="D11" t="s">
        <v>22</v>
      </c>
      <c r="E11">
        <v>0.3</v>
      </c>
      <c r="F11">
        <v>0.2</v>
      </c>
      <c r="G11">
        <v>-1.2536576483402713</v>
      </c>
      <c r="H11">
        <v>21</v>
      </c>
      <c r="I11">
        <v>21</v>
      </c>
      <c r="J11">
        <v>0.34</v>
      </c>
      <c r="K11">
        <v>-1.0664808124570282</v>
      </c>
      <c r="L11">
        <v>18.5</v>
      </c>
      <c r="M11">
        <v>18.5</v>
      </c>
      <c r="N11">
        <v>0.27</v>
      </c>
      <c r="O11">
        <v>-1.3018992602488177</v>
      </c>
      <c r="P11">
        <v>19</v>
      </c>
      <c r="Q11">
        <v>19</v>
      </c>
      <c r="R11">
        <v>-0.91867049000000001</v>
      </c>
      <c r="S11">
        <v>0.15382571927705668</v>
      </c>
      <c r="T11">
        <v>11</v>
      </c>
      <c r="U11">
        <v>11</v>
      </c>
      <c r="V11">
        <v>-0.95278798950800014</v>
      </c>
      <c r="W11">
        <v>12</v>
      </c>
      <c r="X11">
        <v>-0.92465996303833331</v>
      </c>
      <c r="Y11">
        <v>0.17097527487536912</v>
      </c>
      <c r="Z11">
        <v>12</v>
      </c>
      <c r="AA11">
        <v>-0.87242392619549991</v>
      </c>
      <c r="AB11">
        <v>11</v>
      </c>
      <c r="AC11">
        <v>-19</v>
      </c>
      <c r="AD11">
        <v>0.16421054772176091</v>
      </c>
      <c r="AE11">
        <v>11</v>
      </c>
      <c r="AF11">
        <v>11</v>
      </c>
      <c r="AG11">
        <v>1.05</v>
      </c>
      <c r="AH11">
        <v>9.8272744788637081E-2</v>
      </c>
      <c r="AI11">
        <v>10</v>
      </c>
      <c r="AJ11">
        <v>10</v>
      </c>
      <c r="AK11">
        <v>-0.43740000000000001</v>
      </c>
      <c r="AL11">
        <v>0.17412680587469639</v>
      </c>
      <c r="AM11">
        <v>13</v>
      </c>
      <c r="AN11">
        <v>13</v>
      </c>
      <c r="AO11">
        <v>1.6779999999999999</v>
      </c>
      <c r="AP11">
        <v>-0.2326</v>
      </c>
      <c r="AQ11">
        <v>1.6975545592963381</v>
      </c>
      <c r="AR11">
        <v>6.0732424377804461E-2</v>
      </c>
      <c r="AS11">
        <v>1</v>
      </c>
      <c r="AT11">
        <v>12</v>
      </c>
    </row>
    <row r="12" spans="1:46">
      <c r="A12">
        <v>2017</v>
      </c>
      <c r="B12">
        <v>4</v>
      </c>
      <c r="C12">
        <v>0</v>
      </c>
      <c r="D12" t="s">
        <v>8</v>
      </c>
      <c r="E12">
        <v>0.32</v>
      </c>
      <c r="F12">
        <v>0.22</v>
      </c>
      <c r="G12">
        <v>-1.1578921335365004</v>
      </c>
      <c r="H12">
        <v>19.5</v>
      </c>
      <c r="I12">
        <v>19.5</v>
      </c>
      <c r="J12">
        <v>0.4</v>
      </c>
      <c r="K12">
        <v>-0.75827764188458413</v>
      </c>
      <c r="L12">
        <v>17</v>
      </c>
      <c r="M12">
        <v>17</v>
      </c>
      <c r="N12">
        <v>0.31</v>
      </c>
      <c r="O12">
        <v>-1.0831801845270164</v>
      </c>
      <c r="P12">
        <v>18</v>
      </c>
      <c r="Q12">
        <v>18</v>
      </c>
      <c r="R12">
        <v>-1.08882275706855</v>
      </c>
      <c r="S12">
        <v>-0.47525215106503271</v>
      </c>
      <c r="T12">
        <v>17</v>
      </c>
      <c r="U12">
        <v>17</v>
      </c>
      <c r="V12">
        <v>-1.1830849284572929</v>
      </c>
      <c r="W12">
        <v>17</v>
      </c>
      <c r="X12">
        <v>-1.2934579148392567</v>
      </c>
      <c r="Y12">
        <v>-0.8856039498371383</v>
      </c>
      <c r="Z12">
        <v>18</v>
      </c>
      <c r="AA12">
        <v>-1.0049301484343671</v>
      </c>
      <c r="AB12">
        <v>15</v>
      </c>
      <c r="AC12">
        <v>-8</v>
      </c>
      <c r="AD12">
        <v>1.3684212310146742</v>
      </c>
      <c r="AE12">
        <v>1</v>
      </c>
      <c r="AF12">
        <v>1</v>
      </c>
      <c r="AG12">
        <v>1.018</v>
      </c>
      <c r="AH12">
        <v>2.8816072789397767E-3</v>
      </c>
      <c r="AI12">
        <v>11</v>
      </c>
      <c r="AJ12">
        <v>11</v>
      </c>
      <c r="AK12">
        <v>-0.5161</v>
      </c>
      <c r="AL12">
        <v>0.13350094603279133</v>
      </c>
      <c r="AM12">
        <v>14</v>
      </c>
      <c r="AN12">
        <v>14</v>
      </c>
      <c r="AO12">
        <v>0.97650000000000003</v>
      </c>
      <c r="AP12">
        <v>-0.31469999999999998</v>
      </c>
      <c r="AQ12">
        <v>-0.84223019848354419</v>
      </c>
      <c r="AR12">
        <v>-0.34716821074249626</v>
      </c>
      <c r="AS12">
        <v>15</v>
      </c>
      <c r="AT12">
        <v>14</v>
      </c>
    </row>
    <row r="13" spans="1:46">
      <c r="A13">
        <v>2009</v>
      </c>
      <c r="B13">
        <v>12</v>
      </c>
      <c r="C13">
        <v>6</v>
      </c>
      <c r="D13" t="s">
        <v>6</v>
      </c>
      <c r="E13">
        <v>0.12</v>
      </c>
      <c r="F13">
        <v>0.26</v>
      </c>
      <c r="G13">
        <v>-0.96636110392895902</v>
      </c>
      <c r="H13">
        <v>17</v>
      </c>
      <c r="I13">
        <v>17</v>
      </c>
      <c r="J13">
        <v>0.46</v>
      </c>
      <c r="K13">
        <v>-0.45007447131214007</v>
      </c>
      <c r="L13">
        <v>14.5</v>
      </c>
      <c r="M13">
        <v>14.5</v>
      </c>
      <c r="N13">
        <v>0.36</v>
      </c>
      <c r="O13">
        <v>-0.80978133987476464</v>
      </c>
      <c r="P13">
        <v>16</v>
      </c>
      <c r="Q13">
        <v>16</v>
      </c>
      <c r="R13">
        <v>-0.72603255486999996</v>
      </c>
      <c r="S13">
        <v>0.86603640013654792</v>
      </c>
      <c r="T13">
        <v>3</v>
      </c>
      <c r="U13">
        <v>3</v>
      </c>
      <c r="V13">
        <v>-0.74545870303833317</v>
      </c>
      <c r="W13">
        <v>6</v>
      </c>
      <c r="X13">
        <v>-0.81983503620633336</v>
      </c>
      <c r="Y13">
        <v>0.47129104230806268</v>
      </c>
      <c r="Z13">
        <v>9</v>
      </c>
      <c r="AA13">
        <v>-0.72930532505666668</v>
      </c>
      <c r="AB13">
        <v>5</v>
      </c>
      <c r="AC13">
        <v>-9</v>
      </c>
      <c r="AD13">
        <v>1.2589475325335002</v>
      </c>
      <c r="AE13">
        <v>2</v>
      </c>
      <c r="AF13">
        <v>2</v>
      </c>
      <c r="AG13">
        <v>0.79079999999999995</v>
      </c>
      <c r="AH13">
        <v>-0.67439546903991066</v>
      </c>
      <c r="AI13">
        <v>14</v>
      </c>
      <c r="AJ13">
        <v>14</v>
      </c>
      <c r="AK13">
        <v>-0.1764</v>
      </c>
      <c r="AL13">
        <v>0.30885805643044262</v>
      </c>
      <c r="AM13">
        <v>6</v>
      </c>
      <c r="AN13">
        <v>6</v>
      </c>
      <c r="AO13">
        <v>0.83450000000000002</v>
      </c>
      <c r="AP13">
        <v>-0.17</v>
      </c>
      <c r="AQ13">
        <v>-1.3563420097518883</v>
      </c>
      <c r="AR13">
        <v>0.37175044823323478</v>
      </c>
      <c r="AS13">
        <v>17</v>
      </c>
      <c r="AT13">
        <v>10</v>
      </c>
    </row>
    <row r="14" spans="1:46">
      <c r="A14">
        <v>2009</v>
      </c>
      <c r="B14">
        <v>12</v>
      </c>
      <c r="C14">
        <v>7</v>
      </c>
      <c r="D14" t="s">
        <v>11</v>
      </c>
      <c r="E14">
        <v>0.08</v>
      </c>
      <c r="F14">
        <v>0.7</v>
      </c>
      <c r="G14">
        <v>1.1404802217539973</v>
      </c>
      <c r="H14">
        <v>4</v>
      </c>
      <c r="I14">
        <v>4</v>
      </c>
      <c r="J14">
        <v>0.34</v>
      </c>
      <c r="K14">
        <v>-1.0664808124570282</v>
      </c>
      <c r="L14">
        <v>18.5</v>
      </c>
      <c r="M14">
        <v>18.5</v>
      </c>
      <c r="N14">
        <v>0.52</v>
      </c>
      <c r="O14">
        <v>6.5094963012441276E-2</v>
      </c>
      <c r="P14">
        <v>12.5</v>
      </c>
      <c r="Q14">
        <v>12.5</v>
      </c>
      <c r="R14">
        <v>-0.68680399999999997</v>
      </c>
      <c r="S14">
        <v>1.0110701171676311</v>
      </c>
      <c r="T14">
        <v>2</v>
      </c>
      <c r="U14">
        <v>2</v>
      </c>
      <c r="V14">
        <v>-0.71137466661933335</v>
      </c>
      <c r="W14">
        <v>4</v>
      </c>
      <c r="X14">
        <v>-0.66262276668599995</v>
      </c>
      <c r="Y14">
        <v>0.92169272440512617</v>
      </c>
      <c r="Z14">
        <v>2</v>
      </c>
      <c r="AA14">
        <v>-0.687009550049</v>
      </c>
      <c r="AB14">
        <v>3</v>
      </c>
      <c r="AC14">
        <v>-17</v>
      </c>
      <c r="AD14">
        <v>0.3831579446841088</v>
      </c>
      <c r="AE14">
        <v>8.5</v>
      </c>
      <c r="AF14">
        <v>8.5</v>
      </c>
      <c r="AG14">
        <v>0.73670000000000002</v>
      </c>
      <c r="AH14">
        <v>-0.8356661108922423</v>
      </c>
      <c r="AI14">
        <v>15</v>
      </c>
      <c r="AJ14">
        <v>15</v>
      </c>
      <c r="AK14">
        <v>-8.4629999999999992</v>
      </c>
      <c r="AL14">
        <v>-3.9687817169613053</v>
      </c>
      <c r="AM14">
        <v>18</v>
      </c>
      <c r="AN14">
        <v>18</v>
      </c>
      <c r="AO14">
        <v>1.137</v>
      </c>
      <c r="AP14">
        <v>-0.85650000000000004</v>
      </c>
      <c r="AQ14">
        <v>-0.26113903152178924</v>
      </c>
      <c r="AR14">
        <v>-3.0390143021941287</v>
      </c>
      <c r="AS14">
        <v>12</v>
      </c>
      <c r="AT14">
        <v>18</v>
      </c>
    </row>
    <row r="15" spans="1:46">
      <c r="A15">
        <v>2008</v>
      </c>
      <c r="B15">
        <v>13</v>
      </c>
      <c r="C15">
        <v>5</v>
      </c>
      <c r="D15" t="s">
        <v>26</v>
      </c>
      <c r="E15">
        <v>0.2</v>
      </c>
      <c r="F15">
        <v>0.06</v>
      </c>
      <c r="G15">
        <v>-1.9240162519666666</v>
      </c>
      <c r="H15">
        <v>22</v>
      </c>
      <c r="I15">
        <v>22</v>
      </c>
      <c r="J15">
        <v>0.18</v>
      </c>
      <c r="K15">
        <v>-1.8883559339835456</v>
      </c>
      <c r="L15">
        <v>20</v>
      </c>
      <c r="M15">
        <v>20</v>
      </c>
      <c r="N15">
        <v>0.12</v>
      </c>
      <c r="O15">
        <v>-2.1220957942055731</v>
      </c>
      <c r="P15">
        <v>21</v>
      </c>
      <c r="Q15">
        <v>21</v>
      </c>
      <c r="R15">
        <v>-1.3786727000000001</v>
      </c>
      <c r="S15">
        <v>-1.5468698730001351</v>
      </c>
      <c r="T15">
        <v>20</v>
      </c>
      <c r="U15">
        <v>20</v>
      </c>
      <c r="V15">
        <v>-1.3671970833483333</v>
      </c>
      <c r="W15">
        <v>19</v>
      </c>
      <c r="X15">
        <v>-1.4488156000566665</v>
      </c>
      <c r="Y15">
        <v>-1.3306923832152808</v>
      </c>
      <c r="Z15">
        <v>20</v>
      </c>
      <c r="AA15">
        <v>-1.7617831832266668</v>
      </c>
      <c r="AB15">
        <v>20</v>
      </c>
      <c r="AC15">
        <v>-16</v>
      </c>
      <c r="AD15">
        <v>0.49263164316528274</v>
      </c>
      <c r="AE15">
        <v>7</v>
      </c>
      <c r="AF15">
        <v>7</v>
      </c>
    </row>
    <row r="16" spans="1:46">
      <c r="A16">
        <v>2008</v>
      </c>
      <c r="B16">
        <v>13</v>
      </c>
      <c r="C16">
        <v>11</v>
      </c>
      <c r="D16" t="s">
        <v>18</v>
      </c>
      <c r="E16">
        <v>0.5</v>
      </c>
      <c r="F16">
        <v>0.52</v>
      </c>
      <c r="G16">
        <v>0.27859058852006086</v>
      </c>
      <c r="H16">
        <v>10</v>
      </c>
      <c r="I16">
        <v>10</v>
      </c>
      <c r="J16">
        <v>0.68</v>
      </c>
      <c r="K16">
        <v>0.68000382078682153</v>
      </c>
      <c r="L16">
        <v>7.5</v>
      </c>
      <c r="M16">
        <v>7.5</v>
      </c>
      <c r="N16">
        <v>0.60000000000000009</v>
      </c>
      <c r="O16">
        <v>0.50253311445604454</v>
      </c>
      <c r="P16">
        <v>9</v>
      </c>
      <c r="Q16">
        <v>9</v>
      </c>
      <c r="R16">
        <v>-0.91551963987899998</v>
      </c>
      <c r="S16">
        <v>0.16547487399027166</v>
      </c>
      <c r="T16">
        <v>10</v>
      </c>
      <c r="U16">
        <v>10</v>
      </c>
      <c r="V16">
        <v>-0.9217923063915</v>
      </c>
      <c r="W16">
        <v>11</v>
      </c>
      <c r="X16">
        <v>-0.94212636460199983</v>
      </c>
      <c r="Y16">
        <v>0.12093530872984701</v>
      </c>
      <c r="Z16">
        <v>13</v>
      </c>
      <c r="AA16">
        <v>-1.0486334754111666</v>
      </c>
      <c r="AB16">
        <v>16</v>
      </c>
      <c r="AG16">
        <v>1.413</v>
      </c>
      <c r="AH16">
        <v>1.1803659609142649</v>
      </c>
      <c r="AI16">
        <v>3</v>
      </c>
      <c r="AJ16">
        <v>3</v>
      </c>
      <c r="AK16">
        <v>-0.1125</v>
      </c>
      <c r="AL16">
        <v>0.34184398329064253</v>
      </c>
      <c r="AM16">
        <v>3</v>
      </c>
      <c r="AN16">
        <v>3</v>
      </c>
      <c r="AO16">
        <v>1.421</v>
      </c>
      <c r="AP16">
        <v>-3.823E-2</v>
      </c>
      <c r="AQ16">
        <v>0.76708459101489901</v>
      </c>
      <c r="AR16">
        <v>1.026428483431798</v>
      </c>
      <c r="AS16">
        <v>5</v>
      </c>
      <c r="AT16">
        <v>1</v>
      </c>
    </row>
    <row r="17" spans="1:46">
      <c r="A17">
        <v>2008</v>
      </c>
      <c r="B17">
        <v>13</v>
      </c>
      <c r="C17">
        <v>6</v>
      </c>
      <c r="D17" t="s">
        <v>7</v>
      </c>
      <c r="E17">
        <v>0.38</v>
      </c>
      <c r="F17">
        <v>0.32</v>
      </c>
      <c r="G17">
        <v>-0.67906455951764677</v>
      </c>
      <c r="H17">
        <v>16</v>
      </c>
      <c r="I17">
        <v>16</v>
      </c>
      <c r="R17">
        <v>-0.74264199985150003</v>
      </c>
      <c r="S17">
        <v>0.80462884761585962</v>
      </c>
      <c r="T17">
        <v>5</v>
      </c>
      <c r="U17">
        <v>5</v>
      </c>
      <c r="V17">
        <v>-0.73859046667350003</v>
      </c>
      <c r="W17">
        <v>5</v>
      </c>
      <c r="X17">
        <v>-0.73473958325733335</v>
      </c>
      <c r="Y17">
        <v>0.7150833065122506</v>
      </c>
      <c r="Z17">
        <v>5</v>
      </c>
      <c r="AA17">
        <v>-0.82705946658566665</v>
      </c>
      <c r="AB17">
        <v>10</v>
      </c>
      <c r="AG17">
        <v>1.0840000000000001</v>
      </c>
      <c r="AH17">
        <v>0.19962582839269047</v>
      </c>
      <c r="AI17">
        <v>8</v>
      </c>
      <c r="AJ17">
        <v>8</v>
      </c>
      <c r="AK17">
        <v>-0.32650000000000001</v>
      </c>
      <c r="AL17">
        <v>0.23137468206868972</v>
      </c>
      <c r="AM17">
        <v>11</v>
      </c>
      <c r="AN17">
        <v>11</v>
      </c>
      <c r="AO17">
        <v>0.96389999999999998</v>
      </c>
      <c r="AP17">
        <v>-0.25280000000000002</v>
      </c>
      <c r="AQ17">
        <v>-0.88784857046932708</v>
      </c>
      <c r="AR17">
        <v>-3.9628024214523022E-2</v>
      </c>
      <c r="AS17">
        <v>16</v>
      </c>
      <c r="AT17">
        <v>13</v>
      </c>
    </row>
    <row r="18" spans="1:46">
      <c r="A18">
        <v>2004</v>
      </c>
      <c r="B18">
        <v>17</v>
      </c>
      <c r="C18">
        <v>9</v>
      </c>
      <c r="D18" t="s">
        <v>21</v>
      </c>
      <c r="E18">
        <v>0.94</v>
      </c>
      <c r="F18">
        <v>0.76</v>
      </c>
      <c r="G18">
        <v>1.4277767661653098</v>
      </c>
      <c r="H18">
        <v>1</v>
      </c>
      <c r="I18">
        <v>1</v>
      </c>
      <c r="J18">
        <v>0.72</v>
      </c>
      <c r="K18">
        <v>0.8854726011684505</v>
      </c>
      <c r="L18">
        <v>4.5</v>
      </c>
      <c r="M18">
        <v>4.5</v>
      </c>
      <c r="N18">
        <v>0.74</v>
      </c>
      <c r="O18">
        <v>1.2680498794823489</v>
      </c>
      <c r="P18">
        <v>2</v>
      </c>
      <c r="Q18">
        <v>2</v>
      </c>
      <c r="AC18">
        <v>-14</v>
      </c>
      <c r="AD18">
        <v>0.71157904012763062</v>
      </c>
      <c r="AE18">
        <v>4.5</v>
      </c>
      <c r="AF18">
        <v>4.5</v>
      </c>
      <c r="AG18">
        <v>1.1100000000000001</v>
      </c>
      <c r="AH18">
        <v>0.27713112761931952</v>
      </c>
      <c r="AI18">
        <v>6</v>
      </c>
      <c r="AJ18">
        <v>6</v>
      </c>
      <c r="AK18">
        <v>-0.2001</v>
      </c>
      <c r="AL18">
        <v>0.29662383942595533</v>
      </c>
      <c r="AM18">
        <v>9</v>
      </c>
      <c r="AN18">
        <v>9</v>
      </c>
      <c r="AO18">
        <v>1.4470000000000001</v>
      </c>
      <c r="AP18">
        <v>-0.20119999999999999</v>
      </c>
      <c r="AQ18">
        <v>0.86121773955699021</v>
      </c>
      <c r="AR18">
        <v>0.21673827020944211</v>
      </c>
      <c r="AS18">
        <v>2.5</v>
      </c>
      <c r="AT18">
        <v>11</v>
      </c>
    </row>
    <row r="19" spans="1:46">
      <c r="A19">
        <v>2004</v>
      </c>
      <c r="B19">
        <v>17</v>
      </c>
      <c r="C19">
        <v>9</v>
      </c>
      <c r="D19" t="s">
        <v>5</v>
      </c>
      <c r="E19">
        <v>0.02</v>
      </c>
      <c r="F19">
        <v>0.22</v>
      </c>
      <c r="G19">
        <v>-1.1578921335365004</v>
      </c>
      <c r="H19">
        <v>19.5</v>
      </c>
      <c r="I19">
        <v>19.5</v>
      </c>
      <c r="J19">
        <v>0.46</v>
      </c>
      <c r="K19">
        <v>-0.45007447131214007</v>
      </c>
      <c r="L19">
        <v>14.5</v>
      </c>
      <c r="M19">
        <v>14.5</v>
      </c>
      <c r="N19">
        <v>0.34</v>
      </c>
      <c r="O19">
        <v>-0.91914087773566511</v>
      </c>
      <c r="P19">
        <v>17</v>
      </c>
      <c r="Q19">
        <v>17</v>
      </c>
      <c r="R19">
        <v>-0.95625738566700003</v>
      </c>
      <c r="S19">
        <v>1.4861456935252714E-2</v>
      </c>
      <c r="T19">
        <v>14</v>
      </c>
      <c r="U19">
        <v>14</v>
      </c>
      <c r="V19">
        <v>-0.96650634835033333</v>
      </c>
      <c r="W19">
        <v>13</v>
      </c>
      <c r="X19">
        <v>-0.95440988283316663</v>
      </c>
      <c r="Y19">
        <v>8.5743925193004722E-2</v>
      </c>
      <c r="Z19">
        <v>14</v>
      </c>
      <c r="AA19">
        <v>-1.0044822255344998</v>
      </c>
      <c r="AB19">
        <v>14</v>
      </c>
      <c r="AC19">
        <v>-35</v>
      </c>
      <c r="AD19">
        <v>-1.5873686279770221</v>
      </c>
      <c r="AE19">
        <v>17</v>
      </c>
      <c r="AF19">
        <v>17</v>
      </c>
      <c r="AG19">
        <v>0.72719999999999996</v>
      </c>
      <c r="AH19">
        <v>-0.86398535484043393</v>
      </c>
      <c r="AI19">
        <v>16</v>
      </c>
      <c r="AJ19">
        <v>16</v>
      </c>
      <c r="AK19">
        <v>-0.94599999999999995</v>
      </c>
      <c r="AL19">
        <v>-8.8418458618225074E-2</v>
      </c>
      <c r="AM19">
        <v>17</v>
      </c>
      <c r="AN19">
        <v>17</v>
      </c>
      <c r="AO19">
        <v>0.55079999999999996</v>
      </c>
      <c r="AP19">
        <v>-0.38490000000000002</v>
      </c>
      <c r="AQ19">
        <v>-2.3834794805746293</v>
      </c>
      <c r="AR19">
        <v>-0.69594561129603016</v>
      </c>
      <c r="AS19">
        <v>18</v>
      </c>
      <c r="AT19">
        <v>15</v>
      </c>
    </row>
    <row r="20" spans="1:46">
      <c r="A20">
        <v>2003</v>
      </c>
      <c r="B20">
        <v>18</v>
      </c>
      <c r="C20">
        <v>9</v>
      </c>
      <c r="D20" t="s">
        <v>17</v>
      </c>
      <c r="E20">
        <v>0.36</v>
      </c>
      <c r="F20">
        <v>0.6</v>
      </c>
      <c r="G20">
        <v>0.66165264773514365</v>
      </c>
      <c r="H20">
        <v>9</v>
      </c>
      <c r="I20">
        <v>9</v>
      </c>
      <c r="J20">
        <v>0.5</v>
      </c>
      <c r="K20">
        <v>-0.24460569093051082</v>
      </c>
      <c r="L20">
        <v>13</v>
      </c>
      <c r="M20">
        <v>13</v>
      </c>
      <c r="N20">
        <v>0.55000000000000004</v>
      </c>
      <c r="O20">
        <v>0.22913426980379251</v>
      </c>
      <c r="P20">
        <v>10.5</v>
      </c>
      <c r="Q20">
        <v>10.5</v>
      </c>
      <c r="R20">
        <v>-1.7678678000000001</v>
      </c>
      <c r="S20">
        <v>-2.9857812015041456</v>
      </c>
      <c r="T20">
        <v>21</v>
      </c>
      <c r="U20">
        <v>21</v>
      </c>
      <c r="V20">
        <v>-1.8020409999883331</v>
      </c>
      <c r="W20">
        <v>21</v>
      </c>
      <c r="X20">
        <v>-2.1208372166916667</v>
      </c>
      <c r="Y20">
        <v>-3.2559852847266622</v>
      </c>
      <c r="Z20">
        <v>21</v>
      </c>
      <c r="AA20">
        <v>-2.1112661499850001</v>
      </c>
      <c r="AB20">
        <v>21</v>
      </c>
      <c r="AC20">
        <v>-35</v>
      </c>
      <c r="AD20">
        <v>-1.5873686279770221</v>
      </c>
      <c r="AE20">
        <v>17</v>
      </c>
      <c r="AF20">
        <v>17</v>
      </c>
      <c r="AG20">
        <v>1.3029999999999999</v>
      </c>
      <c r="AH20">
        <v>0.85245892572468041</v>
      </c>
      <c r="AI20">
        <v>4</v>
      </c>
      <c r="AJ20">
        <v>4</v>
      </c>
      <c r="AK20">
        <v>-0.22309999999999999</v>
      </c>
      <c r="AL20">
        <v>0.28475097060303517</v>
      </c>
      <c r="AM20">
        <v>10</v>
      </c>
      <c r="AN20">
        <v>10</v>
      </c>
      <c r="AO20">
        <v>1.39</v>
      </c>
      <c r="AP20">
        <v>-0.13189999999999999</v>
      </c>
      <c r="AQ20">
        <v>0.6548489139070206</v>
      </c>
      <c r="AR20">
        <v>0.56104416562767412</v>
      </c>
      <c r="AS20">
        <v>6</v>
      </c>
      <c r="AT20">
        <v>6</v>
      </c>
    </row>
    <row r="21" spans="1:46">
      <c r="A21">
        <v>2003</v>
      </c>
      <c r="B21">
        <v>18</v>
      </c>
      <c r="C21">
        <v>6</v>
      </c>
      <c r="D21" t="s">
        <v>16</v>
      </c>
      <c r="E21">
        <v>0.44</v>
      </c>
      <c r="F21">
        <v>0.44</v>
      </c>
      <c r="G21">
        <v>-0.10447147069502224</v>
      </c>
      <c r="H21">
        <v>11.5</v>
      </c>
      <c r="I21">
        <v>11.5</v>
      </c>
      <c r="J21">
        <v>0.44</v>
      </c>
      <c r="K21">
        <v>-0.55280886150295483</v>
      </c>
      <c r="L21">
        <v>16</v>
      </c>
      <c r="M21">
        <v>16</v>
      </c>
      <c r="N21">
        <v>0.44</v>
      </c>
      <c r="O21">
        <v>-0.37234318843116165</v>
      </c>
      <c r="P21">
        <v>14</v>
      </c>
      <c r="Q21">
        <v>14</v>
      </c>
      <c r="R21">
        <v>-1.03592781839</v>
      </c>
      <c r="S21">
        <v>-0.27969181003018784</v>
      </c>
      <c r="T21">
        <v>15</v>
      </c>
      <c r="U21">
        <v>15</v>
      </c>
      <c r="V21">
        <v>-1.0428895607981665</v>
      </c>
      <c r="W21">
        <v>15</v>
      </c>
      <c r="X21">
        <v>-0.90733101096666646</v>
      </c>
      <c r="Y21">
        <v>0.22062145825451476</v>
      </c>
      <c r="Z21">
        <v>11</v>
      </c>
      <c r="AA21">
        <v>-1.1932473906783334</v>
      </c>
      <c r="AB21">
        <v>17</v>
      </c>
      <c r="AC21">
        <v>-30</v>
      </c>
      <c r="AD21">
        <v>-1.0400001355711523</v>
      </c>
      <c r="AE21">
        <v>14</v>
      </c>
      <c r="AF21">
        <v>14</v>
      </c>
      <c r="AG21">
        <v>1.139</v>
      </c>
      <c r="AH21">
        <v>0.36357934598748237</v>
      </c>
      <c r="AI21">
        <v>5</v>
      </c>
      <c r="AJ21">
        <v>5</v>
      </c>
      <c r="AK21">
        <v>-8.3949999999999997E-2</v>
      </c>
      <c r="AL21">
        <v>0.35658182698170215</v>
      </c>
      <c r="AM21">
        <v>2</v>
      </c>
      <c r="AN21">
        <v>2</v>
      </c>
      <c r="AO21">
        <v>1.3759999999999999</v>
      </c>
      <c r="AP21">
        <v>-0.09</v>
      </c>
      <c r="AQ21">
        <v>0.60416183392281764</v>
      </c>
      <c r="AR21">
        <v>0.76921757137116498</v>
      </c>
      <c r="AS21">
        <v>7</v>
      </c>
      <c r="AT21">
        <v>2</v>
      </c>
    </row>
    <row r="22" spans="1:46">
      <c r="A22">
        <v>2003</v>
      </c>
      <c r="B22">
        <v>18</v>
      </c>
      <c r="C22">
        <v>9</v>
      </c>
      <c r="D22" t="s">
        <v>25</v>
      </c>
      <c r="E22">
        <v>0.1</v>
      </c>
      <c r="F22">
        <v>0.34</v>
      </c>
      <c r="G22">
        <v>-0.58329904471387595</v>
      </c>
      <c r="H22">
        <v>15</v>
      </c>
      <c r="I22">
        <v>15</v>
      </c>
      <c r="J22">
        <v>0.14000000000000001</v>
      </c>
      <c r="K22">
        <v>-2.0938247143651751</v>
      </c>
      <c r="L22">
        <v>21</v>
      </c>
      <c r="M22">
        <v>21</v>
      </c>
      <c r="N22">
        <v>0.24000000000000002</v>
      </c>
      <c r="O22">
        <v>-1.465938567040169</v>
      </c>
      <c r="P22">
        <v>20</v>
      </c>
      <c r="Q22">
        <v>20</v>
      </c>
      <c r="R22">
        <v>-1.11478915</v>
      </c>
      <c r="S22">
        <v>-0.57125371159200189</v>
      </c>
      <c r="T22">
        <v>18</v>
      </c>
      <c r="U22">
        <v>18</v>
      </c>
      <c r="V22">
        <v>-1.1928381833716666</v>
      </c>
      <c r="W22">
        <v>18</v>
      </c>
      <c r="X22">
        <v>-1.0925013165688335</v>
      </c>
      <c r="Y22">
        <v>-0.30987795742154028</v>
      </c>
      <c r="Z22">
        <v>16</v>
      </c>
      <c r="AA22">
        <v>-1.3107111834183334</v>
      </c>
      <c r="AB22">
        <v>19</v>
      </c>
      <c r="AC22">
        <v>-35</v>
      </c>
      <c r="AD22">
        <v>-1.5873686279770221</v>
      </c>
      <c r="AE22">
        <v>17</v>
      </c>
      <c r="AF22">
        <v>17</v>
      </c>
    </row>
    <row r="23" spans="1:46">
      <c r="A23">
        <v>2003</v>
      </c>
      <c r="B23">
        <v>18</v>
      </c>
      <c r="C23">
        <v>10</v>
      </c>
      <c r="D23" t="s">
        <v>14</v>
      </c>
      <c r="E23">
        <v>0.56000000000000005</v>
      </c>
      <c r="F23">
        <v>0.62</v>
      </c>
      <c r="G23">
        <v>0.75741816253891447</v>
      </c>
      <c r="H23">
        <v>7.5</v>
      </c>
      <c r="I23">
        <v>7.5</v>
      </c>
      <c r="J23">
        <v>0.62</v>
      </c>
      <c r="K23">
        <v>0.37180065021437719</v>
      </c>
      <c r="L23">
        <v>10</v>
      </c>
      <c r="M23">
        <v>10</v>
      </c>
      <c r="N23">
        <v>0.62</v>
      </c>
      <c r="O23">
        <v>0.61189265231694479</v>
      </c>
      <c r="P23">
        <v>7.5</v>
      </c>
      <c r="Q23">
        <v>7.5</v>
      </c>
      <c r="R23">
        <v>-0.95283895699999999</v>
      </c>
      <c r="S23">
        <v>2.7499888751658472E-2</v>
      </c>
      <c r="T23">
        <v>13</v>
      </c>
      <c r="U23">
        <v>13</v>
      </c>
      <c r="V23">
        <v>-1.1052658439156666</v>
      </c>
      <c r="W23">
        <v>16</v>
      </c>
      <c r="X23">
        <v>-1.0830650610649999</v>
      </c>
      <c r="Y23">
        <v>-0.28284377386454601</v>
      </c>
      <c r="Z23">
        <v>15</v>
      </c>
      <c r="AA23">
        <v>-0.9003502615768334</v>
      </c>
      <c r="AB23">
        <v>12</v>
      </c>
      <c r="AC23">
        <v>-21</v>
      </c>
      <c r="AD23">
        <v>-5.4736849240586971E-2</v>
      </c>
      <c r="AE23">
        <v>12</v>
      </c>
      <c r="AF23">
        <v>12</v>
      </c>
      <c r="AG23">
        <v>1.677</v>
      </c>
      <c r="AH23">
        <v>1.967342845369267</v>
      </c>
      <c r="AI23">
        <v>1</v>
      </c>
      <c r="AJ23">
        <v>1</v>
      </c>
      <c r="AK23">
        <v>-0.55879999999999996</v>
      </c>
      <c r="AL23">
        <v>0.11145870695719609</v>
      </c>
      <c r="AM23">
        <v>15</v>
      </c>
      <c r="AN23">
        <v>15</v>
      </c>
      <c r="AO23">
        <v>1.3029999999999999</v>
      </c>
      <c r="AP23">
        <v>-0.12659999999999999</v>
      </c>
      <c r="AQ23">
        <v>0.339864916862331</v>
      </c>
      <c r="AR23">
        <v>0.58737636253556202</v>
      </c>
      <c r="AS23">
        <v>9</v>
      </c>
      <c r="AT23">
        <v>5</v>
      </c>
    </row>
    <row r="24" spans="1:46">
      <c r="R24">
        <f>COUNT(R2:R23)</f>
        <v>21</v>
      </c>
    </row>
  </sheetData>
  <sortState xmlns:xlrd2="http://schemas.microsoft.com/office/spreadsheetml/2017/richdata2" ref="A2:AT23">
    <sortCondition ref="B1:B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338D-3635-4A12-BE32-31A21A06621E}">
  <dimension ref="A1:AM26"/>
  <sheetViews>
    <sheetView workbookViewId="0">
      <selection activeCell="A14" sqref="A14:L14"/>
    </sheetView>
  </sheetViews>
  <sheetFormatPr defaultRowHeight="15"/>
  <sheetData>
    <row r="1" spans="1:39" ht="16.5" thickTop="1">
      <c r="A1" s="72" t="s">
        <v>610</v>
      </c>
      <c r="B1" s="73"/>
      <c r="C1" s="73"/>
      <c r="D1" s="72" t="s">
        <v>609</v>
      </c>
      <c r="E1" s="73"/>
      <c r="F1" s="73"/>
      <c r="G1" s="73"/>
      <c r="H1" s="73"/>
      <c r="I1" s="73"/>
      <c r="J1" s="73"/>
      <c r="K1" s="73"/>
    </row>
    <row r="2" spans="1:39" ht="15.75">
      <c r="A2" s="59" t="s">
        <v>3</v>
      </c>
      <c r="B2" s="59" t="s">
        <v>210</v>
      </c>
      <c r="C2" s="74" t="s">
        <v>245</v>
      </c>
      <c r="D2" s="59" t="s">
        <v>42</v>
      </c>
      <c r="E2" s="59" t="s">
        <v>538</v>
      </c>
      <c r="F2" s="59" t="s">
        <v>608</v>
      </c>
      <c r="G2" s="59" t="s">
        <v>531</v>
      </c>
      <c r="H2" s="59" t="s">
        <v>604</v>
      </c>
      <c r="I2" s="59" t="s">
        <v>605</v>
      </c>
      <c r="J2" s="59" t="s">
        <v>607</v>
      </c>
      <c r="K2" s="59" t="s">
        <v>606</v>
      </c>
      <c r="N2" t="s">
        <v>3</v>
      </c>
      <c r="O2" t="s">
        <v>1</v>
      </c>
      <c r="P2" s="1" t="s">
        <v>2</v>
      </c>
      <c r="Q2" t="s">
        <v>44</v>
      </c>
      <c r="R2" t="s">
        <v>123</v>
      </c>
      <c r="S2" t="s">
        <v>124</v>
      </c>
      <c r="T2" t="s">
        <v>36</v>
      </c>
      <c r="U2" t="s">
        <v>114</v>
      </c>
      <c r="V2" t="s">
        <v>118</v>
      </c>
      <c r="W2" t="s">
        <v>411</v>
      </c>
      <c r="X2" t="s">
        <v>412</v>
      </c>
      <c r="AB2" t="s">
        <v>3</v>
      </c>
      <c r="AC2" t="s">
        <v>1</v>
      </c>
      <c r="AD2" s="1" t="s">
        <v>2</v>
      </c>
      <c r="AE2" t="s">
        <v>42</v>
      </c>
      <c r="AG2" t="s">
        <v>42</v>
      </c>
      <c r="AH2" t="s">
        <v>99</v>
      </c>
      <c r="AJ2" t="s">
        <v>99</v>
      </c>
      <c r="AK2" t="s">
        <v>97</v>
      </c>
      <c r="AM2" t="s">
        <v>97</v>
      </c>
    </row>
    <row r="3" spans="1:39" ht="15.75">
      <c r="A3" s="30" t="s">
        <v>593</v>
      </c>
      <c r="B3" s="30">
        <v>1</v>
      </c>
      <c r="C3" s="30">
        <v>0</v>
      </c>
      <c r="D3" s="30">
        <v>18</v>
      </c>
      <c r="E3" s="71">
        <v>0.81581628330349998</v>
      </c>
      <c r="F3" s="71">
        <v>0.81827849999516677</v>
      </c>
      <c r="G3" s="30">
        <v>0.55000000000000004</v>
      </c>
      <c r="H3" s="71">
        <v>0.3599</v>
      </c>
      <c r="I3" s="71">
        <v>3.4349999999999999E-2</v>
      </c>
      <c r="J3" s="71">
        <v>0.97960000000000003</v>
      </c>
      <c r="K3" s="71">
        <v>-0.13919999999999999</v>
      </c>
      <c r="L3" s="71">
        <v>4</v>
      </c>
      <c r="N3" t="s">
        <v>593</v>
      </c>
      <c r="O3">
        <v>1</v>
      </c>
      <c r="P3" s="2">
        <v>0</v>
      </c>
      <c r="Q3">
        <v>10</v>
      </c>
      <c r="R3" s="3">
        <v>8</v>
      </c>
      <c r="S3" s="3">
        <v>9</v>
      </c>
      <c r="T3">
        <v>10.5</v>
      </c>
      <c r="U3">
        <v>18</v>
      </c>
      <c r="V3">
        <v>1</v>
      </c>
      <c r="W3">
        <v>14</v>
      </c>
      <c r="X3">
        <v>8</v>
      </c>
      <c r="Y3">
        <f>AVERAGE(Q3:X3)</f>
        <v>9.8125</v>
      </c>
      <c r="AB3" t="s">
        <v>9</v>
      </c>
      <c r="AC3">
        <v>1</v>
      </c>
      <c r="AD3" s="2">
        <v>0</v>
      </c>
      <c r="AE3">
        <v>-18</v>
      </c>
      <c r="AF3">
        <f>AE3*-1</f>
        <v>18</v>
      </c>
      <c r="AG3">
        <v>18</v>
      </c>
      <c r="AH3" s="3">
        <v>-0.81581628330349998</v>
      </c>
      <c r="AI3" s="3">
        <f>AH3*-1</f>
        <v>0.81581628330349998</v>
      </c>
      <c r="AJ3" s="3">
        <v>0.81581628330349998</v>
      </c>
      <c r="AK3" s="3">
        <v>-0.81827849999516677</v>
      </c>
      <c r="AL3" s="3">
        <f>AK3*-1</f>
        <v>0.81827849999516677</v>
      </c>
      <c r="AM3" s="3">
        <v>0.81827849999516677</v>
      </c>
    </row>
    <row r="4" spans="1:39" ht="15.75">
      <c r="A4" s="30" t="s">
        <v>594</v>
      </c>
      <c r="B4" s="30">
        <v>1</v>
      </c>
      <c r="C4" s="30">
        <v>0</v>
      </c>
      <c r="D4" s="30">
        <v>14</v>
      </c>
      <c r="E4" s="71">
        <v>0.78052749505166663</v>
      </c>
      <c r="F4" s="71">
        <v>0.69036728300866657</v>
      </c>
      <c r="G4" s="30">
        <v>0.75</v>
      </c>
      <c r="H4" s="71">
        <v>1.1040000000000001</v>
      </c>
      <c r="I4" s="71">
        <v>-0.19370000000000001</v>
      </c>
      <c r="J4" s="71">
        <v>1.4470000000000001</v>
      </c>
      <c r="K4" s="71">
        <v>-9.9000000000000005E-2</v>
      </c>
      <c r="L4" s="71">
        <v>4</v>
      </c>
      <c r="N4" t="s">
        <v>594</v>
      </c>
      <c r="O4">
        <v>1</v>
      </c>
      <c r="P4" s="2">
        <v>0</v>
      </c>
      <c r="Q4">
        <v>4.5</v>
      </c>
      <c r="R4" s="3">
        <v>7</v>
      </c>
      <c r="S4" s="3">
        <v>4</v>
      </c>
      <c r="T4">
        <v>1</v>
      </c>
      <c r="U4">
        <v>7</v>
      </c>
      <c r="V4">
        <v>8</v>
      </c>
      <c r="W4">
        <v>2.5</v>
      </c>
      <c r="X4">
        <v>3</v>
      </c>
      <c r="Y4">
        <f t="shared" ref="Y4:Y24" si="0">AVERAGE(Q4:X4)</f>
        <v>4.625</v>
      </c>
      <c r="AB4" t="s">
        <v>20</v>
      </c>
      <c r="AC4">
        <v>1</v>
      </c>
      <c r="AD4" s="2">
        <v>0</v>
      </c>
      <c r="AE4">
        <v>-14</v>
      </c>
      <c r="AF4">
        <f>AE4*-1</f>
        <v>14</v>
      </c>
      <c r="AG4">
        <v>14</v>
      </c>
      <c r="AH4" s="3">
        <v>-0.78052749505166663</v>
      </c>
      <c r="AI4" s="3">
        <f>AH4*-1</f>
        <v>0.78052749505166663</v>
      </c>
      <c r="AJ4" s="3">
        <v>0.78052749505166663</v>
      </c>
      <c r="AK4" s="3">
        <v>-0.69036728300866657</v>
      </c>
      <c r="AL4" s="3">
        <f>AK4*-1</f>
        <v>0.69036728300866657</v>
      </c>
      <c r="AM4" s="3">
        <v>0.69036728300866657</v>
      </c>
    </row>
    <row r="5" spans="1:39" ht="15.75">
      <c r="A5" s="30" t="s">
        <v>595</v>
      </c>
      <c r="B5" s="30">
        <v>2</v>
      </c>
      <c r="C5" s="30">
        <v>2</v>
      </c>
      <c r="D5" s="30"/>
      <c r="E5" s="71">
        <v>0.72521446660783317</v>
      </c>
      <c r="F5" s="71">
        <v>0.77535579997733317</v>
      </c>
      <c r="G5" s="30">
        <v>0.66999999999999993</v>
      </c>
      <c r="H5" s="71"/>
      <c r="I5" s="71"/>
      <c r="J5" s="71"/>
      <c r="K5" s="71"/>
      <c r="L5">
        <v>2</v>
      </c>
      <c r="N5" t="s">
        <v>595</v>
      </c>
      <c r="O5">
        <v>2</v>
      </c>
      <c r="P5" s="2">
        <v>2</v>
      </c>
      <c r="R5" s="3">
        <v>4</v>
      </c>
      <c r="S5" s="3">
        <v>7</v>
      </c>
      <c r="T5">
        <v>5</v>
      </c>
      <c r="Y5">
        <f t="shared" si="0"/>
        <v>5.333333333333333</v>
      </c>
      <c r="AB5" t="s">
        <v>23</v>
      </c>
      <c r="AC5">
        <v>2</v>
      </c>
      <c r="AD5" s="2">
        <v>2</v>
      </c>
      <c r="AF5">
        <f t="shared" ref="AF5:AF24" si="1">AE5*-1</f>
        <v>0</v>
      </c>
      <c r="AG5">
        <v>0</v>
      </c>
      <c r="AH5" s="3">
        <v>-0.72521446660783317</v>
      </c>
      <c r="AI5" s="3">
        <f t="shared" ref="AI5:AI24" si="2">AH5*-1</f>
        <v>0.72521446660783317</v>
      </c>
      <c r="AJ5" s="3">
        <v>0.72521446660783317</v>
      </c>
      <c r="AK5" s="3">
        <v>-0.77535579997733317</v>
      </c>
      <c r="AL5" s="3">
        <f t="shared" ref="AL5:AL24" si="3">AK5*-1</f>
        <v>0.77535579997733317</v>
      </c>
      <c r="AM5" s="3">
        <v>0.77535579997733317</v>
      </c>
    </row>
    <row r="6" spans="1:39" ht="15.75">
      <c r="A6" s="30" t="s">
        <v>596</v>
      </c>
      <c r="B6" s="30">
        <v>2</v>
      </c>
      <c r="C6" s="30">
        <v>1</v>
      </c>
      <c r="D6" s="30"/>
      <c r="E6" s="71">
        <v>1.3543879979449998</v>
      </c>
      <c r="F6" s="71">
        <v>0.97230165755916664</v>
      </c>
      <c r="G6" s="30">
        <v>0.73</v>
      </c>
      <c r="H6" s="71"/>
      <c r="I6" s="71"/>
      <c r="J6" s="71"/>
      <c r="K6" s="71"/>
      <c r="L6">
        <v>2</v>
      </c>
      <c r="N6" t="s">
        <v>596</v>
      </c>
      <c r="O6">
        <v>2</v>
      </c>
      <c r="P6" s="2">
        <v>1</v>
      </c>
      <c r="R6" s="3">
        <v>19</v>
      </c>
      <c r="S6" s="3">
        <v>13</v>
      </c>
      <c r="T6">
        <v>3</v>
      </c>
      <c r="Y6">
        <f t="shared" si="0"/>
        <v>11.666666666666666</v>
      </c>
      <c r="AB6" t="s">
        <v>24</v>
      </c>
      <c r="AC6">
        <v>2</v>
      </c>
      <c r="AD6" s="2">
        <v>1</v>
      </c>
      <c r="AF6">
        <f t="shared" si="1"/>
        <v>0</v>
      </c>
      <c r="AG6">
        <v>0</v>
      </c>
      <c r="AH6" s="3">
        <v>-1.3543879979449998</v>
      </c>
      <c r="AI6" s="3">
        <f t="shared" si="2"/>
        <v>1.3543879979449998</v>
      </c>
      <c r="AJ6" s="3">
        <v>1.3543879979449998</v>
      </c>
      <c r="AK6" s="3">
        <v>-0.97230165755916664</v>
      </c>
      <c r="AL6" s="3">
        <f t="shared" si="3"/>
        <v>0.97230165755916664</v>
      </c>
      <c r="AM6" s="3">
        <v>0.97230165755916664</v>
      </c>
    </row>
    <row r="7" spans="1:39" ht="15.75">
      <c r="A7" s="30" t="s">
        <v>10</v>
      </c>
      <c r="B7" s="30">
        <v>4</v>
      </c>
      <c r="C7" s="30">
        <v>0</v>
      </c>
      <c r="D7" s="30">
        <v>31</v>
      </c>
      <c r="E7" s="71">
        <v>0.68279543164199996</v>
      </c>
      <c r="F7" s="71">
        <v>0.56670925641650005</v>
      </c>
      <c r="G7" s="30">
        <v>0.38</v>
      </c>
      <c r="H7" s="71">
        <v>0.47199999999999998</v>
      </c>
      <c r="I7" s="71">
        <v>-0.9012</v>
      </c>
      <c r="J7" s="71">
        <v>1.0249999999999999</v>
      </c>
      <c r="K7" s="71">
        <v>-0.46500000000000002</v>
      </c>
      <c r="L7" s="71">
        <v>4</v>
      </c>
      <c r="N7" t="s">
        <v>13</v>
      </c>
      <c r="O7">
        <v>4</v>
      </c>
      <c r="P7" s="2">
        <v>2</v>
      </c>
      <c r="Q7">
        <v>3</v>
      </c>
      <c r="R7" s="3">
        <v>1</v>
      </c>
      <c r="S7" s="3">
        <v>2</v>
      </c>
      <c r="T7">
        <v>12.5</v>
      </c>
      <c r="U7">
        <v>12</v>
      </c>
      <c r="V7">
        <v>12</v>
      </c>
      <c r="W7">
        <v>10</v>
      </c>
      <c r="X7">
        <v>4</v>
      </c>
      <c r="Y7">
        <f t="shared" si="0"/>
        <v>7.0625</v>
      </c>
      <c r="AB7" t="s">
        <v>10</v>
      </c>
      <c r="AC7">
        <v>4</v>
      </c>
      <c r="AD7" s="2">
        <v>0</v>
      </c>
      <c r="AE7">
        <v>-31</v>
      </c>
      <c r="AF7">
        <f t="shared" si="1"/>
        <v>31</v>
      </c>
      <c r="AG7">
        <v>31</v>
      </c>
      <c r="AH7" s="3">
        <v>-0.68279543164199996</v>
      </c>
      <c r="AI7" s="3">
        <f t="shared" si="2"/>
        <v>0.68279543164199996</v>
      </c>
      <c r="AJ7" s="3">
        <v>0.68279543164199996</v>
      </c>
      <c r="AK7" s="3">
        <v>-0.56670925641650005</v>
      </c>
      <c r="AL7" s="3">
        <f t="shared" si="3"/>
        <v>0.56670925641650005</v>
      </c>
      <c r="AM7" s="3">
        <v>0.56670925641650005</v>
      </c>
    </row>
    <row r="8" spans="1:39" ht="15.75">
      <c r="A8" s="30" t="s">
        <v>597</v>
      </c>
      <c r="B8" s="30">
        <v>4</v>
      </c>
      <c r="C8" s="30">
        <v>0</v>
      </c>
      <c r="D8" s="30">
        <v>17</v>
      </c>
      <c r="E8" s="71">
        <v>0.86746563017366662</v>
      </c>
      <c r="F8" s="71">
        <v>0.78889591665933345</v>
      </c>
      <c r="G8" s="30">
        <v>0.64</v>
      </c>
      <c r="H8" s="71">
        <v>0.85019999999999996</v>
      </c>
      <c r="I8" s="71">
        <v>-0.17710000000000001</v>
      </c>
      <c r="J8" s="71">
        <v>1.429</v>
      </c>
      <c r="K8" s="71">
        <v>-0.50800000000000001</v>
      </c>
      <c r="L8" s="71">
        <v>4</v>
      </c>
      <c r="N8" t="s">
        <v>10</v>
      </c>
      <c r="O8">
        <v>4</v>
      </c>
      <c r="P8" s="2">
        <v>0</v>
      </c>
      <c r="Q8">
        <v>15</v>
      </c>
      <c r="R8" s="3">
        <v>3</v>
      </c>
      <c r="S8" s="3">
        <v>1</v>
      </c>
      <c r="T8">
        <v>15</v>
      </c>
      <c r="U8">
        <v>17</v>
      </c>
      <c r="V8">
        <v>16</v>
      </c>
      <c r="W8">
        <v>13</v>
      </c>
      <c r="X8">
        <v>16</v>
      </c>
      <c r="Y8">
        <f t="shared" si="0"/>
        <v>12</v>
      </c>
      <c r="AB8" t="s">
        <v>19</v>
      </c>
      <c r="AC8">
        <v>4</v>
      </c>
      <c r="AD8" s="2">
        <v>0</v>
      </c>
      <c r="AE8">
        <v>-17</v>
      </c>
      <c r="AF8">
        <f t="shared" si="1"/>
        <v>17</v>
      </c>
      <c r="AG8">
        <v>17</v>
      </c>
      <c r="AH8" s="3">
        <v>-0.86746563017366662</v>
      </c>
      <c r="AI8" s="3">
        <f t="shared" si="2"/>
        <v>0.86746563017366662</v>
      </c>
      <c r="AJ8" s="3">
        <v>0.86746563017366662</v>
      </c>
      <c r="AK8" s="3">
        <v>-0.78889591665933345</v>
      </c>
      <c r="AL8" s="3">
        <f t="shared" si="3"/>
        <v>0.78889591665933345</v>
      </c>
      <c r="AM8" s="3">
        <v>0.78889591665933345</v>
      </c>
    </row>
    <row r="9" spans="1:39" ht="15.75">
      <c r="A9" s="30" t="s">
        <v>13</v>
      </c>
      <c r="B9" s="30">
        <v>4</v>
      </c>
      <c r="C9" s="30">
        <v>2</v>
      </c>
      <c r="D9" s="30">
        <v>10</v>
      </c>
      <c r="E9" s="71">
        <v>0.58819479999766666</v>
      </c>
      <c r="F9" s="71">
        <v>0.59411191664783336</v>
      </c>
      <c r="G9" s="30">
        <v>0.52</v>
      </c>
      <c r="H9" s="71">
        <v>0.92579999999999996</v>
      </c>
      <c r="I9" s="71">
        <v>-0.37440000000000001</v>
      </c>
      <c r="J9" s="71">
        <v>1.2529999999999999</v>
      </c>
      <c r="K9" s="71">
        <v>-0.1118</v>
      </c>
      <c r="L9" s="71">
        <v>4</v>
      </c>
      <c r="N9" t="s">
        <v>15</v>
      </c>
      <c r="O9">
        <v>4</v>
      </c>
      <c r="P9" s="2">
        <v>0</v>
      </c>
      <c r="Q9">
        <v>13</v>
      </c>
      <c r="R9" s="3">
        <v>17</v>
      </c>
      <c r="S9" s="3">
        <v>18</v>
      </c>
      <c r="T9">
        <v>7.5</v>
      </c>
      <c r="U9">
        <v>2</v>
      </c>
      <c r="V9">
        <v>5</v>
      </c>
      <c r="W9">
        <v>8</v>
      </c>
      <c r="X9">
        <v>9</v>
      </c>
      <c r="Y9">
        <f t="shared" si="0"/>
        <v>9.9375</v>
      </c>
      <c r="AB9" t="s">
        <v>13</v>
      </c>
      <c r="AC9">
        <v>4</v>
      </c>
      <c r="AD9" s="2">
        <v>2</v>
      </c>
      <c r="AE9">
        <v>-10</v>
      </c>
      <c r="AF9">
        <f t="shared" si="1"/>
        <v>10</v>
      </c>
      <c r="AG9">
        <v>10</v>
      </c>
      <c r="AH9" s="3">
        <v>-0.58819479999766666</v>
      </c>
      <c r="AI9" s="3">
        <f t="shared" si="2"/>
        <v>0.58819479999766666</v>
      </c>
      <c r="AJ9" s="3">
        <v>0.58819479999766666</v>
      </c>
      <c r="AK9" s="3">
        <v>-0.59411191664783336</v>
      </c>
      <c r="AL9" s="3">
        <f t="shared" si="3"/>
        <v>0.59411191664783336</v>
      </c>
      <c r="AM9" s="3">
        <v>0.59411191664783336</v>
      </c>
    </row>
    <row r="10" spans="1:39" ht="15.75">
      <c r="A10" s="30" t="s">
        <v>598</v>
      </c>
      <c r="B10" s="30">
        <v>4</v>
      </c>
      <c r="C10" s="30">
        <v>0</v>
      </c>
      <c r="D10" s="30">
        <v>8</v>
      </c>
      <c r="E10" s="71">
        <v>1.2934579148392567</v>
      </c>
      <c r="F10" s="71">
        <v>1.0049301484343671</v>
      </c>
      <c r="G10" s="30">
        <v>0.31</v>
      </c>
      <c r="H10" s="71">
        <v>1.018</v>
      </c>
      <c r="I10" s="71">
        <v>-0.5161</v>
      </c>
      <c r="J10" s="71">
        <v>0.97650000000000003</v>
      </c>
      <c r="K10" s="71">
        <v>-0.31469999999999998</v>
      </c>
      <c r="L10" s="71">
        <v>4</v>
      </c>
      <c r="N10" t="s">
        <v>603</v>
      </c>
      <c r="O10">
        <v>4</v>
      </c>
      <c r="P10" s="2">
        <v>1</v>
      </c>
      <c r="Q10">
        <v>6</v>
      </c>
      <c r="R10" s="3">
        <v>6</v>
      </c>
      <c r="S10" s="3">
        <v>6</v>
      </c>
      <c r="T10">
        <v>4</v>
      </c>
      <c r="U10">
        <v>9</v>
      </c>
      <c r="V10">
        <v>4</v>
      </c>
      <c r="W10">
        <v>11</v>
      </c>
      <c r="X10">
        <v>7</v>
      </c>
      <c r="Y10">
        <f t="shared" si="0"/>
        <v>6.625</v>
      </c>
      <c r="AB10" t="s">
        <v>8</v>
      </c>
      <c r="AC10">
        <v>4</v>
      </c>
      <c r="AD10" s="2">
        <v>0</v>
      </c>
      <c r="AE10">
        <v>-8</v>
      </c>
      <c r="AF10">
        <f t="shared" si="1"/>
        <v>8</v>
      </c>
      <c r="AG10">
        <v>8</v>
      </c>
      <c r="AH10" s="3">
        <v>-1.2934579148392567</v>
      </c>
      <c r="AI10" s="3">
        <f t="shared" si="2"/>
        <v>1.2934579148392567</v>
      </c>
      <c r="AJ10" s="3">
        <v>1.2934579148392567</v>
      </c>
      <c r="AK10" s="3">
        <v>-1.0049301484343671</v>
      </c>
      <c r="AL10" s="3">
        <f t="shared" si="3"/>
        <v>1.0049301484343671</v>
      </c>
      <c r="AM10" s="3">
        <v>1.0049301484343671</v>
      </c>
    </row>
    <row r="11" spans="1:39" ht="15.75">
      <c r="A11" s="30" t="s">
        <v>599</v>
      </c>
      <c r="B11" s="30">
        <v>4</v>
      </c>
      <c r="C11" s="30">
        <v>1</v>
      </c>
      <c r="D11" s="30">
        <v>19</v>
      </c>
      <c r="E11" s="71">
        <v>0.92465996303833331</v>
      </c>
      <c r="F11" s="71">
        <v>0.87242392619549991</v>
      </c>
      <c r="G11" s="30">
        <v>0.27</v>
      </c>
      <c r="H11" s="71">
        <v>1.05</v>
      </c>
      <c r="I11" s="71">
        <v>-0.43740000000000001</v>
      </c>
      <c r="J11" s="71">
        <v>1.6779999999999999</v>
      </c>
      <c r="K11" s="71">
        <v>-0.2326</v>
      </c>
      <c r="L11" s="71">
        <v>4</v>
      </c>
      <c r="N11" t="s">
        <v>597</v>
      </c>
      <c r="O11">
        <v>4</v>
      </c>
      <c r="P11" s="2">
        <v>0</v>
      </c>
      <c r="Q11">
        <v>8.5</v>
      </c>
      <c r="R11" s="3">
        <v>10</v>
      </c>
      <c r="S11" s="3">
        <v>8</v>
      </c>
      <c r="T11">
        <v>6</v>
      </c>
      <c r="U11">
        <v>13</v>
      </c>
      <c r="V11">
        <v>7</v>
      </c>
      <c r="W11">
        <v>4</v>
      </c>
      <c r="X11">
        <v>17</v>
      </c>
      <c r="Y11">
        <f t="shared" si="0"/>
        <v>9.1875</v>
      </c>
      <c r="AB11" t="s">
        <v>22</v>
      </c>
      <c r="AC11">
        <v>4</v>
      </c>
      <c r="AD11" s="2">
        <v>1</v>
      </c>
      <c r="AE11">
        <v>-19</v>
      </c>
      <c r="AF11">
        <f t="shared" si="1"/>
        <v>19</v>
      </c>
      <c r="AG11">
        <v>19</v>
      </c>
      <c r="AH11" s="3">
        <v>-0.92465996303833331</v>
      </c>
      <c r="AI11" s="3">
        <f t="shared" si="2"/>
        <v>0.92465996303833331</v>
      </c>
      <c r="AJ11" s="3">
        <v>0.92465996303833331</v>
      </c>
      <c r="AK11" s="3">
        <v>-0.87242392619549991</v>
      </c>
      <c r="AL11" s="3">
        <f t="shared" si="3"/>
        <v>0.87242392619549991</v>
      </c>
      <c r="AM11" s="3">
        <v>0.87242392619549991</v>
      </c>
    </row>
    <row r="12" spans="1:39" ht="15.75">
      <c r="A12" s="30" t="s">
        <v>600</v>
      </c>
      <c r="B12" s="30">
        <v>4</v>
      </c>
      <c r="C12" s="30">
        <v>1</v>
      </c>
      <c r="D12" s="30">
        <v>15</v>
      </c>
      <c r="E12" s="71">
        <v>0.75295705577200012</v>
      </c>
      <c r="F12" s="71">
        <v>0.77205869237283331</v>
      </c>
      <c r="G12" s="30">
        <v>0.7</v>
      </c>
      <c r="H12" s="71">
        <v>1.0580000000000001</v>
      </c>
      <c r="I12" s="71">
        <v>-0.1258</v>
      </c>
      <c r="J12" s="71">
        <v>1.204</v>
      </c>
      <c r="K12" s="71">
        <v>-0.1384</v>
      </c>
      <c r="L12" s="71">
        <v>4</v>
      </c>
      <c r="N12" t="s">
        <v>599</v>
      </c>
      <c r="O12">
        <v>4</v>
      </c>
      <c r="P12" s="2">
        <v>1</v>
      </c>
      <c r="Q12">
        <v>11</v>
      </c>
      <c r="R12" s="3">
        <v>12</v>
      </c>
      <c r="S12" s="3">
        <v>11</v>
      </c>
      <c r="T12">
        <v>19</v>
      </c>
      <c r="U12">
        <v>10</v>
      </c>
      <c r="V12">
        <v>13</v>
      </c>
      <c r="W12">
        <v>1</v>
      </c>
      <c r="X12">
        <v>12</v>
      </c>
      <c r="Y12">
        <f t="shared" si="0"/>
        <v>11.125</v>
      </c>
      <c r="AB12" t="s">
        <v>12</v>
      </c>
      <c r="AC12">
        <v>4</v>
      </c>
      <c r="AD12" s="2">
        <v>1</v>
      </c>
      <c r="AE12">
        <v>-15</v>
      </c>
      <c r="AF12">
        <f t="shared" si="1"/>
        <v>15</v>
      </c>
      <c r="AG12">
        <v>15</v>
      </c>
      <c r="AH12" s="3">
        <v>-0.75295705577200012</v>
      </c>
      <c r="AI12" s="3">
        <f t="shared" si="2"/>
        <v>0.75295705577200012</v>
      </c>
      <c r="AJ12" s="3">
        <v>0.75295705577200012</v>
      </c>
      <c r="AK12" s="3">
        <v>-0.77205869237283331</v>
      </c>
      <c r="AL12" s="3">
        <f t="shared" si="3"/>
        <v>0.77205869237283331</v>
      </c>
      <c r="AM12" s="3">
        <v>0.77205869237283331</v>
      </c>
    </row>
    <row r="13" spans="1:39" ht="15.75">
      <c r="A13" s="30" t="s">
        <v>15</v>
      </c>
      <c r="B13" s="30">
        <v>4</v>
      </c>
      <c r="C13" s="30">
        <v>0</v>
      </c>
      <c r="D13" s="30">
        <v>25</v>
      </c>
      <c r="E13" s="71">
        <v>1.1193521715466666</v>
      </c>
      <c r="F13" s="71">
        <v>1.2238652282383333</v>
      </c>
      <c r="G13" s="30">
        <v>0.62</v>
      </c>
      <c r="H13" s="71">
        <v>1.488</v>
      </c>
      <c r="I13" s="71">
        <v>-0.16320000000000001</v>
      </c>
      <c r="J13" s="71">
        <v>1.349</v>
      </c>
      <c r="K13" s="71">
        <v>-0.14599999999999999</v>
      </c>
      <c r="L13" s="71">
        <v>4</v>
      </c>
      <c r="N13" t="s">
        <v>598</v>
      </c>
      <c r="O13">
        <v>4</v>
      </c>
      <c r="P13" s="2">
        <v>0</v>
      </c>
      <c r="Q13">
        <v>1</v>
      </c>
      <c r="R13" s="3">
        <v>18</v>
      </c>
      <c r="S13" s="3">
        <v>15</v>
      </c>
      <c r="T13">
        <v>18</v>
      </c>
      <c r="U13">
        <v>11</v>
      </c>
      <c r="V13">
        <v>14</v>
      </c>
      <c r="W13">
        <v>15</v>
      </c>
      <c r="X13">
        <v>14</v>
      </c>
      <c r="Y13">
        <f t="shared" si="0"/>
        <v>13.25</v>
      </c>
      <c r="AB13" t="s">
        <v>15</v>
      </c>
      <c r="AC13">
        <v>4</v>
      </c>
      <c r="AD13" s="2">
        <v>0</v>
      </c>
      <c r="AE13">
        <v>-25</v>
      </c>
      <c r="AF13">
        <f t="shared" si="1"/>
        <v>25</v>
      </c>
      <c r="AG13">
        <v>25</v>
      </c>
      <c r="AH13" s="3">
        <v>-1.1193521715466666</v>
      </c>
      <c r="AI13" s="3">
        <f t="shared" si="2"/>
        <v>1.1193521715466666</v>
      </c>
      <c r="AJ13" s="3">
        <v>1.1193521715466666</v>
      </c>
      <c r="AK13" s="3">
        <v>-1.2238652282383333</v>
      </c>
      <c r="AL13" s="3">
        <f t="shared" si="3"/>
        <v>1.2238652282383333</v>
      </c>
      <c r="AM13" s="3">
        <v>1.2238652282383333</v>
      </c>
    </row>
    <row r="14" spans="1:39" ht="15.75">
      <c r="A14" s="30" t="s">
        <v>601</v>
      </c>
      <c r="B14" s="30">
        <v>12</v>
      </c>
      <c r="C14" s="30">
        <v>7</v>
      </c>
      <c r="D14" s="30">
        <v>17</v>
      </c>
      <c r="E14" s="71">
        <v>0.66262276668599995</v>
      </c>
      <c r="F14" s="71">
        <v>0.687009550049</v>
      </c>
      <c r="G14" s="30">
        <v>0.52</v>
      </c>
      <c r="H14" s="71">
        <v>0.73670000000000002</v>
      </c>
      <c r="I14" s="71">
        <v>-8.4629999999999992</v>
      </c>
      <c r="J14" s="71">
        <v>1.137</v>
      </c>
      <c r="K14" s="71">
        <v>-0.85650000000000004</v>
      </c>
      <c r="L14" s="71">
        <v>4</v>
      </c>
      <c r="N14" t="s">
        <v>6</v>
      </c>
      <c r="O14">
        <v>12</v>
      </c>
      <c r="P14" s="2">
        <v>6</v>
      </c>
      <c r="Q14">
        <v>2</v>
      </c>
      <c r="R14" s="3">
        <v>9</v>
      </c>
      <c r="S14" s="3">
        <v>5</v>
      </c>
      <c r="T14">
        <v>16</v>
      </c>
      <c r="U14">
        <v>14</v>
      </c>
      <c r="V14">
        <v>6</v>
      </c>
      <c r="W14">
        <v>17</v>
      </c>
      <c r="X14">
        <v>10</v>
      </c>
      <c r="Y14">
        <f t="shared" si="0"/>
        <v>9.875</v>
      </c>
      <c r="AB14" t="s">
        <v>11</v>
      </c>
      <c r="AC14">
        <v>12</v>
      </c>
      <c r="AD14" s="2">
        <v>7</v>
      </c>
      <c r="AE14">
        <v>-17</v>
      </c>
      <c r="AF14">
        <f t="shared" si="1"/>
        <v>17</v>
      </c>
      <c r="AG14">
        <v>17</v>
      </c>
      <c r="AH14" s="3">
        <v>-0.66262276668599995</v>
      </c>
      <c r="AI14" s="3">
        <f t="shared" si="2"/>
        <v>0.66262276668599995</v>
      </c>
      <c r="AJ14" s="3">
        <v>0.66262276668599995</v>
      </c>
      <c r="AK14" s="3">
        <v>-0.687009550049</v>
      </c>
      <c r="AL14" s="3">
        <f t="shared" si="3"/>
        <v>0.687009550049</v>
      </c>
      <c r="AM14" s="3">
        <v>0.687009550049</v>
      </c>
    </row>
    <row r="15" spans="1:39" ht="15.75">
      <c r="A15" s="30" t="s">
        <v>6</v>
      </c>
      <c r="B15" s="30">
        <v>12</v>
      </c>
      <c r="C15" s="30">
        <v>6</v>
      </c>
      <c r="D15" s="30">
        <v>9</v>
      </c>
      <c r="E15" s="71">
        <v>0.81983503620633336</v>
      </c>
      <c r="F15" s="71">
        <v>0.72930532505666668</v>
      </c>
      <c r="G15" s="30">
        <v>0.36</v>
      </c>
      <c r="H15" s="71">
        <v>0.79079999999999995</v>
      </c>
      <c r="I15" s="71">
        <v>-0.1764</v>
      </c>
      <c r="J15" s="71">
        <v>0.83450000000000002</v>
      </c>
      <c r="K15" s="71">
        <v>-0.17</v>
      </c>
      <c r="L15" s="71">
        <v>4</v>
      </c>
      <c r="N15" t="s">
        <v>601</v>
      </c>
      <c r="O15">
        <v>12</v>
      </c>
      <c r="P15" s="2">
        <v>7</v>
      </c>
      <c r="Q15">
        <v>8.5</v>
      </c>
      <c r="R15" s="3">
        <v>2</v>
      </c>
      <c r="S15" s="3">
        <v>3</v>
      </c>
      <c r="T15">
        <v>12.5</v>
      </c>
      <c r="U15">
        <v>15</v>
      </c>
      <c r="V15">
        <v>18</v>
      </c>
      <c r="W15">
        <v>12</v>
      </c>
      <c r="X15">
        <v>18</v>
      </c>
      <c r="Y15">
        <f t="shared" si="0"/>
        <v>11.125</v>
      </c>
      <c r="AB15" t="s">
        <v>6</v>
      </c>
      <c r="AC15">
        <v>12</v>
      </c>
      <c r="AD15" s="2">
        <v>6</v>
      </c>
      <c r="AE15">
        <v>-9</v>
      </c>
      <c r="AF15">
        <f t="shared" si="1"/>
        <v>9</v>
      </c>
      <c r="AG15">
        <v>9</v>
      </c>
      <c r="AH15" s="3">
        <v>-0.81983503620633336</v>
      </c>
      <c r="AI15" s="3">
        <f t="shared" si="2"/>
        <v>0.81983503620633336</v>
      </c>
      <c r="AJ15" s="3">
        <v>0.81983503620633336</v>
      </c>
      <c r="AK15" s="3">
        <v>-0.72930532505666668</v>
      </c>
      <c r="AL15" s="3">
        <f t="shared" si="3"/>
        <v>0.72930532505666668</v>
      </c>
      <c r="AM15" s="3">
        <v>0.72930532505666668</v>
      </c>
    </row>
    <row r="16" spans="1:39" ht="15.75">
      <c r="A16" s="30" t="s">
        <v>7</v>
      </c>
      <c r="B16" s="30">
        <v>13</v>
      </c>
      <c r="C16" s="30">
        <v>6</v>
      </c>
      <c r="D16" s="30"/>
      <c r="E16" s="71">
        <v>0.73473958325733335</v>
      </c>
      <c r="F16" s="71">
        <v>0.82705946658566665</v>
      </c>
      <c r="G16" s="30"/>
      <c r="H16" s="71">
        <v>1.0840000000000001</v>
      </c>
      <c r="I16" s="71">
        <v>-0.32650000000000001</v>
      </c>
      <c r="J16" s="71">
        <v>0.96389999999999998</v>
      </c>
      <c r="K16" s="71">
        <v>-0.25280000000000002</v>
      </c>
      <c r="L16" s="71">
        <v>2</v>
      </c>
      <c r="N16" t="s">
        <v>26</v>
      </c>
      <c r="O16">
        <v>13</v>
      </c>
      <c r="P16" s="2">
        <v>5</v>
      </c>
      <c r="Q16">
        <v>7</v>
      </c>
      <c r="R16" s="3">
        <v>20</v>
      </c>
      <c r="S16" s="3">
        <v>20</v>
      </c>
      <c r="T16">
        <v>21</v>
      </c>
      <c r="Y16">
        <f t="shared" si="0"/>
        <v>17</v>
      </c>
      <c r="AB16" t="s">
        <v>7</v>
      </c>
      <c r="AC16">
        <v>13</v>
      </c>
      <c r="AD16" s="2">
        <v>6</v>
      </c>
      <c r="AF16">
        <f t="shared" si="1"/>
        <v>0</v>
      </c>
      <c r="AG16">
        <v>0</v>
      </c>
      <c r="AH16" s="3">
        <v>-0.73473958325733335</v>
      </c>
      <c r="AI16" s="3">
        <f t="shared" si="2"/>
        <v>0.73473958325733335</v>
      </c>
      <c r="AJ16" s="3">
        <v>0.73473958325733335</v>
      </c>
      <c r="AK16" s="3">
        <v>-0.82705946658566665</v>
      </c>
      <c r="AL16" s="3">
        <f t="shared" si="3"/>
        <v>0.82705946658566665</v>
      </c>
      <c r="AM16" s="3">
        <v>0.82705946658566665</v>
      </c>
    </row>
    <row r="17" spans="1:39" ht="15.75">
      <c r="A17" s="30" t="s">
        <v>18</v>
      </c>
      <c r="B17" s="30">
        <v>13</v>
      </c>
      <c r="C17" s="30">
        <v>11</v>
      </c>
      <c r="D17" s="30"/>
      <c r="E17" s="71">
        <v>0.94212636460199983</v>
      </c>
      <c r="F17" s="71">
        <v>1.0486334754111666</v>
      </c>
      <c r="G17" s="30">
        <v>0.60000000000000009</v>
      </c>
      <c r="H17" s="71">
        <v>1.413</v>
      </c>
      <c r="I17" s="71">
        <v>-0.1125</v>
      </c>
      <c r="J17" s="71">
        <v>1.421</v>
      </c>
      <c r="K17" s="71">
        <v>-3.823E-2</v>
      </c>
      <c r="L17" s="71">
        <v>3</v>
      </c>
      <c r="N17" t="s">
        <v>18</v>
      </c>
      <c r="O17">
        <v>13</v>
      </c>
      <c r="P17" s="2">
        <v>11</v>
      </c>
      <c r="R17" s="3">
        <v>13</v>
      </c>
      <c r="S17" s="3">
        <v>16</v>
      </c>
      <c r="T17">
        <v>9</v>
      </c>
      <c r="U17">
        <v>3</v>
      </c>
      <c r="V17">
        <v>3</v>
      </c>
      <c r="W17">
        <v>5</v>
      </c>
      <c r="X17">
        <v>1</v>
      </c>
      <c r="Y17">
        <f t="shared" si="0"/>
        <v>7.1428571428571432</v>
      </c>
      <c r="AB17" t="s">
        <v>18</v>
      </c>
      <c r="AC17">
        <v>13</v>
      </c>
      <c r="AD17" s="2">
        <v>11</v>
      </c>
      <c r="AF17">
        <f t="shared" si="1"/>
        <v>0</v>
      </c>
      <c r="AG17">
        <v>0</v>
      </c>
      <c r="AH17" s="3">
        <v>-0.94212636460199983</v>
      </c>
      <c r="AI17" s="3">
        <f t="shared" si="2"/>
        <v>0.94212636460199983</v>
      </c>
      <c r="AJ17" s="3">
        <v>0.94212636460199983</v>
      </c>
      <c r="AK17" s="3">
        <v>-1.0486334754111666</v>
      </c>
      <c r="AL17" s="3">
        <f t="shared" si="3"/>
        <v>1.0486334754111666</v>
      </c>
      <c r="AM17" s="3">
        <v>1.0486334754111666</v>
      </c>
    </row>
    <row r="18" spans="1:39" ht="15.75">
      <c r="A18" s="30" t="s">
        <v>26</v>
      </c>
      <c r="B18" s="30">
        <v>13</v>
      </c>
      <c r="C18" s="30">
        <v>5</v>
      </c>
      <c r="D18" s="30">
        <v>16</v>
      </c>
      <c r="E18" s="71">
        <v>1.4488156000566665</v>
      </c>
      <c r="F18" s="71">
        <v>1.7617831832266668</v>
      </c>
      <c r="G18" s="30">
        <v>0.12</v>
      </c>
      <c r="H18" s="71"/>
      <c r="I18" s="71"/>
      <c r="J18" s="71"/>
      <c r="K18" s="71"/>
      <c r="L18" s="71">
        <v>3</v>
      </c>
      <c r="N18" t="s">
        <v>7</v>
      </c>
      <c r="O18">
        <v>13</v>
      </c>
      <c r="P18" s="2">
        <v>6</v>
      </c>
      <c r="R18" s="3">
        <v>5</v>
      </c>
      <c r="S18" s="3">
        <v>10</v>
      </c>
      <c r="U18">
        <v>8</v>
      </c>
      <c r="V18">
        <v>11</v>
      </c>
      <c r="W18">
        <v>16</v>
      </c>
      <c r="X18">
        <v>13</v>
      </c>
      <c r="Y18">
        <f t="shared" si="0"/>
        <v>10.5</v>
      </c>
      <c r="AB18" t="s">
        <v>26</v>
      </c>
      <c r="AC18">
        <v>13</v>
      </c>
      <c r="AD18" s="2">
        <v>5</v>
      </c>
      <c r="AE18">
        <v>-16</v>
      </c>
      <c r="AF18">
        <f t="shared" si="1"/>
        <v>16</v>
      </c>
      <c r="AG18">
        <v>16</v>
      </c>
      <c r="AH18" s="3">
        <v>-1.4488156000566665</v>
      </c>
      <c r="AI18" s="3">
        <f t="shared" si="2"/>
        <v>1.4488156000566665</v>
      </c>
      <c r="AJ18" s="3">
        <v>1.4488156000566665</v>
      </c>
      <c r="AK18" s="3">
        <v>-1.7617831832266668</v>
      </c>
      <c r="AL18" s="3">
        <f t="shared" si="3"/>
        <v>1.7617831832266668</v>
      </c>
      <c r="AM18" s="3">
        <v>1.7617831832266668</v>
      </c>
    </row>
    <row r="19" spans="1:39" ht="15.75">
      <c r="A19" s="30" t="s">
        <v>5</v>
      </c>
      <c r="B19" s="30">
        <v>17</v>
      </c>
      <c r="C19" s="30">
        <v>9</v>
      </c>
      <c r="D19" s="30">
        <v>35</v>
      </c>
      <c r="E19" s="71">
        <v>0.95440988283316663</v>
      </c>
      <c r="F19" s="71">
        <v>1.0044822255344998</v>
      </c>
      <c r="G19" s="30">
        <v>0.34</v>
      </c>
      <c r="H19" s="71">
        <v>0.72719999999999996</v>
      </c>
      <c r="I19" s="71">
        <v>-0.94599999999999995</v>
      </c>
      <c r="J19" s="71">
        <v>0.55079999999999996</v>
      </c>
      <c r="K19" s="71">
        <v>-0.38490000000000002</v>
      </c>
      <c r="L19" s="71">
        <v>4</v>
      </c>
      <c r="N19" t="s">
        <v>21</v>
      </c>
      <c r="O19">
        <v>17</v>
      </c>
      <c r="P19" s="2">
        <v>9</v>
      </c>
      <c r="Q19">
        <v>4.5</v>
      </c>
      <c r="R19" s="3"/>
      <c r="S19" s="3"/>
      <c r="T19">
        <v>2</v>
      </c>
      <c r="U19">
        <v>6</v>
      </c>
      <c r="V19">
        <v>9</v>
      </c>
      <c r="W19">
        <v>2.5</v>
      </c>
      <c r="X19">
        <v>11</v>
      </c>
      <c r="Y19">
        <f t="shared" si="0"/>
        <v>5.833333333333333</v>
      </c>
      <c r="AB19" t="s">
        <v>5</v>
      </c>
      <c r="AC19">
        <v>17</v>
      </c>
      <c r="AD19" s="2">
        <v>9</v>
      </c>
      <c r="AE19">
        <v>-35</v>
      </c>
      <c r="AF19">
        <f t="shared" si="1"/>
        <v>35</v>
      </c>
      <c r="AG19">
        <v>35</v>
      </c>
      <c r="AH19" s="3">
        <v>-0.95440988283316663</v>
      </c>
      <c r="AI19" s="3">
        <f t="shared" si="2"/>
        <v>0.95440988283316663</v>
      </c>
      <c r="AJ19" s="3">
        <v>0.95440988283316663</v>
      </c>
      <c r="AK19" s="3">
        <v>-1.0044822255344998</v>
      </c>
      <c r="AL19" s="3">
        <f t="shared" si="3"/>
        <v>1.0044822255344998</v>
      </c>
      <c r="AM19" s="3">
        <v>1.0044822255344998</v>
      </c>
    </row>
    <row r="20" spans="1:39" ht="15.75">
      <c r="A20" s="30" t="s">
        <v>21</v>
      </c>
      <c r="B20" s="30">
        <v>17</v>
      </c>
      <c r="C20" s="30">
        <v>9</v>
      </c>
      <c r="D20" s="30">
        <v>14</v>
      </c>
      <c r="E20" s="71"/>
      <c r="F20" s="71"/>
      <c r="G20" s="30">
        <v>0.74</v>
      </c>
      <c r="H20" s="71">
        <v>1.1100000000000001</v>
      </c>
      <c r="I20" s="71">
        <v>-0.2001</v>
      </c>
      <c r="J20" s="71">
        <v>1.4470000000000001</v>
      </c>
      <c r="K20" s="71">
        <v>-0.20119999999999999</v>
      </c>
      <c r="L20" s="71">
        <v>3</v>
      </c>
      <c r="N20" t="s">
        <v>5</v>
      </c>
      <c r="O20">
        <v>17</v>
      </c>
      <c r="P20" s="2">
        <v>9</v>
      </c>
      <c r="Q20">
        <v>17</v>
      </c>
      <c r="R20" s="3">
        <v>14</v>
      </c>
      <c r="S20" s="3">
        <v>14</v>
      </c>
      <c r="T20">
        <v>17</v>
      </c>
      <c r="U20">
        <v>16</v>
      </c>
      <c r="V20">
        <v>17</v>
      </c>
      <c r="W20">
        <v>18</v>
      </c>
      <c r="X20">
        <v>15</v>
      </c>
      <c r="Y20">
        <f t="shared" si="0"/>
        <v>16</v>
      </c>
      <c r="AB20" t="s">
        <v>21</v>
      </c>
      <c r="AC20">
        <v>17</v>
      </c>
      <c r="AD20" s="2">
        <v>9</v>
      </c>
      <c r="AE20">
        <v>-14</v>
      </c>
      <c r="AF20">
        <f t="shared" si="1"/>
        <v>14</v>
      </c>
      <c r="AG20">
        <v>14</v>
      </c>
      <c r="AH20" s="3"/>
      <c r="AI20" s="3">
        <f t="shared" si="2"/>
        <v>0</v>
      </c>
      <c r="AJ20" s="3">
        <v>0</v>
      </c>
      <c r="AK20" s="3"/>
      <c r="AL20" s="3">
        <f t="shared" si="3"/>
        <v>0</v>
      </c>
      <c r="AM20" s="3">
        <v>0</v>
      </c>
    </row>
    <row r="21" spans="1:39" ht="15.75">
      <c r="A21" s="30" t="s">
        <v>16</v>
      </c>
      <c r="B21" s="30">
        <v>18</v>
      </c>
      <c r="C21" s="30">
        <v>6</v>
      </c>
      <c r="D21" s="30">
        <v>30</v>
      </c>
      <c r="E21" s="71">
        <v>0.90733101096666646</v>
      </c>
      <c r="F21" s="71">
        <v>1.1932473906783334</v>
      </c>
      <c r="G21" s="30">
        <v>0.44</v>
      </c>
      <c r="H21" s="71">
        <v>1.139</v>
      </c>
      <c r="I21" s="71">
        <v>-8.3949999999999997E-2</v>
      </c>
      <c r="J21" s="71">
        <v>1.3759999999999999</v>
      </c>
      <c r="K21" s="71">
        <v>-0.09</v>
      </c>
      <c r="L21" s="71">
        <v>4</v>
      </c>
      <c r="N21" t="s">
        <v>17</v>
      </c>
      <c r="O21">
        <v>18</v>
      </c>
      <c r="P21" s="2">
        <v>9</v>
      </c>
      <c r="Q21">
        <v>17</v>
      </c>
      <c r="R21" s="3">
        <v>21</v>
      </c>
      <c r="S21" s="3">
        <v>21</v>
      </c>
      <c r="T21">
        <v>10.5</v>
      </c>
      <c r="U21">
        <v>4</v>
      </c>
      <c r="V21">
        <v>10</v>
      </c>
      <c r="W21">
        <v>6</v>
      </c>
      <c r="X21">
        <v>6</v>
      </c>
      <c r="Y21">
        <f t="shared" si="0"/>
        <v>11.9375</v>
      </c>
      <c r="AB21" t="s">
        <v>16</v>
      </c>
      <c r="AC21">
        <v>18</v>
      </c>
      <c r="AD21" s="2">
        <v>6</v>
      </c>
      <c r="AE21">
        <v>-30</v>
      </c>
      <c r="AF21">
        <f t="shared" si="1"/>
        <v>30</v>
      </c>
      <c r="AG21">
        <v>30</v>
      </c>
      <c r="AH21" s="3">
        <v>-0.90733101096666646</v>
      </c>
      <c r="AI21" s="3">
        <f t="shared" si="2"/>
        <v>0.90733101096666646</v>
      </c>
      <c r="AJ21" s="3">
        <v>0.90733101096666646</v>
      </c>
      <c r="AK21" s="3">
        <v>-1.1932473906783334</v>
      </c>
      <c r="AL21" s="3">
        <f t="shared" si="3"/>
        <v>1.1932473906783334</v>
      </c>
      <c r="AM21" s="3">
        <v>1.1932473906783334</v>
      </c>
    </row>
    <row r="22" spans="1:39" ht="15.75">
      <c r="A22" s="30" t="s">
        <v>17</v>
      </c>
      <c r="B22" s="30">
        <v>18</v>
      </c>
      <c r="C22" s="30">
        <v>9</v>
      </c>
      <c r="D22" s="30">
        <v>35</v>
      </c>
      <c r="E22" s="71">
        <v>2.1208372166916667</v>
      </c>
      <c r="F22" s="71">
        <v>2.1112661499850001</v>
      </c>
      <c r="G22" s="30">
        <v>0.55000000000000004</v>
      </c>
      <c r="H22" s="71">
        <v>1.3029999999999999</v>
      </c>
      <c r="I22" s="71">
        <v>-0.22309999999999999</v>
      </c>
      <c r="J22" s="71">
        <v>1.39</v>
      </c>
      <c r="K22" s="71">
        <v>-0.13189999999999999</v>
      </c>
      <c r="L22" s="71">
        <v>4</v>
      </c>
      <c r="N22" t="s">
        <v>16</v>
      </c>
      <c r="O22">
        <v>18</v>
      </c>
      <c r="P22" s="2">
        <v>6</v>
      </c>
      <c r="Q22">
        <v>14</v>
      </c>
      <c r="R22" s="3">
        <v>11</v>
      </c>
      <c r="S22" s="3">
        <v>17</v>
      </c>
      <c r="T22">
        <v>14</v>
      </c>
      <c r="U22">
        <v>5</v>
      </c>
      <c r="V22">
        <v>2</v>
      </c>
      <c r="W22">
        <v>7</v>
      </c>
      <c r="X22">
        <v>2</v>
      </c>
      <c r="Y22">
        <f t="shared" si="0"/>
        <v>9</v>
      </c>
      <c r="AB22" t="s">
        <v>17</v>
      </c>
      <c r="AC22">
        <v>18</v>
      </c>
      <c r="AD22" s="2">
        <v>9</v>
      </c>
      <c r="AE22">
        <v>-35</v>
      </c>
      <c r="AF22">
        <f t="shared" si="1"/>
        <v>35</v>
      </c>
      <c r="AG22">
        <v>35</v>
      </c>
      <c r="AH22" s="3">
        <v>-2.1208372166916667</v>
      </c>
      <c r="AI22" s="3">
        <f t="shared" si="2"/>
        <v>2.1208372166916667</v>
      </c>
      <c r="AJ22" s="3">
        <v>2.1208372166916667</v>
      </c>
      <c r="AK22" s="3">
        <v>-2.1112661499850001</v>
      </c>
      <c r="AL22" s="3">
        <f t="shared" si="3"/>
        <v>2.1112661499850001</v>
      </c>
      <c r="AM22" s="3">
        <v>2.1112661499850001</v>
      </c>
    </row>
    <row r="23" spans="1:39" ht="15.75">
      <c r="A23" s="30" t="s">
        <v>14</v>
      </c>
      <c r="B23" s="30">
        <v>18</v>
      </c>
      <c r="C23" s="30">
        <v>10</v>
      </c>
      <c r="D23" s="30">
        <v>21</v>
      </c>
      <c r="E23" s="71">
        <v>1.0830650610649999</v>
      </c>
      <c r="F23" s="71">
        <v>0.9003502615768334</v>
      </c>
      <c r="G23" s="30">
        <v>0.62</v>
      </c>
      <c r="H23" s="71">
        <v>1.677</v>
      </c>
      <c r="I23" s="71">
        <v>-0.55879999999999996</v>
      </c>
      <c r="J23" s="71">
        <v>1.3029999999999999</v>
      </c>
      <c r="K23" s="71">
        <v>-0.12659999999999999</v>
      </c>
      <c r="L23" s="71">
        <v>4</v>
      </c>
      <c r="N23" t="s">
        <v>602</v>
      </c>
      <c r="O23">
        <v>18</v>
      </c>
      <c r="P23" s="2">
        <v>9</v>
      </c>
      <c r="Q23">
        <v>17</v>
      </c>
      <c r="R23" s="3">
        <v>16</v>
      </c>
      <c r="S23" s="3">
        <v>19</v>
      </c>
      <c r="T23">
        <v>20</v>
      </c>
      <c r="Y23">
        <f t="shared" si="0"/>
        <v>18</v>
      </c>
      <c r="AB23" t="s">
        <v>14</v>
      </c>
      <c r="AC23">
        <v>18</v>
      </c>
      <c r="AD23" s="2">
        <v>10</v>
      </c>
      <c r="AE23">
        <v>-21</v>
      </c>
      <c r="AF23">
        <f t="shared" si="1"/>
        <v>21</v>
      </c>
      <c r="AG23">
        <v>21</v>
      </c>
      <c r="AH23" s="3">
        <v>-1.0830650610649999</v>
      </c>
      <c r="AI23" s="3">
        <f t="shared" si="2"/>
        <v>1.0830650610649999</v>
      </c>
      <c r="AJ23" s="3">
        <v>1.0830650610649999</v>
      </c>
      <c r="AK23" s="3">
        <v>-0.9003502615768334</v>
      </c>
      <c r="AL23" s="3">
        <f t="shared" si="3"/>
        <v>0.9003502615768334</v>
      </c>
      <c r="AM23" s="3">
        <v>0.9003502615768334</v>
      </c>
    </row>
    <row r="24" spans="1:39" ht="16.5" thickBot="1">
      <c r="A24" s="75" t="s">
        <v>602</v>
      </c>
      <c r="B24" s="75">
        <v>18</v>
      </c>
      <c r="C24" s="75">
        <v>9</v>
      </c>
      <c r="D24" s="75">
        <v>35</v>
      </c>
      <c r="E24" s="76">
        <v>1.0925013165688335</v>
      </c>
      <c r="F24" s="76">
        <v>1.3107111834183334</v>
      </c>
      <c r="G24" s="75">
        <v>0.24000000000000002</v>
      </c>
      <c r="H24" s="75"/>
      <c r="I24" s="75"/>
      <c r="J24" s="75"/>
      <c r="K24" s="75"/>
      <c r="L24" s="71">
        <v>3</v>
      </c>
      <c r="N24" t="s">
        <v>14</v>
      </c>
      <c r="O24">
        <v>18</v>
      </c>
      <c r="P24" s="2">
        <v>10</v>
      </c>
      <c r="Q24">
        <v>12</v>
      </c>
      <c r="R24" s="3">
        <v>15</v>
      </c>
      <c r="S24" s="3">
        <v>12</v>
      </c>
      <c r="T24">
        <v>7.5</v>
      </c>
      <c r="U24">
        <v>1</v>
      </c>
      <c r="V24">
        <v>15</v>
      </c>
      <c r="W24">
        <v>9</v>
      </c>
      <c r="X24">
        <v>5</v>
      </c>
      <c r="Y24">
        <f t="shared" si="0"/>
        <v>9.5625</v>
      </c>
      <c r="AB24" t="s">
        <v>25</v>
      </c>
      <c r="AC24">
        <v>18</v>
      </c>
      <c r="AD24" s="2">
        <v>9</v>
      </c>
      <c r="AE24">
        <v>-35</v>
      </c>
      <c r="AF24">
        <f t="shared" si="1"/>
        <v>35</v>
      </c>
      <c r="AG24">
        <v>35</v>
      </c>
      <c r="AH24" s="3">
        <v>-1.0925013165688335</v>
      </c>
      <c r="AI24" s="3">
        <f t="shared" si="2"/>
        <v>1.0925013165688335</v>
      </c>
      <c r="AJ24" s="3">
        <v>1.0925013165688335</v>
      </c>
      <c r="AK24" s="3">
        <v>-1.3107111834183334</v>
      </c>
      <c r="AL24" s="3">
        <f t="shared" si="3"/>
        <v>1.3107111834183334</v>
      </c>
      <c r="AM24" s="3">
        <v>1.3107111834183334</v>
      </c>
    </row>
    <row r="25" spans="1:39" ht="15.75" thickTop="1">
      <c r="B25">
        <f>AVERAGE(B3:B13)</f>
        <v>3.0909090909090908</v>
      </c>
      <c r="C25">
        <f>AVERAGE(C3:C13)</f>
        <v>0.63636363636363635</v>
      </c>
      <c r="D25">
        <f>AVERAGE(D3:D24)</f>
        <v>20.5</v>
      </c>
      <c r="E25">
        <f t="shared" ref="E25:K25" si="4">AVERAGE(E3:E24)</f>
        <v>0.98433871661196448</v>
      </c>
      <c r="F25">
        <f t="shared" si="4"/>
        <v>0.98348316842986672</v>
      </c>
      <c r="G25">
        <f t="shared" si="4"/>
        <v>0.50809523809523816</v>
      </c>
      <c r="H25">
        <f t="shared" si="4"/>
        <v>1.0170333333333332</v>
      </c>
      <c r="I25">
        <f t="shared" si="4"/>
        <v>-0.77471666666666661</v>
      </c>
      <c r="J25">
        <f t="shared" si="4"/>
        <v>1.2091277777777778</v>
      </c>
      <c r="K25">
        <f t="shared" si="4"/>
        <v>-0.24482388888888884</v>
      </c>
      <c r="Q25">
        <f>AVERAGE(Q3:Q24)</f>
        <v>9.5</v>
      </c>
      <c r="R25">
        <f t="shared" ref="R25:X25" si="5">AVERAGE(R3:R24)</f>
        <v>11</v>
      </c>
      <c r="S25">
        <f t="shared" si="5"/>
        <v>11</v>
      </c>
      <c r="T25">
        <f t="shared" si="5"/>
        <v>11</v>
      </c>
      <c r="U25">
        <f t="shared" si="5"/>
        <v>9.5</v>
      </c>
      <c r="V25">
        <f t="shared" si="5"/>
        <v>9.5</v>
      </c>
      <c r="W25">
        <f t="shared" si="5"/>
        <v>9.5</v>
      </c>
      <c r="X25">
        <f t="shared" si="5"/>
        <v>9.5</v>
      </c>
    </row>
    <row r="26" spans="1:39">
      <c r="B26">
        <f>AVERAGE(B14:B24)</f>
        <v>15.363636363636363</v>
      </c>
      <c r="C26">
        <f>AVERAGE(C14:C24)</f>
        <v>7.9090909090909092</v>
      </c>
      <c r="D26">
        <f>_xlfn.STDEV.S(D3:D24)</f>
        <v>9.1346141938556027</v>
      </c>
      <c r="E26">
        <f t="shared" ref="E26:K26" si="6">_xlfn.STDEV.S(E3:E24)</f>
        <v>0.34904902838807245</v>
      </c>
      <c r="F26">
        <f t="shared" si="6"/>
        <v>0.37765041359297324</v>
      </c>
      <c r="G26">
        <f t="shared" si="6"/>
        <v>0.18288299668419253</v>
      </c>
      <c r="H26">
        <f t="shared" si="6"/>
        <v>0.33546093311600195</v>
      </c>
      <c r="I26">
        <f t="shared" si="6"/>
        <v>1.9371897679522321</v>
      </c>
      <c r="J26">
        <f t="shared" si="6"/>
        <v>0.27620450821714843</v>
      </c>
      <c r="K26">
        <f t="shared" si="6"/>
        <v>0.20127450886607839</v>
      </c>
    </row>
  </sheetData>
  <sortState xmlns:xlrd2="http://schemas.microsoft.com/office/spreadsheetml/2017/richdata2" ref="N3:X24">
    <sortCondition ref="O2:O2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090-2C02-4F30-8AB9-40F4FF8D787A}">
  <dimension ref="A1:C18"/>
  <sheetViews>
    <sheetView workbookViewId="0">
      <selection sqref="A1:C18"/>
    </sheetView>
  </sheetViews>
  <sheetFormatPr defaultRowHeight="15"/>
  <sheetData>
    <row r="1" spans="1:3">
      <c r="A1" t="s">
        <v>3</v>
      </c>
      <c r="B1" t="s">
        <v>99</v>
      </c>
      <c r="C1" t="s">
        <v>112</v>
      </c>
    </row>
    <row r="2" spans="1:3">
      <c r="A2" t="s">
        <v>9</v>
      </c>
      <c r="B2" s="3">
        <v>-0.81581628330349998</v>
      </c>
      <c r="C2">
        <v>0.3599</v>
      </c>
    </row>
    <row r="3" spans="1:3">
      <c r="A3" t="s">
        <v>13</v>
      </c>
      <c r="B3" s="3">
        <v>-0.58819479999766666</v>
      </c>
      <c r="C3">
        <v>0.92579999999999996</v>
      </c>
    </row>
    <row r="4" spans="1:3">
      <c r="A4" t="s">
        <v>18</v>
      </c>
      <c r="B4" s="3">
        <v>-0.94212636460199983</v>
      </c>
      <c r="C4">
        <v>1.413</v>
      </c>
    </row>
    <row r="5" spans="1:3">
      <c r="A5" t="s">
        <v>17</v>
      </c>
      <c r="B5" s="3">
        <v>-2.1208372166916667</v>
      </c>
      <c r="C5">
        <v>1.3029999999999999</v>
      </c>
    </row>
    <row r="6" spans="1:3">
      <c r="A6" t="s">
        <v>7</v>
      </c>
      <c r="B6" s="3">
        <v>-0.73473958325733335</v>
      </c>
      <c r="C6">
        <v>1.0840000000000001</v>
      </c>
    </row>
    <row r="7" spans="1:3">
      <c r="A7" t="s">
        <v>16</v>
      </c>
      <c r="B7" s="3">
        <v>-0.90733101096666646</v>
      </c>
      <c r="C7">
        <v>1.139</v>
      </c>
    </row>
    <row r="8" spans="1:3">
      <c r="A8" t="s">
        <v>6</v>
      </c>
      <c r="B8" s="3">
        <v>-0.81983503620633336</v>
      </c>
      <c r="C8">
        <v>0.79079999999999995</v>
      </c>
    </row>
    <row r="9" spans="1:3">
      <c r="A9" t="s">
        <v>11</v>
      </c>
      <c r="B9" s="3">
        <v>-0.66262276668599995</v>
      </c>
      <c r="C9">
        <v>0.73670000000000002</v>
      </c>
    </row>
    <row r="10" spans="1:3">
      <c r="A10" t="s">
        <v>5</v>
      </c>
      <c r="B10" s="3">
        <v>-0.95440988283316663</v>
      </c>
      <c r="C10">
        <v>0.72719999999999996</v>
      </c>
    </row>
    <row r="11" spans="1:3">
      <c r="A11" t="s">
        <v>10</v>
      </c>
      <c r="B11" s="3">
        <v>-0.68279543164199996</v>
      </c>
      <c r="C11">
        <v>0.47199999999999998</v>
      </c>
    </row>
    <row r="12" spans="1:3">
      <c r="A12" t="s">
        <v>15</v>
      </c>
      <c r="B12" s="3">
        <v>-1.1193521715466666</v>
      </c>
      <c r="C12">
        <v>1.488</v>
      </c>
    </row>
    <row r="13" spans="1:3">
      <c r="A13" t="s">
        <v>12</v>
      </c>
      <c r="B13" s="3">
        <v>-0.75295705577200012</v>
      </c>
      <c r="C13">
        <v>1.0580000000000001</v>
      </c>
    </row>
    <row r="14" spans="1:3">
      <c r="A14" t="s">
        <v>19</v>
      </c>
      <c r="B14" s="3">
        <v>-0.86746563017366662</v>
      </c>
      <c r="C14">
        <v>0.85019999999999996</v>
      </c>
    </row>
    <row r="15" spans="1:3">
      <c r="A15" t="s">
        <v>14</v>
      </c>
      <c r="B15" s="3">
        <v>-1.0830650610649999</v>
      </c>
      <c r="C15">
        <v>1.677</v>
      </c>
    </row>
    <row r="16" spans="1:3">
      <c r="A16" t="s">
        <v>22</v>
      </c>
      <c r="B16" s="3">
        <v>-0.92465996303833331</v>
      </c>
      <c r="C16">
        <v>1.05</v>
      </c>
    </row>
    <row r="17" spans="1:3">
      <c r="A17" t="s">
        <v>8</v>
      </c>
      <c r="B17" s="3">
        <v>-1.2934579148392567</v>
      </c>
      <c r="C17">
        <v>1.018</v>
      </c>
    </row>
    <row r="18" spans="1:3">
      <c r="A18" t="s">
        <v>20</v>
      </c>
      <c r="B18" s="3">
        <v>-0.78052749505166663</v>
      </c>
      <c r="C18">
        <v>1.1040000000000001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0B6D-81A7-4A33-B71E-6BFC165C802A}">
  <dimension ref="A1:AA23"/>
  <sheetViews>
    <sheetView workbookViewId="0">
      <selection activeCell="H21" sqref="H21"/>
    </sheetView>
  </sheetViews>
  <sheetFormatPr defaultRowHeight="15"/>
  <sheetData>
    <row r="1" spans="1:27">
      <c r="A1" t="s">
        <v>0</v>
      </c>
      <c r="B1" t="s">
        <v>1</v>
      </c>
      <c r="C1" s="1" t="s">
        <v>2</v>
      </c>
      <c r="D1" t="s">
        <v>3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109</v>
      </c>
      <c r="R1" t="s">
        <v>110</v>
      </c>
      <c r="S1" t="s">
        <v>111</v>
      </c>
      <c r="T1" t="s">
        <v>38</v>
      </c>
      <c r="X1" t="s">
        <v>3</v>
      </c>
      <c r="Y1" t="s">
        <v>109</v>
      </c>
      <c r="Z1" t="s">
        <v>110</v>
      </c>
      <c r="AA1" t="s">
        <v>111</v>
      </c>
    </row>
    <row r="2" spans="1:27">
      <c r="A2">
        <v>2020</v>
      </c>
      <c r="B2">
        <v>1</v>
      </c>
      <c r="C2" s="2">
        <v>0</v>
      </c>
      <c r="D2" t="s">
        <v>9</v>
      </c>
      <c r="E2">
        <v>0.887879999995</v>
      </c>
      <c r="F2">
        <v>0.80878294998550004</v>
      </c>
      <c r="G2">
        <v>0.79933244996899999</v>
      </c>
      <c r="H2">
        <v>0.82863825000800007</v>
      </c>
      <c r="I2">
        <v>0.77664289996000002</v>
      </c>
      <c r="J2">
        <v>0.84216769994250007</v>
      </c>
      <c r="K2">
        <v>0.79657964990450003</v>
      </c>
      <c r="L2">
        <v>0.84234264993550001</v>
      </c>
      <c r="M2">
        <v>0.81591320014550006</v>
      </c>
      <c r="N2">
        <f>(AVERAGE(E2:G2))*-1</f>
        <v>-0.83199846664983335</v>
      </c>
      <c r="O2">
        <f>AVERAGE(H2:J2)*-1</f>
        <v>-0.81581628330349998</v>
      </c>
      <c r="P2">
        <f>AVERAGE(K2:M2)*-1</f>
        <v>-0.81827849999516677</v>
      </c>
      <c r="Q2">
        <v>-0.83199846664983335</v>
      </c>
      <c r="R2">
        <v>-0.81581628330349998</v>
      </c>
      <c r="S2">
        <v>-0.81827849999516677</v>
      </c>
      <c r="T2" s="3">
        <v>-0.81652170000000002</v>
      </c>
      <c r="X2" t="s">
        <v>9</v>
      </c>
      <c r="Y2">
        <v>-0.83199846664983335</v>
      </c>
      <c r="Z2">
        <v>-0.81581628330349998</v>
      </c>
      <c r="AA2">
        <v>-0.81827849999516677</v>
      </c>
    </row>
    <row r="3" spans="1:27">
      <c r="A3">
        <v>2017</v>
      </c>
      <c r="B3">
        <v>4</v>
      </c>
      <c r="C3" s="2">
        <v>2</v>
      </c>
      <c r="D3" t="s">
        <v>13</v>
      </c>
      <c r="E3">
        <v>0.82238549995199994</v>
      </c>
      <c r="F3">
        <v>0.67492979997750002</v>
      </c>
      <c r="G3">
        <v>0.60722540004650005</v>
      </c>
      <c r="H3">
        <v>0.58152640005599998</v>
      </c>
      <c r="I3">
        <v>0.57648950000299992</v>
      </c>
      <c r="J3">
        <v>0.60656849993399997</v>
      </c>
      <c r="K3">
        <v>0.65673529997000002</v>
      </c>
      <c r="L3">
        <v>0.54911094997050003</v>
      </c>
      <c r="M3">
        <v>0.57648950000299992</v>
      </c>
      <c r="N3">
        <f t="shared" ref="N3:N23" si="0">(AVERAGE(E3:G3))*-1</f>
        <v>-0.7015135666586666</v>
      </c>
      <c r="O3">
        <f t="shared" ref="O3:O23" si="1">AVERAGE(H3:J3)*-1</f>
        <v>-0.58819479999766666</v>
      </c>
      <c r="P3">
        <f t="shared" ref="P3:P23" si="2">AVERAGE(K3:M3)*-1</f>
        <v>-0.59411191664783336</v>
      </c>
      <c r="Q3">
        <v>-0.7015135666586666</v>
      </c>
      <c r="R3">
        <v>-0.58819479999766666</v>
      </c>
      <c r="S3">
        <v>-0.59411191664783336</v>
      </c>
      <c r="T3" s="3">
        <v>-0.62544599999999995</v>
      </c>
      <c r="X3" t="s">
        <v>13</v>
      </c>
      <c r="Y3">
        <v>-0.7015135666586666</v>
      </c>
      <c r="Z3">
        <v>-0.58819479999766666</v>
      </c>
      <c r="AA3">
        <v>-0.59411191664783336</v>
      </c>
    </row>
    <row r="4" spans="1:27">
      <c r="A4">
        <v>2008</v>
      </c>
      <c r="B4">
        <v>13</v>
      </c>
      <c r="C4" s="2">
        <v>5</v>
      </c>
      <c r="D4" t="s">
        <v>26</v>
      </c>
      <c r="E4">
        <v>1.3150942999649999</v>
      </c>
      <c r="F4">
        <v>1.5945029000299999</v>
      </c>
      <c r="G4">
        <v>1.1919940500499999</v>
      </c>
      <c r="H4">
        <v>1.6387059000600002</v>
      </c>
      <c r="I4">
        <v>1.4881149500149999</v>
      </c>
      <c r="J4">
        <v>1.219625950095</v>
      </c>
      <c r="K4">
        <v>2.3885720998500002</v>
      </c>
      <c r="L4">
        <v>1.53556979983</v>
      </c>
      <c r="M4">
        <v>1.3612076499999999</v>
      </c>
      <c r="N4">
        <f t="shared" si="0"/>
        <v>-1.3671970833483333</v>
      </c>
      <c r="O4">
        <f t="shared" si="1"/>
        <v>-1.4488156000566665</v>
      </c>
      <c r="P4">
        <f t="shared" si="2"/>
        <v>-1.7617831832266668</v>
      </c>
      <c r="Q4">
        <v>-1.3671970833483333</v>
      </c>
      <c r="R4">
        <v>-1.4488156000566665</v>
      </c>
      <c r="S4">
        <v>-1.7617831832266668</v>
      </c>
      <c r="T4" s="3">
        <v>-1.3786727000000001</v>
      </c>
      <c r="X4" t="s">
        <v>26</v>
      </c>
      <c r="Y4">
        <v>-1.3671970833483333</v>
      </c>
      <c r="Z4">
        <v>-1.4488156000566665</v>
      </c>
      <c r="AA4">
        <v>-1.7617831832266668</v>
      </c>
    </row>
    <row r="5" spans="1:27">
      <c r="A5">
        <v>2008</v>
      </c>
      <c r="B5">
        <v>13</v>
      </c>
      <c r="C5" s="2">
        <v>11</v>
      </c>
      <c r="D5" t="s">
        <v>18</v>
      </c>
      <c r="E5">
        <v>0.92083148553499994</v>
      </c>
      <c r="F5">
        <v>0.86905886931349996</v>
      </c>
      <c r="G5">
        <v>0.97548656432600001</v>
      </c>
      <c r="H5">
        <v>0.91379634999600001</v>
      </c>
      <c r="I5">
        <v>0.89241668857000001</v>
      </c>
      <c r="J5">
        <v>1.0201660552399998</v>
      </c>
      <c r="K5">
        <v>1.1629198035349999</v>
      </c>
      <c r="L5">
        <v>1.192295272085</v>
      </c>
      <c r="M5">
        <v>0.79068535061349998</v>
      </c>
      <c r="N5">
        <f t="shared" si="0"/>
        <v>-0.9217923063915</v>
      </c>
      <c r="O5">
        <f t="shared" si="1"/>
        <v>-0.94212636460199983</v>
      </c>
      <c r="P5">
        <f t="shared" si="2"/>
        <v>-1.0486334754111666</v>
      </c>
      <c r="Q5">
        <v>-0.9217923063915</v>
      </c>
      <c r="R5">
        <v>-0.94212636460199983</v>
      </c>
      <c r="S5">
        <v>-1.0486334754111666</v>
      </c>
      <c r="T5" s="3">
        <v>-0.91551963987899998</v>
      </c>
      <c r="X5" t="s">
        <v>18</v>
      </c>
      <c r="Y5">
        <v>-0.9217923063915</v>
      </c>
      <c r="Z5">
        <v>-0.94212636460199983</v>
      </c>
      <c r="AA5">
        <v>-1.0486334754111666</v>
      </c>
    </row>
    <row r="6" spans="1:27">
      <c r="A6">
        <v>2003</v>
      </c>
      <c r="B6">
        <v>18</v>
      </c>
      <c r="C6" s="2">
        <v>9</v>
      </c>
      <c r="D6" t="s">
        <v>17</v>
      </c>
      <c r="E6">
        <v>2.0493178999749997</v>
      </c>
      <c r="F6">
        <v>1.63556644996</v>
      </c>
      <c r="G6">
        <v>1.7212386500300001</v>
      </c>
      <c r="H6">
        <v>2.15505629999</v>
      </c>
      <c r="I6">
        <v>1.8751894499850001</v>
      </c>
      <c r="J6">
        <v>2.3322659000999999</v>
      </c>
      <c r="K6">
        <v>2.5974454999700001</v>
      </c>
      <c r="L6">
        <v>2.0138450999500002</v>
      </c>
      <c r="M6">
        <v>1.722507850035</v>
      </c>
      <c r="N6">
        <f t="shared" si="0"/>
        <v>-1.8020409999883331</v>
      </c>
      <c r="O6">
        <f t="shared" si="1"/>
        <v>-2.1208372166916667</v>
      </c>
      <c r="P6">
        <f t="shared" si="2"/>
        <v>-2.1112661499850001</v>
      </c>
      <c r="Q6">
        <v>-1.8020409999883331</v>
      </c>
      <c r="R6">
        <v>-2.1208372166916667</v>
      </c>
      <c r="S6">
        <v>-2.1112661499850001</v>
      </c>
      <c r="T6" s="3">
        <v>-1.7678678000000001</v>
      </c>
      <c r="X6" t="s">
        <v>17</v>
      </c>
      <c r="Y6">
        <v>-1.8020409999883331</v>
      </c>
      <c r="Z6">
        <v>-2.1208372166916667</v>
      </c>
      <c r="AA6">
        <v>-2.1112661499850001</v>
      </c>
    </row>
    <row r="7" spans="1:27">
      <c r="A7">
        <v>2008</v>
      </c>
      <c r="B7">
        <v>13</v>
      </c>
      <c r="C7" s="2">
        <v>6</v>
      </c>
      <c r="D7" t="s">
        <v>7</v>
      </c>
      <c r="E7">
        <v>0.72610934998350007</v>
      </c>
      <c r="F7">
        <v>0.84404275007549989</v>
      </c>
      <c r="G7">
        <v>0.64561929996150003</v>
      </c>
      <c r="H7">
        <v>0.63134889991500009</v>
      </c>
      <c r="I7">
        <v>0.88792769995049992</v>
      </c>
      <c r="J7">
        <v>0.68494214990650004</v>
      </c>
      <c r="K7">
        <v>0.83913049998199996</v>
      </c>
      <c r="L7">
        <v>0.87707304989450008</v>
      </c>
      <c r="M7">
        <v>0.76497484988050002</v>
      </c>
      <c r="N7">
        <f t="shared" si="0"/>
        <v>-0.73859046667350003</v>
      </c>
      <c r="O7">
        <f t="shared" si="1"/>
        <v>-0.73473958325733335</v>
      </c>
      <c r="P7">
        <f t="shared" si="2"/>
        <v>-0.82705946658566665</v>
      </c>
      <c r="Q7">
        <v>-0.73859046667350003</v>
      </c>
      <c r="R7">
        <v>-0.73473958325733335</v>
      </c>
      <c r="S7">
        <v>-0.82705946658566665</v>
      </c>
      <c r="T7" s="3">
        <v>-0.74264199985150003</v>
      </c>
      <c r="X7" t="s">
        <v>7</v>
      </c>
      <c r="Y7">
        <v>-0.73859046667350003</v>
      </c>
      <c r="Z7">
        <v>-0.73473958325733335</v>
      </c>
      <c r="AA7">
        <v>-0.82705946658566665</v>
      </c>
    </row>
    <row r="8" spans="1:27">
      <c r="A8">
        <v>2003</v>
      </c>
      <c r="B8">
        <v>18</v>
      </c>
      <c r="C8" s="2">
        <v>6</v>
      </c>
      <c r="D8" t="s">
        <v>16</v>
      </c>
      <c r="E8">
        <v>1.4457011524349999</v>
      </c>
      <c r="F8">
        <v>0.8441384204415</v>
      </c>
      <c r="G8">
        <v>0.83882910951800005</v>
      </c>
      <c r="H8">
        <v>0.7993295608905</v>
      </c>
      <c r="I8">
        <v>0.87971955857949991</v>
      </c>
      <c r="J8">
        <v>1.0429439134299998</v>
      </c>
      <c r="K8">
        <v>1.35919657297</v>
      </c>
      <c r="L8">
        <v>1.114597393435</v>
      </c>
      <c r="M8">
        <v>1.1059482056299998</v>
      </c>
      <c r="N8">
        <f t="shared" si="0"/>
        <v>-1.0428895607981665</v>
      </c>
      <c r="O8">
        <f t="shared" si="1"/>
        <v>-0.90733101096666646</v>
      </c>
      <c r="P8">
        <f t="shared" si="2"/>
        <v>-1.1932473906783334</v>
      </c>
      <c r="Q8">
        <v>-1.0428895607981665</v>
      </c>
      <c r="R8">
        <v>-0.90733101096666646</v>
      </c>
      <c r="S8">
        <v>-1.1932473906783334</v>
      </c>
      <c r="T8" s="3">
        <v>-1.03592781839</v>
      </c>
      <c r="X8" t="s">
        <v>16</v>
      </c>
      <c r="Y8">
        <v>-1.0428895607981665</v>
      </c>
      <c r="Z8">
        <v>-0.90733101096666646</v>
      </c>
      <c r="AA8">
        <v>-1.1932473906783334</v>
      </c>
    </row>
    <row r="9" spans="1:27">
      <c r="A9">
        <v>2004</v>
      </c>
      <c r="B9">
        <v>17</v>
      </c>
      <c r="C9" s="2">
        <v>9</v>
      </c>
      <c r="D9" t="s">
        <v>21</v>
      </c>
      <c r="T9" s="3"/>
      <c r="X9" t="s">
        <v>6</v>
      </c>
      <c r="Y9">
        <v>-0.74545870303833317</v>
      </c>
      <c r="Z9">
        <v>-0.81983503620633336</v>
      </c>
      <c r="AA9">
        <v>-0.72930532505666668</v>
      </c>
    </row>
    <row r="10" spans="1:27">
      <c r="A10">
        <v>2009</v>
      </c>
      <c r="B10">
        <v>12</v>
      </c>
      <c r="C10" s="2">
        <v>6</v>
      </c>
      <c r="D10" t="s">
        <v>6</v>
      </c>
      <c r="E10">
        <v>0.73606640743349994</v>
      </c>
      <c r="F10">
        <v>0.67781438763649993</v>
      </c>
      <c r="G10">
        <v>0.82249531404499998</v>
      </c>
      <c r="H10">
        <v>1.0144131585814999</v>
      </c>
      <c r="I10">
        <v>0.72008106522800008</v>
      </c>
      <c r="J10">
        <v>0.72501088480950004</v>
      </c>
      <c r="K10">
        <v>0.67204977862999993</v>
      </c>
      <c r="L10">
        <v>0.78789206908550002</v>
      </c>
      <c r="M10">
        <v>0.72797412745449996</v>
      </c>
      <c r="N10">
        <f t="shared" si="0"/>
        <v>-0.74545870303833317</v>
      </c>
      <c r="O10">
        <f t="shared" si="1"/>
        <v>-0.81983503620633336</v>
      </c>
      <c r="P10">
        <f t="shared" si="2"/>
        <v>-0.72930532505666668</v>
      </c>
      <c r="Q10">
        <v>-0.74545870303833317</v>
      </c>
      <c r="R10">
        <v>-0.81983503620633336</v>
      </c>
      <c r="S10">
        <v>-0.72930532505666668</v>
      </c>
      <c r="T10" s="3">
        <v>-0.72603255486999996</v>
      </c>
      <c r="X10" t="s">
        <v>25</v>
      </c>
      <c r="Y10">
        <v>-1.1928381833716666</v>
      </c>
      <c r="Z10">
        <v>-1.0925013165688335</v>
      </c>
      <c r="AA10">
        <v>-1.3107111834183334</v>
      </c>
    </row>
    <row r="11" spans="1:27">
      <c r="A11">
        <v>2003</v>
      </c>
      <c r="B11">
        <v>18</v>
      </c>
      <c r="C11" s="2">
        <v>9</v>
      </c>
      <c r="D11" t="s">
        <v>25</v>
      </c>
      <c r="E11">
        <v>1.165376800115</v>
      </c>
      <c r="F11">
        <v>1.21205084992</v>
      </c>
      <c r="G11">
        <v>1.20108690008</v>
      </c>
      <c r="H11">
        <v>1.0649707498950001</v>
      </c>
      <c r="I11">
        <v>1.2311290499050001</v>
      </c>
      <c r="J11">
        <v>0.98140414990650005</v>
      </c>
      <c r="K11">
        <v>1.12761230022</v>
      </c>
      <c r="L11">
        <v>1.7347696500350001</v>
      </c>
      <c r="M11">
        <v>1.0697516</v>
      </c>
      <c r="N11">
        <f t="shared" si="0"/>
        <v>-1.1928381833716666</v>
      </c>
      <c r="O11">
        <f t="shared" si="1"/>
        <v>-1.0925013165688335</v>
      </c>
      <c r="P11">
        <f t="shared" si="2"/>
        <v>-1.3107111834183334</v>
      </c>
      <c r="Q11">
        <v>-1.1928381833716666</v>
      </c>
      <c r="R11">
        <v>-1.0925013165688335</v>
      </c>
      <c r="S11">
        <v>-1.3107111834183334</v>
      </c>
      <c r="T11" s="3">
        <v>-1.11478915</v>
      </c>
      <c r="X11" t="s">
        <v>11</v>
      </c>
      <c r="Y11">
        <v>-0.71137466661933335</v>
      </c>
      <c r="Z11">
        <v>-0.66262276668599995</v>
      </c>
      <c r="AA11">
        <v>-0.687009550049</v>
      </c>
    </row>
    <row r="12" spans="1:27">
      <c r="A12">
        <v>2009</v>
      </c>
      <c r="B12">
        <v>12</v>
      </c>
      <c r="C12" s="2">
        <v>7</v>
      </c>
      <c r="D12" t="s">
        <v>11</v>
      </c>
      <c r="E12">
        <v>0.6892796499885</v>
      </c>
      <c r="F12">
        <v>0.71676284994450001</v>
      </c>
      <c r="G12">
        <v>0.72808149992500004</v>
      </c>
      <c r="H12">
        <v>0.65197060012750008</v>
      </c>
      <c r="I12">
        <v>0.69134070002500003</v>
      </c>
      <c r="J12">
        <v>0.64455699990549997</v>
      </c>
      <c r="K12">
        <v>0.686706450069</v>
      </c>
      <c r="L12">
        <v>0.67394270002849999</v>
      </c>
      <c r="M12">
        <v>0.7003795000495</v>
      </c>
      <c r="N12">
        <f t="shared" si="0"/>
        <v>-0.71137466661933335</v>
      </c>
      <c r="O12">
        <f t="shared" si="1"/>
        <v>-0.66262276668599995</v>
      </c>
      <c r="P12">
        <f t="shared" si="2"/>
        <v>-0.687009550049</v>
      </c>
      <c r="Q12">
        <v>-0.71137466661933335</v>
      </c>
      <c r="R12">
        <v>-0.66262276668599995</v>
      </c>
      <c r="S12">
        <v>-0.687009550049</v>
      </c>
      <c r="T12" s="3">
        <v>-0.68680399999999997</v>
      </c>
      <c r="X12" t="s">
        <v>23</v>
      </c>
      <c r="Y12">
        <v>-0.70744271661783331</v>
      </c>
      <c r="Z12">
        <v>-0.72521446660783317</v>
      </c>
      <c r="AA12">
        <v>-0.77535579997733317</v>
      </c>
    </row>
    <row r="13" spans="1:27">
      <c r="A13">
        <v>2019</v>
      </c>
      <c r="B13">
        <v>2</v>
      </c>
      <c r="C13" s="2">
        <v>2</v>
      </c>
      <c r="D13" t="s">
        <v>23</v>
      </c>
      <c r="E13">
        <v>0.74172634992300002</v>
      </c>
      <c r="F13">
        <v>0.72694114991449998</v>
      </c>
      <c r="G13">
        <v>0.65366065001600004</v>
      </c>
      <c r="H13">
        <v>0.68199084990199998</v>
      </c>
      <c r="I13">
        <v>0.74799689999749996</v>
      </c>
      <c r="J13">
        <v>0.74565564992399991</v>
      </c>
      <c r="K13">
        <v>0.93664830003400001</v>
      </c>
      <c r="L13">
        <v>0.595487149898</v>
      </c>
      <c r="M13">
        <v>0.79393194999999994</v>
      </c>
      <c r="N13">
        <f t="shared" si="0"/>
        <v>-0.70744271661783331</v>
      </c>
      <c r="O13">
        <f t="shared" si="1"/>
        <v>-0.72521446660783317</v>
      </c>
      <c r="P13">
        <f t="shared" si="2"/>
        <v>-0.77535579997733317</v>
      </c>
      <c r="Q13">
        <v>-0.70744271661783331</v>
      </c>
      <c r="R13">
        <v>-0.72521446660783317</v>
      </c>
      <c r="S13">
        <v>-0.77535579997733317</v>
      </c>
      <c r="T13" s="3">
        <v>-0.7384609999135</v>
      </c>
      <c r="X13" t="s">
        <v>5</v>
      </c>
      <c r="Y13">
        <v>-0.96650634835033333</v>
      </c>
      <c r="Z13">
        <v>-0.95440988283316663</v>
      </c>
      <c r="AA13">
        <v>-1.0044822255344998</v>
      </c>
    </row>
    <row r="14" spans="1:27">
      <c r="A14">
        <v>2004</v>
      </c>
      <c r="B14">
        <v>17</v>
      </c>
      <c r="C14" s="2">
        <v>9</v>
      </c>
      <c r="D14" t="s">
        <v>5</v>
      </c>
      <c r="E14">
        <v>0.99820983748850001</v>
      </c>
      <c r="F14">
        <v>0.98829311149900001</v>
      </c>
      <c r="G14">
        <v>0.91301609606350009</v>
      </c>
      <c r="H14">
        <v>1.0724879431350001</v>
      </c>
      <c r="I14">
        <v>0.83330305002149996</v>
      </c>
      <c r="J14">
        <v>0.95743865534299999</v>
      </c>
      <c r="K14">
        <v>1.0300055698015</v>
      </c>
      <c r="L14">
        <v>1.0736087195124999</v>
      </c>
      <c r="M14">
        <v>0.9098323872895</v>
      </c>
      <c r="N14">
        <f t="shared" si="0"/>
        <v>-0.96650634835033333</v>
      </c>
      <c r="O14">
        <f t="shared" si="1"/>
        <v>-0.95440988283316663</v>
      </c>
      <c r="P14">
        <f t="shared" si="2"/>
        <v>-1.0044822255344998</v>
      </c>
      <c r="Q14">
        <v>-0.96650634835033333</v>
      </c>
      <c r="R14">
        <v>-0.95440988283316663</v>
      </c>
      <c r="S14">
        <v>-1.0044822255344998</v>
      </c>
      <c r="T14" s="3">
        <v>-0.95625738566700003</v>
      </c>
      <c r="X14" t="s">
        <v>10</v>
      </c>
      <c r="Y14">
        <v>-0.63607543609399997</v>
      </c>
      <c r="Z14">
        <v>-0.68279543164199996</v>
      </c>
      <c r="AA14">
        <v>-0.56670925641650005</v>
      </c>
    </row>
    <row r="15" spans="1:27">
      <c r="A15">
        <v>2017</v>
      </c>
      <c r="B15">
        <v>4</v>
      </c>
      <c r="C15" s="2">
        <v>0</v>
      </c>
      <c r="D15" t="s">
        <v>10</v>
      </c>
      <c r="E15">
        <v>0.70935218311199999</v>
      </c>
      <c r="F15">
        <v>0.58851564550400004</v>
      </c>
      <c r="G15">
        <v>0.61035847966599999</v>
      </c>
      <c r="H15">
        <v>0.67039197208199997</v>
      </c>
      <c r="I15">
        <v>0.70182554263749997</v>
      </c>
      <c r="J15">
        <v>0.67616878020649995</v>
      </c>
      <c r="K15">
        <v>0.5396892960995</v>
      </c>
      <c r="L15">
        <v>0.63620891276500002</v>
      </c>
      <c r="M15">
        <v>0.52422956038500002</v>
      </c>
      <c r="N15">
        <f t="shared" si="0"/>
        <v>-0.63607543609399997</v>
      </c>
      <c r="O15">
        <f t="shared" si="1"/>
        <v>-0.68279543164199996</v>
      </c>
      <c r="P15">
        <f t="shared" si="2"/>
        <v>-0.56670925641650005</v>
      </c>
      <c r="Q15">
        <v>-0.63607543609399997</v>
      </c>
      <c r="R15">
        <v>-0.68279543164199996</v>
      </c>
      <c r="S15">
        <v>-0.56670925641650005</v>
      </c>
      <c r="T15" s="3">
        <v>-0.93845160389037052</v>
      </c>
      <c r="X15" t="s">
        <v>15</v>
      </c>
      <c r="Y15">
        <v>-1.0076708963638332</v>
      </c>
      <c r="Z15">
        <v>-1.1193521715466666</v>
      </c>
      <c r="AA15">
        <v>-1.2238652282383333</v>
      </c>
    </row>
    <row r="16" spans="1:27">
      <c r="A16">
        <v>2017</v>
      </c>
      <c r="B16">
        <v>4</v>
      </c>
      <c r="C16" s="2">
        <v>0</v>
      </c>
      <c r="D16" t="s">
        <v>15</v>
      </c>
      <c r="E16">
        <v>1.073280193275</v>
      </c>
      <c r="F16">
        <v>0.99642255040600003</v>
      </c>
      <c r="G16">
        <v>0.95330994541050007</v>
      </c>
      <c r="H16">
        <v>1.261468045295</v>
      </c>
      <c r="I16">
        <v>1.061225894955</v>
      </c>
      <c r="J16">
        <v>1.0353625743900001</v>
      </c>
      <c r="K16">
        <v>1.10743970005</v>
      </c>
      <c r="L16">
        <v>1.043970922645</v>
      </c>
      <c r="M16">
        <v>1.5201850620199999</v>
      </c>
      <c r="N16">
        <f t="shared" si="0"/>
        <v>-1.0076708963638332</v>
      </c>
      <c r="O16">
        <f t="shared" si="1"/>
        <v>-1.1193521715466666</v>
      </c>
      <c r="P16">
        <f t="shared" si="2"/>
        <v>-1.2238652282383333</v>
      </c>
      <c r="Q16">
        <v>-1.0076708963638332</v>
      </c>
      <c r="R16">
        <v>-1.1193521715466666</v>
      </c>
      <c r="S16">
        <v>-1.2238652282383333</v>
      </c>
      <c r="T16" s="3">
        <v>-1.056948</v>
      </c>
      <c r="X16" t="s">
        <v>24</v>
      </c>
      <c r="Y16">
        <v>-1.5409735934216666</v>
      </c>
      <c r="Z16">
        <v>-1.3543879979449998</v>
      </c>
      <c r="AA16">
        <v>-0.97230165755916664</v>
      </c>
    </row>
    <row r="17" spans="1:27">
      <c r="A17">
        <v>2019</v>
      </c>
      <c r="B17">
        <v>2</v>
      </c>
      <c r="C17" s="2">
        <v>1</v>
      </c>
      <c r="D17" t="s">
        <v>24</v>
      </c>
      <c r="E17">
        <v>1.7058808131000001</v>
      </c>
      <c r="F17">
        <v>1.3581929002200002</v>
      </c>
      <c r="G17">
        <v>1.5588470669450001</v>
      </c>
      <c r="H17">
        <v>1.5221930340199998</v>
      </c>
      <c r="I17">
        <v>1.3698378522049999</v>
      </c>
      <c r="J17">
        <v>1.17113310761</v>
      </c>
      <c r="K17">
        <v>0.80278404461599995</v>
      </c>
      <c r="L17">
        <v>0.8704964566565</v>
      </c>
      <c r="M17">
        <v>1.243624471405</v>
      </c>
      <c r="N17">
        <f t="shared" si="0"/>
        <v>-1.5409735934216666</v>
      </c>
      <c r="O17">
        <f t="shared" si="1"/>
        <v>-1.3543879979449998</v>
      </c>
      <c r="P17">
        <f t="shared" si="2"/>
        <v>-0.97230165755916664</v>
      </c>
      <c r="Q17">
        <v>-1.5409735934216666</v>
      </c>
      <c r="R17">
        <v>-1.3543879979449998</v>
      </c>
      <c r="S17">
        <v>-0.97230165755916664</v>
      </c>
      <c r="T17" s="3">
        <v>-1.322198523865</v>
      </c>
      <c r="X17" t="s">
        <v>12</v>
      </c>
      <c r="Y17">
        <v>-0.90905278613599994</v>
      </c>
      <c r="Z17">
        <v>-0.75295705577200012</v>
      </c>
      <c r="AA17">
        <v>-0.77205869237283331</v>
      </c>
    </row>
    <row r="18" spans="1:27">
      <c r="A18">
        <v>2017</v>
      </c>
      <c r="B18">
        <v>4</v>
      </c>
      <c r="C18" s="2">
        <v>1</v>
      </c>
      <c r="D18" t="s">
        <v>12</v>
      </c>
      <c r="E18">
        <v>1.1905817434600001</v>
      </c>
      <c r="F18">
        <v>0.77697555912899996</v>
      </c>
      <c r="G18">
        <v>0.75960105581899995</v>
      </c>
      <c r="H18">
        <v>0.7762381638164999</v>
      </c>
      <c r="I18">
        <v>0.83489910326900008</v>
      </c>
      <c r="J18">
        <v>0.64773390023050004</v>
      </c>
      <c r="K18">
        <v>0.86733410146550005</v>
      </c>
      <c r="L18">
        <v>0.72906430671</v>
      </c>
      <c r="M18">
        <v>0.71977766894299999</v>
      </c>
      <c r="N18">
        <f t="shared" si="0"/>
        <v>-0.90905278613599994</v>
      </c>
      <c r="O18">
        <f t="shared" si="1"/>
        <v>-0.75295705577200012</v>
      </c>
      <c r="P18">
        <f t="shared" si="2"/>
        <v>-0.77205869237283331</v>
      </c>
      <c r="Q18">
        <v>-0.90905278613599994</v>
      </c>
      <c r="R18">
        <v>-0.75295705577200012</v>
      </c>
      <c r="S18">
        <v>-0.77205869237283331</v>
      </c>
      <c r="T18" s="3">
        <v>-0.77557500000000001</v>
      </c>
      <c r="X18" t="s">
        <v>19</v>
      </c>
      <c r="Y18">
        <v>-0.85185055233883344</v>
      </c>
      <c r="Z18">
        <v>-0.86746563017366662</v>
      </c>
      <c r="AA18">
        <v>-0.78889591665933345</v>
      </c>
    </row>
    <row r="19" spans="1:27">
      <c r="A19">
        <v>2017</v>
      </c>
      <c r="B19">
        <v>4</v>
      </c>
      <c r="C19" s="2">
        <v>0</v>
      </c>
      <c r="D19" t="s">
        <v>19</v>
      </c>
      <c r="E19">
        <v>0.91340683193999994</v>
      </c>
      <c r="F19">
        <v>0.75931175681750007</v>
      </c>
      <c r="G19">
        <v>0.88283306825899999</v>
      </c>
      <c r="H19">
        <v>0.74498115037549995</v>
      </c>
      <c r="I19">
        <v>1.0132863959299998</v>
      </c>
      <c r="J19">
        <v>0.84412934421550001</v>
      </c>
      <c r="K19">
        <v>0.81621361104750001</v>
      </c>
      <c r="L19">
        <v>0.82742198067750006</v>
      </c>
      <c r="M19">
        <v>0.72305215825300007</v>
      </c>
      <c r="N19">
        <f t="shared" si="0"/>
        <v>-0.85185055233883344</v>
      </c>
      <c r="O19">
        <f t="shared" si="1"/>
        <v>-0.86746563017366662</v>
      </c>
      <c r="P19">
        <f t="shared" si="2"/>
        <v>-0.78889591665933345</v>
      </c>
      <c r="Q19">
        <v>-0.85185055233883344</v>
      </c>
      <c r="R19">
        <v>-0.86746563017366662</v>
      </c>
      <c r="S19">
        <v>-0.78889591665933345</v>
      </c>
      <c r="T19" s="3">
        <v>-0.84256889950500002</v>
      </c>
      <c r="X19" t="s">
        <v>14</v>
      </c>
      <c r="Y19">
        <v>-1.1052658439156666</v>
      </c>
      <c r="Z19">
        <v>-1.0830650610649999</v>
      </c>
      <c r="AA19">
        <v>-0.9003502615768334</v>
      </c>
    </row>
    <row r="20" spans="1:27">
      <c r="A20">
        <v>2003</v>
      </c>
      <c r="B20">
        <v>18</v>
      </c>
      <c r="C20" s="2">
        <v>10</v>
      </c>
      <c r="D20" t="s">
        <v>14</v>
      </c>
      <c r="E20">
        <v>0.94947685603949994</v>
      </c>
      <c r="F20">
        <v>1.4057628108450002</v>
      </c>
      <c r="G20">
        <v>0.96055786486249994</v>
      </c>
      <c r="H20">
        <v>1.0911439039649999</v>
      </c>
      <c r="I20">
        <v>1.0583281418950001</v>
      </c>
      <c r="J20">
        <v>1.099723137335</v>
      </c>
      <c r="K20">
        <v>0.88336131439450005</v>
      </c>
      <c r="L20">
        <v>0.93063980664049994</v>
      </c>
      <c r="M20">
        <v>0.88704966369549998</v>
      </c>
      <c r="N20">
        <f t="shared" si="0"/>
        <v>-1.1052658439156666</v>
      </c>
      <c r="O20">
        <f t="shared" si="1"/>
        <v>-1.0830650610649999</v>
      </c>
      <c r="P20">
        <f t="shared" si="2"/>
        <v>-0.9003502615768334</v>
      </c>
      <c r="Q20">
        <v>-1.1052658439156666</v>
      </c>
      <c r="R20">
        <v>-1.0830650610649999</v>
      </c>
      <c r="S20">
        <v>-0.9003502615768334</v>
      </c>
      <c r="T20" s="3">
        <v>-0.95283895699999999</v>
      </c>
      <c r="X20" t="s">
        <v>22</v>
      </c>
      <c r="Y20">
        <v>-0.95278798950800014</v>
      </c>
      <c r="Z20">
        <v>-0.92465996303833331</v>
      </c>
      <c r="AA20">
        <v>-0.87242392619549991</v>
      </c>
    </row>
    <row r="21" spans="1:27">
      <c r="A21">
        <v>2017</v>
      </c>
      <c r="B21">
        <v>4</v>
      </c>
      <c r="C21" s="2">
        <v>1</v>
      </c>
      <c r="D21" t="s">
        <v>22</v>
      </c>
      <c r="E21">
        <v>1.0023636288520001</v>
      </c>
      <c r="F21">
        <v>1.05773875618</v>
      </c>
      <c r="G21">
        <v>0.79826158349199994</v>
      </c>
      <c r="H21">
        <v>1.0167532780924999</v>
      </c>
      <c r="I21">
        <v>0.95410424517499992</v>
      </c>
      <c r="J21">
        <v>0.80312236584749996</v>
      </c>
      <c r="K21">
        <v>0.75383815346149996</v>
      </c>
      <c r="L21">
        <v>0.89634015965550007</v>
      </c>
      <c r="M21">
        <v>0.96709346546950004</v>
      </c>
      <c r="N21">
        <f t="shared" si="0"/>
        <v>-0.95278798950800014</v>
      </c>
      <c r="O21">
        <f t="shared" si="1"/>
        <v>-0.92465996303833331</v>
      </c>
      <c r="P21">
        <f t="shared" si="2"/>
        <v>-0.87242392619549991</v>
      </c>
      <c r="Q21">
        <v>-0.95278798950800014</v>
      </c>
      <c r="R21">
        <v>-0.92465996303833331</v>
      </c>
      <c r="S21">
        <v>-0.87242392619549991</v>
      </c>
      <c r="T21" s="3">
        <v>-0.91867049000000001</v>
      </c>
      <c r="X21" t="s">
        <v>8</v>
      </c>
      <c r="Y21">
        <v>-1.1830849284572929</v>
      </c>
      <c r="Z21">
        <v>-1.2934579148392567</v>
      </c>
      <c r="AA21">
        <v>-1.0049301484343671</v>
      </c>
    </row>
    <row r="22" spans="1:27">
      <c r="A22">
        <v>2017</v>
      </c>
      <c r="B22">
        <v>4</v>
      </c>
      <c r="C22" s="2">
        <v>0</v>
      </c>
      <c r="D22" t="s">
        <v>8</v>
      </c>
      <c r="E22">
        <v>1.3090899068629351</v>
      </c>
      <c r="F22">
        <v>1.0100753941296685</v>
      </c>
      <c r="G22">
        <v>1.2300894843792749</v>
      </c>
      <c r="H22">
        <v>1.4308288579031752</v>
      </c>
      <c r="I22">
        <v>1.4199408322820051</v>
      </c>
      <c r="J22">
        <v>1.0296040543325899</v>
      </c>
      <c r="K22">
        <v>0.96593121951445893</v>
      </c>
      <c r="L22">
        <v>1.1172654396505051</v>
      </c>
      <c r="M22">
        <v>0.93159378613813704</v>
      </c>
      <c r="N22">
        <f t="shared" si="0"/>
        <v>-1.1830849284572929</v>
      </c>
      <c r="O22">
        <f t="shared" si="1"/>
        <v>-1.2934579148392567</v>
      </c>
      <c r="P22">
        <f t="shared" si="2"/>
        <v>-1.0049301484343671</v>
      </c>
      <c r="Q22">
        <v>-1.1830849284572929</v>
      </c>
      <c r="R22">
        <v>-1.2934579148392567</v>
      </c>
      <c r="S22">
        <v>-1.0049301484343671</v>
      </c>
      <c r="T22" s="3">
        <v>-1.08882275706855</v>
      </c>
      <c r="X22" t="s">
        <v>20</v>
      </c>
      <c r="Y22">
        <v>-0.87472807267316666</v>
      </c>
      <c r="Z22">
        <v>-0.78052749505166663</v>
      </c>
      <c r="AA22">
        <v>-0.69036728300866657</v>
      </c>
    </row>
    <row r="23" spans="1:27">
      <c r="A23">
        <v>2020</v>
      </c>
      <c r="B23">
        <v>1</v>
      </c>
      <c r="C23" s="2">
        <v>0</v>
      </c>
      <c r="D23" t="s">
        <v>20</v>
      </c>
      <c r="E23">
        <v>0.75809911300900001</v>
      </c>
      <c r="F23">
        <v>1.0645642368349999</v>
      </c>
      <c r="G23">
        <v>0.80152086817549995</v>
      </c>
      <c r="H23">
        <v>0.82382208458150008</v>
      </c>
      <c r="I23">
        <v>0.82772136162400001</v>
      </c>
      <c r="J23">
        <v>0.69003903894950003</v>
      </c>
      <c r="K23">
        <v>0.64182970754349999</v>
      </c>
      <c r="L23">
        <v>0.77166631835300004</v>
      </c>
      <c r="M23">
        <v>0.6576058231295</v>
      </c>
      <c r="N23">
        <f t="shared" si="0"/>
        <v>-0.87472807267316666</v>
      </c>
      <c r="O23">
        <f t="shared" si="1"/>
        <v>-0.78052749505166663</v>
      </c>
      <c r="P23">
        <f t="shared" si="2"/>
        <v>-0.69036728300866657</v>
      </c>
      <c r="Q23">
        <v>-0.87472807267316666</v>
      </c>
      <c r="R23">
        <v>-0.78052749505166663</v>
      </c>
      <c r="S23">
        <v>-0.69036728300866657</v>
      </c>
      <c r="T23" s="3">
        <v>-0.76480302854899995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4496-79C7-4C85-AB65-D47005921219}">
  <dimension ref="A1:AM37"/>
  <sheetViews>
    <sheetView zoomScale="80" zoomScaleNormal="80" workbookViewId="0">
      <selection activeCell="Y28" sqref="Y28"/>
    </sheetView>
  </sheetViews>
  <sheetFormatPr defaultRowHeight="15"/>
  <sheetData>
    <row r="1" spans="1:39" ht="15.75" customHeight="1" thickBot="1">
      <c r="A1" s="80" t="s">
        <v>54</v>
      </c>
      <c r="B1" s="80"/>
      <c r="C1" s="80"/>
      <c r="D1" s="80"/>
      <c r="E1" s="80"/>
      <c r="F1" s="80"/>
      <c r="G1" s="80"/>
      <c r="H1" s="80"/>
      <c r="I1" s="80"/>
      <c r="K1" s="80" t="s">
        <v>54</v>
      </c>
      <c r="L1" s="80"/>
      <c r="M1" s="80"/>
      <c r="N1" s="80"/>
      <c r="O1" s="80"/>
      <c r="P1" s="80"/>
      <c r="Q1" s="80"/>
      <c r="R1" s="80"/>
      <c r="S1" s="80"/>
      <c r="U1" s="80" t="s">
        <v>54</v>
      </c>
      <c r="V1" s="80"/>
      <c r="W1" s="80"/>
      <c r="X1" s="80"/>
      <c r="Y1" s="80"/>
      <c r="Z1" s="80"/>
      <c r="AA1" s="80"/>
      <c r="AB1" s="80"/>
      <c r="AC1" s="80"/>
      <c r="AE1" s="80" t="s">
        <v>54</v>
      </c>
      <c r="AF1" s="80"/>
      <c r="AG1" s="80"/>
      <c r="AH1" s="80"/>
      <c r="AI1" s="80"/>
      <c r="AJ1" s="80"/>
      <c r="AK1" s="80"/>
      <c r="AL1" s="80"/>
      <c r="AM1" s="80"/>
    </row>
    <row r="2" spans="1:39" ht="30.75" thickBot="1">
      <c r="A2" s="7" t="s">
        <v>55</v>
      </c>
      <c r="B2" s="7"/>
      <c r="C2" s="7" t="s">
        <v>42</v>
      </c>
      <c r="D2" s="7" t="s">
        <v>98</v>
      </c>
      <c r="E2" s="7" t="s">
        <v>112</v>
      </c>
      <c r="F2" s="7" t="s">
        <v>116</v>
      </c>
      <c r="G2" s="7" t="s">
        <v>34</v>
      </c>
      <c r="H2" s="7" t="s">
        <v>2</v>
      </c>
      <c r="I2" s="7" t="s">
        <v>1</v>
      </c>
      <c r="K2" s="7" t="s">
        <v>55</v>
      </c>
      <c r="L2" s="7"/>
      <c r="M2" s="7" t="s">
        <v>42</v>
      </c>
      <c r="N2" s="7" t="s">
        <v>99</v>
      </c>
      <c r="O2" s="7" t="s">
        <v>112</v>
      </c>
      <c r="P2" s="7" t="s">
        <v>116</v>
      </c>
      <c r="Q2" s="7" t="s">
        <v>34</v>
      </c>
      <c r="R2" s="7" t="s">
        <v>2</v>
      </c>
      <c r="S2" s="7" t="s">
        <v>1</v>
      </c>
      <c r="U2" s="7" t="s">
        <v>55</v>
      </c>
      <c r="V2" s="7"/>
      <c r="W2" s="7" t="s">
        <v>42</v>
      </c>
      <c r="X2" s="7" t="s">
        <v>97</v>
      </c>
      <c r="Y2" s="7" t="s">
        <v>112</v>
      </c>
      <c r="Z2" s="7" t="s">
        <v>116</v>
      </c>
      <c r="AA2" s="7" t="s">
        <v>34</v>
      </c>
      <c r="AB2" s="7" t="s">
        <v>2</v>
      </c>
      <c r="AC2" s="7" t="s">
        <v>1</v>
      </c>
      <c r="AE2" s="7" t="s">
        <v>55</v>
      </c>
      <c r="AF2" s="7"/>
      <c r="AG2" s="7" t="s">
        <v>42</v>
      </c>
      <c r="AH2" s="7" t="s">
        <v>38</v>
      </c>
      <c r="AI2" s="7" t="s">
        <v>112</v>
      </c>
      <c r="AJ2" s="7" t="s">
        <v>116</v>
      </c>
      <c r="AK2" s="7" t="s">
        <v>34</v>
      </c>
      <c r="AL2" s="7" t="s">
        <v>2</v>
      </c>
      <c r="AM2" s="7" t="s">
        <v>1</v>
      </c>
    </row>
    <row r="3" spans="1:39" ht="30">
      <c r="A3" s="4" t="s">
        <v>248</v>
      </c>
      <c r="B3" s="4" t="s">
        <v>56</v>
      </c>
      <c r="C3" s="6" t="s">
        <v>57</v>
      </c>
      <c r="D3" s="6"/>
      <c r="E3" s="6"/>
      <c r="F3" s="6"/>
      <c r="G3" s="6"/>
      <c r="H3" s="6"/>
      <c r="I3" s="6"/>
      <c r="K3" s="4" t="s">
        <v>248</v>
      </c>
      <c r="L3" s="4" t="s">
        <v>56</v>
      </c>
      <c r="M3" s="6" t="s">
        <v>57</v>
      </c>
      <c r="N3" s="6"/>
      <c r="O3" s="6"/>
      <c r="P3" s="6"/>
      <c r="Q3" s="6"/>
      <c r="R3" s="6"/>
      <c r="S3" s="6"/>
      <c r="U3" s="4" t="s">
        <v>248</v>
      </c>
      <c r="V3" s="4" t="s">
        <v>56</v>
      </c>
      <c r="W3" s="6" t="s">
        <v>57</v>
      </c>
      <c r="X3" s="6"/>
      <c r="Y3" s="6"/>
      <c r="Z3" s="6"/>
      <c r="AA3" s="6"/>
      <c r="AB3" s="6"/>
      <c r="AC3" s="6"/>
      <c r="AE3" s="4" t="s">
        <v>248</v>
      </c>
      <c r="AF3" s="4" t="s">
        <v>56</v>
      </c>
      <c r="AG3" s="6" t="s">
        <v>57</v>
      </c>
      <c r="AH3" s="6"/>
      <c r="AI3" s="6"/>
      <c r="AJ3" s="6"/>
      <c r="AK3" s="6"/>
      <c r="AL3" s="6"/>
      <c r="AM3" s="6"/>
    </row>
    <row r="4" spans="1:39" ht="45.75" customHeight="1">
      <c r="A4" s="4"/>
      <c r="B4" s="4" t="s">
        <v>58</v>
      </c>
      <c r="C4" s="6" t="s">
        <v>57</v>
      </c>
      <c r="D4" s="6"/>
      <c r="E4" s="6"/>
      <c r="F4" s="6"/>
      <c r="G4" s="6"/>
      <c r="H4" s="6"/>
      <c r="I4" s="6"/>
      <c r="K4" s="4"/>
      <c r="L4" s="4" t="s">
        <v>58</v>
      </c>
      <c r="M4" s="6" t="s">
        <v>57</v>
      </c>
      <c r="N4" s="6"/>
      <c r="O4" s="6"/>
      <c r="P4" s="6"/>
      <c r="Q4" s="6"/>
      <c r="R4" s="6"/>
      <c r="S4" s="6"/>
      <c r="U4" s="4"/>
      <c r="V4" s="4" t="s">
        <v>58</v>
      </c>
      <c r="W4" s="6" t="s">
        <v>57</v>
      </c>
      <c r="X4" s="6"/>
      <c r="Y4" s="6"/>
      <c r="Z4" s="6"/>
      <c r="AA4" s="6"/>
      <c r="AB4" s="6"/>
      <c r="AC4" s="6"/>
      <c r="AE4" s="4"/>
      <c r="AF4" s="4" t="s">
        <v>58</v>
      </c>
      <c r="AG4" s="6" t="s">
        <v>57</v>
      </c>
      <c r="AH4" s="6"/>
      <c r="AI4" s="6"/>
      <c r="AJ4" s="6"/>
      <c r="AK4" s="6"/>
      <c r="AL4" s="6"/>
      <c r="AM4" s="6"/>
    </row>
    <row r="5" spans="1:39" ht="30">
      <c r="A5" s="4" t="s">
        <v>249</v>
      </c>
      <c r="B5" s="4" t="s">
        <v>56</v>
      </c>
      <c r="C5" s="11" t="s">
        <v>250</v>
      </c>
      <c r="D5" s="6" t="s">
        <v>57</v>
      </c>
      <c r="E5" s="6"/>
      <c r="F5" s="6"/>
      <c r="G5" s="6"/>
      <c r="H5" s="6"/>
      <c r="I5" s="6"/>
      <c r="K5" s="4" t="s">
        <v>125</v>
      </c>
      <c r="L5" s="4" t="s">
        <v>56</v>
      </c>
      <c r="M5" s="11" t="s">
        <v>128</v>
      </c>
      <c r="N5" s="6" t="s">
        <v>57</v>
      </c>
      <c r="O5" s="6"/>
      <c r="P5" s="6"/>
      <c r="Q5" s="6"/>
      <c r="R5" s="6"/>
      <c r="S5" s="6"/>
      <c r="U5" s="4" t="s">
        <v>264</v>
      </c>
      <c r="V5" s="4" t="s">
        <v>56</v>
      </c>
      <c r="W5" s="12" t="s">
        <v>265</v>
      </c>
      <c r="X5" s="6" t="s">
        <v>57</v>
      </c>
      <c r="Y5" s="6"/>
      <c r="Z5" s="6"/>
      <c r="AA5" s="6"/>
      <c r="AB5" s="6"/>
      <c r="AC5" s="6"/>
      <c r="AE5" s="4" t="s">
        <v>277</v>
      </c>
      <c r="AF5" s="4" t="s">
        <v>56</v>
      </c>
      <c r="AG5" s="12" t="s">
        <v>62</v>
      </c>
      <c r="AH5" s="6" t="s">
        <v>57</v>
      </c>
      <c r="AI5" s="6"/>
      <c r="AJ5" s="6"/>
      <c r="AK5" s="6"/>
      <c r="AL5" s="6"/>
      <c r="AM5" s="6"/>
    </row>
    <row r="6" spans="1:39">
      <c r="A6" s="4"/>
      <c r="B6" s="4" t="s">
        <v>58</v>
      </c>
      <c r="C6" s="11" t="s">
        <v>127</v>
      </c>
      <c r="D6" s="6" t="s">
        <v>57</v>
      </c>
      <c r="E6" s="6"/>
      <c r="F6" s="6"/>
      <c r="G6" s="6"/>
      <c r="H6" s="6"/>
      <c r="I6" s="6"/>
      <c r="K6" s="4"/>
      <c r="L6" s="4" t="s">
        <v>58</v>
      </c>
      <c r="M6" s="11" t="s">
        <v>130</v>
      </c>
      <c r="N6" s="6" t="s">
        <v>57</v>
      </c>
      <c r="O6" s="6"/>
      <c r="P6" s="6"/>
      <c r="Q6" s="6"/>
      <c r="R6" s="6"/>
      <c r="S6" s="6"/>
      <c r="U6" s="4"/>
      <c r="V6" s="4" t="s">
        <v>58</v>
      </c>
      <c r="W6" s="12" t="s">
        <v>266</v>
      </c>
      <c r="X6" s="6" t="s">
        <v>57</v>
      </c>
      <c r="Y6" s="6"/>
      <c r="Z6" s="6"/>
      <c r="AA6" s="6"/>
      <c r="AB6" s="6"/>
      <c r="AC6" s="6"/>
      <c r="AE6" s="4"/>
      <c r="AF6" s="4" t="s">
        <v>58</v>
      </c>
      <c r="AG6" s="12" t="s">
        <v>63</v>
      </c>
      <c r="AH6" s="6" t="s">
        <v>57</v>
      </c>
      <c r="AI6" s="6"/>
      <c r="AJ6" s="6"/>
      <c r="AK6" s="6"/>
      <c r="AL6" s="6"/>
      <c r="AM6" s="6"/>
    </row>
    <row r="7" spans="1:39" ht="45">
      <c r="A7" s="4" t="s">
        <v>251</v>
      </c>
      <c r="B7" s="4" t="s">
        <v>56</v>
      </c>
      <c r="C7" s="6" t="s">
        <v>134</v>
      </c>
      <c r="D7" s="16" t="s">
        <v>252</v>
      </c>
      <c r="E7" s="6" t="s">
        <v>57</v>
      </c>
      <c r="F7" s="6"/>
      <c r="G7" s="6"/>
      <c r="H7" s="6"/>
      <c r="I7" s="6"/>
      <c r="K7" s="4" t="s">
        <v>251</v>
      </c>
      <c r="L7" s="4" t="s">
        <v>56</v>
      </c>
      <c r="M7" s="6" t="s">
        <v>134</v>
      </c>
      <c r="N7" s="16" t="s">
        <v>133</v>
      </c>
      <c r="O7" s="6" t="s">
        <v>57</v>
      </c>
      <c r="P7" s="6"/>
      <c r="Q7" s="6"/>
      <c r="R7" s="6"/>
      <c r="S7" s="6"/>
      <c r="U7" s="4" t="s">
        <v>251</v>
      </c>
      <c r="V7" s="4" t="s">
        <v>56</v>
      </c>
      <c r="W7" s="6" t="s">
        <v>134</v>
      </c>
      <c r="X7" s="16" t="s">
        <v>267</v>
      </c>
      <c r="Y7" s="6" t="s">
        <v>57</v>
      </c>
      <c r="Z7" s="6"/>
      <c r="AA7" s="6"/>
      <c r="AB7" s="6"/>
      <c r="AC7" s="6"/>
      <c r="AE7" s="4" t="s">
        <v>251</v>
      </c>
      <c r="AF7" s="4" t="s">
        <v>56</v>
      </c>
      <c r="AG7" s="6" t="s">
        <v>134</v>
      </c>
      <c r="AH7" s="15" t="s">
        <v>278</v>
      </c>
      <c r="AI7" s="6" t="s">
        <v>57</v>
      </c>
      <c r="AJ7" s="6"/>
      <c r="AK7" s="6"/>
      <c r="AL7" s="6"/>
      <c r="AM7" s="6"/>
    </row>
    <row r="8" spans="1:39">
      <c r="A8" s="4"/>
      <c r="B8" s="4" t="s">
        <v>58</v>
      </c>
      <c r="C8" s="6" t="s">
        <v>137</v>
      </c>
      <c r="D8" s="16" t="s">
        <v>253</v>
      </c>
      <c r="E8" s="6" t="s">
        <v>57</v>
      </c>
      <c r="F8" s="6"/>
      <c r="G8" s="6"/>
      <c r="H8" s="6"/>
      <c r="I8" s="6"/>
      <c r="K8" s="4"/>
      <c r="L8" s="4" t="s">
        <v>58</v>
      </c>
      <c r="M8" s="6" t="s">
        <v>137</v>
      </c>
      <c r="N8" s="16" t="s">
        <v>136</v>
      </c>
      <c r="O8" s="6" t="s">
        <v>57</v>
      </c>
      <c r="P8" s="6"/>
      <c r="Q8" s="6"/>
      <c r="R8" s="6"/>
      <c r="S8" s="6"/>
      <c r="U8" s="4"/>
      <c r="V8" s="4" t="s">
        <v>58</v>
      </c>
      <c r="W8" s="6" t="s">
        <v>137</v>
      </c>
      <c r="X8" s="16" t="s">
        <v>268</v>
      </c>
      <c r="Y8" s="6" t="s">
        <v>57</v>
      </c>
      <c r="Z8" s="6"/>
      <c r="AA8" s="6"/>
      <c r="AB8" s="6"/>
      <c r="AC8" s="6"/>
      <c r="AE8" s="4"/>
      <c r="AF8" s="4" t="s">
        <v>58</v>
      </c>
      <c r="AG8" s="6" t="s">
        <v>137</v>
      </c>
      <c r="AH8" s="15" t="s">
        <v>279</v>
      </c>
      <c r="AI8" s="6" t="s">
        <v>57</v>
      </c>
      <c r="AJ8" s="6"/>
      <c r="AK8" s="6"/>
      <c r="AL8" s="6"/>
      <c r="AM8" s="6"/>
    </row>
    <row r="9" spans="1:39" ht="45">
      <c r="A9" s="4" t="s">
        <v>254</v>
      </c>
      <c r="B9" s="4" t="s">
        <v>56</v>
      </c>
      <c r="C9" s="6" t="s">
        <v>141</v>
      </c>
      <c r="D9" s="6" t="s">
        <v>255</v>
      </c>
      <c r="E9" s="6" t="s">
        <v>142</v>
      </c>
      <c r="F9" s="6" t="s">
        <v>57</v>
      </c>
      <c r="G9" s="6"/>
      <c r="H9" s="6"/>
      <c r="I9" s="6"/>
      <c r="K9" s="4" t="s">
        <v>254</v>
      </c>
      <c r="L9" s="4" t="s">
        <v>56</v>
      </c>
      <c r="M9" s="6" t="s">
        <v>141</v>
      </c>
      <c r="N9" s="6" t="s">
        <v>140</v>
      </c>
      <c r="O9" s="6" t="s">
        <v>142</v>
      </c>
      <c r="P9" s="6" t="s">
        <v>57</v>
      </c>
      <c r="Q9" s="6"/>
      <c r="R9" s="6"/>
      <c r="S9" s="6"/>
      <c r="U9" s="4" t="s">
        <v>254</v>
      </c>
      <c r="V9" s="4" t="s">
        <v>56</v>
      </c>
      <c r="W9" s="6" t="s">
        <v>141</v>
      </c>
      <c r="X9" s="6" t="s">
        <v>269</v>
      </c>
      <c r="Y9" s="6" t="s">
        <v>142</v>
      </c>
      <c r="Z9" s="6" t="s">
        <v>57</v>
      </c>
      <c r="AA9" s="6"/>
      <c r="AB9" s="6"/>
      <c r="AC9" s="6"/>
      <c r="AE9" s="4" t="s">
        <v>254</v>
      </c>
      <c r="AF9" s="4" t="s">
        <v>56</v>
      </c>
      <c r="AG9" s="6" t="s">
        <v>141</v>
      </c>
      <c r="AH9" s="6" t="s">
        <v>280</v>
      </c>
      <c r="AI9" s="6" t="s">
        <v>142</v>
      </c>
      <c r="AJ9" s="6" t="s">
        <v>57</v>
      </c>
      <c r="AK9" s="6"/>
      <c r="AL9" s="6"/>
      <c r="AM9" s="6"/>
    </row>
    <row r="10" spans="1:39">
      <c r="A10" s="4"/>
      <c r="B10" s="4" t="s">
        <v>58</v>
      </c>
      <c r="C10" s="6" t="s">
        <v>145</v>
      </c>
      <c r="D10" s="6" t="s">
        <v>256</v>
      </c>
      <c r="E10" s="6" t="s">
        <v>146</v>
      </c>
      <c r="F10" s="6" t="s">
        <v>57</v>
      </c>
      <c r="G10" s="6"/>
      <c r="H10" s="6"/>
      <c r="I10" s="6"/>
      <c r="K10" s="4"/>
      <c r="L10" s="4" t="s">
        <v>58</v>
      </c>
      <c r="M10" s="6" t="s">
        <v>145</v>
      </c>
      <c r="N10" s="6" t="s">
        <v>144</v>
      </c>
      <c r="O10" s="6" t="s">
        <v>146</v>
      </c>
      <c r="P10" s="6" t="s">
        <v>57</v>
      </c>
      <c r="Q10" s="6"/>
      <c r="R10" s="6"/>
      <c r="S10" s="6"/>
      <c r="U10" s="4"/>
      <c r="V10" s="4" t="s">
        <v>58</v>
      </c>
      <c r="W10" s="6" t="s">
        <v>145</v>
      </c>
      <c r="X10" s="6" t="s">
        <v>270</v>
      </c>
      <c r="Y10" s="6" t="s">
        <v>146</v>
      </c>
      <c r="Z10" s="6" t="s">
        <v>57</v>
      </c>
      <c r="AA10" s="6"/>
      <c r="AB10" s="6"/>
      <c r="AC10" s="6"/>
      <c r="AE10" s="4"/>
      <c r="AF10" s="4" t="s">
        <v>58</v>
      </c>
      <c r="AG10" s="6" t="s">
        <v>145</v>
      </c>
      <c r="AH10" s="6" t="s">
        <v>281</v>
      </c>
      <c r="AI10" s="6" t="s">
        <v>146</v>
      </c>
      <c r="AJ10" s="6" t="s">
        <v>57</v>
      </c>
      <c r="AK10" s="6"/>
      <c r="AL10" s="6"/>
      <c r="AM10" s="6"/>
    </row>
    <row r="11" spans="1:39" ht="45">
      <c r="A11" s="4" t="s">
        <v>257</v>
      </c>
      <c r="B11" s="4" t="s">
        <v>56</v>
      </c>
      <c r="C11" s="6" t="s">
        <v>127</v>
      </c>
      <c r="D11" s="6" t="s">
        <v>258</v>
      </c>
      <c r="E11" s="6" t="s">
        <v>132</v>
      </c>
      <c r="F11" s="6" t="s">
        <v>139</v>
      </c>
      <c r="G11" s="6" t="s">
        <v>57</v>
      </c>
      <c r="H11" s="6"/>
      <c r="I11" s="6"/>
      <c r="K11" s="4" t="s">
        <v>257</v>
      </c>
      <c r="L11" s="4" t="s">
        <v>56</v>
      </c>
      <c r="M11" s="6" t="s">
        <v>127</v>
      </c>
      <c r="N11" s="6" t="s">
        <v>126</v>
      </c>
      <c r="O11" s="17" t="s">
        <v>132</v>
      </c>
      <c r="P11" s="6" t="s">
        <v>139</v>
      </c>
      <c r="Q11" s="6" t="s">
        <v>57</v>
      </c>
      <c r="R11" s="6"/>
      <c r="S11" s="6"/>
      <c r="U11" s="4" t="s">
        <v>257</v>
      </c>
      <c r="V11" s="4" t="s">
        <v>56</v>
      </c>
      <c r="W11" s="6" t="s">
        <v>127</v>
      </c>
      <c r="X11" s="6" t="s">
        <v>271</v>
      </c>
      <c r="Y11" s="6" t="s">
        <v>132</v>
      </c>
      <c r="Z11" s="6" t="s">
        <v>139</v>
      </c>
      <c r="AA11" s="6" t="s">
        <v>57</v>
      </c>
      <c r="AB11" s="6"/>
      <c r="AC11" s="6"/>
      <c r="AE11" s="4" t="s">
        <v>257</v>
      </c>
      <c r="AF11" s="4" t="s">
        <v>56</v>
      </c>
      <c r="AG11" s="6" t="s">
        <v>127</v>
      </c>
      <c r="AH11" s="6" t="s">
        <v>202</v>
      </c>
      <c r="AI11" s="6" t="s">
        <v>132</v>
      </c>
      <c r="AJ11" s="6" t="s">
        <v>139</v>
      </c>
      <c r="AK11" s="6" t="s">
        <v>57</v>
      </c>
      <c r="AL11" s="6"/>
      <c r="AM11" s="6"/>
    </row>
    <row r="12" spans="1:39">
      <c r="A12" s="4"/>
      <c r="B12" s="4" t="s">
        <v>58</v>
      </c>
      <c r="C12" s="6" t="s">
        <v>129</v>
      </c>
      <c r="D12" s="6" t="s">
        <v>259</v>
      </c>
      <c r="E12" s="6" t="s">
        <v>135</v>
      </c>
      <c r="F12" s="6" t="s">
        <v>143</v>
      </c>
      <c r="G12" s="6" t="s">
        <v>57</v>
      </c>
      <c r="H12" s="6"/>
      <c r="I12" s="6"/>
      <c r="K12" s="4"/>
      <c r="L12" s="4" t="s">
        <v>58</v>
      </c>
      <c r="M12" s="6" t="s">
        <v>129</v>
      </c>
      <c r="N12" s="6" t="s">
        <v>73</v>
      </c>
      <c r="O12" s="17" t="s">
        <v>135</v>
      </c>
      <c r="P12" s="6" t="s">
        <v>143</v>
      </c>
      <c r="Q12" s="6" t="s">
        <v>57</v>
      </c>
      <c r="R12" s="6"/>
      <c r="S12" s="6"/>
      <c r="U12" s="4"/>
      <c r="V12" s="4" t="s">
        <v>58</v>
      </c>
      <c r="W12" s="6" t="s">
        <v>129</v>
      </c>
      <c r="X12" s="6" t="s">
        <v>272</v>
      </c>
      <c r="Y12" s="6" t="s">
        <v>135</v>
      </c>
      <c r="Z12" s="6" t="s">
        <v>143</v>
      </c>
      <c r="AA12" s="6" t="s">
        <v>57</v>
      </c>
      <c r="AB12" s="6"/>
      <c r="AC12" s="6"/>
      <c r="AE12" s="4"/>
      <c r="AF12" s="4" t="s">
        <v>58</v>
      </c>
      <c r="AG12" s="6" t="s">
        <v>129</v>
      </c>
      <c r="AH12" s="6" t="s">
        <v>282</v>
      </c>
      <c r="AI12" s="6" t="s">
        <v>135</v>
      </c>
      <c r="AJ12" s="6" t="s">
        <v>143</v>
      </c>
      <c r="AK12" s="6" t="s">
        <v>57</v>
      </c>
      <c r="AL12" s="6"/>
      <c r="AM12" s="6"/>
    </row>
    <row r="13" spans="1:39" ht="45">
      <c r="A13" s="4" t="s">
        <v>147</v>
      </c>
      <c r="B13" s="4" t="s">
        <v>56</v>
      </c>
      <c r="C13" s="6" t="s">
        <v>79</v>
      </c>
      <c r="D13" s="6" t="s">
        <v>260</v>
      </c>
      <c r="E13" s="6" t="s">
        <v>150</v>
      </c>
      <c r="F13" s="6" t="s">
        <v>151</v>
      </c>
      <c r="G13" s="6" t="s">
        <v>148</v>
      </c>
      <c r="H13" s="6" t="s">
        <v>57</v>
      </c>
      <c r="I13" s="6"/>
      <c r="K13" s="4" t="s">
        <v>147</v>
      </c>
      <c r="L13" s="4" t="s">
        <v>56</v>
      </c>
      <c r="M13" s="6" t="s">
        <v>79</v>
      </c>
      <c r="N13" s="6" t="s">
        <v>149</v>
      </c>
      <c r="O13" s="6" t="s">
        <v>150</v>
      </c>
      <c r="P13" s="6" t="s">
        <v>151</v>
      </c>
      <c r="Q13" s="6" t="s">
        <v>148</v>
      </c>
      <c r="R13" s="6" t="s">
        <v>57</v>
      </c>
      <c r="S13" s="6"/>
      <c r="U13" s="4" t="s">
        <v>147</v>
      </c>
      <c r="V13" s="4" t="s">
        <v>56</v>
      </c>
      <c r="W13" s="6" t="s">
        <v>79</v>
      </c>
      <c r="X13" s="6" t="s">
        <v>273</v>
      </c>
      <c r="Y13" s="6" t="s">
        <v>150</v>
      </c>
      <c r="Z13" s="6" t="s">
        <v>151</v>
      </c>
      <c r="AA13" s="6" t="s">
        <v>148</v>
      </c>
      <c r="AB13" s="6" t="s">
        <v>57</v>
      </c>
      <c r="AC13" s="6"/>
      <c r="AE13" s="4" t="s">
        <v>147</v>
      </c>
      <c r="AF13" s="4" t="s">
        <v>56</v>
      </c>
      <c r="AG13" s="6" t="s">
        <v>79</v>
      </c>
      <c r="AH13" s="6" t="s">
        <v>283</v>
      </c>
      <c r="AI13" s="6" t="s">
        <v>150</v>
      </c>
      <c r="AJ13" s="6" t="s">
        <v>151</v>
      </c>
      <c r="AK13" s="6" t="s">
        <v>148</v>
      </c>
      <c r="AL13" s="6" t="s">
        <v>57</v>
      </c>
      <c r="AM13" s="6"/>
    </row>
    <row r="14" spans="1:39">
      <c r="A14" s="4"/>
      <c r="B14" s="4" t="s">
        <v>58</v>
      </c>
      <c r="C14" s="6" t="s">
        <v>82</v>
      </c>
      <c r="D14" s="6" t="s">
        <v>261</v>
      </c>
      <c r="E14" s="6" t="s">
        <v>153</v>
      </c>
      <c r="F14" s="6" t="s">
        <v>154</v>
      </c>
      <c r="G14" s="6" t="s">
        <v>152</v>
      </c>
      <c r="H14" s="6" t="s">
        <v>57</v>
      </c>
      <c r="I14" s="6"/>
      <c r="K14" s="4"/>
      <c r="L14" s="4" t="s">
        <v>58</v>
      </c>
      <c r="M14" s="6" t="s">
        <v>82</v>
      </c>
      <c r="N14" s="6" t="s">
        <v>132</v>
      </c>
      <c r="O14" s="6" t="s">
        <v>153</v>
      </c>
      <c r="P14" s="6" t="s">
        <v>154</v>
      </c>
      <c r="Q14" s="6" t="s">
        <v>152</v>
      </c>
      <c r="R14" s="6" t="s">
        <v>57</v>
      </c>
      <c r="S14" s="6"/>
      <c r="U14" s="4"/>
      <c r="V14" s="4" t="s">
        <v>58</v>
      </c>
      <c r="W14" s="6" t="s">
        <v>82</v>
      </c>
      <c r="X14" s="6" t="s">
        <v>274</v>
      </c>
      <c r="Y14" s="6" t="s">
        <v>153</v>
      </c>
      <c r="Z14" s="6" t="s">
        <v>154</v>
      </c>
      <c r="AA14" s="6" t="s">
        <v>152</v>
      </c>
      <c r="AB14" s="6" t="s">
        <v>57</v>
      </c>
      <c r="AC14" s="6"/>
      <c r="AE14" s="4"/>
      <c r="AF14" s="4" t="s">
        <v>58</v>
      </c>
      <c r="AG14" s="6" t="s">
        <v>82</v>
      </c>
      <c r="AH14" s="6" t="s">
        <v>284</v>
      </c>
      <c r="AI14" s="6" t="s">
        <v>153</v>
      </c>
      <c r="AJ14" s="6" t="s">
        <v>154</v>
      </c>
      <c r="AK14" s="6" t="s">
        <v>152</v>
      </c>
      <c r="AL14" s="6" t="s">
        <v>57</v>
      </c>
      <c r="AM14" s="6"/>
    </row>
    <row r="15" spans="1:39" ht="30">
      <c r="A15" s="4" t="s">
        <v>155</v>
      </c>
      <c r="B15" s="4" t="s">
        <v>56</v>
      </c>
      <c r="C15" s="6" t="s">
        <v>87</v>
      </c>
      <c r="D15" s="14" t="s">
        <v>262</v>
      </c>
      <c r="E15" s="6" t="s">
        <v>158</v>
      </c>
      <c r="F15" s="6" t="s">
        <v>159</v>
      </c>
      <c r="G15" s="6" t="s">
        <v>156</v>
      </c>
      <c r="H15" s="6" t="s">
        <v>90</v>
      </c>
      <c r="I15" s="6" t="s">
        <v>57</v>
      </c>
      <c r="K15" s="4" t="s">
        <v>155</v>
      </c>
      <c r="L15" s="4" t="s">
        <v>56</v>
      </c>
      <c r="M15" s="17" t="s">
        <v>87</v>
      </c>
      <c r="N15" s="13" t="s">
        <v>157</v>
      </c>
      <c r="O15" s="6" t="s">
        <v>158</v>
      </c>
      <c r="P15" s="6" t="s">
        <v>159</v>
      </c>
      <c r="Q15" s="6" t="s">
        <v>156</v>
      </c>
      <c r="R15" s="6" t="s">
        <v>90</v>
      </c>
      <c r="S15" s="6" t="s">
        <v>57</v>
      </c>
      <c r="U15" s="4" t="s">
        <v>155</v>
      </c>
      <c r="V15" s="4" t="s">
        <v>56</v>
      </c>
      <c r="W15" s="6" t="s">
        <v>87</v>
      </c>
      <c r="X15" s="14" t="s">
        <v>275</v>
      </c>
      <c r="Y15" s="6" t="s">
        <v>158</v>
      </c>
      <c r="Z15" s="6" t="s">
        <v>159</v>
      </c>
      <c r="AA15" s="6" t="s">
        <v>156</v>
      </c>
      <c r="AB15" s="6" t="s">
        <v>90</v>
      </c>
      <c r="AC15" s="6" t="s">
        <v>57</v>
      </c>
      <c r="AE15" s="4" t="s">
        <v>155</v>
      </c>
      <c r="AF15" s="4" t="s">
        <v>56</v>
      </c>
      <c r="AG15" s="6" t="s">
        <v>87</v>
      </c>
      <c r="AH15" s="13" t="s">
        <v>285</v>
      </c>
      <c r="AI15" s="6" t="s">
        <v>158</v>
      </c>
      <c r="AJ15" s="6" t="s">
        <v>159</v>
      </c>
      <c r="AK15" s="6" t="s">
        <v>156</v>
      </c>
      <c r="AL15" s="6" t="s">
        <v>90</v>
      </c>
      <c r="AM15" s="6" t="s">
        <v>57</v>
      </c>
    </row>
    <row r="16" spans="1:39">
      <c r="A16" s="4"/>
      <c r="B16" s="4" t="s">
        <v>58</v>
      </c>
      <c r="C16" s="6" t="s">
        <v>92</v>
      </c>
      <c r="D16" s="14" t="s">
        <v>263</v>
      </c>
      <c r="E16" s="6" t="s">
        <v>161</v>
      </c>
      <c r="F16" s="6" t="s">
        <v>162</v>
      </c>
      <c r="G16" s="6" t="s">
        <v>160</v>
      </c>
      <c r="H16" s="6" t="s">
        <v>95</v>
      </c>
      <c r="I16" s="6" t="s">
        <v>57</v>
      </c>
      <c r="K16" s="4"/>
      <c r="L16" s="4" t="s">
        <v>58</v>
      </c>
      <c r="M16" s="17" t="s">
        <v>92</v>
      </c>
      <c r="N16" s="13" t="s">
        <v>61</v>
      </c>
      <c r="O16" s="6" t="s">
        <v>161</v>
      </c>
      <c r="P16" s="6" t="s">
        <v>162</v>
      </c>
      <c r="Q16" s="6" t="s">
        <v>160</v>
      </c>
      <c r="R16" s="6" t="s">
        <v>95</v>
      </c>
      <c r="S16" s="6" t="s">
        <v>57</v>
      </c>
      <c r="U16" s="4"/>
      <c r="V16" s="4" t="s">
        <v>58</v>
      </c>
      <c r="W16" s="6" t="s">
        <v>92</v>
      </c>
      <c r="X16" s="14" t="s">
        <v>276</v>
      </c>
      <c r="Y16" s="6" t="s">
        <v>161</v>
      </c>
      <c r="Z16" s="6" t="s">
        <v>162</v>
      </c>
      <c r="AA16" s="6" t="s">
        <v>160</v>
      </c>
      <c r="AB16" s="6" t="s">
        <v>95</v>
      </c>
      <c r="AC16" s="6" t="s">
        <v>57</v>
      </c>
      <c r="AE16" s="4"/>
      <c r="AF16" s="4" t="s">
        <v>58</v>
      </c>
      <c r="AG16" s="6" t="s">
        <v>92</v>
      </c>
      <c r="AH16" s="13" t="s">
        <v>286</v>
      </c>
      <c r="AI16" s="6" t="s">
        <v>161</v>
      </c>
      <c r="AJ16" s="6" t="s">
        <v>162</v>
      </c>
      <c r="AK16" s="6" t="s">
        <v>160</v>
      </c>
      <c r="AL16" s="6" t="s">
        <v>95</v>
      </c>
      <c r="AM16" s="6" t="s">
        <v>57</v>
      </c>
    </row>
    <row r="17" spans="1:39" ht="15.75" thickBot="1">
      <c r="A17" s="82"/>
      <c r="B17" s="82"/>
      <c r="C17" s="82"/>
      <c r="D17" s="82"/>
      <c r="E17" s="82"/>
      <c r="F17" s="82"/>
      <c r="G17" s="82"/>
      <c r="H17" s="82"/>
      <c r="I17" s="82"/>
      <c r="K17" s="82"/>
      <c r="L17" s="82"/>
      <c r="M17" s="82"/>
      <c r="N17" s="82"/>
      <c r="O17" s="82"/>
      <c r="P17" s="82"/>
      <c r="Q17" s="82"/>
      <c r="R17" s="82"/>
      <c r="S17" s="82"/>
      <c r="U17" s="82"/>
      <c r="V17" s="82"/>
      <c r="W17" s="82"/>
      <c r="X17" s="82"/>
      <c r="Y17" s="82"/>
      <c r="Z17" s="82"/>
      <c r="AA17" s="82"/>
      <c r="AB17" s="82"/>
      <c r="AC17" s="82"/>
      <c r="AE17" s="82"/>
      <c r="AF17" s="82"/>
      <c r="AG17" s="82"/>
      <c r="AH17" s="82"/>
      <c r="AI17" s="82"/>
      <c r="AJ17" s="82"/>
      <c r="AK17" s="82"/>
      <c r="AL17" s="82"/>
      <c r="AM17" s="82"/>
    </row>
    <row r="18" spans="1:39" ht="30.75" customHeight="1" thickTop="1">
      <c r="A18" s="81" t="s">
        <v>96</v>
      </c>
      <c r="B18" s="81"/>
      <c r="C18" s="81"/>
      <c r="D18" s="81"/>
      <c r="E18" s="81"/>
      <c r="F18" s="81"/>
      <c r="G18" s="81"/>
      <c r="H18" s="81"/>
      <c r="I18" s="81"/>
      <c r="U18" s="81" t="s">
        <v>96</v>
      </c>
      <c r="V18" s="81"/>
      <c r="W18" s="81"/>
      <c r="X18" s="81"/>
      <c r="Y18" s="81"/>
      <c r="Z18" s="81"/>
      <c r="AA18" s="81"/>
      <c r="AB18" s="81"/>
      <c r="AC18" s="81"/>
      <c r="AE18" s="81" t="s">
        <v>96</v>
      </c>
      <c r="AF18" s="81"/>
      <c r="AG18" s="81"/>
      <c r="AH18" s="81"/>
      <c r="AI18" s="81"/>
      <c r="AJ18" s="81"/>
      <c r="AK18" s="81"/>
      <c r="AL18" s="81"/>
      <c r="AM18" s="81"/>
    </row>
    <row r="20" spans="1:39" ht="15.75" thickBot="1">
      <c r="A20" s="80" t="s">
        <v>54</v>
      </c>
      <c r="B20" s="80"/>
      <c r="C20" s="80"/>
      <c r="D20" s="80"/>
      <c r="E20" s="80"/>
      <c r="F20" s="80"/>
      <c r="G20" s="80"/>
      <c r="H20" s="80"/>
      <c r="I20" s="80"/>
      <c r="K20" s="80" t="s">
        <v>54</v>
      </c>
      <c r="L20" s="80"/>
      <c r="M20" s="80"/>
      <c r="N20" s="80"/>
      <c r="O20" s="80"/>
      <c r="P20" s="80"/>
      <c r="Q20" s="80"/>
      <c r="R20" s="80"/>
      <c r="S20" s="80"/>
      <c r="U20" s="80" t="s">
        <v>54</v>
      </c>
      <c r="V20" s="80"/>
      <c r="W20" s="80"/>
      <c r="X20" s="80"/>
      <c r="Y20" s="80"/>
      <c r="Z20" s="80"/>
      <c r="AA20" s="80"/>
      <c r="AB20" s="80"/>
      <c r="AC20" s="80"/>
      <c r="AE20" s="80" t="s">
        <v>54</v>
      </c>
      <c r="AF20" s="80"/>
      <c r="AG20" s="80"/>
      <c r="AH20" s="80"/>
      <c r="AI20" s="80"/>
      <c r="AJ20" s="80"/>
      <c r="AK20" s="80"/>
      <c r="AL20" s="80"/>
      <c r="AM20" s="80"/>
    </row>
    <row r="21" spans="1:39" ht="30.75" thickBot="1">
      <c r="A21" s="7" t="s">
        <v>55</v>
      </c>
      <c r="B21" s="7"/>
      <c r="C21" s="7" t="s">
        <v>42</v>
      </c>
      <c r="D21" s="7" t="s">
        <v>98</v>
      </c>
      <c r="E21" s="7" t="s">
        <v>120</v>
      </c>
      <c r="F21" s="7" t="s">
        <v>121</v>
      </c>
      <c r="G21" s="7" t="s">
        <v>34</v>
      </c>
      <c r="H21" s="7" t="s">
        <v>2</v>
      </c>
      <c r="I21" s="7" t="s">
        <v>1</v>
      </c>
      <c r="K21" s="7" t="s">
        <v>55</v>
      </c>
      <c r="L21" s="7"/>
      <c r="M21" s="7" t="s">
        <v>42</v>
      </c>
      <c r="N21" s="7" t="s">
        <v>99</v>
      </c>
      <c r="O21" s="7" t="s">
        <v>120</v>
      </c>
      <c r="P21" s="7" t="s">
        <v>121</v>
      </c>
      <c r="Q21" s="7" t="s">
        <v>34</v>
      </c>
      <c r="R21" s="7" t="s">
        <v>2</v>
      </c>
      <c r="S21" s="7" t="s">
        <v>1</v>
      </c>
      <c r="U21" s="7" t="s">
        <v>55</v>
      </c>
      <c r="V21" s="7"/>
      <c r="W21" s="7" t="s">
        <v>42</v>
      </c>
      <c r="X21" s="7" t="s">
        <v>97</v>
      </c>
      <c r="Y21" s="7" t="s">
        <v>120</v>
      </c>
      <c r="Z21" s="7" t="s">
        <v>121</v>
      </c>
      <c r="AA21" s="7" t="s">
        <v>34</v>
      </c>
      <c r="AB21" s="7" t="s">
        <v>2</v>
      </c>
      <c r="AC21" s="7" t="s">
        <v>1</v>
      </c>
      <c r="AE21" s="7" t="s">
        <v>55</v>
      </c>
      <c r="AF21" s="7"/>
      <c r="AG21" s="7" t="s">
        <v>42</v>
      </c>
      <c r="AH21" s="7" t="s">
        <v>38</v>
      </c>
      <c r="AI21" s="7" t="s">
        <v>120</v>
      </c>
      <c r="AJ21" s="7" t="s">
        <v>121</v>
      </c>
      <c r="AK21" s="7" t="s">
        <v>34</v>
      </c>
      <c r="AL21" s="7" t="s">
        <v>2</v>
      </c>
      <c r="AM21" s="7" t="s">
        <v>1</v>
      </c>
    </row>
    <row r="22" spans="1:39" ht="30">
      <c r="A22" s="4" t="s">
        <v>248</v>
      </c>
      <c r="B22" s="4" t="s">
        <v>56</v>
      </c>
      <c r="C22" s="6" t="s">
        <v>57</v>
      </c>
      <c r="D22" s="6"/>
      <c r="E22" s="6"/>
      <c r="F22" s="6"/>
      <c r="G22" s="6"/>
      <c r="H22" s="6"/>
      <c r="I22" s="6"/>
      <c r="K22" s="4" t="s">
        <v>248</v>
      </c>
      <c r="L22" s="4" t="s">
        <v>56</v>
      </c>
      <c r="M22" s="6" t="s">
        <v>57</v>
      </c>
      <c r="N22" s="6"/>
      <c r="O22" s="6"/>
      <c r="P22" s="6"/>
      <c r="Q22" s="6"/>
      <c r="R22" s="6"/>
      <c r="S22" s="6"/>
      <c r="U22" s="4" t="s">
        <v>248</v>
      </c>
      <c r="V22" s="4" t="s">
        <v>56</v>
      </c>
      <c r="W22" s="6" t="s">
        <v>57</v>
      </c>
      <c r="X22" s="6"/>
      <c r="Y22" s="6"/>
      <c r="Z22" s="6"/>
      <c r="AA22" s="6"/>
      <c r="AB22" s="6"/>
      <c r="AC22" s="6"/>
      <c r="AE22" s="4" t="s">
        <v>248</v>
      </c>
      <c r="AF22" s="4" t="s">
        <v>56</v>
      </c>
      <c r="AG22" s="6" t="s">
        <v>57</v>
      </c>
      <c r="AH22" s="6"/>
      <c r="AI22" s="6"/>
      <c r="AJ22" s="6"/>
      <c r="AK22" s="6"/>
      <c r="AL22" s="6"/>
      <c r="AM22" s="6"/>
    </row>
    <row r="23" spans="1:39">
      <c r="A23" s="4"/>
      <c r="B23" s="4" t="s">
        <v>58</v>
      </c>
      <c r="C23" s="6" t="s">
        <v>57</v>
      </c>
      <c r="D23" s="6"/>
      <c r="E23" s="6"/>
      <c r="F23" s="6"/>
      <c r="G23" s="6"/>
      <c r="H23" s="6"/>
      <c r="I23" s="6"/>
      <c r="K23" s="4"/>
      <c r="L23" s="4" t="s">
        <v>58</v>
      </c>
      <c r="M23" s="6" t="s">
        <v>57</v>
      </c>
      <c r="N23" s="6"/>
      <c r="O23" s="6"/>
      <c r="P23" s="6"/>
      <c r="Q23" s="6"/>
      <c r="R23" s="6"/>
      <c r="S23" s="6"/>
      <c r="U23" s="4"/>
      <c r="V23" s="4" t="s">
        <v>58</v>
      </c>
      <c r="W23" s="6" t="s">
        <v>57</v>
      </c>
      <c r="X23" s="6"/>
      <c r="Y23" s="6"/>
      <c r="Z23" s="6"/>
      <c r="AA23" s="6"/>
      <c r="AB23" s="6"/>
      <c r="AC23" s="6"/>
      <c r="AE23" s="4"/>
      <c r="AF23" s="4" t="s">
        <v>58</v>
      </c>
      <c r="AG23" s="6" t="s">
        <v>57</v>
      </c>
      <c r="AH23" s="6"/>
      <c r="AI23" s="6"/>
      <c r="AJ23" s="6"/>
      <c r="AK23" s="6"/>
      <c r="AL23" s="6"/>
      <c r="AM23" s="6"/>
    </row>
    <row r="24" spans="1:39" ht="30">
      <c r="A24" s="4" t="s">
        <v>249</v>
      </c>
      <c r="B24" s="4" t="s">
        <v>56</v>
      </c>
      <c r="C24" s="6" t="s">
        <v>250</v>
      </c>
      <c r="D24" s="6" t="s">
        <v>57</v>
      </c>
      <c r="E24" s="6"/>
      <c r="F24" s="6"/>
      <c r="G24" s="6"/>
      <c r="H24" s="6"/>
      <c r="I24" s="6"/>
      <c r="K24" s="4" t="s">
        <v>125</v>
      </c>
      <c r="L24" s="4" t="s">
        <v>56</v>
      </c>
      <c r="M24" s="6" t="s">
        <v>128</v>
      </c>
      <c r="N24" s="6" t="s">
        <v>57</v>
      </c>
      <c r="O24" s="6"/>
      <c r="P24" s="6"/>
      <c r="Q24" s="6"/>
      <c r="R24" s="6"/>
      <c r="S24" s="6"/>
      <c r="U24" s="4" t="s">
        <v>264</v>
      </c>
      <c r="V24" s="4" t="s">
        <v>56</v>
      </c>
      <c r="W24" s="6" t="s">
        <v>265</v>
      </c>
      <c r="X24" s="6" t="s">
        <v>57</v>
      </c>
      <c r="Y24" s="6"/>
      <c r="Z24" s="6"/>
      <c r="AA24" s="6"/>
      <c r="AB24" s="6"/>
      <c r="AC24" s="6"/>
      <c r="AE24" s="4" t="s">
        <v>277</v>
      </c>
      <c r="AF24" s="4" t="s">
        <v>56</v>
      </c>
      <c r="AG24" s="6" t="s">
        <v>62</v>
      </c>
      <c r="AH24" s="6" t="s">
        <v>57</v>
      </c>
      <c r="AI24" s="6"/>
      <c r="AJ24" s="6"/>
      <c r="AK24" s="6"/>
      <c r="AL24" s="6"/>
      <c r="AM24" s="6"/>
    </row>
    <row r="25" spans="1:39">
      <c r="A25" s="4"/>
      <c r="B25" s="4" t="s">
        <v>58</v>
      </c>
      <c r="C25" s="6" t="s">
        <v>127</v>
      </c>
      <c r="D25" s="6" t="s">
        <v>57</v>
      </c>
      <c r="E25" s="6"/>
      <c r="F25" s="6"/>
      <c r="G25" s="6"/>
      <c r="H25" s="6"/>
      <c r="I25" s="6"/>
      <c r="K25" s="4"/>
      <c r="L25" s="4" t="s">
        <v>58</v>
      </c>
      <c r="M25" s="6" t="s">
        <v>130</v>
      </c>
      <c r="N25" s="6" t="s">
        <v>57</v>
      </c>
      <c r="O25" s="6"/>
      <c r="P25" s="6"/>
      <c r="Q25" s="6"/>
      <c r="R25" s="6"/>
      <c r="S25" s="6"/>
      <c r="U25" s="4"/>
      <c r="V25" s="4" t="s">
        <v>58</v>
      </c>
      <c r="W25" s="6" t="s">
        <v>266</v>
      </c>
      <c r="X25" s="6" t="s">
        <v>57</v>
      </c>
      <c r="Y25" s="6"/>
      <c r="Z25" s="6"/>
      <c r="AA25" s="6"/>
      <c r="AB25" s="6"/>
      <c r="AC25" s="6"/>
      <c r="AE25" s="4"/>
      <c r="AF25" s="4" t="s">
        <v>58</v>
      </c>
      <c r="AG25" s="6" t="s">
        <v>63</v>
      </c>
      <c r="AH25" s="6" t="s">
        <v>57</v>
      </c>
      <c r="AI25" s="6"/>
      <c r="AJ25" s="6"/>
      <c r="AK25" s="6"/>
      <c r="AL25" s="6"/>
      <c r="AM25" s="6"/>
    </row>
    <row r="26" spans="1:39" ht="45">
      <c r="A26" s="4" t="s">
        <v>287</v>
      </c>
      <c r="B26" s="4" t="s">
        <v>56</v>
      </c>
      <c r="C26" s="6" t="s">
        <v>66</v>
      </c>
      <c r="D26" s="6" t="s">
        <v>269</v>
      </c>
      <c r="E26" s="6" t="s">
        <v>57</v>
      </c>
      <c r="F26" s="6"/>
      <c r="G26" s="6"/>
      <c r="H26" s="6"/>
      <c r="I26" s="6"/>
      <c r="K26" s="4" t="s">
        <v>287</v>
      </c>
      <c r="L26" s="4" t="s">
        <v>56</v>
      </c>
      <c r="M26" s="6" t="s">
        <v>66</v>
      </c>
      <c r="N26" s="6" t="s">
        <v>165</v>
      </c>
      <c r="O26" s="6" t="s">
        <v>57</v>
      </c>
      <c r="P26" s="6"/>
      <c r="Q26" s="6"/>
      <c r="R26" s="6"/>
      <c r="S26" s="6"/>
      <c r="U26" s="4" t="s">
        <v>287</v>
      </c>
      <c r="V26" s="4" t="s">
        <v>56</v>
      </c>
      <c r="W26" s="6" t="s">
        <v>66</v>
      </c>
      <c r="X26" s="6" t="s">
        <v>292</v>
      </c>
      <c r="Y26" s="6" t="s">
        <v>57</v>
      </c>
      <c r="Z26" s="6"/>
      <c r="AA26" s="6"/>
      <c r="AB26" s="6"/>
      <c r="AC26" s="6"/>
      <c r="AE26" s="4" t="s">
        <v>287</v>
      </c>
      <c r="AF26" s="4" t="s">
        <v>56</v>
      </c>
      <c r="AG26" s="6" t="s">
        <v>66</v>
      </c>
      <c r="AH26" s="6" t="s">
        <v>85</v>
      </c>
      <c r="AI26" s="6" t="s">
        <v>57</v>
      </c>
      <c r="AJ26" s="6"/>
      <c r="AK26" s="6"/>
      <c r="AL26" s="6"/>
      <c r="AM26" s="6"/>
    </row>
    <row r="27" spans="1:39">
      <c r="A27" s="4"/>
      <c r="B27" s="4" t="s">
        <v>58</v>
      </c>
      <c r="C27" s="6" t="s">
        <v>69</v>
      </c>
      <c r="D27" s="6" t="s">
        <v>288</v>
      </c>
      <c r="E27" s="6" t="s">
        <v>57</v>
      </c>
      <c r="F27" s="6"/>
      <c r="G27" s="6"/>
      <c r="H27" s="6"/>
      <c r="I27" s="6"/>
      <c r="K27" s="4"/>
      <c r="L27" s="4" t="s">
        <v>58</v>
      </c>
      <c r="M27" s="6" t="s">
        <v>69</v>
      </c>
      <c r="N27" s="6" t="s">
        <v>167</v>
      </c>
      <c r="O27" s="6" t="s">
        <v>57</v>
      </c>
      <c r="P27" s="6"/>
      <c r="Q27" s="6"/>
      <c r="R27" s="6"/>
      <c r="S27" s="6"/>
      <c r="U27" s="4"/>
      <c r="V27" s="4" t="s">
        <v>58</v>
      </c>
      <c r="W27" s="6" t="s">
        <v>69</v>
      </c>
      <c r="X27" s="6" t="s">
        <v>293</v>
      </c>
      <c r="Y27" s="6" t="s">
        <v>57</v>
      </c>
      <c r="Z27" s="6"/>
      <c r="AA27" s="6"/>
      <c r="AB27" s="6"/>
      <c r="AC27" s="6"/>
      <c r="AE27" s="4"/>
      <c r="AF27" s="4" t="s">
        <v>58</v>
      </c>
      <c r="AG27" s="6" t="s">
        <v>69</v>
      </c>
      <c r="AH27" s="6" t="s">
        <v>296</v>
      </c>
      <c r="AI27" s="6" t="s">
        <v>57</v>
      </c>
      <c r="AJ27" s="6"/>
      <c r="AK27" s="6"/>
      <c r="AL27" s="6"/>
      <c r="AM27" s="6"/>
    </row>
    <row r="28" spans="1:39" ht="45">
      <c r="A28" s="4" t="s">
        <v>289</v>
      </c>
      <c r="B28" s="4" t="s">
        <v>56</v>
      </c>
      <c r="C28" s="6" t="s">
        <v>72</v>
      </c>
      <c r="D28" s="6" t="s">
        <v>290</v>
      </c>
      <c r="E28" s="6" t="s">
        <v>73</v>
      </c>
      <c r="F28" s="6" t="s">
        <v>57</v>
      </c>
      <c r="G28" s="6"/>
      <c r="H28" s="6"/>
      <c r="I28" s="6"/>
      <c r="K28" s="4" t="s">
        <v>289</v>
      </c>
      <c r="L28" s="4" t="s">
        <v>56</v>
      </c>
      <c r="M28" s="6" t="s">
        <v>72</v>
      </c>
      <c r="N28" s="6" t="s">
        <v>170</v>
      </c>
      <c r="O28" s="6" t="s">
        <v>73</v>
      </c>
      <c r="P28" s="6" t="s">
        <v>57</v>
      </c>
      <c r="Q28" s="6"/>
      <c r="R28" s="6"/>
      <c r="S28" s="6"/>
      <c r="U28" s="4" t="s">
        <v>289</v>
      </c>
      <c r="V28" s="4" t="s">
        <v>56</v>
      </c>
      <c r="W28" s="6" t="s">
        <v>72</v>
      </c>
      <c r="X28" s="6" t="s">
        <v>294</v>
      </c>
      <c r="Y28" s="6" t="s">
        <v>73</v>
      </c>
      <c r="Z28" s="6" t="s">
        <v>57</v>
      </c>
      <c r="AA28" s="6"/>
      <c r="AB28" s="6"/>
      <c r="AC28" s="6"/>
      <c r="AE28" s="4" t="s">
        <v>289</v>
      </c>
      <c r="AF28" s="4" t="s">
        <v>56</v>
      </c>
      <c r="AG28" s="6" t="s">
        <v>72</v>
      </c>
      <c r="AH28" s="6" t="s">
        <v>297</v>
      </c>
      <c r="AI28" s="6" t="s">
        <v>73</v>
      </c>
      <c r="AJ28" s="6" t="s">
        <v>57</v>
      </c>
      <c r="AK28" s="6"/>
      <c r="AL28" s="6"/>
      <c r="AM28" s="6"/>
    </row>
    <row r="29" spans="1:39">
      <c r="A29" s="4"/>
      <c r="B29" s="4" t="s">
        <v>58</v>
      </c>
      <c r="C29" s="6" t="s">
        <v>76</v>
      </c>
      <c r="D29" s="6" t="s">
        <v>291</v>
      </c>
      <c r="E29" s="6" t="s">
        <v>77</v>
      </c>
      <c r="F29" s="6" t="s">
        <v>57</v>
      </c>
      <c r="G29" s="6"/>
      <c r="H29" s="6"/>
      <c r="I29" s="6"/>
      <c r="K29" s="4"/>
      <c r="L29" s="4" t="s">
        <v>58</v>
      </c>
      <c r="M29" s="6" t="s">
        <v>76</v>
      </c>
      <c r="N29" s="6" t="s">
        <v>172</v>
      </c>
      <c r="O29" s="6" t="s">
        <v>77</v>
      </c>
      <c r="P29" s="6" t="s">
        <v>57</v>
      </c>
      <c r="Q29" s="6"/>
      <c r="R29" s="6"/>
      <c r="S29" s="6"/>
      <c r="U29" s="4"/>
      <c r="V29" s="4" t="s">
        <v>58</v>
      </c>
      <c r="W29" s="6" t="s">
        <v>76</v>
      </c>
      <c r="X29" s="6" t="s">
        <v>295</v>
      </c>
      <c r="Y29" s="6" t="s">
        <v>77</v>
      </c>
      <c r="Z29" s="6" t="s">
        <v>57</v>
      </c>
      <c r="AA29" s="6"/>
      <c r="AB29" s="6"/>
      <c r="AC29" s="6"/>
      <c r="AE29" s="4"/>
      <c r="AF29" s="4" t="s">
        <v>58</v>
      </c>
      <c r="AG29" s="6" t="s">
        <v>76</v>
      </c>
      <c r="AH29" s="6" t="s">
        <v>298</v>
      </c>
      <c r="AI29" s="6" t="s">
        <v>77</v>
      </c>
      <c r="AJ29" s="6" t="s">
        <v>57</v>
      </c>
      <c r="AK29" s="6"/>
      <c r="AL29" s="6"/>
      <c r="AM29" s="6"/>
    </row>
    <row r="30" spans="1:39" ht="45">
      <c r="A30" s="4" t="s">
        <v>257</v>
      </c>
      <c r="B30" s="4" t="s">
        <v>56</v>
      </c>
      <c r="C30" s="6" t="s">
        <v>127</v>
      </c>
      <c r="D30" s="6" t="s">
        <v>258</v>
      </c>
      <c r="E30" s="6" t="s">
        <v>164</v>
      </c>
      <c r="F30" s="6" t="s">
        <v>169</v>
      </c>
      <c r="G30" s="6" t="s">
        <v>57</v>
      </c>
      <c r="H30" s="6"/>
      <c r="I30" s="6"/>
      <c r="K30" s="4" t="s">
        <v>257</v>
      </c>
      <c r="L30" s="4" t="s">
        <v>56</v>
      </c>
      <c r="M30" s="6" t="s">
        <v>127</v>
      </c>
      <c r="N30" s="6" t="s">
        <v>126</v>
      </c>
      <c r="O30" s="8" t="s">
        <v>164</v>
      </c>
      <c r="P30" s="6" t="s">
        <v>169</v>
      </c>
      <c r="Q30" s="6" t="s">
        <v>57</v>
      </c>
      <c r="R30" s="6"/>
      <c r="S30" s="6"/>
      <c r="U30" s="4" t="s">
        <v>257</v>
      </c>
      <c r="V30" s="4" t="s">
        <v>56</v>
      </c>
      <c r="W30" s="6" t="s">
        <v>127</v>
      </c>
      <c r="X30" s="6" t="s">
        <v>271</v>
      </c>
      <c r="Y30" s="6" t="s">
        <v>164</v>
      </c>
      <c r="Z30" s="6" t="s">
        <v>169</v>
      </c>
      <c r="AA30" s="6" t="s">
        <v>57</v>
      </c>
      <c r="AB30" s="6"/>
      <c r="AC30" s="6"/>
      <c r="AE30" s="4" t="s">
        <v>257</v>
      </c>
      <c r="AF30" s="4" t="s">
        <v>56</v>
      </c>
      <c r="AG30" s="6" t="s">
        <v>127</v>
      </c>
      <c r="AH30" s="6" t="s">
        <v>202</v>
      </c>
      <c r="AI30" s="6" t="s">
        <v>164</v>
      </c>
      <c r="AJ30" s="6" t="s">
        <v>169</v>
      </c>
      <c r="AK30" s="6" t="s">
        <v>57</v>
      </c>
      <c r="AL30" s="6"/>
      <c r="AM30" s="6"/>
    </row>
    <row r="31" spans="1:39">
      <c r="A31" s="4"/>
      <c r="B31" s="4" t="s">
        <v>58</v>
      </c>
      <c r="C31" s="6" t="s">
        <v>129</v>
      </c>
      <c r="D31" s="6" t="s">
        <v>259</v>
      </c>
      <c r="E31" s="6" t="s">
        <v>166</v>
      </c>
      <c r="F31" s="6" t="s">
        <v>171</v>
      </c>
      <c r="G31" s="6" t="s">
        <v>57</v>
      </c>
      <c r="H31" s="6"/>
      <c r="I31" s="6"/>
      <c r="K31" s="4"/>
      <c r="L31" s="4" t="s">
        <v>58</v>
      </c>
      <c r="M31" s="6" t="s">
        <v>129</v>
      </c>
      <c r="N31" s="6" t="s">
        <v>73</v>
      </c>
      <c r="O31" s="8" t="s">
        <v>166</v>
      </c>
      <c r="P31" s="6" t="s">
        <v>171</v>
      </c>
      <c r="Q31" s="6" t="s">
        <v>57</v>
      </c>
      <c r="R31" s="6"/>
      <c r="S31" s="6"/>
      <c r="U31" s="4"/>
      <c r="V31" s="4" t="s">
        <v>58</v>
      </c>
      <c r="W31" s="6" t="s">
        <v>129</v>
      </c>
      <c r="X31" s="6" t="s">
        <v>272</v>
      </c>
      <c r="Y31" s="6" t="s">
        <v>166</v>
      </c>
      <c r="Z31" s="6" t="s">
        <v>171</v>
      </c>
      <c r="AA31" s="6" t="s">
        <v>57</v>
      </c>
      <c r="AB31" s="6"/>
      <c r="AC31" s="6"/>
      <c r="AE31" s="4"/>
      <c r="AF31" s="4" t="s">
        <v>58</v>
      </c>
      <c r="AG31" s="6" t="s">
        <v>129</v>
      </c>
      <c r="AH31" s="6" t="s">
        <v>282</v>
      </c>
      <c r="AI31" s="6" t="s">
        <v>166</v>
      </c>
      <c r="AJ31" s="6" t="s">
        <v>171</v>
      </c>
      <c r="AK31" s="6" t="s">
        <v>57</v>
      </c>
      <c r="AL31" s="6"/>
      <c r="AM31" s="6"/>
    </row>
    <row r="32" spans="1:39" ht="45">
      <c r="A32" s="4" t="s">
        <v>147</v>
      </c>
      <c r="B32" s="4" t="s">
        <v>56</v>
      </c>
      <c r="C32" s="6" t="s">
        <v>79</v>
      </c>
      <c r="D32" s="6" t="s">
        <v>260</v>
      </c>
      <c r="E32" s="6" t="s">
        <v>80</v>
      </c>
      <c r="F32" s="6" t="s">
        <v>81</v>
      </c>
      <c r="G32" s="6" t="s">
        <v>148</v>
      </c>
      <c r="H32" s="6" t="s">
        <v>57</v>
      </c>
      <c r="I32" s="6"/>
      <c r="K32" s="4" t="s">
        <v>147</v>
      </c>
      <c r="L32" s="4" t="s">
        <v>56</v>
      </c>
      <c r="M32" s="6" t="s">
        <v>79</v>
      </c>
      <c r="N32" s="6" t="s">
        <v>149</v>
      </c>
      <c r="O32" s="6" t="s">
        <v>80</v>
      </c>
      <c r="P32" s="6" t="s">
        <v>81</v>
      </c>
      <c r="Q32" s="6" t="s">
        <v>148</v>
      </c>
      <c r="R32" s="6" t="s">
        <v>57</v>
      </c>
      <c r="S32" s="6"/>
      <c r="U32" s="4" t="s">
        <v>147</v>
      </c>
      <c r="V32" s="4" t="s">
        <v>56</v>
      </c>
      <c r="W32" s="6" t="s">
        <v>79</v>
      </c>
      <c r="X32" s="6" t="s">
        <v>273</v>
      </c>
      <c r="Y32" s="6" t="s">
        <v>80</v>
      </c>
      <c r="Z32" s="6" t="s">
        <v>81</v>
      </c>
      <c r="AA32" s="6" t="s">
        <v>148</v>
      </c>
      <c r="AB32" s="6" t="s">
        <v>57</v>
      </c>
      <c r="AC32" s="6"/>
      <c r="AE32" s="4" t="s">
        <v>147</v>
      </c>
      <c r="AF32" s="4" t="s">
        <v>56</v>
      </c>
      <c r="AG32" s="6" t="s">
        <v>79</v>
      </c>
      <c r="AH32" s="6" t="s">
        <v>283</v>
      </c>
      <c r="AI32" s="6" t="s">
        <v>80</v>
      </c>
      <c r="AJ32" s="6" t="s">
        <v>81</v>
      </c>
      <c r="AK32" s="6" t="s">
        <v>148</v>
      </c>
      <c r="AL32" s="6" t="s">
        <v>57</v>
      </c>
      <c r="AM32" s="6"/>
    </row>
    <row r="33" spans="1:39">
      <c r="A33" s="4"/>
      <c r="B33" s="4" t="s">
        <v>58</v>
      </c>
      <c r="C33" s="6" t="s">
        <v>82</v>
      </c>
      <c r="D33" s="6" t="s">
        <v>261</v>
      </c>
      <c r="E33" s="6" t="s">
        <v>83</v>
      </c>
      <c r="F33" s="6" t="s">
        <v>84</v>
      </c>
      <c r="G33" s="6" t="s">
        <v>152</v>
      </c>
      <c r="H33" s="6" t="s">
        <v>57</v>
      </c>
      <c r="I33" s="6"/>
      <c r="K33" s="4"/>
      <c r="L33" s="4" t="s">
        <v>58</v>
      </c>
      <c r="M33" s="6" t="s">
        <v>82</v>
      </c>
      <c r="N33" s="6" t="s">
        <v>132</v>
      </c>
      <c r="O33" s="6" t="s">
        <v>83</v>
      </c>
      <c r="P33" s="6" t="s">
        <v>84</v>
      </c>
      <c r="Q33" s="6" t="s">
        <v>152</v>
      </c>
      <c r="R33" s="6" t="s">
        <v>57</v>
      </c>
      <c r="S33" s="6"/>
      <c r="U33" s="4"/>
      <c r="V33" s="4" t="s">
        <v>58</v>
      </c>
      <c r="W33" s="6" t="s">
        <v>82</v>
      </c>
      <c r="X33" s="6" t="s">
        <v>274</v>
      </c>
      <c r="Y33" s="6" t="s">
        <v>83</v>
      </c>
      <c r="Z33" s="6" t="s">
        <v>84</v>
      </c>
      <c r="AA33" s="6" t="s">
        <v>152</v>
      </c>
      <c r="AB33" s="6" t="s">
        <v>57</v>
      </c>
      <c r="AC33" s="6"/>
      <c r="AE33" s="4"/>
      <c r="AF33" s="4" t="s">
        <v>58</v>
      </c>
      <c r="AG33" s="6" t="s">
        <v>82</v>
      </c>
      <c r="AH33" s="6" t="s">
        <v>284</v>
      </c>
      <c r="AI33" s="6" t="s">
        <v>83</v>
      </c>
      <c r="AJ33" s="6" t="s">
        <v>84</v>
      </c>
      <c r="AK33" s="6" t="s">
        <v>152</v>
      </c>
      <c r="AL33" s="6" t="s">
        <v>57</v>
      </c>
      <c r="AM33" s="6"/>
    </row>
    <row r="34" spans="1:39" ht="30">
      <c r="A34" s="4" t="s">
        <v>155</v>
      </c>
      <c r="B34" s="4" t="s">
        <v>56</v>
      </c>
      <c r="C34" s="6" t="s">
        <v>87</v>
      </c>
      <c r="D34" s="6" t="s">
        <v>262</v>
      </c>
      <c r="E34" s="6" t="s">
        <v>88</v>
      </c>
      <c r="F34" s="6" t="s">
        <v>89</v>
      </c>
      <c r="G34" s="6" t="s">
        <v>156</v>
      </c>
      <c r="H34" s="6" t="s">
        <v>90</v>
      </c>
      <c r="I34" s="6" t="s">
        <v>57</v>
      </c>
      <c r="K34" s="4" t="s">
        <v>155</v>
      </c>
      <c r="L34" s="4" t="s">
        <v>56</v>
      </c>
      <c r="M34" s="6" t="s">
        <v>87</v>
      </c>
      <c r="N34" s="6" t="s">
        <v>157</v>
      </c>
      <c r="O34" s="6" t="s">
        <v>88</v>
      </c>
      <c r="P34" s="6" t="s">
        <v>89</v>
      </c>
      <c r="Q34" s="6" t="s">
        <v>156</v>
      </c>
      <c r="R34" s="6" t="s">
        <v>90</v>
      </c>
      <c r="S34" s="6" t="s">
        <v>57</v>
      </c>
      <c r="U34" s="4" t="s">
        <v>155</v>
      </c>
      <c r="V34" s="4" t="s">
        <v>56</v>
      </c>
      <c r="W34" s="6" t="s">
        <v>87</v>
      </c>
      <c r="X34" s="6" t="s">
        <v>275</v>
      </c>
      <c r="Y34" s="6" t="s">
        <v>88</v>
      </c>
      <c r="Z34" s="6" t="s">
        <v>89</v>
      </c>
      <c r="AA34" s="6" t="s">
        <v>156</v>
      </c>
      <c r="AB34" s="6" t="s">
        <v>90</v>
      </c>
      <c r="AC34" s="6" t="s">
        <v>57</v>
      </c>
      <c r="AE34" s="4" t="s">
        <v>155</v>
      </c>
      <c r="AF34" s="4" t="s">
        <v>56</v>
      </c>
      <c r="AG34" s="6" t="s">
        <v>87</v>
      </c>
      <c r="AH34" s="6" t="s">
        <v>285</v>
      </c>
      <c r="AI34" s="6" t="s">
        <v>88</v>
      </c>
      <c r="AJ34" s="6" t="s">
        <v>89</v>
      </c>
      <c r="AK34" s="6" t="s">
        <v>156</v>
      </c>
      <c r="AL34" s="6" t="s">
        <v>90</v>
      </c>
      <c r="AM34" s="6" t="s">
        <v>57</v>
      </c>
    </row>
    <row r="35" spans="1:39">
      <c r="A35" s="4"/>
      <c r="B35" s="4" t="s">
        <v>58</v>
      </c>
      <c r="C35" s="6" t="s">
        <v>92</v>
      </c>
      <c r="D35" s="6" t="s">
        <v>263</v>
      </c>
      <c r="E35" s="6" t="s">
        <v>93</v>
      </c>
      <c r="F35" s="6" t="s">
        <v>94</v>
      </c>
      <c r="G35" s="6" t="s">
        <v>160</v>
      </c>
      <c r="H35" s="6" t="s">
        <v>95</v>
      </c>
      <c r="I35" s="6" t="s">
        <v>57</v>
      </c>
      <c r="K35" s="4"/>
      <c r="L35" s="4" t="s">
        <v>58</v>
      </c>
      <c r="M35" s="6" t="s">
        <v>92</v>
      </c>
      <c r="N35" s="6" t="s">
        <v>61</v>
      </c>
      <c r="O35" s="6" t="s">
        <v>93</v>
      </c>
      <c r="P35" s="6" t="s">
        <v>94</v>
      </c>
      <c r="Q35" s="6" t="s">
        <v>160</v>
      </c>
      <c r="R35" s="6" t="s">
        <v>95</v>
      </c>
      <c r="S35" s="6" t="s">
        <v>57</v>
      </c>
      <c r="U35" s="4"/>
      <c r="V35" s="4" t="s">
        <v>58</v>
      </c>
      <c r="W35" s="6" t="s">
        <v>92</v>
      </c>
      <c r="X35" s="6" t="s">
        <v>276</v>
      </c>
      <c r="Y35" s="6" t="s">
        <v>93</v>
      </c>
      <c r="Z35" s="6" t="s">
        <v>94</v>
      </c>
      <c r="AA35" s="6" t="s">
        <v>160</v>
      </c>
      <c r="AB35" s="6" t="s">
        <v>95</v>
      </c>
      <c r="AC35" s="6" t="s">
        <v>57</v>
      </c>
      <c r="AE35" s="4"/>
      <c r="AF35" s="4" t="s">
        <v>58</v>
      </c>
      <c r="AG35" s="6" t="s">
        <v>92</v>
      </c>
      <c r="AH35" s="6" t="s">
        <v>286</v>
      </c>
      <c r="AI35" s="6" t="s">
        <v>93</v>
      </c>
      <c r="AJ35" s="6" t="s">
        <v>94</v>
      </c>
      <c r="AK35" s="6" t="s">
        <v>160</v>
      </c>
      <c r="AL35" s="6" t="s">
        <v>95</v>
      </c>
      <c r="AM35" s="6" t="s">
        <v>57</v>
      </c>
    </row>
    <row r="36" spans="1:39" ht="15.75" thickBot="1">
      <c r="A36" s="82"/>
      <c r="B36" s="82"/>
      <c r="C36" s="82"/>
      <c r="D36" s="82"/>
      <c r="E36" s="82"/>
      <c r="F36" s="82"/>
      <c r="G36" s="82"/>
      <c r="H36" s="82"/>
      <c r="I36" s="82"/>
      <c r="K36" s="82"/>
      <c r="L36" s="82"/>
      <c r="M36" s="82"/>
      <c r="N36" s="82"/>
      <c r="O36" s="82"/>
      <c r="P36" s="82"/>
      <c r="Q36" s="82"/>
      <c r="R36" s="82"/>
      <c r="S36" s="82"/>
      <c r="U36" s="82"/>
      <c r="V36" s="82"/>
      <c r="W36" s="82"/>
      <c r="X36" s="82"/>
      <c r="Y36" s="82"/>
      <c r="Z36" s="82"/>
      <c r="AA36" s="82"/>
      <c r="AB36" s="82"/>
      <c r="AC36" s="82"/>
      <c r="AE36" s="82"/>
      <c r="AF36" s="82"/>
      <c r="AG36" s="82"/>
      <c r="AH36" s="82"/>
      <c r="AI36" s="82"/>
      <c r="AJ36" s="82"/>
      <c r="AK36" s="82"/>
      <c r="AL36" s="82"/>
      <c r="AM36" s="82"/>
    </row>
    <row r="37" spans="1:39" ht="15.75" thickTop="1">
      <c r="A37" s="81" t="s">
        <v>96</v>
      </c>
      <c r="B37" s="81"/>
      <c r="C37" s="81"/>
      <c r="D37" s="81"/>
      <c r="E37" s="81"/>
      <c r="F37" s="81"/>
      <c r="G37" s="81"/>
      <c r="H37" s="81"/>
      <c r="I37" s="81"/>
      <c r="K37" s="81" t="s">
        <v>96</v>
      </c>
      <c r="L37" s="81"/>
      <c r="M37" s="81"/>
      <c r="N37" s="81"/>
      <c r="O37" s="81"/>
      <c r="P37" s="81"/>
      <c r="Q37" s="81"/>
      <c r="R37" s="81"/>
      <c r="S37" s="81"/>
      <c r="U37" s="81" t="s">
        <v>96</v>
      </c>
      <c r="V37" s="81"/>
      <c r="W37" s="81"/>
      <c r="X37" s="81"/>
      <c r="Y37" s="81"/>
      <c r="Z37" s="81"/>
      <c r="AA37" s="81"/>
      <c r="AB37" s="81"/>
      <c r="AC37" s="81"/>
      <c r="AE37" s="81" t="s">
        <v>96</v>
      </c>
      <c r="AF37" s="81"/>
      <c r="AG37" s="81"/>
      <c r="AH37" s="81"/>
      <c r="AI37" s="81"/>
      <c r="AJ37" s="81"/>
      <c r="AK37" s="81"/>
      <c r="AL37" s="81"/>
      <c r="AM37" s="81"/>
    </row>
  </sheetData>
  <mergeCells count="23">
    <mergeCell ref="A37:I37"/>
    <mergeCell ref="A17:I17"/>
    <mergeCell ref="K17:S17"/>
    <mergeCell ref="U17:AC17"/>
    <mergeCell ref="AE17:AM17"/>
    <mergeCell ref="A36:I36"/>
    <mergeCell ref="A20:I20"/>
    <mergeCell ref="AE36:AM36"/>
    <mergeCell ref="AE37:AM37"/>
    <mergeCell ref="AE20:AM20"/>
    <mergeCell ref="K36:S36"/>
    <mergeCell ref="K37:S37"/>
    <mergeCell ref="U20:AC20"/>
    <mergeCell ref="U36:AC36"/>
    <mergeCell ref="U37:AC37"/>
    <mergeCell ref="K20:S20"/>
    <mergeCell ref="AE1:AM1"/>
    <mergeCell ref="U1:AC1"/>
    <mergeCell ref="A1:I1"/>
    <mergeCell ref="K1:S1"/>
    <mergeCell ref="A18:I18"/>
    <mergeCell ref="U18:AC18"/>
    <mergeCell ref="AE18:AM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8651-5046-4320-B882-781FB68D9B9D}">
  <dimension ref="A1:AA44"/>
  <sheetViews>
    <sheetView topLeftCell="A9" workbookViewId="0">
      <selection activeCell="A27" sqref="A27:H44"/>
    </sheetView>
  </sheetViews>
  <sheetFormatPr defaultRowHeight="15"/>
  <sheetData>
    <row r="1" spans="1:27" ht="15.75" thickBot="1">
      <c r="A1" s="87" t="s">
        <v>323</v>
      </c>
      <c r="B1" s="87"/>
      <c r="C1" s="87"/>
      <c r="D1" s="87"/>
      <c r="E1" s="87"/>
      <c r="F1" s="87"/>
      <c r="G1" s="87"/>
      <c r="H1" s="87"/>
      <c r="J1" s="87" t="s">
        <v>54</v>
      </c>
      <c r="K1" s="87"/>
      <c r="L1" s="87"/>
      <c r="M1" s="87"/>
      <c r="N1" s="87"/>
      <c r="O1" s="87"/>
      <c r="P1" s="87"/>
      <c r="Q1" s="87"/>
      <c r="R1" s="87"/>
      <c r="T1" s="87" t="s">
        <v>54</v>
      </c>
      <c r="U1" s="87"/>
      <c r="V1" s="87"/>
      <c r="W1" s="87"/>
      <c r="X1" s="87"/>
      <c r="Y1" s="87"/>
      <c r="Z1" s="87"/>
      <c r="AA1" s="87"/>
    </row>
    <row r="2" spans="1:27" ht="15.75" thickBot="1">
      <c r="A2" s="19" t="s">
        <v>55</v>
      </c>
      <c r="B2" s="19"/>
      <c r="C2" s="19" t="s">
        <v>42</v>
      </c>
      <c r="D2" s="19" t="s">
        <v>97</v>
      </c>
      <c r="E2" s="19" t="s">
        <v>120</v>
      </c>
      <c r="F2" s="19" t="s">
        <v>121</v>
      </c>
      <c r="G2" s="19" t="s">
        <v>34</v>
      </c>
      <c r="H2" s="19" t="s">
        <v>2</v>
      </c>
      <c r="J2" s="19" t="s">
        <v>55</v>
      </c>
      <c r="K2" s="19"/>
      <c r="L2" s="19" t="s">
        <v>42</v>
      </c>
      <c r="M2" s="19" t="s">
        <v>97</v>
      </c>
      <c r="N2" s="19" t="s">
        <v>120</v>
      </c>
      <c r="O2" s="19" t="s">
        <v>121</v>
      </c>
      <c r="P2" s="19" t="s">
        <v>34</v>
      </c>
      <c r="Q2" s="19" t="s">
        <v>2</v>
      </c>
      <c r="R2" s="19" t="s">
        <v>1</v>
      </c>
      <c r="T2" s="19" t="s">
        <v>55</v>
      </c>
      <c r="U2" s="19"/>
      <c r="V2" s="19" t="s">
        <v>42</v>
      </c>
      <c r="W2" s="19" t="s">
        <v>97</v>
      </c>
      <c r="X2" s="19" t="s">
        <v>120</v>
      </c>
      <c r="Y2" s="19" t="s">
        <v>121</v>
      </c>
      <c r="Z2" s="19" t="s">
        <v>34</v>
      </c>
      <c r="AA2" s="19" t="s">
        <v>2</v>
      </c>
    </row>
    <row r="3" spans="1:27">
      <c r="A3" s="20" t="s">
        <v>248</v>
      </c>
      <c r="B3" s="20" t="s">
        <v>439</v>
      </c>
      <c r="C3" s="21" t="s">
        <v>57</v>
      </c>
      <c r="D3" s="21"/>
      <c r="E3" s="21"/>
      <c r="F3" s="21"/>
      <c r="G3" s="21"/>
      <c r="H3" s="21"/>
      <c r="J3" s="20" t="s">
        <v>248</v>
      </c>
      <c r="K3" s="20" t="s">
        <v>56</v>
      </c>
      <c r="L3" s="21" t="s">
        <v>57</v>
      </c>
      <c r="M3" s="21"/>
      <c r="N3" s="21"/>
      <c r="O3" s="21"/>
      <c r="P3" s="21"/>
      <c r="Q3" s="21"/>
      <c r="R3" s="21"/>
      <c r="T3" s="20" t="s">
        <v>248</v>
      </c>
      <c r="U3" s="20" t="s">
        <v>56</v>
      </c>
      <c r="V3" s="21" t="s">
        <v>57</v>
      </c>
      <c r="W3" s="21" t="s">
        <v>220</v>
      </c>
      <c r="X3" s="21" t="s">
        <v>475</v>
      </c>
      <c r="Y3" s="21" t="s">
        <v>161</v>
      </c>
      <c r="Z3" s="21" t="s">
        <v>229</v>
      </c>
      <c r="AA3" s="21" t="s">
        <v>340</v>
      </c>
    </row>
    <row r="4" spans="1:27">
      <c r="A4" s="20"/>
      <c r="B4" s="20" t="s">
        <v>56</v>
      </c>
      <c r="C4" s="21" t="s">
        <v>57</v>
      </c>
      <c r="D4" s="21"/>
      <c r="E4" s="21"/>
      <c r="F4" s="21"/>
      <c r="G4" s="21"/>
      <c r="H4" s="21"/>
      <c r="J4" s="20"/>
      <c r="K4" s="20" t="s">
        <v>58</v>
      </c>
      <c r="L4" s="21" t="s">
        <v>57</v>
      </c>
      <c r="M4" s="21"/>
      <c r="N4" s="21"/>
      <c r="O4" s="21"/>
      <c r="P4" s="21"/>
      <c r="Q4" s="21"/>
      <c r="R4" s="21"/>
      <c r="T4" s="20"/>
      <c r="U4" s="20" t="s">
        <v>58</v>
      </c>
      <c r="V4" s="21" t="s">
        <v>57</v>
      </c>
      <c r="W4" s="21" t="s">
        <v>474</v>
      </c>
      <c r="X4" s="21" t="s">
        <v>90</v>
      </c>
      <c r="Y4" s="21" t="s">
        <v>479</v>
      </c>
      <c r="Z4" s="21" t="s">
        <v>337</v>
      </c>
      <c r="AA4" s="21" t="s">
        <v>345</v>
      </c>
    </row>
    <row r="5" spans="1:27">
      <c r="A5" s="20"/>
      <c r="B5" s="20" t="s">
        <v>58</v>
      </c>
      <c r="C5" s="21" t="s">
        <v>57</v>
      </c>
      <c r="D5" s="21"/>
      <c r="E5" s="21"/>
      <c r="F5" s="21"/>
      <c r="G5" s="21"/>
      <c r="H5" s="21"/>
      <c r="J5" s="20" t="s">
        <v>264</v>
      </c>
      <c r="K5" s="20" t="s">
        <v>56</v>
      </c>
      <c r="L5" s="21" t="s">
        <v>265</v>
      </c>
      <c r="M5" s="21" t="s">
        <v>57</v>
      </c>
      <c r="N5" s="21"/>
      <c r="O5" s="21"/>
      <c r="P5" s="21"/>
      <c r="Q5" s="21"/>
      <c r="R5" s="21"/>
      <c r="T5" s="20" t="s">
        <v>264</v>
      </c>
      <c r="U5" s="20" t="s">
        <v>56</v>
      </c>
      <c r="V5" s="21" t="s">
        <v>492</v>
      </c>
      <c r="W5" s="21" t="s">
        <v>57</v>
      </c>
      <c r="X5" s="21" t="s">
        <v>476</v>
      </c>
      <c r="Y5" s="21" t="s">
        <v>379</v>
      </c>
      <c r="Z5" s="21" t="s">
        <v>481</v>
      </c>
      <c r="AA5" s="21" t="s">
        <v>416</v>
      </c>
    </row>
    <row r="6" spans="1:27">
      <c r="A6" s="20" t="s">
        <v>264</v>
      </c>
      <c r="B6" s="20" t="s">
        <v>439</v>
      </c>
      <c r="C6" s="21">
        <v>17</v>
      </c>
      <c r="D6" s="21" t="s">
        <v>57</v>
      </c>
      <c r="E6" s="21"/>
      <c r="F6" s="21"/>
      <c r="G6" s="21"/>
      <c r="H6" s="21"/>
      <c r="J6" s="20"/>
      <c r="K6" s="20" t="s">
        <v>58</v>
      </c>
      <c r="L6" s="21" t="s">
        <v>266</v>
      </c>
      <c r="M6" s="21" t="s">
        <v>57</v>
      </c>
      <c r="N6" s="21"/>
      <c r="O6" s="21"/>
      <c r="P6" s="21"/>
      <c r="Q6" s="21"/>
      <c r="R6" s="21"/>
      <c r="T6" s="20"/>
      <c r="U6" s="20" t="s">
        <v>58</v>
      </c>
      <c r="V6" s="21" t="s">
        <v>266</v>
      </c>
      <c r="W6" s="21" t="s">
        <v>57</v>
      </c>
      <c r="X6" s="21" t="s">
        <v>477</v>
      </c>
      <c r="Y6" s="21" t="s">
        <v>480</v>
      </c>
      <c r="Z6" s="21" t="s">
        <v>484</v>
      </c>
      <c r="AA6" s="21" t="s">
        <v>489</v>
      </c>
    </row>
    <row r="7" spans="1:27">
      <c r="A7" s="20"/>
      <c r="B7" s="20" t="s">
        <v>56</v>
      </c>
      <c r="C7" s="21" t="s">
        <v>220</v>
      </c>
      <c r="D7" s="21" t="s">
        <v>57</v>
      </c>
      <c r="E7" s="21"/>
      <c r="F7" s="21"/>
      <c r="G7" s="21"/>
      <c r="H7" s="21"/>
      <c r="J7" s="20" t="s">
        <v>287</v>
      </c>
      <c r="K7" s="20" t="s">
        <v>56</v>
      </c>
      <c r="L7" s="21" t="s">
        <v>66</v>
      </c>
      <c r="M7" s="21" t="s">
        <v>292</v>
      </c>
      <c r="N7" s="21" t="s">
        <v>57</v>
      </c>
      <c r="O7" s="21"/>
      <c r="P7" s="21"/>
      <c r="Q7" s="21"/>
      <c r="R7" s="21"/>
      <c r="T7" s="20" t="s">
        <v>287</v>
      </c>
      <c r="U7" s="20" t="s">
        <v>56</v>
      </c>
      <c r="V7" s="22" t="s">
        <v>493</v>
      </c>
      <c r="W7" s="22" t="s">
        <v>498</v>
      </c>
      <c r="X7" s="21" t="s">
        <v>57</v>
      </c>
      <c r="Y7" s="21" t="s">
        <v>478</v>
      </c>
      <c r="Z7" s="21" t="s">
        <v>482</v>
      </c>
      <c r="AA7" s="21" t="s">
        <v>487</v>
      </c>
    </row>
    <row r="8" spans="1:27">
      <c r="A8" s="20"/>
      <c r="B8" s="20" t="s">
        <v>58</v>
      </c>
      <c r="C8" s="21" t="s">
        <v>474</v>
      </c>
      <c r="D8" s="21" t="s">
        <v>57</v>
      </c>
      <c r="E8" s="21"/>
      <c r="F8" s="21"/>
      <c r="G8" s="21"/>
      <c r="H8" s="21"/>
      <c r="J8" s="20"/>
      <c r="K8" s="20" t="s">
        <v>58</v>
      </c>
      <c r="L8" s="21" t="s">
        <v>69</v>
      </c>
      <c r="M8" s="21" t="s">
        <v>293</v>
      </c>
      <c r="N8" s="21" t="s">
        <v>57</v>
      </c>
      <c r="O8" s="21"/>
      <c r="P8" s="21"/>
      <c r="Q8" s="21"/>
      <c r="R8" s="21"/>
      <c r="T8" s="20"/>
      <c r="U8" s="20" t="s">
        <v>58</v>
      </c>
      <c r="V8" s="21" t="s">
        <v>69</v>
      </c>
      <c r="W8" s="21" t="s">
        <v>293</v>
      </c>
      <c r="X8" s="21" t="s">
        <v>57</v>
      </c>
      <c r="Y8" s="21" t="s">
        <v>141</v>
      </c>
      <c r="Z8" s="21" t="s">
        <v>485</v>
      </c>
      <c r="AA8" s="21" t="s">
        <v>490</v>
      </c>
    </row>
    <row r="9" spans="1:27">
      <c r="A9" s="20" t="s">
        <v>287</v>
      </c>
      <c r="B9" s="20" t="s">
        <v>439</v>
      </c>
      <c r="C9" s="21">
        <v>16</v>
      </c>
      <c r="D9" s="21">
        <v>17</v>
      </c>
      <c r="E9" s="21" t="s">
        <v>57</v>
      </c>
      <c r="F9" s="21"/>
      <c r="G9" s="21"/>
      <c r="H9" s="21"/>
      <c r="J9" s="20" t="s">
        <v>289</v>
      </c>
      <c r="K9" s="20" t="s">
        <v>56</v>
      </c>
      <c r="L9" s="21" t="s">
        <v>72</v>
      </c>
      <c r="M9" s="21" t="s">
        <v>294</v>
      </c>
      <c r="N9" s="21" t="s">
        <v>73</v>
      </c>
      <c r="O9" s="21" t="s">
        <v>57</v>
      </c>
      <c r="P9" s="21"/>
      <c r="Q9" s="21"/>
      <c r="R9" s="21"/>
      <c r="T9" s="20" t="s">
        <v>289</v>
      </c>
      <c r="U9" s="20" t="s">
        <v>56</v>
      </c>
      <c r="V9" s="21" t="s">
        <v>494</v>
      </c>
      <c r="W9" s="22" t="s">
        <v>499</v>
      </c>
      <c r="X9" s="21" t="s">
        <v>503</v>
      </c>
      <c r="Y9" s="21" t="s">
        <v>57</v>
      </c>
      <c r="Z9" s="21" t="s">
        <v>483</v>
      </c>
      <c r="AA9" s="21" t="s">
        <v>488</v>
      </c>
    </row>
    <row r="10" spans="1:27">
      <c r="A10" s="20"/>
      <c r="B10" s="20" t="s">
        <v>56</v>
      </c>
      <c r="C10" s="21" t="s">
        <v>475</v>
      </c>
      <c r="D10" s="21" t="s">
        <v>476</v>
      </c>
      <c r="E10" s="21" t="s">
        <v>57</v>
      </c>
      <c r="F10" s="21"/>
      <c r="G10" s="21"/>
      <c r="H10" s="21"/>
      <c r="J10" s="20"/>
      <c r="K10" s="20" t="s">
        <v>58</v>
      </c>
      <c r="L10" s="21" t="s">
        <v>76</v>
      </c>
      <c r="M10" s="21" t="s">
        <v>295</v>
      </c>
      <c r="N10" s="21" t="s">
        <v>77</v>
      </c>
      <c r="O10" s="21" t="s">
        <v>57</v>
      </c>
      <c r="P10" s="21"/>
      <c r="Q10" s="21"/>
      <c r="R10" s="21"/>
      <c r="T10" s="20"/>
      <c r="U10" s="20" t="s">
        <v>58</v>
      </c>
      <c r="V10" s="21" t="s">
        <v>76</v>
      </c>
      <c r="W10" s="21" t="s">
        <v>295</v>
      </c>
      <c r="X10" s="21" t="s">
        <v>77</v>
      </c>
      <c r="Y10" s="21" t="s">
        <v>57</v>
      </c>
      <c r="Z10" s="21" t="s">
        <v>486</v>
      </c>
      <c r="AA10" s="21" t="s">
        <v>491</v>
      </c>
    </row>
    <row r="11" spans="1:27">
      <c r="A11" s="20"/>
      <c r="B11" s="20" t="s">
        <v>58</v>
      </c>
      <c r="C11" s="21" t="s">
        <v>90</v>
      </c>
      <c r="D11" s="21" t="s">
        <v>477</v>
      </c>
      <c r="E11" s="21" t="s">
        <v>57</v>
      </c>
      <c r="F11" s="21"/>
      <c r="G11" s="21"/>
      <c r="H11" s="21"/>
      <c r="J11" s="20" t="s">
        <v>257</v>
      </c>
      <c r="K11" s="20" t="s">
        <v>56</v>
      </c>
      <c r="L11" s="21" t="s">
        <v>127</v>
      </c>
      <c r="M11" s="21" t="s">
        <v>271</v>
      </c>
      <c r="N11" s="21" t="s">
        <v>164</v>
      </c>
      <c r="O11" s="21" t="s">
        <v>169</v>
      </c>
      <c r="P11" s="21" t="s">
        <v>57</v>
      </c>
      <c r="Q11" s="21"/>
      <c r="R11" s="21"/>
      <c r="T11" s="20" t="s">
        <v>257</v>
      </c>
      <c r="U11" s="20" t="s">
        <v>56</v>
      </c>
      <c r="V11" s="21" t="s">
        <v>495</v>
      </c>
      <c r="W11" s="21" t="s">
        <v>500</v>
      </c>
      <c r="X11" s="21" t="s">
        <v>504</v>
      </c>
      <c r="Y11" s="21" t="s">
        <v>507</v>
      </c>
      <c r="Z11" s="21" t="s">
        <v>57</v>
      </c>
      <c r="AA11" s="21" t="s">
        <v>344</v>
      </c>
    </row>
    <row r="12" spans="1:27">
      <c r="A12" s="20" t="s">
        <v>289</v>
      </c>
      <c r="B12" s="20" t="s">
        <v>439</v>
      </c>
      <c r="C12" s="21">
        <v>16</v>
      </c>
      <c r="D12" s="21">
        <v>17</v>
      </c>
      <c r="E12" s="21">
        <v>18</v>
      </c>
      <c r="F12" s="21" t="s">
        <v>57</v>
      </c>
      <c r="G12" s="21"/>
      <c r="H12" s="21"/>
      <c r="J12" s="20"/>
      <c r="K12" s="20" t="s">
        <v>58</v>
      </c>
      <c r="L12" s="21" t="s">
        <v>129</v>
      </c>
      <c r="M12" s="21" t="s">
        <v>272</v>
      </c>
      <c r="N12" s="21" t="s">
        <v>166</v>
      </c>
      <c r="O12" s="21" t="s">
        <v>171</v>
      </c>
      <c r="P12" s="21" t="s">
        <v>57</v>
      </c>
      <c r="Q12" s="21"/>
      <c r="R12" s="21"/>
      <c r="T12" s="20"/>
      <c r="U12" s="20" t="s">
        <v>58</v>
      </c>
      <c r="V12" s="21" t="s">
        <v>129</v>
      </c>
      <c r="W12" s="21" t="s">
        <v>272</v>
      </c>
      <c r="X12" s="21" t="s">
        <v>166</v>
      </c>
      <c r="Y12" s="21" t="s">
        <v>171</v>
      </c>
      <c r="Z12" s="21" t="s">
        <v>57</v>
      </c>
      <c r="AA12" s="21" t="s">
        <v>348</v>
      </c>
    </row>
    <row r="13" spans="1:27">
      <c r="A13" s="20"/>
      <c r="B13" s="20" t="s">
        <v>56</v>
      </c>
      <c r="C13" s="21" t="s">
        <v>161</v>
      </c>
      <c r="D13" s="21" t="s">
        <v>379</v>
      </c>
      <c r="E13" s="21" t="s">
        <v>478</v>
      </c>
      <c r="F13" s="21" t="s">
        <v>57</v>
      </c>
      <c r="G13" s="21"/>
      <c r="H13" s="21"/>
      <c r="J13" s="20" t="s">
        <v>147</v>
      </c>
      <c r="K13" s="20" t="s">
        <v>56</v>
      </c>
      <c r="L13" s="21" t="s">
        <v>79</v>
      </c>
      <c r="M13" s="21" t="s">
        <v>273</v>
      </c>
      <c r="N13" s="21" t="s">
        <v>80</v>
      </c>
      <c r="O13" s="21" t="s">
        <v>81</v>
      </c>
      <c r="P13" s="21" t="s">
        <v>148</v>
      </c>
      <c r="Q13" s="21" t="s">
        <v>57</v>
      </c>
      <c r="R13" s="21"/>
      <c r="T13" s="20" t="s">
        <v>147</v>
      </c>
      <c r="U13" s="20" t="s">
        <v>56</v>
      </c>
      <c r="V13" s="22" t="s">
        <v>496</v>
      </c>
      <c r="W13" s="22" t="s">
        <v>501</v>
      </c>
      <c r="X13" s="21" t="s">
        <v>505</v>
      </c>
      <c r="Y13" s="21" t="s">
        <v>508</v>
      </c>
      <c r="Z13" s="22" t="s">
        <v>510</v>
      </c>
      <c r="AA13" s="21" t="s">
        <v>57</v>
      </c>
    </row>
    <row r="14" spans="1:27">
      <c r="A14" s="20"/>
      <c r="B14" s="20" t="s">
        <v>58</v>
      </c>
      <c r="C14" s="21" t="s">
        <v>479</v>
      </c>
      <c r="D14" s="21" t="s">
        <v>480</v>
      </c>
      <c r="E14" s="21" t="s">
        <v>141</v>
      </c>
      <c r="F14" s="21" t="s">
        <v>57</v>
      </c>
      <c r="G14" s="21"/>
      <c r="H14" s="21"/>
      <c r="J14" s="20"/>
      <c r="K14" s="20" t="s">
        <v>58</v>
      </c>
      <c r="L14" s="21" t="s">
        <v>82</v>
      </c>
      <c r="M14" s="21" t="s">
        <v>274</v>
      </c>
      <c r="N14" s="21" t="s">
        <v>83</v>
      </c>
      <c r="O14" s="21" t="s">
        <v>84</v>
      </c>
      <c r="P14" s="21" t="s">
        <v>152</v>
      </c>
      <c r="Q14" s="21" t="s">
        <v>57</v>
      </c>
      <c r="R14" s="21"/>
      <c r="T14" s="20"/>
      <c r="U14" s="20" t="s">
        <v>58</v>
      </c>
      <c r="V14" s="21" t="s">
        <v>82</v>
      </c>
      <c r="W14" s="21" t="s">
        <v>274</v>
      </c>
      <c r="X14" s="21" t="s">
        <v>83</v>
      </c>
      <c r="Y14" s="21" t="s">
        <v>84</v>
      </c>
      <c r="Z14" s="21" t="s">
        <v>152</v>
      </c>
      <c r="AA14" s="21" t="s">
        <v>57</v>
      </c>
    </row>
    <row r="15" spans="1:27">
      <c r="A15" s="20" t="s">
        <v>257</v>
      </c>
      <c r="B15" s="20" t="s">
        <v>439</v>
      </c>
      <c r="C15" s="21">
        <v>18</v>
      </c>
      <c r="D15" s="21">
        <v>20</v>
      </c>
      <c r="E15" s="21">
        <v>17</v>
      </c>
      <c r="F15" s="21">
        <v>17</v>
      </c>
      <c r="G15" s="21" t="s">
        <v>57</v>
      </c>
      <c r="H15" s="21"/>
      <c r="J15" s="20" t="s">
        <v>155</v>
      </c>
      <c r="K15" s="20" t="s">
        <v>56</v>
      </c>
      <c r="L15" s="21" t="s">
        <v>87</v>
      </c>
      <c r="M15" s="21" t="s">
        <v>275</v>
      </c>
      <c r="N15" s="21" t="s">
        <v>88</v>
      </c>
      <c r="O15" s="21" t="s">
        <v>89</v>
      </c>
      <c r="P15" s="21" t="s">
        <v>156</v>
      </c>
      <c r="Q15" s="21" t="s">
        <v>90</v>
      </c>
      <c r="R15" s="21" t="s">
        <v>57</v>
      </c>
      <c r="T15" s="20" t="s">
        <v>155</v>
      </c>
      <c r="U15" s="20" t="s">
        <v>56</v>
      </c>
      <c r="V15" s="22" t="s">
        <v>497</v>
      </c>
      <c r="W15" s="22" t="s">
        <v>502</v>
      </c>
      <c r="X15" s="22" t="s">
        <v>506</v>
      </c>
      <c r="Y15" s="21" t="s">
        <v>509</v>
      </c>
      <c r="Z15" s="22" t="s">
        <v>511</v>
      </c>
      <c r="AA15" s="21" t="s">
        <v>512</v>
      </c>
    </row>
    <row r="16" spans="1:27">
      <c r="A16" s="20"/>
      <c r="B16" s="20" t="s">
        <v>56</v>
      </c>
      <c r="C16" s="21" t="s">
        <v>229</v>
      </c>
      <c r="D16" s="21" t="s">
        <v>481</v>
      </c>
      <c r="E16" s="21" t="s">
        <v>482</v>
      </c>
      <c r="F16" s="21" t="s">
        <v>483</v>
      </c>
      <c r="G16" s="21" t="s">
        <v>57</v>
      </c>
      <c r="H16" s="21"/>
      <c r="J16" s="20"/>
      <c r="K16" s="20" t="s">
        <v>58</v>
      </c>
      <c r="L16" s="21" t="s">
        <v>92</v>
      </c>
      <c r="M16" s="21" t="s">
        <v>276</v>
      </c>
      <c r="N16" s="21" t="s">
        <v>93</v>
      </c>
      <c r="O16" s="21" t="s">
        <v>94</v>
      </c>
      <c r="P16" s="21" t="s">
        <v>160</v>
      </c>
      <c r="Q16" s="21" t="s">
        <v>95</v>
      </c>
      <c r="R16" s="21" t="s">
        <v>57</v>
      </c>
      <c r="T16" s="20"/>
      <c r="U16" s="20" t="s">
        <v>58</v>
      </c>
      <c r="V16" s="21" t="s">
        <v>92</v>
      </c>
      <c r="W16" s="21" t="s">
        <v>276</v>
      </c>
      <c r="X16" s="21" t="s">
        <v>93</v>
      </c>
      <c r="Y16" s="21" t="s">
        <v>94</v>
      </c>
      <c r="Z16" s="21" t="s">
        <v>160</v>
      </c>
      <c r="AA16" s="21" t="s">
        <v>95</v>
      </c>
    </row>
    <row r="17" spans="1:27" ht="15.75" thickBot="1">
      <c r="A17" s="20"/>
      <c r="B17" s="20" t="s">
        <v>58</v>
      </c>
      <c r="C17" s="21" t="s">
        <v>337</v>
      </c>
      <c r="D17" s="21" t="s">
        <v>484</v>
      </c>
      <c r="E17" s="21" t="s">
        <v>485</v>
      </c>
      <c r="F17" s="21" t="s">
        <v>486</v>
      </c>
      <c r="G17" s="21" t="s">
        <v>57</v>
      </c>
      <c r="H17" s="21"/>
      <c r="J17" s="83"/>
      <c r="K17" s="83"/>
      <c r="L17" s="83"/>
      <c r="M17" s="83"/>
      <c r="N17" s="83"/>
      <c r="O17" s="83"/>
      <c r="P17" s="83"/>
      <c r="Q17" s="83"/>
      <c r="R17" s="83"/>
      <c r="T17" s="83"/>
      <c r="U17" s="83"/>
      <c r="V17" s="83"/>
      <c r="W17" s="83"/>
      <c r="X17" s="83"/>
      <c r="Y17" s="83"/>
      <c r="Z17" s="83"/>
      <c r="AA17" s="83"/>
    </row>
    <row r="18" spans="1:27" ht="15.75" thickTop="1">
      <c r="A18" s="20" t="s">
        <v>147</v>
      </c>
      <c r="B18" s="20" t="s">
        <v>439</v>
      </c>
      <c r="C18" s="21">
        <v>18</v>
      </c>
      <c r="D18" s="21">
        <v>21</v>
      </c>
      <c r="E18" s="21">
        <v>18</v>
      </c>
      <c r="F18" s="21">
        <v>18</v>
      </c>
      <c r="G18" s="21">
        <v>21</v>
      </c>
      <c r="H18" s="21" t="s">
        <v>57</v>
      </c>
      <c r="J18" s="88" t="s">
        <v>96</v>
      </c>
      <c r="K18" s="88"/>
      <c r="L18" s="88"/>
      <c r="M18" s="88"/>
      <c r="N18" s="88"/>
      <c r="O18" s="88"/>
      <c r="P18" s="88"/>
      <c r="Q18" s="88"/>
      <c r="R18" s="88"/>
      <c r="T18" s="88" t="s">
        <v>96</v>
      </c>
      <c r="U18" s="88"/>
      <c r="V18" s="88"/>
      <c r="W18" s="88"/>
      <c r="X18" s="88"/>
      <c r="Y18" s="88"/>
      <c r="Z18" s="88"/>
      <c r="AA18" s="88"/>
    </row>
    <row r="19" spans="1:27">
      <c r="A19" s="20"/>
      <c r="B19" s="20" t="s">
        <v>56</v>
      </c>
      <c r="C19" s="21" t="s">
        <v>340</v>
      </c>
      <c r="D19" s="21" t="s">
        <v>416</v>
      </c>
      <c r="E19" s="21" t="s">
        <v>487</v>
      </c>
      <c r="F19" s="21" t="s">
        <v>488</v>
      </c>
      <c r="G19" s="21" t="s">
        <v>344</v>
      </c>
      <c r="H19" s="21" t="s">
        <v>57</v>
      </c>
    </row>
    <row r="20" spans="1:27">
      <c r="A20" s="20"/>
      <c r="B20" s="20" t="s">
        <v>58</v>
      </c>
      <c r="C20" s="21" t="s">
        <v>345</v>
      </c>
      <c r="D20" s="21" t="s">
        <v>489</v>
      </c>
      <c r="E20" s="21" t="s">
        <v>490</v>
      </c>
      <c r="F20" s="21" t="s">
        <v>491</v>
      </c>
      <c r="G20" s="21" t="s">
        <v>348</v>
      </c>
      <c r="H20" s="21" t="s">
        <v>57</v>
      </c>
    </row>
    <row r="21" spans="1:27" ht="15.75" thickBot="1">
      <c r="A21" s="83"/>
      <c r="B21" s="83"/>
      <c r="C21" s="83"/>
      <c r="D21" s="83"/>
      <c r="E21" s="83"/>
      <c r="F21" s="83"/>
      <c r="G21" s="83"/>
      <c r="H21" s="83"/>
    </row>
    <row r="22" spans="1:27" ht="15.75" thickTop="1">
      <c r="A22" s="84" t="s">
        <v>349</v>
      </c>
      <c r="B22" s="84"/>
      <c r="C22" s="84"/>
      <c r="D22" s="84"/>
      <c r="E22" s="84"/>
      <c r="F22" s="84"/>
      <c r="G22" s="84"/>
      <c r="H22" s="84"/>
    </row>
    <row r="23" spans="1:27" ht="15" customHeight="1">
      <c r="A23" s="85" t="s">
        <v>350</v>
      </c>
      <c r="B23" s="85"/>
      <c r="C23" s="85"/>
      <c r="D23" s="85"/>
      <c r="E23" s="85"/>
      <c r="F23" s="85"/>
      <c r="G23" s="85"/>
      <c r="H23" s="85"/>
    </row>
    <row r="24" spans="1:27" ht="15" customHeight="1">
      <c r="A24" s="86" t="s">
        <v>96</v>
      </c>
      <c r="B24" s="86"/>
      <c r="C24" s="86"/>
      <c r="D24" s="86"/>
      <c r="E24" s="86"/>
      <c r="F24" s="86"/>
      <c r="G24" s="86"/>
      <c r="H24" s="86"/>
    </row>
    <row r="27" spans="1:27">
      <c r="A27" t="s">
        <v>323</v>
      </c>
    </row>
    <row r="28" spans="1:27">
      <c r="A28" t="s">
        <v>55</v>
      </c>
      <c r="D28" t="s">
        <v>42</v>
      </c>
      <c r="E28" t="s">
        <v>97</v>
      </c>
      <c r="F28" t="s">
        <v>120</v>
      </c>
      <c r="G28" t="s">
        <v>121</v>
      </c>
      <c r="H28" t="s">
        <v>34</v>
      </c>
      <c r="N28" t="s">
        <v>2</v>
      </c>
    </row>
    <row r="29" spans="1:27">
      <c r="A29" t="s">
        <v>248</v>
      </c>
      <c r="B29" t="s">
        <v>56</v>
      </c>
      <c r="D29" t="s">
        <v>57</v>
      </c>
    </row>
    <row r="30" spans="1:27">
      <c r="B30" t="s">
        <v>58</v>
      </c>
      <c r="D30" t="s">
        <v>57</v>
      </c>
    </row>
    <row r="31" spans="1:27">
      <c r="A31" t="s">
        <v>264</v>
      </c>
      <c r="B31" t="s">
        <v>56</v>
      </c>
      <c r="D31" t="s">
        <v>220</v>
      </c>
      <c r="E31" t="s">
        <v>57</v>
      </c>
    </row>
    <row r="32" spans="1:27">
      <c r="B32" t="s">
        <v>58</v>
      </c>
      <c r="D32" t="s">
        <v>474</v>
      </c>
      <c r="E32" t="s">
        <v>57</v>
      </c>
    </row>
    <row r="33" spans="1:14">
      <c r="A33" t="s">
        <v>287</v>
      </c>
      <c r="B33" t="s">
        <v>56</v>
      </c>
      <c r="D33" t="s">
        <v>475</v>
      </c>
      <c r="E33" t="s">
        <v>476</v>
      </c>
      <c r="F33" t="s">
        <v>57</v>
      </c>
    </row>
    <row r="34" spans="1:14">
      <c r="B34" t="s">
        <v>58</v>
      </c>
      <c r="D34" t="s">
        <v>90</v>
      </c>
      <c r="E34" t="s">
        <v>477</v>
      </c>
      <c r="F34" t="s">
        <v>57</v>
      </c>
    </row>
    <row r="35" spans="1:14">
      <c r="A35" t="s">
        <v>289</v>
      </c>
      <c r="B35" t="s">
        <v>56</v>
      </c>
      <c r="D35" t="s">
        <v>161</v>
      </c>
      <c r="E35" t="s">
        <v>379</v>
      </c>
      <c r="F35" t="s">
        <v>478</v>
      </c>
      <c r="G35" t="s">
        <v>57</v>
      </c>
    </row>
    <row r="36" spans="1:14">
      <c r="B36" t="s">
        <v>58</v>
      </c>
      <c r="D36" t="s">
        <v>479</v>
      </c>
      <c r="E36" t="s">
        <v>480</v>
      </c>
      <c r="F36" t="s">
        <v>141</v>
      </c>
      <c r="G36" t="s">
        <v>57</v>
      </c>
    </row>
    <row r="37" spans="1:14">
      <c r="A37" t="s">
        <v>257</v>
      </c>
      <c r="B37" t="s">
        <v>56</v>
      </c>
      <c r="D37" t="s">
        <v>229</v>
      </c>
      <c r="E37" t="s">
        <v>481</v>
      </c>
      <c r="F37" t="s">
        <v>482</v>
      </c>
      <c r="G37" t="s">
        <v>483</v>
      </c>
      <c r="H37" t="s">
        <v>57</v>
      </c>
    </row>
    <row r="38" spans="1:14">
      <c r="B38" t="s">
        <v>58</v>
      </c>
      <c r="D38" t="s">
        <v>337</v>
      </c>
      <c r="E38" t="s">
        <v>484</v>
      </c>
      <c r="F38" t="s">
        <v>485</v>
      </c>
      <c r="G38" t="s">
        <v>486</v>
      </c>
      <c r="H38" t="s">
        <v>57</v>
      </c>
    </row>
    <row r="39" spans="1:14">
      <c r="A39" t="s">
        <v>147</v>
      </c>
      <c r="B39" t="s">
        <v>56</v>
      </c>
      <c r="D39" t="s">
        <v>340</v>
      </c>
      <c r="E39" t="s">
        <v>416</v>
      </c>
      <c r="F39" t="s">
        <v>487</v>
      </c>
      <c r="G39" t="s">
        <v>488</v>
      </c>
      <c r="H39" t="s">
        <v>344</v>
      </c>
      <c r="N39" t="s">
        <v>57</v>
      </c>
    </row>
    <row r="40" spans="1:14">
      <c r="B40" t="s">
        <v>58</v>
      </c>
      <c r="D40" t="s">
        <v>345</v>
      </c>
      <c r="E40" t="s">
        <v>489</v>
      </c>
      <c r="F40" t="s">
        <v>490</v>
      </c>
      <c r="G40" t="s">
        <v>491</v>
      </c>
      <c r="H40" t="s">
        <v>348</v>
      </c>
      <c r="N40" t="s">
        <v>57</v>
      </c>
    </row>
    <row r="42" spans="1:14">
      <c r="A42" t="s">
        <v>472</v>
      </c>
    </row>
    <row r="43" spans="1:14">
      <c r="A43" t="s">
        <v>473</v>
      </c>
    </row>
    <row r="44" spans="1:14">
      <c r="A44" t="s">
        <v>96</v>
      </c>
    </row>
  </sheetData>
  <mergeCells count="11">
    <mergeCell ref="A21:H21"/>
    <mergeCell ref="A22:H22"/>
    <mergeCell ref="A23:H23"/>
    <mergeCell ref="A24:H24"/>
    <mergeCell ref="T1:AA1"/>
    <mergeCell ref="T17:AA17"/>
    <mergeCell ref="T18:AA18"/>
    <mergeCell ref="J1:R1"/>
    <mergeCell ref="J17:R17"/>
    <mergeCell ref="J18:R18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everythingWithCalcLastDMTS</vt:lpstr>
      <vt:lpstr>everythingWithMidDMTS</vt:lpstr>
      <vt:lpstr>everythingEverything</vt:lpstr>
      <vt:lpstr>Sheet10</vt:lpstr>
      <vt:lpstr>RawTableForPaperSubInfo</vt:lpstr>
      <vt:lpstr>Sheet8</vt:lpstr>
      <vt:lpstr>closerLookPT8media</vt:lpstr>
      <vt:lpstr>Spearmancorrelation</vt:lpstr>
      <vt:lpstr>Corr4PaperScrapSheet</vt:lpstr>
      <vt:lpstr>CorrForPaper</vt:lpstr>
      <vt:lpstr>PCAranksMidEnd</vt:lpstr>
      <vt:lpstr>PCAs</vt:lpstr>
      <vt:lpstr>PCAMid</vt:lpstr>
      <vt:lpstr>PCAEnd</vt:lpstr>
      <vt:lpstr>reveral learning corr</vt:lpstr>
      <vt:lpstr>smaller correlations</vt:lpstr>
      <vt:lpstr>og paper correlation</vt:lpstr>
      <vt:lpstr>Sheet9</vt:lpstr>
      <vt:lpstr>everythingNumOnly</vt:lpstr>
      <vt:lpstr>Sheet2</vt:lpstr>
      <vt:lpstr>everythingNumDMTSmid</vt:lpstr>
      <vt:lpstr>PCA - no 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Flaim, Mary</dc:creator>
  <cp:lastModifiedBy>Flaim, Mary</cp:lastModifiedBy>
  <dcterms:created xsi:type="dcterms:W3CDTF">2024-05-11T13:29:45Z</dcterms:created>
  <dcterms:modified xsi:type="dcterms:W3CDTF">2024-10-09T18:44:27Z</dcterms:modified>
</cp:coreProperties>
</file>