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OneDrive\Desktop\AARON\SCHOOL\Oxford\Dissertation\Backups\0818\"/>
    </mc:Choice>
  </mc:AlternateContent>
  <xr:revisionPtr revIDLastSave="0" documentId="13_ncr:1_{4155B222-5454-459B-BDA4-8305ABC7A257}" xr6:coauthVersionLast="47" xr6:coauthVersionMax="47" xr10:uidLastSave="{00000000-0000-0000-0000-000000000000}"/>
  <bookViews>
    <workbookView xWindow="-120" yWindow="-120" windowWidth="29040" windowHeight="15720" xr2:uid="{C10C0020-5FB6-4460-BE1F-284CF4520CEC}"/>
  </bookViews>
  <sheets>
    <sheet name="ESOL_5_fold" sheetId="3" r:id="rId1"/>
    <sheet name="Clintox_5_fold" sheetId="4" r:id="rId2"/>
    <sheet name="Best param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5" l="1"/>
  <c r="I23" i="5"/>
  <c r="J21" i="5"/>
  <c r="J20" i="5"/>
  <c r="J19" i="5"/>
  <c r="J14" i="5"/>
  <c r="J15" i="5"/>
  <c r="J16" i="5"/>
  <c r="J17" i="5"/>
  <c r="J13" i="5"/>
  <c r="I21" i="5"/>
  <c r="I20" i="5"/>
  <c r="I19" i="5"/>
  <c r="I14" i="5"/>
  <c r="I15" i="5"/>
  <c r="I16" i="5"/>
  <c r="I17" i="5"/>
  <c r="I13" i="5"/>
  <c r="E18" i="5"/>
  <c r="F18" i="5"/>
  <c r="G18" i="5"/>
  <c r="D18" i="5"/>
</calcChain>
</file>

<file path=xl/sharedStrings.xml><?xml version="1.0" encoding="utf-8"?>
<sst xmlns="http://schemas.openxmlformats.org/spreadsheetml/2006/main" count="168" uniqueCount="84">
  <si>
    <t>KnoMol</t>
  </si>
  <si>
    <t>HimGNN</t>
  </si>
  <si>
    <t>Model</t>
  </si>
  <si>
    <t>Slurm ID</t>
  </si>
  <si>
    <t>Valid RMSE</t>
  </si>
  <si>
    <t>Original</t>
  </si>
  <si>
    <t>Inverse</t>
  </si>
  <si>
    <t>Valid AUC</t>
  </si>
  <si>
    <t>Exponential</t>
  </si>
  <si>
    <t>Edge weight</t>
  </si>
  <si>
    <t>Basics</t>
  </si>
  <si>
    <t>GCN</t>
  </si>
  <si>
    <t>GAT</t>
  </si>
  <si>
    <t>GIN</t>
  </si>
  <si>
    <t>Attentive FP</t>
  </si>
  <si>
    <t>Graph SAGE</t>
  </si>
  <si>
    <t>Edges attention</t>
  </si>
  <si>
    <t>Test Mean</t>
  </si>
  <si>
    <t>Test Std Dev</t>
  </si>
  <si>
    <t>Full</t>
  </si>
  <si>
    <t>Mean</t>
  </si>
  <si>
    <t>Max</t>
  </si>
  <si>
    <t>Atom GCN</t>
  </si>
  <si>
    <t>Atom GAN</t>
  </si>
  <si>
    <t>Atom SAGE</t>
  </si>
  <si>
    <t>Atom GIN</t>
  </si>
  <si>
    <t>Motif GCN</t>
  </si>
  <si>
    <t>Motif GAN</t>
  </si>
  <si>
    <t>Motif GIN</t>
  </si>
  <si>
    <t>Motif SAGE</t>
  </si>
  <si>
    <t>Atom GIN Motif GCN</t>
  </si>
  <si>
    <t>Atom GIN Motif GIN</t>
  </si>
  <si>
    <t>Atom GAT Motif GCN</t>
  </si>
  <si>
    <t>Atom GAT Motif GIN</t>
  </si>
  <si>
    <t>Ridge Reg</t>
  </si>
  <si>
    <t>SVR</t>
  </si>
  <si>
    <t>XG Boost</t>
  </si>
  <si>
    <t>Random Forest</t>
  </si>
  <si>
    <t>non_gnn_clintox</t>
  </si>
  <si>
    <t>non_gnn_esol</t>
  </si>
  <si>
    <t>Atom GAT Motif Mean</t>
  </si>
  <si>
    <t>Atom GAT Motif Max</t>
  </si>
  <si>
    <t>Learnable</t>
  </si>
  <si>
    <t>Smarts reduced</t>
  </si>
  <si>
    <t>Smarts full</t>
  </si>
  <si>
    <t>Agg op</t>
  </si>
  <si>
    <t>max</t>
  </si>
  <si>
    <t>Batch size</t>
  </si>
  <si>
    <t>Dist</t>
  </si>
  <si>
    <t>Drop rate</t>
  </si>
  <si>
    <t>Gating func</t>
  </si>
  <si>
    <t>Learning rate</t>
  </si>
  <si>
    <t>Hid dim</t>
  </si>
  <si>
    <t>Heads</t>
  </si>
  <si>
    <t>Num neurons</t>
  </si>
  <si>
    <t>Step</t>
  </si>
  <si>
    <t>0.0001-0.1</t>
  </si>
  <si>
    <t>0.1-0.5</t>
  </si>
  <si>
    <t>32-256</t>
  </si>
  <si>
    <t>64-128</t>
  </si>
  <si>
    <t>0.001-0.02</t>
  </si>
  <si>
    <t>2 to 8</t>
  </si>
  <si>
    <t>softmax, sigmoid, identity</t>
  </si>
  <si>
    <t>max, mean, sum</t>
  </si>
  <si>
    <t>256, [256, 256], 512</t>
  </si>
  <si>
    <t>2 to 6</t>
  </si>
  <si>
    <t>Esol Orig</t>
  </si>
  <si>
    <t>Esol New</t>
  </si>
  <si>
    <t>Clintox Orig</t>
  </si>
  <si>
    <t>Clintox new</t>
  </si>
  <si>
    <t>Test performs</t>
  </si>
  <si>
    <t>identity</t>
  </si>
  <si>
    <t>[256,256]</t>
  </si>
  <si>
    <t>softmax</t>
  </si>
  <si>
    <t>File</t>
  </si>
  <si>
    <t>sigmoid</t>
  </si>
  <si>
    <t>ESOL Orig (Test RMSE)</t>
  </si>
  <si>
    <t>Esol New (Test RMSE)</t>
  </si>
  <si>
    <t>Clintox Orig (Test AUC)</t>
  </si>
  <si>
    <t>ClinTox New (Test AUC)</t>
  </si>
  <si>
    <t>Fold</t>
  </si>
  <si>
    <t>Average</t>
  </si>
  <si>
    <t>ESOL Diff</t>
  </si>
  <si>
    <t>ClinTox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</si>
</sst>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BF74-AF99-450A-B3B8-BF78E47EE9F6}">
  <dimension ref="A1:Q23"/>
  <sheetViews>
    <sheetView tabSelected="1" workbookViewId="0">
      <selection activeCell="D20" sqref="D20"/>
    </sheetView>
  </sheetViews>
  <sheetFormatPr defaultRowHeight="15" x14ac:dyDescent="0.25"/>
  <cols>
    <col min="1" max="1" width="14.7109375" customWidth="1"/>
    <col min="3" max="3" width="11.42578125" customWidth="1"/>
    <col min="4" max="4" width="10.42578125" customWidth="1"/>
    <col min="7" max="7" width="18.85546875" bestFit="1" customWidth="1"/>
    <col min="9" max="9" width="10.7109375" bestFit="1" customWidth="1"/>
    <col min="10" max="11" width="12.7109375" bestFit="1" customWidth="1"/>
    <col min="13" max="13" width="14.42578125" bestFit="1" customWidth="1"/>
    <col min="14" max="14" width="13.28515625" bestFit="1" customWidth="1"/>
    <col min="15" max="15" width="13.140625" customWidth="1"/>
    <col min="16" max="16" width="11" customWidth="1"/>
  </cols>
  <sheetData>
    <row r="1" spans="1:17" x14ac:dyDescent="0.25">
      <c r="A1" t="s">
        <v>0</v>
      </c>
      <c r="G1" t="s">
        <v>1</v>
      </c>
      <c r="M1" t="s">
        <v>10</v>
      </c>
    </row>
    <row r="2" spans="1:17" x14ac:dyDescent="0.25">
      <c r="A2" t="s">
        <v>2</v>
      </c>
      <c r="B2" t="s">
        <v>3</v>
      </c>
      <c r="C2" t="s">
        <v>4</v>
      </c>
      <c r="D2" t="s">
        <v>17</v>
      </c>
      <c r="E2" t="s">
        <v>18</v>
      </c>
      <c r="G2" t="s">
        <v>2</v>
      </c>
      <c r="H2" t="s">
        <v>3</v>
      </c>
      <c r="I2" t="s">
        <v>4</v>
      </c>
      <c r="J2" t="s">
        <v>17</v>
      </c>
      <c r="K2" t="s">
        <v>18</v>
      </c>
      <c r="M2" t="s">
        <v>2</v>
      </c>
      <c r="N2" t="s">
        <v>3</v>
      </c>
      <c r="O2" t="s">
        <v>4</v>
      </c>
      <c r="P2" t="s">
        <v>17</v>
      </c>
      <c r="Q2" t="s">
        <v>18</v>
      </c>
    </row>
    <row r="3" spans="1:17" x14ac:dyDescent="0.25">
      <c r="A3" t="s">
        <v>5</v>
      </c>
      <c r="B3">
        <v>10919</v>
      </c>
      <c r="C3">
        <v>0.64180000000000004</v>
      </c>
      <c r="D3">
        <v>0.79679999999999995</v>
      </c>
      <c r="E3">
        <v>3.3700000000000001E-2</v>
      </c>
      <c r="G3" t="s">
        <v>5</v>
      </c>
      <c r="H3">
        <v>10929</v>
      </c>
      <c r="I3">
        <v>0.86990000000000001</v>
      </c>
      <c r="J3">
        <v>1.0364</v>
      </c>
      <c r="K3">
        <v>4.6399999999999997E-2</v>
      </c>
      <c r="M3" t="s">
        <v>11</v>
      </c>
      <c r="N3">
        <v>10915</v>
      </c>
      <c r="O3">
        <v>1.2525999999999999</v>
      </c>
      <c r="P3">
        <v>1.7283999999999999</v>
      </c>
      <c r="Q3">
        <v>0.29470000000000002</v>
      </c>
    </row>
    <row r="4" spans="1:17" x14ac:dyDescent="0.25">
      <c r="A4" t="s">
        <v>6</v>
      </c>
      <c r="B4">
        <v>10921</v>
      </c>
      <c r="C4">
        <v>0.65900000000000003</v>
      </c>
      <c r="D4">
        <v>0.81030000000000002</v>
      </c>
      <c r="E4">
        <v>2.76E-2</v>
      </c>
      <c r="G4" t="s">
        <v>19</v>
      </c>
      <c r="H4">
        <v>10967</v>
      </c>
      <c r="I4">
        <v>0.8619</v>
      </c>
      <c r="J4">
        <v>1.0403</v>
      </c>
      <c r="K4">
        <v>7.0800000000000002E-2</v>
      </c>
      <c r="M4" t="s">
        <v>12</v>
      </c>
      <c r="N4">
        <v>10915</v>
      </c>
      <c r="O4">
        <v>0.95320000000000005</v>
      </c>
      <c r="P4">
        <v>1.3512999999999999</v>
      </c>
      <c r="Q4">
        <v>0.25640000000000002</v>
      </c>
    </row>
    <row r="5" spans="1:17" x14ac:dyDescent="0.25">
      <c r="A5" t="s">
        <v>8</v>
      </c>
      <c r="B5">
        <v>10925</v>
      </c>
      <c r="C5">
        <v>0.6804</v>
      </c>
      <c r="D5">
        <v>0.85419999999999996</v>
      </c>
      <c r="E5">
        <v>0.05</v>
      </c>
      <c r="G5" t="s">
        <v>20</v>
      </c>
      <c r="H5">
        <v>10978</v>
      </c>
      <c r="I5">
        <v>0.86980000000000002</v>
      </c>
      <c r="J5">
        <v>1.0366</v>
      </c>
      <c r="K5">
        <v>4.8399999999999999E-2</v>
      </c>
      <c r="M5" t="s">
        <v>13</v>
      </c>
      <c r="N5">
        <v>10915</v>
      </c>
      <c r="O5">
        <v>1.1738999999999999</v>
      </c>
      <c r="P5">
        <v>1.6344000000000001</v>
      </c>
      <c r="Q5">
        <v>8.9099999999999999E-2</v>
      </c>
    </row>
    <row r="6" spans="1:17" x14ac:dyDescent="0.25">
      <c r="A6" t="s">
        <v>9</v>
      </c>
      <c r="B6">
        <v>10916</v>
      </c>
      <c r="C6">
        <v>0.68220000000000003</v>
      </c>
      <c r="D6">
        <v>0.89229999999999998</v>
      </c>
      <c r="E6">
        <v>4.6800000000000001E-2</v>
      </c>
      <c r="G6" t="s">
        <v>21</v>
      </c>
      <c r="H6">
        <v>10990</v>
      </c>
      <c r="I6">
        <v>0.85799999999999998</v>
      </c>
      <c r="J6">
        <v>1.0634999999999999</v>
      </c>
      <c r="K6">
        <v>5.3999999999999999E-2</v>
      </c>
      <c r="M6" t="s">
        <v>15</v>
      </c>
      <c r="N6">
        <v>10915</v>
      </c>
      <c r="O6">
        <v>1.1589</v>
      </c>
      <c r="P6">
        <v>1.6992</v>
      </c>
      <c r="Q6">
        <v>0.30680000000000002</v>
      </c>
    </row>
    <row r="7" spans="1:17" x14ac:dyDescent="0.25">
      <c r="A7" t="s">
        <v>16</v>
      </c>
      <c r="B7">
        <v>10924</v>
      </c>
      <c r="C7">
        <v>0.67759999999999998</v>
      </c>
      <c r="D7">
        <v>0.92390000000000005</v>
      </c>
      <c r="E7">
        <v>9.1800000000000007E-2</v>
      </c>
      <c r="M7" t="s">
        <v>14</v>
      </c>
      <c r="N7">
        <v>10915</v>
      </c>
      <c r="O7">
        <v>0.66969999999999996</v>
      </c>
      <c r="P7">
        <v>0.85919999999999996</v>
      </c>
      <c r="Q7">
        <v>2.3800000000000002E-2</v>
      </c>
    </row>
    <row r="8" spans="1:17" x14ac:dyDescent="0.25">
      <c r="G8" t="s">
        <v>22</v>
      </c>
      <c r="H8">
        <v>11034</v>
      </c>
      <c r="I8">
        <v>0.84850000000000003</v>
      </c>
      <c r="J8">
        <v>0.98919999999999997</v>
      </c>
      <c r="K8">
        <v>5.8000000000000003E-2</v>
      </c>
    </row>
    <row r="9" spans="1:17" x14ac:dyDescent="0.25">
      <c r="A9" t="s">
        <v>42</v>
      </c>
      <c r="B9">
        <v>13278</v>
      </c>
      <c r="C9">
        <v>0.63949999999999996</v>
      </c>
      <c r="D9">
        <v>0.86009999999999998</v>
      </c>
      <c r="E9">
        <v>5.2299999999999999E-2</v>
      </c>
      <c r="G9" t="s">
        <v>23</v>
      </c>
      <c r="H9">
        <v>11036</v>
      </c>
      <c r="I9">
        <v>0.82310000000000005</v>
      </c>
      <c r="J9">
        <v>0.99970000000000003</v>
      </c>
      <c r="K9">
        <v>7.5700000000000003E-2</v>
      </c>
      <c r="M9" t="s">
        <v>34</v>
      </c>
      <c r="N9" t="s">
        <v>39</v>
      </c>
      <c r="O9">
        <v>1.0025999999999999</v>
      </c>
      <c r="P9">
        <v>1.0485</v>
      </c>
      <c r="Q9">
        <v>2.4799999999999999E-2</v>
      </c>
    </row>
    <row r="10" spans="1:17" x14ac:dyDescent="0.25">
      <c r="G10" t="s">
        <v>25</v>
      </c>
      <c r="H10">
        <v>11037</v>
      </c>
      <c r="I10">
        <v>0.85140000000000005</v>
      </c>
      <c r="J10">
        <v>0.97709999999999997</v>
      </c>
      <c r="K10">
        <v>2.24E-2</v>
      </c>
      <c r="M10" t="s">
        <v>35</v>
      </c>
      <c r="N10" t="s">
        <v>39</v>
      </c>
      <c r="O10">
        <v>0.87909999999999999</v>
      </c>
      <c r="P10">
        <v>0.98670000000000002</v>
      </c>
      <c r="Q10">
        <v>2.8199999999999999E-2</v>
      </c>
    </row>
    <row r="11" spans="1:17" x14ac:dyDescent="0.25">
      <c r="G11" t="s">
        <v>24</v>
      </c>
      <c r="H11">
        <v>11038</v>
      </c>
      <c r="I11">
        <v>0.84730000000000005</v>
      </c>
      <c r="J11">
        <v>1.0181</v>
      </c>
      <c r="K11">
        <v>3.6799999999999999E-2</v>
      </c>
      <c r="M11" t="s">
        <v>36</v>
      </c>
      <c r="N11" t="s">
        <v>39</v>
      </c>
      <c r="O11">
        <v>0.8407</v>
      </c>
      <c r="P11">
        <v>0.95069999999999999</v>
      </c>
      <c r="Q11">
        <v>5.3900000000000003E-2</v>
      </c>
    </row>
    <row r="12" spans="1:17" x14ac:dyDescent="0.25">
      <c r="M12" t="s">
        <v>37</v>
      </c>
      <c r="N12" t="s">
        <v>39</v>
      </c>
      <c r="O12">
        <v>0.90249999999999997</v>
      </c>
      <c r="P12">
        <v>1.0014000000000001</v>
      </c>
      <c r="Q12">
        <v>4.2500000000000003E-2</v>
      </c>
    </row>
    <row r="13" spans="1:17" x14ac:dyDescent="0.25">
      <c r="G13" t="s">
        <v>26</v>
      </c>
      <c r="H13">
        <v>11080</v>
      </c>
      <c r="I13">
        <v>0.85950000000000004</v>
      </c>
      <c r="J13">
        <v>1.0017</v>
      </c>
      <c r="K13">
        <v>3.3500000000000002E-2</v>
      </c>
    </row>
    <row r="14" spans="1:17" x14ac:dyDescent="0.25">
      <c r="G14" t="s">
        <v>27</v>
      </c>
      <c r="H14">
        <v>11082</v>
      </c>
      <c r="I14">
        <v>0.85429999999999995</v>
      </c>
      <c r="J14">
        <v>1.069</v>
      </c>
      <c r="K14">
        <v>6.8599999999999994E-2</v>
      </c>
    </row>
    <row r="15" spans="1:17" x14ac:dyDescent="0.25">
      <c r="G15" t="s">
        <v>28</v>
      </c>
      <c r="H15">
        <v>11081</v>
      </c>
      <c r="I15">
        <v>0.87719999999999998</v>
      </c>
      <c r="J15">
        <v>1.0439000000000001</v>
      </c>
      <c r="K15">
        <v>6.2E-2</v>
      </c>
    </row>
    <row r="16" spans="1:17" x14ac:dyDescent="0.25">
      <c r="G16" t="s">
        <v>29</v>
      </c>
      <c r="H16">
        <v>11079</v>
      </c>
      <c r="I16">
        <v>0.85</v>
      </c>
      <c r="J16">
        <v>1.0214000000000001</v>
      </c>
      <c r="K16">
        <v>6.5299999999999997E-2</v>
      </c>
    </row>
    <row r="18" spans="7:11" x14ac:dyDescent="0.25">
      <c r="G18" t="s">
        <v>30</v>
      </c>
      <c r="H18">
        <v>11578</v>
      </c>
      <c r="I18">
        <v>0.82889999999999997</v>
      </c>
      <c r="J18">
        <v>0.95840000000000003</v>
      </c>
      <c r="K18">
        <v>4.2299999999999997E-2</v>
      </c>
    </row>
    <row r="19" spans="7:11" x14ac:dyDescent="0.25">
      <c r="G19" t="s">
        <v>31</v>
      </c>
      <c r="H19">
        <v>11577</v>
      </c>
      <c r="I19">
        <v>0.83989999999999998</v>
      </c>
      <c r="J19">
        <v>0.97850000000000004</v>
      </c>
      <c r="K19">
        <v>5.74E-2</v>
      </c>
    </row>
    <row r="20" spans="7:11" x14ac:dyDescent="0.25">
      <c r="G20" t="s">
        <v>32</v>
      </c>
      <c r="H20">
        <v>11580</v>
      </c>
      <c r="I20">
        <v>0.82509999999999994</v>
      </c>
      <c r="J20">
        <v>0.96099999999999997</v>
      </c>
      <c r="K20">
        <v>5.0900000000000001E-2</v>
      </c>
    </row>
    <row r="21" spans="7:11" x14ac:dyDescent="0.25">
      <c r="G21" t="s">
        <v>33</v>
      </c>
      <c r="H21">
        <v>11579</v>
      </c>
      <c r="I21">
        <v>0.80269999999999997</v>
      </c>
      <c r="J21">
        <v>0.9405</v>
      </c>
      <c r="K21">
        <v>1.89E-2</v>
      </c>
    </row>
    <row r="22" spans="7:11" x14ac:dyDescent="0.25">
      <c r="G22" t="s">
        <v>40</v>
      </c>
      <c r="H22">
        <v>13047</v>
      </c>
      <c r="I22">
        <v>0.8256</v>
      </c>
      <c r="J22">
        <v>0.97419999999999995</v>
      </c>
      <c r="K22">
        <v>2.9000000000000001E-2</v>
      </c>
    </row>
    <row r="23" spans="7:11" x14ac:dyDescent="0.25">
      <c r="G23" t="s">
        <v>41</v>
      </c>
      <c r="H23">
        <v>13046</v>
      </c>
      <c r="I23">
        <v>0.86709999999999998</v>
      </c>
      <c r="J23">
        <v>0.9899</v>
      </c>
      <c r="K23">
        <v>5.0099999999999999E-2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B2BB-11F6-44DB-AA74-9E1750232A1D}">
  <dimension ref="A1:Q26"/>
  <sheetViews>
    <sheetView workbookViewId="0">
      <selection activeCell="N26" sqref="N26:N27"/>
    </sheetView>
  </sheetViews>
  <sheetFormatPr defaultRowHeight="15" x14ac:dyDescent="0.25"/>
  <cols>
    <col min="1" max="1" width="14.5703125" bestFit="1" customWidth="1"/>
    <col min="7" max="7" width="18.7109375" bestFit="1" customWidth="1"/>
    <col min="11" max="11" width="12" bestFit="1" customWidth="1"/>
    <col min="13" max="13" width="11.28515625" bestFit="1" customWidth="1"/>
    <col min="14" max="14" width="15.42578125" bestFit="1" customWidth="1"/>
  </cols>
  <sheetData>
    <row r="1" spans="1:17" x14ac:dyDescent="0.25">
      <c r="A1" t="s">
        <v>0</v>
      </c>
      <c r="G1" t="s">
        <v>1</v>
      </c>
      <c r="M1" t="s">
        <v>10</v>
      </c>
    </row>
    <row r="2" spans="1:17" x14ac:dyDescent="0.25">
      <c r="A2" t="s">
        <v>2</v>
      </c>
      <c r="B2" t="s">
        <v>3</v>
      </c>
      <c r="C2" t="s">
        <v>7</v>
      </c>
      <c r="D2" t="s">
        <v>17</v>
      </c>
      <c r="E2" t="s">
        <v>18</v>
      </c>
      <c r="G2" t="s">
        <v>2</v>
      </c>
      <c r="H2" t="s">
        <v>3</v>
      </c>
      <c r="I2" t="s">
        <v>7</v>
      </c>
      <c r="J2" t="s">
        <v>17</v>
      </c>
      <c r="K2" t="s">
        <v>18</v>
      </c>
      <c r="M2" t="s">
        <v>2</v>
      </c>
      <c r="N2" t="s">
        <v>3</v>
      </c>
      <c r="O2" t="s">
        <v>7</v>
      </c>
      <c r="P2" t="s">
        <v>17</v>
      </c>
      <c r="Q2" t="s">
        <v>18</v>
      </c>
    </row>
    <row r="3" spans="1:17" x14ac:dyDescent="0.25">
      <c r="A3" t="s">
        <v>5</v>
      </c>
      <c r="B3">
        <v>10920</v>
      </c>
      <c r="C3">
        <v>0.93010000000000004</v>
      </c>
      <c r="D3">
        <v>0.87470000000000003</v>
      </c>
      <c r="E3">
        <v>2.1499999999999998E-2</v>
      </c>
      <c r="G3" t="s">
        <v>5</v>
      </c>
      <c r="H3">
        <v>10928</v>
      </c>
      <c r="I3">
        <v>0.92659999999999998</v>
      </c>
      <c r="J3">
        <v>0.85650000000000004</v>
      </c>
      <c r="K3">
        <v>1.4999999999999999E-2</v>
      </c>
      <c r="M3" t="s">
        <v>11</v>
      </c>
      <c r="N3">
        <v>10888</v>
      </c>
      <c r="O3">
        <v>0.97819999999999996</v>
      </c>
      <c r="P3">
        <v>0.72109999999999996</v>
      </c>
      <c r="Q3">
        <v>4.5600000000000002E-2</v>
      </c>
    </row>
    <row r="4" spans="1:17" x14ac:dyDescent="0.25">
      <c r="A4" t="s">
        <v>6</v>
      </c>
      <c r="B4">
        <v>10922</v>
      </c>
      <c r="C4">
        <v>0.92879999999999996</v>
      </c>
      <c r="D4">
        <v>0.86660000000000004</v>
      </c>
      <c r="E4">
        <v>2.47E-2</v>
      </c>
      <c r="G4" t="s">
        <v>19</v>
      </c>
      <c r="H4">
        <v>10968</v>
      </c>
      <c r="I4">
        <v>0.92669999999999997</v>
      </c>
      <c r="J4">
        <v>0.87390000000000001</v>
      </c>
      <c r="K4">
        <v>3.1199999999999999E-2</v>
      </c>
      <c r="M4" t="s">
        <v>12</v>
      </c>
      <c r="N4">
        <v>10888</v>
      </c>
      <c r="O4">
        <v>0.98419999999999996</v>
      </c>
      <c r="P4">
        <v>0.8</v>
      </c>
      <c r="Q4">
        <v>4.0099999999999997E-2</v>
      </c>
    </row>
    <row r="5" spans="1:17" x14ac:dyDescent="0.25">
      <c r="A5" t="s">
        <v>8</v>
      </c>
      <c r="B5">
        <v>10926</v>
      </c>
      <c r="C5">
        <v>0.92589999999999995</v>
      </c>
      <c r="D5">
        <v>0.85740000000000005</v>
      </c>
      <c r="E5">
        <v>2.93E-2</v>
      </c>
      <c r="G5" t="s">
        <v>20</v>
      </c>
      <c r="H5">
        <v>10979</v>
      </c>
      <c r="I5">
        <v>0.92620000000000002</v>
      </c>
      <c r="J5">
        <v>0.88300000000000001</v>
      </c>
      <c r="K5">
        <v>3.4000000000000002E-2</v>
      </c>
      <c r="M5" t="s">
        <v>13</v>
      </c>
      <c r="N5">
        <v>10888</v>
      </c>
      <c r="O5">
        <v>0.98060000000000003</v>
      </c>
      <c r="P5">
        <v>0.75439999999999996</v>
      </c>
      <c r="Q5">
        <v>9.1999999999999998E-3</v>
      </c>
    </row>
    <row r="6" spans="1:17" x14ac:dyDescent="0.25">
      <c r="A6" t="s">
        <v>9</v>
      </c>
      <c r="B6">
        <v>10914</v>
      </c>
      <c r="C6">
        <v>0.92359999999999998</v>
      </c>
      <c r="D6">
        <v>0.85309999999999997</v>
      </c>
      <c r="E6">
        <v>4.3299999999999998E-2</v>
      </c>
      <c r="G6" t="s">
        <v>21</v>
      </c>
      <c r="H6">
        <v>10986</v>
      </c>
      <c r="I6">
        <v>0.92749999999999999</v>
      </c>
      <c r="J6">
        <v>0.90359999999999996</v>
      </c>
      <c r="K6">
        <v>5.4999999999999997E-3</v>
      </c>
      <c r="M6" t="s">
        <v>15</v>
      </c>
      <c r="N6">
        <v>10888</v>
      </c>
      <c r="O6">
        <v>0.98109999999999997</v>
      </c>
      <c r="P6">
        <v>0.75700000000000001</v>
      </c>
      <c r="Q6">
        <v>1.7100000000000001E-2</v>
      </c>
    </row>
    <row r="7" spans="1:17" x14ac:dyDescent="0.25">
      <c r="A7" t="s">
        <v>16</v>
      </c>
      <c r="B7">
        <v>10923</v>
      </c>
      <c r="C7">
        <v>0.92759999999999998</v>
      </c>
      <c r="D7">
        <v>0.80759999999999998</v>
      </c>
      <c r="E7">
        <v>1.9599999999999999E-2</v>
      </c>
      <c r="M7" t="s">
        <v>14</v>
      </c>
      <c r="N7">
        <v>10888</v>
      </c>
      <c r="O7">
        <v>0.98009999999999997</v>
      </c>
      <c r="P7">
        <v>0.75049999999999994</v>
      </c>
      <c r="Q7">
        <v>9.2799999999999994E-2</v>
      </c>
    </row>
    <row r="8" spans="1:17" x14ac:dyDescent="0.25">
      <c r="G8" t="s">
        <v>22</v>
      </c>
      <c r="H8">
        <v>11039</v>
      </c>
      <c r="I8">
        <v>0.92889999999999995</v>
      </c>
      <c r="J8">
        <v>0.89329999999999998</v>
      </c>
      <c r="K8">
        <v>2.4199999999999999E-2</v>
      </c>
    </row>
    <row r="9" spans="1:17" x14ac:dyDescent="0.25">
      <c r="A9" t="s">
        <v>42</v>
      </c>
      <c r="B9">
        <v>13279</v>
      </c>
      <c r="C9">
        <v>0.93110000000000004</v>
      </c>
      <c r="D9">
        <v>0.8639</v>
      </c>
      <c r="E9">
        <v>2.3900000000000001E-2</v>
      </c>
      <c r="G9" t="s">
        <v>23</v>
      </c>
      <c r="H9">
        <v>11040</v>
      </c>
      <c r="I9">
        <v>0.93089999999999995</v>
      </c>
      <c r="J9">
        <v>0.92330000000000001</v>
      </c>
      <c r="K9">
        <v>1.11E-2</v>
      </c>
      <c r="M9" t="s">
        <v>34</v>
      </c>
      <c r="N9" t="s">
        <v>38</v>
      </c>
      <c r="O9">
        <v>0.66300000000000003</v>
      </c>
      <c r="P9">
        <v>0.59219999999999995</v>
      </c>
      <c r="Q9">
        <v>1.1299999999999999E-2</v>
      </c>
    </row>
    <row r="10" spans="1:17" x14ac:dyDescent="0.25">
      <c r="A10" t="s">
        <v>43</v>
      </c>
      <c r="B10">
        <v>13641</v>
      </c>
      <c r="C10">
        <v>0.92589999999999995</v>
      </c>
      <c r="D10">
        <v>0.85060000000000002</v>
      </c>
      <c r="E10">
        <v>4.2799999999999998E-2</v>
      </c>
      <c r="G10" t="s">
        <v>25</v>
      </c>
      <c r="H10">
        <v>11041</v>
      </c>
      <c r="I10">
        <v>0.9244</v>
      </c>
      <c r="J10">
        <v>0.91930000000000001</v>
      </c>
      <c r="K10">
        <v>1.2800000000000001E-2</v>
      </c>
      <c r="M10" t="s">
        <v>35</v>
      </c>
      <c r="N10" t="s">
        <v>38</v>
      </c>
      <c r="O10">
        <v>0.5847</v>
      </c>
      <c r="P10">
        <v>0.57809999999999995</v>
      </c>
      <c r="Q10">
        <v>1.55E-2</v>
      </c>
    </row>
    <row r="11" spans="1:17" x14ac:dyDescent="0.25">
      <c r="A11" t="s">
        <v>44</v>
      </c>
      <c r="B11">
        <v>13639</v>
      </c>
      <c r="C11">
        <v>0.92100000000000004</v>
      </c>
      <c r="D11">
        <v>0.85070000000000001</v>
      </c>
      <c r="E11">
        <v>3.0599999999999999E-2</v>
      </c>
      <c r="G11" t="s">
        <v>24</v>
      </c>
      <c r="H11">
        <v>11042</v>
      </c>
      <c r="I11">
        <v>0.92859999999999998</v>
      </c>
      <c r="J11">
        <v>0.91020000000000001</v>
      </c>
      <c r="K11">
        <v>1.26E-2</v>
      </c>
      <c r="M11" t="s">
        <v>36</v>
      </c>
      <c r="N11" t="s">
        <v>38</v>
      </c>
      <c r="O11">
        <v>0.87609999999999999</v>
      </c>
      <c r="P11">
        <v>0.82110000000000005</v>
      </c>
      <c r="Q11">
        <v>9.2999999999999992E-3</v>
      </c>
    </row>
    <row r="12" spans="1:17" x14ac:dyDescent="0.25">
      <c r="M12" t="s">
        <v>37</v>
      </c>
      <c r="N12" t="s">
        <v>38</v>
      </c>
      <c r="O12">
        <v>0.86419999999999997</v>
      </c>
      <c r="P12">
        <v>0.81</v>
      </c>
      <c r="Q12">
        <v>2.2700000000000001E-2</v>
      </c>
    </row>
    <row r="13" spans="1:17" x14ac:dyDescent="0.25">
      <c r="G13" t="s">
        <v>26</v>
      </c>
      <c r="H13">
        <v>11089</v>
      </c>
      <c r="I13">
        <v>0.92779999999999996</v>
      </c>
      <c r="J13">
        <v>0.88519999999999999</v>
      </c>
      <c r="K13">
        <v>2.47E-2</v>
      </c>
    </row>
    <row r="14" spans="1:17" x14ac:dyDescent="0.25">
      <c r="G14" t="s">
        <v>27</v>
      </c>
      <c r="H14">
        <v>11090</v>
      </c>
      <c r="I14">
        <v>0.92959999999999998</v>
      </c>
      <c r="J14">
        <v>0.88660000000000005</v>
      </c>
      <c r="K14">
        <v>1.4E-2</v>
      </c>
    </row>
    <row r="15" spans="1:17" x14ac:dyDescent="0.25">
      <c r="G15" t="s">
        <v>28</v>
      </c>
      <c r="H15">
        <v>11077</v>
      </c>
      <c r="I15">
        <v>0.93379999999999996</v>
      </c>
      <c r="J15">
        <v>0.89600000000000002</v>
      </c>
      <c r="K15">
        <v>2.75E-2</v>
      </c>
    </row>
    <row r="16" spans="1:17" x14ac:dyDescent="0.25">
      <c r="G16" t="s">
        <v>29</v>
      </c>
      <c r="H16">
        <v>11075</v>
      </c>
      <c r="I16">
        <v>0.93100000000000005</v>
      </c>
      <c r="J16">
        <v>0.89439999999999997</v>
      </c>
      <c r="K16">
        <v>2.1399999999999999E-2</v>
      </c>
    </row>
    <row r="18" spans="7:11" x14ac:dyDescent="0.25">
      <c r="G18" t="s">
        <v>30</v>
      </c>
      <c r="H18">
        <v>11574</v>
      </c>
      <c r="I18">
        <v>0.92620000000000002</v>
      </c>
      <c r="J18">
        <v>0.90620000000000001</v>
      </c>
      <c r="K18">
        <v>7.7999999999999996E-3</v>
      </c>
    </row>
    <row r="19" spans="7:11" x14ac:dyDescent="0.25">
      <c r="G19" t="s">
        <v>31</v>
      </c>
      <c r="H19">
        <v>11573</v>
      </c>
      <c r="I19">
        <v>0.92649999999999999</v>
      </c>
      <c r="J19">
        <v>0.91469999999999996</v>
      </c>
      <c r="K19">
        <v>1.52E-2</v>
      </c>
    </row>
    <row r="20" spans="7:11" x14ac:dyDescent="0.25">
      <c r="G20" t="s">
        <v>32</v>
      </c>
      <c r="H20">
        <v>11576</v>
      </c>
      <c r="I20">
        <v>0.9274</v>
      </c>
      <c r="J20">
        <v>0.89910000000000001</v>
      </c>
      <c r="K20">
        <v>1.95E-2</v>
      </c>
    </row>
    <row r="21" spans="7:11" x14ac:dyDescent="0.25">
      <c r="G21" t="s">
        <v>33</v>
      </c>
      <c r="H21">
        <v>11575</v>
      </c>
      <c r="I21">
        <v>0.93899999999999995</v>
      </c>
      <c r="J21">
        <v>0.88039999999999996</v>
      </c>
      <c r="K21">
        <v>2.9499999999999998E-2</v>
      </c>
    </row>
    <row r="22" spans="7:11" x14ac:dyDescent="0.25">
      <c r="G22" t="s">
        <v>40</v>
      </c>
      <c r="H22">
        <v>13045</v>
      </c>
      <c r="I22">
        <v>0.92610000000000003</v>
      </c>
      <c r="J22">
        <v>0.90859999999999996</v>
      </c>
      <c r="K22">
        <v>1.2E-2</v>
      </c>
    </row>
    <row r="23" spans="7:11" x14ac:dyDescent="0.25">
      <c r="G23" t="s">
        <v>41</v>
      </c>
      <c r="H23">
        <v>13044</v>
      </c>
      <c r="I23">
        <v>0.93200000000000005</v>
      </c>
      <c r="J23">
        <v>0.89470000000000005</v>
      </c>
      <c r="K23">
        <v>0.87409999999999999</v>
      </c>
    </row>
    <row r="25" spans="7:11" x14ac:dyDescent="0.25">
      <c r="G25" t="s">
        <v>43</v>
      </c>
      <c r="H25">
        <v>13650</v>
      </c>
      <c r="I25">
        <v>0.93010000000000004</v>
      </c>
      <c r="J25">
        <v>0.86719999999999997</v>
      </c>
      <c r="K25">
        <v>9.1999999999999998E-3</v>
      </c>
    </row>
    <row r="26" spans="7:11" x14ac:dyDescent="0.25">
      <c r="G26" t="s">
        <v>44</v>
      </c>
      <c r="H26">
        <v>13646</v>
      </c>
      <c r="I26">
        <v>0.92630000000000001</v>
      </c>
      <c r="J26">
        <v>0.88470000000000004</v>
      </c>
      <c r="K26">
        <v>1.5699999999999999E-2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3566-3406-4B9A-85EF-880F367AEB19}">
  <dimension ref="A1:J23"/>
  <sheetViews>
    <sheetView workbookViewId="0">
      <selection activeCell="C34" sqref="C34"/>
    </sheetView>
  </sheetViews>
  <sheetFormatPr defaultRowHeight="15" x14ac:dyDescent="0.25"/>
  <cols>
    <col min="1" max="1" width="13.140625" bestFit="1" customWidth="1"/>
    <col min="2" max="2" width="24" bestFit="1" customWidth="1"/>
    <col min="3" max="3" width="24" customWidth="1"/>
    <col min="4" max="4" width="20.28515625" bestFit="1" customWidth="1"/>
    <col min="5" max="5" width="19.85546875" bestFit="1" customWidth="1"/>
    <col min="6" max="6" width="20.85546875" bestFit="1" customWidth="1"/>
    <col min="7" max="7" width="21.5703125" bestFit="1" customWidth="1"/>
    <col min="9" max="10" width="12.7109375" bestFit="1" customWidth="1"/>
  </cols>
  <sheetData>
    <row r="1" spans="1:10" x14ac:dyDescent="0.25">
      <c r="D1" t="s">
        <v>66</v>
      </c>
      <c r="E1" t="s">
        <v>67</v>
      </c>
      <c r="F1" t="s">
        <v>68</v>
      </c>
      <c r="G1" t="s">
        <v>69</v>
      </c>
    </row>
    <row r="2" spans="1:10" x14ac:dyDescent="0.25">
      <c r="A2" t="s">
        <v>51</v>
      </c>
      <c r="B2" t="s">
        <v>56</v>
      </c>
      <c r="C2" t="s">
        <v>51</v>
      </c>
      <c r="D2">
        <v>1E-3</v>
      </c>
      <c r="E2">
        <v>5.0000000000000001E-4</v>
      </c>
      <c r="F2">
        <v>5.0000000000000001E-3</v>
      </c>
      <c r="G2">
        <v>1E-3</v>
      </c>
    </row>
    <row r="3" spans="1:10" x14ac:dyDescent="0.25">
      <c r="A3" t="s">
        <v>49</v>
      </c>
      <c r="B3" t="s">
        <v>57</v>
      </c>
      <c r="C3" t="s">
        <v>49</v>
      </c>
      <c r="D3">
        <v>0.02</v>
      </c>
      <c r="E3">
        <v>0.02</v>
      </c>
      <c r="F3">
        <v>0.02</v>
      </c>
      <c r="G3">
        <v>0.05</v>
      </c>
    </row>
    <row r="4" spans="1:10" x14ac:dyDescent="0.25">
      <c r="A4" t="s">
        <v>47</v>
      </c>
      <c r="B4" t="s">
        <v>58</v>
      </c>
      <c r="C4" t="s">
        <v>47</v>
      </c>
      <c r="D4">
        <v>64</v>
      </c>
      <c r="E4">
        <v>64</v>
      </c>
      <c r="F4">
        <v>256</v>
      </c>
      <c r="G4">
        <v>32</v>
      </c>
    </row>
    <row r="5" spans="1:10" x14ac:dyDescent="0.25">
      <c r="A5" t="s">
        <v>52</v>
      </c>
      <c r="B5" t="s">
        <v>59</v>
      </c>
      <c r="C5" t="s">
        <v>52</v>
      </c>
      <c r="D5">
        <v>64</v>
      </c>
      <c r="E5">
        <v>96</v>
      </c>
      <c r="F5">
        <v>64</v>
      </c>
      <c r="G5">
        <v>128</v>
      </c>
    </row>
    <row r="6" spans="1:10" x14ac:dyDescent="0.25">
      <c r="A6" t="s">
        <v>48</v>
      </c>
      <c r="B6" t="s">
        <v>60</v>
      </c>
      <c r="C6" t="s">
        <v>48</v>
      </c>
      <c r="D6">
        <v>0.01</v>
      </c>
      <c r="E6">
        <v>0.2</v>
      </c>
      <c r="F6">
        <v>0.05</v>
      </c>
      <c r="G6">
        <v>0.2</v>
      </c>
    </row>
    <row r="7" spans="1:10" x14ac:dyDescent="0.25">
      <c r="A7" t="s">
        <v>53</v>
      </c>
      <c r="B7" t="s">
        <v>61</v>
      </c>
      <c r="C7" t="s">
        <v>53</v>
      </c>
      <c r="D7">
        <v>4</v>
      </c>
      <c r="E7">
        <v>4</v>
      </c>
      <c r="F7">
        <v>2</v>
      </c>
      <c r="G7">
        <v>2</v>
      </c>
    </row>
    <row r="8" spans="1:10" x14ac:dyDescent="0.25">
      <c r="A8" t="s">
        <v>50</v>
      </c>
      <c r="B8" t="s">
        <v>62</v>
      </c>
      <c r="C8" t="s">
        <v>50</v>
      </c>
      <c r="D8" t="s">
        <v>71</v>
      </c>
      <c r="E8" t="s">
        <v>71</v>
      </c>
      <c r="F8" t="s">
        <v>73</v>
      </c>
      <c r="G8" t="s">
        <v>75</v>
      </c>
    </row>
    <row r="9" spans="1:10" x14ac:dyDescent="0.25">
      <c r="A9" t="s">
        <v>45</v>
      </c>
      <c r="B9" t="s">
        <v>63</v>
      </c>
      <c r="C9" t="s">
        <v>45</v>
      </c>
      <c r="D9" t="s">
        <v>46</v>
      </c>
      <c r="E9" t="s">
        <v>46</v>
      </c>
      <c r="F9" t="s">
        <v>46</v>
      </c>
      <c r="G9" t="s">
        <v>46</v>
      </c>
    </row>
    <row r="10" spans="1:10" x14ac:dyDescent="0.25">
      <c r="A10" t="s">
        <v>54</v>
      </c>
      <c r="B10" t="s">
        <v>64</v>
      </c>
      <c r="C10" t="s">
        <v>54</v>
      </c>
      <c r="D10" t="s">
        <v>72</v>
      </c>
      <c r="E10" t="s">
        <v>72</v>
      </c>
      <c r="F10">
        <v>256</v>
      </c>
      <c r="G10">
        <v>256</v>
      </c>
    </row>
    <row r="11" spans="1:10" x14ac:dyDescent="0.25">
      <c r="A11" t="s">
        <v>55</v>
      </c>
      <c r="B11" t="s">
        <v>65</v>
      </c>
      <c r="C11" t="s">
        <v>55</v>
      </c>
      <c r="D11">
        <v>5</v>
      </c>
      <c r="E11">
        <v>5</v>
      </c>
      <c r="F11">
        <v>3</v>
      </c>
      <c r="G11">
        <v>3</v>
      </c>
    </row>
    <row r="12" spans="1:10" x14ac:dyDescent="0.25">
      <c r="C12" t="s">
        <v>80</v>
      </c>
      <c r="D12" t="s">
        <v>76</v>
      </c>
      <c r="E12" t="s">
        <v>77</v>
      </c>
      <c r="F12" t="s">
        <v>78</v>
      </c>
      <c r="G12" t="s">
        <v>79</v>
      </c>
      <c r="I12" t="s">
        <v>82</v>
      </c>
      <c r="J12" t="s">
        <v>83</v>
      </c>
    </row>
    <row r="13" spans="1:10" x14ac:dyDescent="0.25">
      <c r="A13" t="s">
        <v>70</v>
      </c>
      <c r="C13">
        <v>1</v>
      </c>
      <c r="D13">
        <v>1.1043000000000001</v>
      </c>
      <c r="E13">
        <v>0.92910000000000004</v>
      </c>
      <c r="F13">
        <v>0.89080000000000004</v>
      </c>
      <c r="G13">
        <v>0.92200000000000004</v>
      </c>
      <c r="I13">
        <f>E13-D13</f>
        <v>-0.17520000000000002</v>
      </c>
      <c r="J13">
        <f>G13-F13</f>
        <v>3.1200000000000006E-2</v>
      </c>
    </row>
    <row r="14" spans="1:10" x14ac:dyDescent="0.25">
      <c r="C14">
        <v>2</v>
      </c>
      <c r="D14">
        <v>1.0034000000000001</v>
      </c>
      <c r="E14">
        <v>0.94350000000000001</v>
      </c>
      <c r="F14">
        <v>0.88590000000000002</v>
      </c>
      <c r="G14">
        <v>0.92059999999999997</v>
      </c>
      <c r="I14">
        <f t="shared" ref="I14:I17" si="0">E14-D14</f>
        <v>-5.9900000000000064E-2</v>
      </c>
      <c r="J14">
        <f t="shared" ref="J14:J17" si="1">G14-F14</f>
        <v>3.4699999999999953E-2</v>
      </c>
    </row>
    <row r="15" spans="1:10" x14ac:dyDescent="0.25">
      <c r="C15">
        <v>3</v>
      </c>
      <c r="D15">
        <v>0.92</v>
      </c>
      <c r="E15">
        <v>0.91200000000000003</v>
      </c>
      <c r="F15">
        <v>0.90949999999999998</v>
      </c>
      <c r="G15">
        <v>0.92579999999999996</v>
      </c>
      <c r="I15">
        <f t="shared" si="0"/>
        <v>-8.0000000000000071E-3</v>
      </c>
      <c r="J15">
        <f t="shared" si="1"/>
        <v>1.6299999999999981E-2</v>
      </c>
    </row>
    <row r="16" spans="1:10" x14ac:dyDescent="0.25">
      <c r="C16">
        <v>4</v>
      </c>
      <c r="D16">
        <v>1.1065</v>
      </c>
      <c r="E16">
        <v>0.9506</v>
      </c>
      <c r="F16">
        <v>0.86499999999999999</v>
      </c>
      <c r="G16">
        <v>0.90659999999999996</v>
      </c>
      <c r="I16">
        <f t="shared" si="0"/>
        <v>-0.15590000000000004</v>
      </c>
      <c r="J16">
        <f t="shared" si="1"/>
        <v>4.159999999999997E-2</v>
      </c>
    </row>
    <row r="17" spans="1:10" x14ac:dyDescent="0.25">
      <c r="C17">
        <v>5</v>
      </c>
      <c r="D17">
        <v>1.0674999999999999</v>
      </c>
      <c r="E17">
        <v>0.96750000000000003</v>
      </c>
      <c r="F17">
        <v>0.81830000000000003</v>
      </c>
      <c r="G17">
        <v>0.94130000000000003</v>
      </c>
      <c r="I17">
        <f t="shared" si="0"/>
        <v>-9.9999999999999867E-2</v>
      </c>
      <c r="J17">
        <f t="shared" si="1"/>
        <v>0.123</v>
      </c>
    </row>
    <row r="18" spans="1:10" x14ac:dyDescent="0.25">
      <c r="C18" t="s">
        <v>81</v>
      </c>
      <c r="D18">
        <f>ROUND(AVERAGE(D13:D17),4)</f>
        <v>1.0403</v>
      </c>
      <c r="E18">
        <f t="shared" ref="E18:G18" si="2">ROUND(AVERAGE(E13:E17),4)</f>
        <v>0.9405</v>
      </c>
      <c r="F18">
        <f t="shared" si="2"/>
        <v>0.87390000000000001</v>
      </c>
      <c r="G18">
        <f t="shared" si="2"/>
        <v>0.92330000000000001</v>
      </c>
    </row>
    <row r="19" spans="1:10" x14ac:dyDescent="0.25">
      <c r="A19" t="s">
        <v>74</v>
      </c>
      <c r="D19">
        <v>10967</v>
      </c>
      <c r="E19">
        <v>11579</v>
      </c>
      <c r="F19">
        <v>10968</v>
      </c>
      <c r="G19">
        <v>11040</v>
      </c>
      <c r="I19">
        <f>AVERAGE(I13:I17)</f>
        <v>-9.98E-2</v>
      </c>
      <c r="J19">
        <f>AVERAGE(J13:J17)</f>
        <v>4.935999999999998E-2</v>
      </c>
    </row>
    <row r="20" spans="1:10" x14ac:dyDescent="0.25">
      <c r="I20">
        <f>_xlfn.STDEV.S(I13:I17)</f>
        <v>6.8650673703904763E-2</v>
      </c>
      <c r="J20">
        <f>_xlfn.STDEV.S(J13:J17)</f>
        <v>4.219221492171276E-2</v>
      </c>
    </row>
    <row r="21" spans="1:10" x14ac:dyDescent="0.25">
      <c r="I21">
        <f>I19/(I20/SQRT(5))</f>
        <v>-3.2506539574102677</v>
      </c>
      <c r="J21">
        <f>J19/(J20/SQRT(5))</f>
        <v>2.6159403002232597</v>
      </c>
    </row>
    <row r="23" spans="1:10" x14ac:dyDescent="0.25">
      <c r="I23">
        <f>_xlfn.T.DIST(I21,4,TRUE)</f>
        <v>1.567817356979679E-2</v>
      </c>
      <c r="J23">
        <f>_xlfn.T.DIST(-J21,4,TRUE)</f>
        <v>2.9525211334148246E-2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ESOL_5_fold</vt:lpstr>
      <vt:lpstr>Clintox_5_fold</vt:lpstr>
      <vt:lpstr>Best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Naidu</dc:creator>
  <cp:lastModifiedBy>Aaron Naidu</cp:lastModifiedBy>
  <dcterms:created xsi:type="dcterms:W3CDTF">2025-07-22T16:26:23Z</dcterms:created>
  <dcterms:modified xsi:type="dcterms:W3CDTF">2025-08-18T11:41:59Z</dcterms:modified>
</cp:coreProperties>
</file>