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A517423D-5E3F-4779-8C24-78653566C6AF}" xr6:coauthVersionLast="47" xr6:coauthVersionMax="47" xr10:uidLastSave="{00000000-0000-0000-0000-000000000000}"/>
  <bookViews>
    <workbookView xWindow="-120" yWindow="-120" windowWidth="29040" windowHeight="15840" tabRatio="704" firstSheet="2" activeTab="8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  <sheet name="SimCLR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1" l="1"/>
  <c r="H18" i="11"/>
  <c r="H20" i="10"/>
  <c r="H19" i="10"/>
  <c r="C13" i="12"/>
  <c r="B13" i="12"/>
  <c r="C12" i="12"/>
  <c r="B12" i="12"/>
  <c r="C75" i="11"/>
  <c r="B75" i="11"/>
  <c r="C74" i="11"/>
  <c r="B74" i="11"/>
  <c r="G68" i="10"/>
  <c r="C80" i="10"/>
  <c r="B80" i="10"/>
  <c r="C79" i="10"/>
  <c r="B79" i="10"/>
  <c r="K13" i="11"/>
  <c r="J13" i="11"/>
  <c r="K12" i="11"/>
  <c r="J12" i="11"/>
  <c r="M18" i="10"/>
  <c r="M17" i="10"/>
  <c r="O13" i="10"/>
  <c r="N13" i="10"/>
  <c r="O12" i="10"/>
  <c r="N12" i="10"/>
  <c r="C27" i="4"/>
  <c r="B27" i="4"/>
  <c r="C26" i="4"/>
  <c r="B26" i="4"/>
  <c r="G13" i="11"/>
  <c r="F13" i="11"/>
  <c r="G12" i="11"/>
  <c r="F12" i="11"/>
  <c r="K13" i="10"/>
  <c r="J13" i="10"/>
  <c r="K12" i="10"/>
  <c r="J12" i="10"/>
  <c r="G13" i="4"/>
  <c r="F13" i="4"/>
  <c r="G12" i="4"/>
  <c r="F12" i="4"/>
  <c r="B25" i="11"/>
  <c r="C107" i="11"/>
  <c r="B107" i="11"/>
  <c r="C106" i="11"/>
  <c r="B106" i="11"/>
  <c r="C98" i="11"/>
  <c r="B98" i="11"/>
  <c r="C97" i="11"/>
  <c r="B97" i="11"/>
  <c r="C84" i="11"/>
  <c r="B84" i="11"/>
  <c r="C83" i="11"/>
  <c r="B83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7" i="10"/>
  <c r="B107" i="10"/>
  <c r="C106" i="10"/>
  <c r="B106" i="10"/>
  <c r="C98" i="10"/>
  <c r="B98" i="10"/>
  <c r="C97" i="10"/>
  <c r="B97" i="10"/>
  <c r="C89" i="10"/>
  <c r="B89" i="10"/>
  <c r="C88" i="10"/>
  <c r="B88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<sst xmlns="http://schemas.openxmlformats.org/spreadsheetml/2006/main" count="248" uniqueCount="42">
  <si>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</si>
  <si>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</si>
  <si>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</si>
  <si>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</si>
  <si>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</si>
  <si>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</si>
  <si>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</si>
  <si>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</si>
  <si>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</si>
  <si>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</si>
  <si>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</si>
  <si>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</si>
  <si>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</si>
  <si>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</si>
  <si>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</si>
  <si>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</si>
  <si>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</si>
  <si>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</si>
  <si>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</si>
  <si>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</si>
  <si>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</si>
  <si>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</si>
  <si>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</si>
  <si>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</si>
  <si>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</si>
  <si>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</si>
  <si>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</si>
  <si>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</si>
  <si>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</si>
  <si>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</si>
  <si>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</si>
  <si>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</si>
  <si>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</si>
  <si>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</si>
  <si>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</si>
  <si>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</si>
  <si>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</si>
  <si>
    <t>Multiclass</t>
  </si>
  <si>
    <t>TotalSegmentator</t>
  </si>
  <si>
    <t>MultiClass</t>
  </si>
  <si>
    <t>vs SimCLR</t>
  </si>
  <si>
    <t>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</si>
</sst>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</cellXfs>
  <cellStyles count="1">
    <cellStyle name="Normal" xfId="0" builtinId="0"/>
  </cellStyles>
  <dxfs count="143"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Contrastive'!$B$79,'Class-Based Contrastive'!$B$88,'Class-Based Contrastive'!$B$97,'Class-Based Contrastive'!$B$106,'Class-Based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0.54413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Contrastive'!$C$79,'Class-Based Contrastive'!$C$88,'Class-Based Contrastive'!$C$97,'Class-Based Contrastive'!$C$106,'Class-Based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10.45936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Contrastive'!$B$24,'Scan-Based Contrastive'!$B$33,'Scan-Based Contrastive'!$B$42,'Scan-Based Contrastive'!$B$51,'Scan-Based Contrastive'!$B$60,'Scan-Based Contrastive'!$B$74,'Scan-Based Contrastive'!$B$83,'Scan-Based Contrastive'!$B$97,'Scan-Based Contrastive'!$B$106)</c:f>
              <c:numCache>
                <c:formatCode>General</c:formatCode>
                <c:ptCount val="9"/>
                <c:pt idx="0">
                  <c:v>0.23905999999999999</c:v>
                </c:pt>
                <c:pt idx="1">
                  <c:v>0.25678000000000001</c:v>
                </c:pt>
                <c:pt idx="2">
                  <c:v>0.24837999999999999</c:v>
                </c:pt>
                <c:pt idx="3">
                  <c:v>0.44169999999999998</c:v>
                </c:pt>
                <c:pt idx="4">
                  <c:v>0.58692</c:v>
                </c:pt>
                <c:pt idx="5">
                  <c:v>0.51794000000000007</c:v>
                </c:pt>
                <c:pt idx="6">
                  <c:v>0.66886000000000001</c:v>
                </c:pt>
                <c:pt idx="7">
                  <c:v>0.88240999999999992</c:v>
                </c:pt>
                <c:pt idx="8">
                  <c:v>0.89641999999999999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3B0-9721-6397E74D1BA6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3B0-9721-6397E74D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Contrastive'!$C$24,'Scan-Based Contrastive'!$C$33,'Scan-Based Contrastive'!$C$42,'Scan-Based Contrastive'!$C$51,'Scan-Based Contrastive'!$C$60,'Scan-Based Contrastive'!$C$74,'Scan-Based Contrastive'!$C$83,'Scan-Based Contrastive'!$C$97,'Scan-Based Contrastive'!$C$106)</c:f>
              <c:numCache>
                <c:formatCode>General</c:formatCode>
                <c:ptCount val="9"/>
                <c:pt idx="0">
                  <c:v>47.92266</c:v>
                </c:pt>
                <c:pt idx="1">
                  <c:v>47.777740000000001</c:v>
                </c:pt>
                <c:pt idx="2">
                  <c:v>36.315620000000003</c:v>
                </c:pt>
                <c:pt idx="3">
                  <c:v>15.498899999999997</c:v>
                </c:pt>
                <c:pt idx="4">
                  <c:v>21.146639999999998</c:v>
                </c:pt>
                <c:pt idx="5">
                  <c:v>12.64461</c:v>
                </c:pt>
                <c:pt idx="6">
                  <c:v>9.0637600000000003</c:v>
                </c:pt>
                <c:pt idx="7">
                  <c:v>9.4852499999999988</c:v>
                </c:pt>
                <c:pt idx="8">
                  <c:v>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B9D-B1BE-1F43EC23FCB1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B9D-B1BE-1F43EC2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44</xdr:row>
      <xdr:rowOff>185737</xdr:rowOff>
    </xdr:from>
    <xdr:to>
      <xdr:col>10</xdr:col>
      <xdr:colOff>704850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45</xdr:row>
      <xdr:rowOff>57150</xdr:rowOff>
    </xdr:from>
    <xdr:to>
      <xdr:col>15</xdr:col>
      <xdr:colOff>438150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0</xdr:rowOff>
    </xdr:from>
    <xdr:to>
      <xdr:col>9</xdr:col>
      <xdr:colOff>1133474</xdr:colOff>
      <xdr:row>88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452D-0C91-48E5-BCCA-22298AC4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73</xdr:row>
      <xdr:rowOff>171450</xdr:rowOff>
    </xdr:from>
    <xdr:to>
      <xdr:col>15</xdr:col>
      <xdr:colOff>511175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D969-3FE8-4C56-A8EA-42FA275B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135" dataDxfId="133" headerRowBorderDxfId="134" tableBorderDxfId="132" totalsRowBorderDxfId="131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130"/>
    <tableColumn id="2" xr3:uid="{B52C5269-D4F5-4A70-B777-1E33D04ADC40}" name="Dice Score" dataDxfId="129"/>
    <tableColumn id="3" xr3:uid="{20F26483-B3FE-4F1C-8A70-7A3CD6658F5F}" name="Hausdorff Distance" dataDxfId="1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27" dataDxfId="125" headerRowBorderDxfId="126" tableBorderDxfId="124" totalsRowBorderDxfId="123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22"/>
    <tableColumn id="2" xr3:uid="{0BD294F6-5AE6-4C51-AA1E-C0082EDBF068}" name="Dice Score" dataDxfId="121"/>
    <tableColumn id="3" xr3:uid="{BCB271B5-CA6D-4698-84A9-5C414BA2039C}" name="Hausdorff Distance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19" dataDxfId="117" headerRowBorderDxfId="118" tableBorderDxfId="116" totalsRowBorderDxfId="115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14"/>
    <tableColumn id="2" xr3:uid="{FDFE7725-A109-42E9-9D36-FB6E7851F5AA}" name="Dice Score" dataDxfId="113"/>
    <tableColumn id="3" xr3:uid="{FCE2B995-C997-4072-817E-1F89D4BF5E05}" name="Hausdorff Distance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11" dataDxfId="109" headerRowBorderDxfId="110" tableBorderDxfId="108" totalsRowBorderDxfId="107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06"/>
    <tableColumn id="2" xr3:uid="{8AA33A74-4033-4307-9039-21C28EA58802}" name="Dice Score" dataDxfId="105"/>
    <tableColumn id="3" xr3:uid="{0EB4CD20-1D14-47DC-8D82-310CBBEAE9FF}" name="Hausdorff Distance" dataDxfId="1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8" totalsRowShown="0" headerRowDxfId="103" dataDxfId="101" headerRowBorderDxfId="102" tableBorderDxfId="100" totalsRowBorderDxfId="99">
  <autoFilter ref="A68:C78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98"/>
    <tableColumn id="2" xr3:uid="{79BDC265-4F0D-4265-86B8-ADA88F408442}" name="Dice Score" dataDxfId="97"/>
    <tableColumn id="3" xr3:uid="{453BB242-4868-402B-8F1F-6E493000904A}" name="Hausdorff Distance" data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82:C87" totalsRowShown="0" headerRowDxfId="95" dataDxfId="93" headerRowBorderDxfId="94" tableBorderDxfId="92" totalsRowBorderDxfId="91">
  <autoFilter ref="A82:C87" xr:uid="{FB3D17D9-D339-47F8-AE23-B965BE06A9D9}"/>
  <sortState xmlns:xlrd2="http://schemas.microsoft.com/office/spreadsheetml/2017/richdata2" ref="A83:C87">
    <sortCondition ref="A82:A87"/>
  </sortState>
  <tableColumns count="3">
    <tableColumn id="1" xr3:uid="{8E40B4C8-E8D8-4445-AE8F-45E6981ACCCB}" name="Iteration" dataDxfId="90"/>
    <tableColumn id="2" xr3:uid="{03EF7E1D-4E84-4277-AFA3-9FAC73C3B863}" name="Dice Score" dataDxfId="89"/>
    <tableColumn id="3" xr3:uid="{2E371E02-7A45-45AF-83D7-9C4DFC79AB67}" name="Hausdorff Distance" dataDxfId="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91:C96" totalsRowShown="0" headerRowDxfId="87" dataDxfId="85" headerRowBorderDxfId="86" tableBorderDxfId="84" totalsRowBorderDxfId="83">
  <autoFilter ref="A91:C96" xr:uid="{F7368D22-A06D-4B72-B654-01A01CEAF95C}"/>
  <sortState xmlns:xlrd2="http://schemas.microsoft.com/office/spreadsheetml/2017/richdata2" ref="A92:C96">
    <sortCondition ref="A91:A96"/>
  </sortState>
  <tableColumns count="3">
    <tableColumn id="1" xr3:uid="{6BB25DF0-D880-4C0B-93BE-F7F9A3B6AB6D}" name="Iteration" dataDxfId="82"/>
    <tableColumn id="2" xr3:uid="{7C3B009D-A37F-4F73-BF8A-6E2A33601767}" name="Dice Score" dataDxfId="81"/>
    <tableColumn id="3" xr3:uid="{77CA1267-1C45-431C-9D00-B4517CC1A023}" name="Hausdorff Distance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100:C105" totalsRowShown="0" headerRowDxfId="79" dataDxfId="77" headerRowBorderDxfId="78" tableBorderDxfId="76" totalsRowBorderDxfId="75">
  <autoFilter ref="A100:C105" xr:uid="{190D55FA-75ED-4099-A0AC-FD5E678DC527}"/>
  <sortState xmlns:xlrd2="http://schemas.microsoft.com/office/spreadsheetml/2017/richdata2" ref="A101:C105">
    <sortCondition ref="A100:A105"/>
  </sortState>
  <tableColumns count="3">
    <tableColumn id="1" xr3:uid="{0BE1EE52-19DF-4EB4-A63E-05E9C7387FCE}" name="Iteration" dataDxfId="74"/>
    <tableColumn id="2" xr3:uid="{EF38483A-B881-4DFC-A970-C1C616E338CF}" name="Dice Score" dataDxfId="73"/>
    <tableColumn id="3" xr3:uid="{235F26A7-377E-46B0-A522-629FB35CE45E}" name="Hausdorff Distance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71" dataDxfId="69" headerRowBorderDxfId="70" tableBorderDxfId="68" totalsRowBorderDxfId="67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66"/>
    <tableColumn id="2" xr3:uid="{8FDB03A6-76C2-4600-8489-35C46F2DA9A2}" name="Dice Score" dataDxfId="65"/>
    <tableColumn id="3" xr3:uid="{A41D579A-33CE-4B5B-81C2-F7B8415EA336}" name="Hausdorff Distance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63" dataDxfId="61" headerRowBorderDxfId="62" tableBorderDxfId="60" totalsRowBorderDxfId="59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58"/>
    <tableColumn id="2" xr3:uid="{257FE13F-90B0-4E7F-84EA-3FA1DF74F7CB}" name="Dice Score" dataDxfId="57"/>
    <tableColumn id="3" xr3:uid="{DE5F4771-E359-46A1-B6F2-FBB5418DBCFB}" name="Hausdorff Distance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9BCC6B-04ED-4952-B1D7-2567CD1EEE8D}" name="Table13417" displayName="Table13417" ref="E1:G13" totalsRowShown="0">
  <autoFilter ref="E1:G13" xr:uid="{9E9BCC6B-04ED-4952-B1D7-2567CD1EEE8D}"/>
  <tableColumns count="3">
    <tableColumn id="1" xr3:uid="{5B9086A6-00ED-41FC-BE83-E23F8207261A}" name="Iteration"/>
    <tableColumn id="2" xr3:uid="{EA740B8A-069C-4E32-8432-C65F4BE14C4A}" name="Dice Score"/>
    <tableColumn id="3" xr3:uid="{4BE36152-5AD7-480C-98BA-2EC942D4479B}" name="Hausdorff Distanc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55" dataDxfId="53" headerRowBorderDxfId="54" tableBorderDxfId="52" totalsRowBorderDxfId="51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50"/>
    <tableColumn id="2" xr3:uid="{9975496E-D29C-4B59-B663-811B515C87BC}" name="Dice Score" dataDxfId="49"/>
    <tableColumn id="3" xr3:uid="{9AB8C43F-C7E6-4A40-A980-63B57E5BCB3A}" name="Hausdorff Distance" dataDxfId="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47" dataDxfId="45" headerRowBorderDxfId="46" tableBorderDxfId="44" totalsRowBorderDxfId="43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42"/>
    <tableColumn id="2" xr3:uid="{4C2FAD98-E434-492D-8418-3160E738D28A}" name="Dice Score" dataDxfId="41"/>
    <tableColumn id="3" xr3:uid="{F74DAC32-9886-460E-815B-1BDD2FFAD405}" name="Hausdorff Distance" dataDxfId="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39" dataDxfId="37" headerRowBorderDxfId="38" tableBorderDxfId="36" totalsRowBorderDxfId="35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34"/>
    <tableColumn id="2" xr3:uid="{F82397EE-88A3-40F6-836E-9E40941060F5}" name="Dice Score" dataDxfId="33"/>
    <tableColumn id="3" xr3:uid="{AD7759CE-AF8B-4E3E-B459-02A928FC4F39}" name="Hausdorff Distance" dataDxfId="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73" totalsRowShown="0" headerRowDxfId="31" dataDxfId="29" headerRowBorderDxfId="30" tableBorderDxfId="28" totalsRowBorderDxfId="27">
  <autoFilter ref="A63:C73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26"/>
    <tableColumn id="2" xr3:uid="{E0B6645D-B230-4295-80E4-EFA9DA6B436A}" name="Dice Score" dataDxfId="25"/>
    <tableColumn id="3" xr3:uid="{E105A377-DB01-4DCD-9EB0-409736A5AF26}" name="Hausdorff Distance" dataDxfId="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7:C82" totalsRowShown="0" headerRowDxfId="23" dataDxfId="21" headerRowBorderDxfId="22" tableBorderDxfId="20" totalsRowBorderDxfId="19">
  <autoFilter ref="A77:C82" xr:uid="{8213FF16-18D0-475A-8905-EAA5F8772E87}"/>
  <sortState xmlns:xlrd2="http://schemas.microsoft.com/office/spreadsheetml/2017/richdata2" ref="A78:C82">
    <sortCondition ref="A77:A82"/>
  </sortState>
  <tableColumns count="3">
    <tableColumn id="1" xr3:uid="{FC7AF66C-1D33-4794-A392-30E2A04202FA}" name="Iteration" dataDxfId="18"/>
    <tableColumn id="2" xr3:uid="{04489E56-FA6B-4E7E-B842-8B24E2A21DB0}" name="Dice Score" dataDxfId="17"/>
    <tableColumn id="3" xr3:uid="{5F966FED-658B-4605-8BCE-271816C165A8}" name="Hausdorff Distance" dataDxfId="1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6:C96" totalsRowShown="0" headerRowDxfId="15" dataDxfId="13" headerRowBorderDxfId="14" tableBorderDxfId="12" totalsRowBorderDxfId="11">
  <autoFilter ref="A86:C96" xr:uid="{7F68CA3E-7DC2-4A18-9DAF-29568DB415CC}"/>
  <sortState xmlns:xlrd2="http://schemas.microsoft.com/office/spreadsheetml/2017/richdata2" ref="A87:C96">
    <sortCondition ref="A86:A96"/>
  </sortState>
  <tableColumns count="3">
    <tableColumn id="1" xr3:uid="{1A31E0C1-D4B8-4568-A44D-8D04BD44783A}" name="Iteration" dataDxfId="10"/>
    <tableColumn id="2" xr3:uid="{416F10C1-B76C-4601-B65B-40A110D3DD55}" name="Dice Score" dataDxfId="9"/>
    <tableColumn id="3" xr3:uid="{5F8FAE4E-8291-4937-AE7A-337ED4424B21}" name="Hausdorff Distanc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100:C105" totalsRowShown="0" headerRowDxfId="7" dataDxfId="5" headerRowBorderDxfId="6" tableBorderDxfId="4" totalsRowBorderDxfId="3">
  <autoFilter ref="A100:C105" xr:uid="{730F46C0-54DE-4909-9958-221A376E3F3B}"/>
  <sortState xmlns:xlrd2="http://schemas.microsoft.com/office/spreadsheetml/2017/richdata2" ref="A101:C105">
    <sortCondition ref="A100:A105"/>
  </sortState>
  <tableColumns count="3">
    <tableColumn id="1" xr3:uid="{20A333EC-E398-4A1A-A4A0-BE461E976A4E}" name="Iteration" dataDxfId="2"/>
    <tableColumn id="2" xr3:uid="{7053D4D9-DB8B-4FAA-B15D-63C7F0EBE19C}" name="Dice Score" dataDxfId="1"/>
    <tableColumn id="3" xr3:uid="{E11197D4-30F5-49DF-893D-E7826C383D38}" name="Hausdorff Distanc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6CCC99-648F-461B-AFA7-49FBDAF75C8C}" name="Table13418" displayName="Table13418" ref="A15:C27" totalsRowShown="0">
  <autoFilter ref="A15:C27" xr:uid="{FF6CCC99-648F-461B-AFA7-49FBDAF75C8C}"/>
  <tableColumns count="3">
    <tableColumn id="1" xr3:uid="{9F5D598E-5452-4D6A-9A3B-D3EE86BDC1A6}" name="Iteration"/>
    <tableColumn id="2" xr3:uid="{E860D05E-5AF9-49FD-BA40-411854D60F38}" name="Dice Score"/>
    <tableColumn id="3" xr3:uid="{62D4D843-F506-4B26-8494-8D10ADDA56A1}" name="Hausdorff Dist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142" headerRowBorderDxfId="141" tableBorderDxfId="140" totalsRowBorderDxfId="139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138"/>
    <tableColumn id="2" xr3:uid="{43609D64-12B8-4DF5-931F-CCF49D5D9098}" name="Dice Score" dataDxfId="137"/>
    <tableColumn id="3" xr3:uid="{66CB39D6-3550-4519-BE05-163BBF18DE22}" name="Hausdorff Distance" dataDxfId="1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E4C0-4CF0-4381-B80F-8E9FC582ED4A}">
  <dimension ref="A1:C13"/>
  <sheetViews>
    <sheetView workbookViewId="0">
      <selection activeCell="J4" sqref="J4"/>
    </sheetView>
  </sheetViews>
  <sheetFormatPr defaultRowHeight="15" x14ac:dyDescent="0.25"/>
  <cols>
    <col min="1" max="1" width="21.140625" customWidth="1"/>
    <col min="2" max="2" width="17.42578125" customWidth="1"/>
    <col min="3" max="3" width="27.140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>
        <v>0.86780000000000002</v>
      </c>
      <c r="C2" s="4">
        <v>12.1632</v>
      </c>
    </row>
    <row r="3" spans="1:3" x14ac:dyDescent="0.25">
      <c r="A3" s="5">
        <v>2</v>
      </c>
      <c r="B3" s="6">
        <v>0.85860000000000003</v>
      </c>
      <c r="C3" s="6">
        <v>9.1182999999999996</v>
      </c>
    </row>
    <row r="4" spans="1:3" x14ac:dyDescent="0.25">
      <c r="A4" s="3">
        <v>3</v>
      </c>
      <c r="B4" s="4">
        <v>0.85660000000000003</v>
      </c>
      <c r="C4" s="4">
        <v>18.5596</v>
      </c>
    </row>
    <row r="5" spans="1:3" x14ac:dyDescent="0.25">
      <c r="A5" s="5">
        <v>4</v>
      </c>
      <c r="B5" s="6">
        <v>0.85670000000000002</v>
      </c>
      <c r="C5" s="6">
        <v>12.710800000000001</v>
      </c>
    </row>
    <row r="6" spans="1:3" x14ac:dyDescent="0.25">
      <c r="A6" s="3">
        <v>5</v>
      </c>
      <c r="B6" s="4">
        <v>0.86629999999999996</v>
      </c>
      <c r="C6" s="4">
        <v>11.8652</v>
      </c>
    </row>
    <row r="7" spans="1:3" x14ac:dyDescent="0.25">
      <c r="A7" s="5">
        <v>6</v>
      </c>
      <c r="B7" s="6">
        <v>0.87039999999999995</v>
      </c>
      <c r="C7" s="6">
        <v>10.9549</v>
      </c>
    </row>
    <row r="8" spans="1:3" x14ac:dyDescent="0.25">
      <c r="A8" s="3">
        <v>7</v>
      </c>
      <c r="B8" s="4">
        <v>0.86460000000000004</v>
      </c>
      <c r="C8" s="4">
        <v>14.4651</v>
      </c>
    </row>
    <row r="9" spans="1:3" x14ac:dyDescent="0.25">
      <c r="A9" s="5">
        <v>8</v>
      </c>
      <c r="B9" s="6">
        <v>0.87390000000000001</v>
      </c>
      <c r="C9" s="6">
        <v>14.828900000000001</v>
      </c>
    </row>
    <row r="10" spans="1:3" x14ac:dyDescent="0.25">
      <c r="A10" s="3">
        <v>9</v>
      </c>
      <c r="B10" s="4">
        <v>0.87029999999999996</v>
      </c>
      <c r="C10" s="4">
        <v>11.159800000000001</v>
      </c>
    </row>
    <row r="11" spans="1:3" x14ac:dyDescent="0.25">
      <c r="A11" s="5">
        <v>10</v>
      </c>
      <c r="B11" s="6">
        <v>0.86370000000000002</v>
      </c>
      <c r="C11" s="6">
        <v>10.111700000000001</v>
      </c>
    </row>
    <row r="12" spans="1:3" x14ac:dyDescent="0.25">
      <c r="A12" s="3" t="s">
        <v>3</v>
      </c>
      <c r="B12" s="4">
        <f>AVERAGE(B2:B11)</f>
        <v>0.86489000000000016</v>
      </c>
      <c r="C12" s="4">
        <f t="shared" ref="C12" si="0">AVERAGE(C2:C11)</f>
        <v>12.59375</v>
      </c>
    </row>
    <row r="13" spans="1:3" x14ac:dyDescent="0.25">
      <c r="A13" s="5" t="s">
        <v>6</v>
      </c>
      <c r="B13" s="6">
        <f>_xlfn.STDEV.S(B2:B11)</f>
        <v>6.0381104476299168E-3</v>
      </c>
      <c r="C13" s="6">
        <f t="shared" ref="C13" si="1">_xlfn.STDEV.S(C2:C11)</f>
        <v>2.7447007225034796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G28"/>
  <sheetViews>
    <sheetView workbookViewId="0">
      <selection activeCell="B12" sqref="B12:C12"/>
    </sheetView>
  </sheetViews>
  <sheetFormatPr defaultRowHeight="15" x14ac:dyDescent="0.25"/>
  <cols>
    <col min="1" max="3" width="18.7109375" customWidth="1"/>
    <col min="5" max="5" width="18.85546875" customWidth="1"/>
    <col min="6" max="6" width="19.8554687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0.80830000000000002</v>
      </c>
      <c r="C2">
        <v>12.4811</v>
      </c>
      <c r="E2">
        <v>1</v>
      </c>
      <c r="F2">
        <v>0.86519999999999997</v>
      </c>
      <c r="G2">
        <v>13.8056</v>
      </c>
    </row>
    <row r="3" spans="1:7" x14ac:dyDescent="0.25">
      <c r="A3">
        <v>2</v>
      </c>
      <c r="B3">
        <v>0.84889999999999999</v>
      </c>
      <c r="C3">
        <v>18.1188</v>
      </c>
      <c r="E3">
        <v>2</v>
      </c>
    </row>
    <row r="4" spans="1:7" x14ac:dyDescent="0.25">
      <c r="A4">
        <v>3</v>
      </c>
      <c r="B4">
        <v>0.82089999999999996</v>
      </c>
      <c r="C4">
        <v>14.4457</v>
      </c>
      <c r="E4">
        <v>3</v>
      </c>
      <c r="F4">
        <v>0.84040000000000004</v>
      </c>
      <c r="G4">
        <v>22.534199999999998</v>
      </c>
    </row>
    <row r="5" spans="1:7" x14ac:dyDescent="0.25">
      <c r="A5">
        <v>4</v>
      </c>
      <c r="B5">
        <v>0.90239999999999998</v>
      </c>
      <c r="C5">
        <v>9.4281000000000006</v>
      </c>
      <c r="E5">
        <v>4</v>
      </c>
      <c r="F5">
        <v>0.83109999999999995</v>
      </c>
      <c r="G5">
        <v>10.5815</v>
      </c>
    </row>
    <row r="6" spans="1:7" x14ac:dyDescent="0.25">
      <c r="A6">
        <v>5</v>
      </c>
      <c r="B6">
        <v>0.8972</v>
      </c>
      <c r="C6">
        <v>11.369199999999999</v>
      </c>
      <c r="E6">
        <v>5</v>
      </c>
      <c r="F6">
        <v>0.81859999999999999</v>
      </c>
      <c r="G6">
        <v>16.326799999999999</v>
      </c>
    </row>
    <row r="7" spans="1:7" x14ac:dyDescent="0.25">
      <c r="A7">
        <v>6</v>
      </c>
      <c r="B7">
        <v>0.81379999999999997</v>
      </c>
      <c r="C7">
        <v>14.436400000000001</v>
      </c>
      <c r="E7">
        <v>6</v>
      </c>
    </row>
    <row r="8" spans="1:7" x14ac:dyDescent="0.25">
      <c r="A8">
        <v>7</v>
      </c>
      <c r="B8">
        <v>0.87390000000000001</v>
      </c>
      <c r="C8">
        <v>11.395</v>
      </c>
      <c r="E8">
        <v>7</v>
      </c>
      <c r="F8">
        <v>0.83789999999999998</v>
      </c>
      <c r="G8">
        <v>16.613800000000001</v>
      </c>
    </row>
    <row r="9" spans="1:7" x14ac:dyDescent="0.25">
      <c r="A9">
        <v>8</v>
      </c>
      <c r="B9">
        <v>0.86070000000000002</v>
      </c>
      <c r="C9">
        <v>12.7692</v>
      </c>
      <c r="E9">
        <v>8</v>
      </c>
      <c r="F9">
        <v>0.75560000000000005</v>
      </c>
      <c r="G9">
        <v>16.8384</v>
      </c>
    </row>
    <row r="10" spans="1:7" x14ac:dyDescent="0.25">
      <c r="A10">
        <v>9</v>
      </c>
      <c r="B10">
        <v>0.88460000000000005</v>
      </c>
      <c r="C10">
        <v>10.6675</v>
      </c>
      <c r="E10">
        <v>9</v>
      </c>
    </row>
    <row r="11" spans="1:7" x14ac:dyDescent="0.25">
      <c r="A11">
        <v>10</v>
      </c>
      <c r="B11">
        <v>0.89</v>
      </c>
      <c r="C11">
        <v>12.586499999999999</v>
      </c>
      <c r="E11">
        <v>10</v>
      </c>
      <c r="F11">
        <v>0.78810000000000002</v>
      </c>
      <c r="G11">
        <v>25.437200000000001</v>
      </c>
    </row>
    <row r="12" spans="1:7" x14ac:dyDescent="0.25">
      <c r="A12" t="s">
        <v>3</v>
      </c>
      <c r="B12">
        <f>AVERAGE(B2:B11)</f>
        <v>0.86007</v>
      </c>
      <c r="C12">
        <f t="shared" ref="C12" si="0">AVERAGE(C2:C11)</f>
        <v>12.76975</v>
      </c>
      <c r="E12" t="s">
        <v>3</v>
      </c>
      <c r="F12">
        <f>AVERAGE(F2:F11)</f>
        <v>0.81955714285714287</v>
      </c>
      <c r="G12">
        <f t="shared" ref="G12" si="1">AVERAGE(G2:G11)</f>
        <v>17.448214285714286</v>
      </c>
    </row>
    <row r="13" spans="1:7" x14ac:dyDescent="0.25">
      <c r="A13" t="s">
        <v>6</v>
      </c>
      <c r="B13">
        <f>_xlfn.STDEV.S(B2:B11)</f>
        <v>3.5496104637614039E-2</v>
      </c>
      <c r="C13">
        <f t="shared" ref="C13" si="2">_xlfn.STDEV.S(C2:C11)</f>
        <v>2.4438886105048887</v>
      </c>
      <c r="E13" t="s">
        <v>6</v>
      </c>
      <c r="F13">
        <f>_xlfn.STDEV.S(F2:F11)</f>
        <v>3.6670553906499995E-2</v>
      </c>
      <c r="G13">
        <f t="shared" ref="G13" si="3">_xlfn.STDEV.S(G2:G11)</f>
        <v>5.0404569569397095</v>
      </c>
    </row>
    <row r="14" spans="1:7" x14ac:dyDescent="0.25">
      <c r="E14" t="s">
        <v>37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1</v>
      </c>
      <c r="B16">
        <v>0.42499999999999999</v>
      </c>
      <c r="C16">
        <v>40.881700000000002</v>
      </c>
    </row>
    <row r="17" spans="1:3" x14ac:dyDescent="0.25">
      <c r="A17">
        <v>2</v>
      </c>
      <c r="B17">
        <v>0.38519999999999999</v>
      </c>
      <c r="C17">
        <v>44.597700000000003</v>
      </c>
    </row>
    <row r="18" spans="1:3" x14ac:dyDescent="0.25">
      <c r="A18">
        <v>3</v>
      </c>
      <c r="B18">
        <v>0.36149999999999999</v>
      </c>
      <c r="C18">
        <v>67.634200000000007</v>
      </c>
    </row>
    <row r="19" spans="1:3" x14ac:dyDescent="0.25">
      <c r="A19">
        <v>4</v>
      </c>
      <c r="B19">
        <v>0.26700000000000002</v>
      </c>
      <c r="C19">
        <v>60.002299999999998</v>
      </c>
    </row>
    <row r="20" spans="1:3" x14ac:dyDescent="0.25">
      <c r="A20">
        <v>5</v>
      </c>
      <c r="B20">
        <v>0.22589999999999999</v>
      </c>
      <c r="C20">
        <v>76.504800000000003</v>
      </c>
    </row>
    <row r="21" spans="1:3" x14ac:dyDescent="0.25">
      <c r="A21">
        <v>6</v>
      </c>
      <c r="B21">
        <v>0.2641</v>
      </c>
      <c r="C21">
        <v>41.791200000000003</v>
      </c>
    </row>
    <row r="22" spans="1:3" x14ac:dyDescent="0.25">
      <c r="A22">
        <v>7</v>
      </c>
      <c r="B22">
        <v>0.28460000000000002</v>
      </c>
      <c r="C22">
        <v>57.666600000000003</v>
      </c>
    </row>
    <row r="23" spans="1:3" x14ac:dyDescent="0.25">
      <c r="A23">
        <v>8</v>
      </c>
      <c r="B23">
        <v>0.31569999999999998</v>
      </c>
      <c r="C23">
        <v>58.006999999999998</v>
      </c>
    </row>
    <row r="24" spans="1:3" x14ac:dyDescent="0.25">
      <c r="A24">
        <v>9</v>
      </c>
      <c r="B24">
        <v>0.2487</v>
      </c>
      <c r="C24">
        <v>58.317500000000003</v>
      </c>
    </row>
    <row r="25" spans="1:3" x14ac:dyDescent="0.25">
      <c r="A25">
        <v>10</v>
      </c>
      <c r="B25">
        <v>0.25130000000000002</v>
      </c>
      <c r="C25">
        <v>65.975300000000004</v>
      </c>
    </row>
    <row r="26" spans="1:3" x14ac:dyDescent="0.25">
      <c r="A26" t="s">
        <v>3</v>
      </c>
      <c r="B26">
        <f>AVERAGE(B16:B25)</f>
        <v>0.3029</v>
      </c>
      <c r="C26">
        <f t="shared" ref="C26" si="4">AVERAGE(C16:C25)</f>
        <v>57.137830000000008</v>
      </c>
    </row>
    <row r="27" spans="1:3" x14ac:dyDescent="0.25">
      <c r="A27" t="s">
        <v>6</v>
      </c>
      <c r="B27">
        <f>_xlfn.STDEV.S(B16:B25)</f>
        <v>6.6614846526714885E-2</v>
      </c>
      <c r="C27">
        <f t="shared" ref="C27" si="5">_xlfn.STDEV.S(C16:C25)</f>
        <v>11.695306396637161</v>
      </c>
    </row>
    <row r="28" spans="1:3" x14ac:dyDescent="0.25">
      <c r="A28" t="s">
        <v>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E28" sqref="E28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E28" sqref="E28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7"/>
  <sheetViews>
    <sheetView workbookViewId="0">
      <selection activeCell="H21" sqref="H21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  <col min="8" max="8" width="12" bestFit="1" customWidth="1"/>
    <col min="9" max="10" width="18.42578125" customWidth="1"/>
    <col min="11" max="11" width="24.140625" customWidth="1"/>
    <col min="13" max="13" width="16.5703125" customWidth="1"/>
    <col min="14" max="14" width="18.85546875" customWidth="1"/>
    <col min="15" max="15" width="20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  <c r="M1" s="1" t="s">
        <v>0</v>
      </c>
      <c r="N1" s="2" t="s">
        <v>1</v>
      </c>
      <c r="O1" s="2" t="s">
        <v>2</v>
      </c>
    </row>
    <row r="2" spans="1:15" x14ac:dyDescent="0.25">
      <c r="A2" s="3">
        <v>1</v>
      </c>
      <c r="B2" s="4">
        <v>0.90129999999999999</v>
      </c>
      <c r="C2" s="4">
        <v>10.3193</v>
      </c>
      <c r="E2" s="3">
        <v>1</v>
      </c>
      <c r="F2" s="4">
        <v>0.81620000000000004</v>
      </c>
      <c r="G2" s="11">
        <v>16.009399999999999</v>
      </c>
      <c r="I2" s="3">
        <v>1</v>
      </c>
      <c r="J2" s="4"/>
      <c r="K2" s="4"/>
      <c r="M2" s="3">
        <v>1</v>
      </c>
      <c r="N2" s="4">
        <v>0.28439999999999999</v>
      </c>
      <c r="O2" s="4">
        <v>54.977200000000003</v>
      </c>
    </row>
    <row r="3" spans="1:15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6">
        <v>0.85299999999999998</v>
      </c>
      <c r="G3" s="12">
        <v>15.129899999999999</v>
      </c>
      <c r="I3" s="5">
        <v>2</v>
      </c>
      <c r="J3" s="6">
        <v>0.85070000000000001</v>
      </c>
      <c r="K3" s="6">
        <v>20.409500000000001</v>
      </c>
      <c r="M3" s="5">
        <v>2</v>
      </c>
      <c r="N3" s="6">
        <v>0.35070000000000001</v>
      </c>
      <c r="O3" s="6">
        <v>58.684199999999997</v>
      </c>
    </row>
    <row r="4" spans="1:15" x14ac:dyDescent="0.25">
      <c r="A4" s="3">
        <v>3</v>
      </c>
      <c r="B4" s="4">
        <v>0.9093</v>
      </c>
      <c r="C4" s="4">
        <v>7.6714000000000002</v>
      </c>
      <c r="E4" s="3">
        <v>3</v>
      </c>
      <c r="F4" s="4">
        <v>0.83660000000000001</v>
      </c>
      <c r="G4" s="11">
        <v>13.9666</v>
      </c>
      <c r="I4" s="3">
        <v>3</v>
      </c>
      <c r="J4" s="4"/>
      <c r="K4" s="4"/>
      <c r="M4" s="3">
        <v>3</v>
      </c>
      <c r="N4" s="4">
        <v>0.28370000000000001</v>
      </c>
      <c r="O4" s="4">
        <v>61.111899999999999</v>
      </c>
    </row>
    <row r="5" spans="1:15" x14ac:dyDescent="0.25">
      <c r="A5" s="5">
        <v>4</v>
      </c>
      <c r="B5" s="6">
        <v>0.90159999999999996</v>
      </c>
      <c r="C5" s="6">
        <v>10.7669</v>
      </c>
      <c r="E5" s="5">
        <v>4</v>
      </c>
      <c r="F5" s="6">
        <v>0.82410000000000005</v>
      </c>
      <c r="G5" s="12">
        <v>14.4506</v>
      </c>
      <c r="I5" s="5">
        <v>4</v>
      </c>
      <c r="J5" s="6"/>
      <c r="K5" s="6"/>
      <c r="M5" s="5">
        <v>4</v>
      </c>
      <c r="N5" s="6">
        <v>0.30840000000000001</v>
      </c>
      <c r="O5" s="6">
        <v>67.970500000000001</v>
      </c>
    </row>
    <row r="6" spans="1:15" x14ac:dyDescent="0.25">
      <c r="A6" s="3">
        <v>5</v>
      </c>
      <c r="B6" s="4">
        <v>0.91120000000000001</v>
      </c>
      <c r="C6" s="4">
        <v>9.7096</v>
      </c>
      <c r="E6" s="3">
        <v>5</v>
      </c>
      <c r="F6" s="4">
        <v>0.86209999999999998</v>
      </c>
      <c r="G6" s="11">
        <v>15.7645</v>
      </c>
      <c r="I6" s="3">
        <v>5</v>
      </c>
      <c r="J6" s="4"/>
      <c r="K6" s="4"/>
      <c r="M6" s="3">
        <v>5</v>
      </c>
      <c r="N6" s="4">
        <v>0.36830000000000002</v>
      </c>
      <c r="O6" s="4">
        <v>47.091700000000003</v>
      </c>
    </row>
    <row r="7" spans="1:15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6">
        <v>0.8357</v>
      </c>
      <c r="G7" s="12">
        <v>15.1104</v>
      </c>
      <c r="I7" s="5">
        <v>6</v>
      </c>
      <c r="J7" s="6">
        <v>0.82130000000000003</v>
      </c>
      <c r="K7" s="6">
        <v>18.703299999999999</v>
      </c>
      <c r="M7" s="5">
        <v>6</v>
      </c>
      <c r="N7" s="6">
        <v>0.2913</v>
      </c>
      <c r="O7" s="6">
        <v>59.819000000000003</v>
      </c>
    </row>
    <row r="8" spans="1:15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4">
        <v>0.82799999999999996</v>
      </c>
      <c r="G8" s="11">
        <v>14.149800000000001</v>
      </c>
      <c r="I8" s="3">
        <v>7</v>
      </c>
      <c r="J8" s="4">
        <v>0.81610000000000005</v>
      </c>
      <c r="K8" s="4">
        <v>13.474299999999999</v>
      </c>
      <c r="M8" s="3">
        <v>7</v>
      </c>
      <c r="N8" s="4">
        <v>0.3392</v>
      </c>
      <c r="O8" s="4">
        <v>58.918700000000001</v>
      </c>
    </row>
    <row r="9" spans="1:15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6">
        <v>0.84809999999999997</v>
      </c>
      <c r="G9" s="12">
        <v>16.365400000000001</v>
      </c>
      <c r="I9" s="5">
        <v>8</v>
      </c>
      <c r="J9" s="6"/>
      <c r="K9" s="6"/>
      <c r="M9" s="5">
        <v>8</v>
      </c>
      <c r="N9" s="6">
        <v>0.28760000000000002</v>
      </c>
      <c r="O9" s="6">
        <v>48.863799999999998</v>
      </c>
    </row>
    <row r="10" spans="1:15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4">
        <v>0.83930000000000005</v>
      </c>
      <c r="G10" s="11">
        <v>30.1952</v>
      </c>
      <c r="I10" s="3">
        <v>9</v>
      </c>
      <c r="J10" s="4">
        <v>0.81179999999999997</v>
      </c>
      <c r="K10" s="4">
        <v>16.055199999999999</v>
      </c>
      <c r="M10" s="3">
        <v>9</v>
      </c>
      <c r="N10" s="4">
        <v>0.27300000000000002</v>
      </c>
      <c r="O10" s="4">
        <v>67.599400000000003</v>
      </c>
    </row>
    <row r="11" spans="1:15" x14ac:dyDescent="0.25">
      <c r="A11" s="5">
        <v>10</v>
      </c>
      <c r="B11" s="6">
        <v>0.89929999999999999</v>
      </c>
      <c r="C11" s="6">
        <v>6.7298</v>
      </c>
      <c r="E11" s="5">
        <v>10</v>
      </c>
      <c r="F11" s="6">
        <v>0.86280000000000001</v>
      </c>
      <c r="G11" s="12">
        <v>15.355600000000001</v>
      </c>
      <c r="I11" s="5">
        <v>10</v>
      </c>
      <c r="J11" s="6">
        <v>0.84460000000000002</v>
      </c>
      <c r="K11" s="6">
        <v>15.795500000000001</v>
      </c>
      <c r="M11" s="5">
        <v>10</v>
      </c>
      <c r="N11" s="6">
        <v>0.26779999999999998</v>
      </c>
      <c r="O11" s="6">
        <v>53.935000000000002</v>
      </c>
    </row>
    <row r="12" spans="1:15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  <c r="I12" s="3" t="s">
        <v>3</v>
      </c>
      <c r="J12" s="4">
        <f>AVERAGE(J2:J11)</f>
        <v>0.82889999999999997</v>
      </c>
      <c r="K12" s="4">
        <f t="shared" ref="K12" si="2">AVERAGE(K2:K11)</f>
        <v>16.887560000000001</v>
      </c>
      <c r="M12" s="3" t="s">
        <v>3</v>
      </c>
      <c r="N12" s="4">
        <f>AVERAGE(N2:N11)</f>
        <v>0.30543999999999999</v>
      </c>
      <c r="O12" s="4">
        <f t="shared" ref="O12" si="3">AVERAGE(O2:O11)</f>
        <v>57.897139999999993</v>
      </c>
    </row>
    <row r="13" spans="1:15" x14ac:dyDescent="0.25">
      <c r="A13" s="5" t="s">
        <v>6</v>
      </c>
      <c r="B13" s="6">
        <f>_xlfn.STDEV.S(B2:B11)</f>
        <v>9.0010122887496605E-3</v>
      </c>
      <c r="C13" s="6">
        <f t="shared" ref="C13" si="4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5">_xlfn.STDEV.S(G2:G11)</f>
        <v>4.8234779709251283</v>
      </c>
      <c r="I13" s="5" t="s">
        <v>6</v>
      </c>
      <c r="J13" s="6">
        <f>_xlfn.STDEV.S(J2:J11)</f>
        <v>1.7576546873604045E-2</v>
      </c>
      <c r="K13" s="6">
        <f t="shared" ref="K13" si="6">_xlfn.STDEV.S(K2:K11)</f>
        <v>2.7035502192487328</v>
      </c>
      <c r="M13" s="5" t="s">
        <v>6</v>
      </c>
      <c r="N13" s="6">
        <f>_xlfn.STDEV.S(N2:N11)</f>
        <v>3.5041220171551396E-2</v>
      </c>
      <c r="O13" s="6">
        <f t="shared" ref="O13" si="7">_xlfn.STDEV.S(O2:O11)</f>
        <v>6.9432707224253978</v>
      </c>
    </row>
    <row r="15" spans="1:15" x14ac:dyDescent="0.25">
      <c r="A15" t="s">
        <v>24</v>
      </c>
      <c r="E15" t="s">
        <v>25</v>
      </c>
      <c r="I15" t="s">
        <v>37</v>
      </c>
      <c r="M15" t="s">
        <v>38</v>
      </c>
    </row>
    <row r="17" spans="1:13" x14ac:dyDescent="0.25">
      <c r="M17">
        <f>_xlfn.T.TEST(N2:N11, 'Standard Training'!B16:B25, 2, 3)</f>
        <v>0.91657178119352722</v>
      </c>
    </row>
    <row r="18" spans="1:13" x14ac:dyDescent="0.25">
      <c r="A18" s="9" t="s">
        <v>0</v>
      </c>
      <c r="B18" s="9" t="s">
        <v>1</v>
      </c>
      <c r="C18" s="9" t="s">
        <v>2</v>
      </c>
      <c r="E18" s="8" t="s">
        <v>28</v>
      </c>
      <c r="G18" t="s">
        <v>40</v>
      </c>
      <c r="M18">
        <f>_xlfn.T.TEST('Class-Based Contrastive'!O2:O11, 'Standard Training'!C16:C25, 2, 3)</f>
        <v>0.86228730050467084</v>
      </c>
    </row>
    <row r="19" spans="1:13" x14ac:dyDescent="0.25">
      <c r="A19" s="6">
        <v>0</v>
      </c>
      <c r="B19" s="6">
        <v>0.25459999999999999</v>
      </c>
      <c r="C19" s="6">
        <v>84.214699999999993</v>
      </c>
      <c r="G19" t="s">
        <v>41</v>
      </c>
      <c r="H19">
        <f>_xlfn.T.TEST(B2:B11, SimCLR!B2:B11, 2, 3)</f>
        <v>1.6427687072287007E-9</v>
      </c>
    </row>
    <row r="20" spans="1:13" x14ac:dyDescent="0.25">
      <c r="A20" s="6">
        <v>1</v>
      </c>
      <c r="B20" s="6">
        <v>0.20669999999999999</v>
      </c>
      <c r="C20" s="6">
        <v>70.755099999999999</v>
      </c>
      <c r="G20" t="s">
        <v>22</v>
      </c>
      <c r="H20">
        <f>_xlfn.T.TEST('Class-Based Contrastive'!C2:C11, SimCLR!C2:C11, 2, 3)</f>
        <v>1.9872755606033248E-3</v>
      </c>
    </row>
    <row r="21" spans="1:13" x14ac:dyDescent="0.25">
      <c r="A21" s="6">
        <v>2</v>
      </c>
      <c r="B21" s="6">
        <v>0.19359999999999999</v>
      </c>
      <c r="C21" s="6">
        <v>100.5758</v>
      </c>
    </row>
    <row r="22" spans="1:13" x14ac:dyDescent="0.25">
      <c r="A22" s="6">
        <v>3</v>
      </c>
      <c r="B22" s="6">
        <v>0.25309999999999999</v>
      </c>
      <c r="C22" s="6">
        <v>73.126300000000001</v>
      </c>
    </row>
    <row r="23" spans="1:13" x14ac:dyDescent="0.25">
      <c r="A23" s="6">
        <v>4</v>
      </c>
      <c r="B23" s="6">
        <v>0.2044</v>
      </c>
      <c r="C23" s="6">
        <v>84.174199999999999</v>
      </c>
    </row>
    <row r="24" spans="1:13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</row>
    <row r="25" spans="1:13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</row>
    <row r="27" spans="1:13" x14ac:dyDescent="0.25">
      <c r="A27" s="9" t="s">
        <v>0</v>
      </c>
      <c r="B27" s="9" t="s">
        <v>1</v>
      </c>
      <c r="C27" s="9" t="s">
        <v>2</v>
      </c>
      <c r="E27" s="8" t="s">
        <v>29</v>
      </c>
    </row>
    <row r="28" spans="1:13" x14ac:dyDescent="0.25">
      <c r="A28" s="6">
        <v>0</v>
      </c>
      <c r="B28" s="6">
        <v>0.26379999999999998</v>
      </c>
      <c r="C28" s="6">
        <v>40.696899999999999</v>
      </c>
    </row>
    <row r="29" spans="1:13" x14ac:dyDescent="0.25">
      <c r="A29" s="6">
        <v>1</v>
      </c>
      <c r="B29" s="6">
        <v>0.26719999999999999</v>
      </c>
      <c r="C29" s="6">
        <v>37.058</v>
      </c>
    </row>
    <row r="30" spans="1:13" x14ac:dyDescent="0.25">
      <c r="A30" s="6">
        <v>2</v>
      </c>
      <c r="B30" s="6">
        <v>0.26629999999999998</v>
      </c>
      <c r="C30" s="6">
        <v>36.590899999999998</v>
      </c>
    </row>
    <row r="31" spans="1:13" x14ac:dyDescent="0.25">
      <c r="A31" s="6">
        <v>3</v>
      </c>
      <c r="B31" s="6">
        <v>0.24929999999999999</v>
      </c>
      <c r="C31" s="6">
        <v>27.7348</v>
      </c>
    </row>
    <row r="32" spans="1:13" x14ac:dyDescent="0.25">
      <c r="A32" s="6">
        <v>4</v>
      </c>
      <c r="B32" s="6">
        <v>0.25580000000000003</v>
      </c>
      <c r="C32" s="6">
        <v>53.381300000000003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12.7697</v>
      </c>
      <c r="J39">
        <v>12.7697</v>
      </c>
      <c r="K39">
        <v>12.7697</v>
      </c>
      <c r="L39">
        <v>12.7697</v>
      </c>
      <c r="M39">
        <v>12.7697</v>
      </c>
      <c r="N39">
        <v>12.7697</v>
      </c>
      <c r="O39">
        <v>12.7697</v>
      </c>
      <c r="P39">
        <v>12.7697</v>
      </c>
      <c r="Q39">
        <v>12.7697</v>
      </c>
      <c r="R39">
        <v>12.7697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7" x14ac:dyDescent="0.25">
      <c r="A65" s="6" t="s">
        <v>3</v>
      </c>
      <c r="B65" s="6">
        <f>AVERAGE(B55:B64)</f>
        <v>0.84058999999999995</v>
      </c>
      <c r="C65" s="6">
        <f t="shared" ref="C65" si="8">AVERAGE(C55:C64)</f>
        <v>16.649740000000001</v>
      </c>
    </row>
    <row r="66" spans="1:7" x14ac:dyDescent="0.25">
      <c r="A66" s="10" t="s">
        <v>6</v>
      </c>
      <c r="B66" s="10">
        <f>_xlfn.STDEV.S(B55:B64)</f>
        <v>1.5752139184532634E-2</v>
      </c>
      <c r="C66" s="10">
        <f t="shared" ref="C66" si="9">_xlfn.STDEV.S(C55:C64)</f>
        <v>4.8234779709251283</v>
      </c>
    </row>
    <row r="68" spans="1:7" x14ac:dyDescent="0.25">
      <c r="A68" s="9" t="s">
        <v>0</v>
      </c>
      <c r="B68" s="9" t="s">
        <v>1</v>
      </c>
      <c r="C68" s="9" t="s">
        <v>2</v>
      </c>
      <c r="E68" s="8" t="s">
        <v>33</v>
      </c>
      <c r="G68">
        <f>_xlfn.T.TEST(Table12[Hausdorff Distance], 'Standard Training'!C2:C11, 2, 3)</f>
        <v>6.7776209939016396E-2</v>
      </c>
    </row>
    <row r="69" spans="1:7" x14ac:dyDescent="0.25">
      <c r="A69" s="6">
        <v>0</v>
      </c>
      <c r="B69" s="6">
        <v>0.84470000000000001</v>
      </c>
      <c r="C69" s="6">
        <v>7.7220000000000004</v>
      </c>
    </row>
    <row r="70" spans="1:7" x14ac:dyDescent="0.25">
      <c r="A70" s="6">
        <v>1</v>
      </c>
      <c r="B70" s="6">
        <v>0.7883</v>
      </c>
      <c r="C70" s="6">
        <v>8.5855999999999995</v>
      </c>
    </row>
    <row r="71" spans="1:7" x14ac:dyDescent="0.25">
      <c r="A71" s="6">
        <v>2</v>
      </c>
      <c r="B71" s="6">
        <v>0.4536</v>
      </c>
      <c r="C71" s="6">
        <v>8.2446000000000002</v>
      </c>
    </row>
    <row r="72" spans="1:7" x14ac:dyDescent="0.25">
      <c r="A72" s="6">
        <v>3</v>
      </c>
      <c r="B72" s="6">
        <v>0.44109999999999999</v>
      </c>
      <c r="C72" s="6">
        <v>7.7774000000000001</v>
      </c>
    </row>
    <row r="73" spans="1:7" x14ac:dyDescent="0.25">
      <c r="A73" s="6">
        <v>4</v>
      </c>
      <c r="B73" s="6">
        <v>0.44309999999999999</v>
      </c>
      <c r="C73" s="6">
        <v>10.7324</v>
      </c>
    </row>
    <row r="74" spans="1:7" x14ac:dyDescent="0.25">
      <c r="A74" s="6">
        <v>5</v>
      </c>
      <c r="B74" s="6">
        <v>0.44669999999999999</v>
      </c>
      <c r="C74" s="6">
        <v>13.571400000000001</v>
      </c>
    </row>
    <row r="75" spans="1:7" x14ac:dyDescent="0.25">
      <c r="A75" s="6">
        <v>6</v>
      </c>
      <c r="B75" s="6">
        <v>0.43840000000000001</v>
      </c>
      <c r="C75" s="6">
        <v>11.966900000000001</v>
      </c>
    </row>
    <row r="76" spans="1:7" x14ac:dyDescent="0.25">
      <c r="A76" s="6">
        <v>7</v>
      </c>
      <c r="B76" s="6">
        <v>0.4415</v>
      </c>
      <c r="C76" s="6">
        <v>12.247400000000001</v>
      </c>
    </row>
    <row r="77" spans="1:7" x14ac:dyDescent="0.25">
      <c r="A77" s="6">
        <v>8</v>
      </c>
      <c r="B77" s="6">
        <v>0.72140000000000004</v>
      </c>
      <c r="C77" s="6">
        <v>7.9520999999999997</v>
      </c>
    </row>
    <row r="78" spans="1:7" x14ac:dyDescent="0.25">
      <c r="A78" s="6">
        <v>9</v>
      </c>
      <c r="B78" s="10">
        <v>0.42249999999999999</v>
      </c>
      <c r="C78" s="10">
        <v>15.793799999999999</v>
      </c>
    </row>
    <row r="79" spans="1:7" x14ac:dyDescent="0.25">
      <c r="A79" s="6" t="s">
        <v>3</v>
      </c>
      <c r="B79" s="6">
        <f>AVERAGE(B69:B78)</f>
        <v>0.54413</v>
      </c>
      <c r="C79" s="6">
        <f>AVERAGE(C69:C78)</f>
        <v>10.45936</v>
      </c>
    </row>
    <row r="80" spans="1:7" x14ac:dyDescent="0.25">
      <c r="A80" s="10" t="s">
        <v>6</v>
      </c>
      <c r="B80" s="10">
        <f>_xlfn.STDEV.S(B69:B78)</f>
        <v>0.1687872102184679</v>
      </c>
      <c r="C80" s="10">
        <f>_xlfn.STDEV.S(C69:C78)</f>
        <v>2.8494424040113171</v>
      </c>
    </row>
    <row r="82" spans="1:5" x14ac:dyDescent="0.25">
      <c r="A82" s="9" t="s">
        <v>0</v>
      </c>
      <c r="B82" s="9" t="s">
        <v>1</v>
      </c>
      <c r="C82" s="9" t="s">
        <v>2</v>
      </c>
      <c r="E82" s="8" t="s">
        <v>34</v>
      </c>
    </row>
    <row r="83" spans="1:5" x14ac:dyDescent="0.25">
      <c r="A83" s="6">
        <v>0</v>
      </c>
      <c r="B83" s="6">
        <v>0.86760000000000004</v>
      </c>
      <c r="C83" s="6">
        <v>8.4753000000000007</v>
      </c>
    </row>
    <row r="84" spans="1:5" x14ac:dyDescent="0.25">
      <c r="A84" s="6">
        <v>1</v>
      </c>
      <c r="B84" s="6">
        <v>0.85870000000000002</v>
      </c>
      <c r="C84" s="6">
        <v>8.1913</v>
      </c>
    </row>
    <row r="85" spans="1:5" x14ac:dyDescent="0.25">
      <c r="A85" s="6">
        <v>2</v>
      </c>
      <c r="B85" s="6">
        <v>0.88360000000000005</v>
      </c>
      <c r="C85" s="6">
        <v>7.8522999999999996</v>
      </c>
    </row>
    <row r="86" spans="1:5" x14ac:dyDescent="0.25">
      <c r="A86" s="6">
        <v>3</v>
      </c>
      <c r="B86" s="6">
        <v>0.86240000000000006</v>
      </c>
      <c r="C86" s="6">
        <v>10.5457</v>
      </c>
    </row>
    <row r="87" spans="1:5" x14ac:dyDescent="0.25">
      <c r="A87" s="6">
        <v>4</v>
      </c>
      <c r="B87" s="6">
        <v>0.88870000000000005</v>
      </c>
      <c r="C87" s="6">
        <v>12.087199999999999</v>
      </c>
    </row>
    <row r="88" spans="1:5" x14ac:dyDescent="0.25">
      <c r="A88" s="6" t="s">
        <v>3</v>
      </c>
      <c r="B88" s="6">
        <f>AVERAGE(B83:B87)</f>
        <v>0.87220000000000009</v>
      </c>
      <c r="C88" s="6">
        <f>AVERAGE(C83:C87)</f>
        <v>9.4303599999999985</v>
      </c>
    </row>
    <row r="89" spans="1:5" x14ac:dyDescent="0.25">
      <c r="A89" s="10" t="s">
        <v>6</v>
      </c>
      <c r="B89" s="10">
        <f>_xlfn.STDEV.S(B83:B87)</f>
        <v>1.3244432792686904E-2</v>
      </c>
      <c r="C89" s="10">
        <f>_xlfn.STDEV.S(C83:C87)</f>
        <v>1.8193724709360668</v>
      </c>
    </row>
    <row r="91" spans="1:5" x14ac:dyDescent="0.25">
      <c r="A91" s="9" t="s">
        <v>0</v>
      </c>
      <c r="B91" s="9" t="s">
        <v>1</v>
      </c>
      <c r="C91" s="9" t="s">
        <v>2</v>
      </c>
      <c r="E91" s="8" t="s">
        <v>35</v>
      </c>
    </row>
    <row r="92" spans="1:5" x14ac:dyDescent="0.25">
      <c r="A92" s="6">
        <v>0</v>
      </c>
      <c r="B92" s="6">
        <v>0.86829999999999996</v>
      </c>
      <c r="C92" s="6">
        <v>12.8901</v>
      </c>
    </row>
    <row r="93" spans="1:5" x14ac:dyDescent="0.25">
      <c r="A93" s="6">
        <v>1</v>
      </c>
      <c r="B93" s="6">
        <v>0.45090000000000002</v>
      </c>
      <c r="C93" s="6">
        <v>14.0901</v>
      </c>
    </row>
    <row r="94" spans="1:5" x14ac:dyDescent="0.25">
      <c r="A94" s="6">
        <v>2</v>
      </c>
      <c r="B94" s="6">
        <v>0.46579999999999999</v>
      </c>
      <c r="C94" s="6">
        <v>12.784599999999999</v>
      </c>
    </row>
    <row r="95" spans="1:5" x14ac:dyDescent="0.25">
      <c r="A95" s="6">
        <v>3</v>
      </c>
      <c r="B95" s="6">
        <v>0.8669</v>
      </c>
      <c r="C95" s="6">
        <v>7.8338000000000001</v>
      </c>
    </row>
    <row r="96" spans="1:5" x14ac:dyDescent="0.25">
      <c r="A96" s="6">
        <v>4</v>
      </c>
      <c r="B96" s="6">
        <v>0.45129999999999998</v>
      </c>
      <c r="C96" s="6">
        <v>11.097099999999999</v>
      </c>
    </row>
    <row r="97" spans="1:5" x14ac:dyDescent="0.25">
      <c r="A97" s="6" t="s">
        <v>3</v>
      </c>
      <c r="B97" s="6">
        <f>AVERAGE(B92:B96)</f>
        <v>0.62063999999999997</v>
      </c>
      <c r="C97" s="6">
        <f>AVERAGE(C92:C96)</f>
        <v>11.739140000000001</v>
      </c>
    </row>
    <row r="98" spans="1:5" x14ac:dyDescent="0.25">
      <c r="A98" s="10" t="s">
        <v>6</v>
      </c>
      <c r="B98" s="10">
        <f>_xlfn.STDEV.S(B92:B96)</f>
        <v>0.22552305425388358</v>
      </c>
      <c r="C98" s="10">
        <f>_xlfn.STDEV.S(C92:C96)</f>
        <v>2.4294343133742018</v>
      </c>
    </row>
    <row r="100" spans="1:5" x14ac:dyDescent="0.25">
      <c r="A100" s="9" t="s">
        <v>0</v>
      </c>
      <c r="B100" s="9" t="s">
        <v>1</v>
      </c>
      <c r="C100" s="9" t="s">
        <v>2</v>
      </c>
      <c r="E100" s="8" t="s">
        <v>36</v>
      </c>
    </row>
    <row r="101" spans="1:5" x14ac:dyDescent="0.25">
      <c r="A101" s="6">
        <v>0</v>
      </c>
      <c r="B101" s="6">
        <v>0.88590000000000002</v>
      </c>
      <c r="C101" s="6">
        <v>8.0419</v>
      </c>
    </row>
    <row r="102" spans="1:5" x14ac:dyDescent="0.25">
      <c r="A102" s="6">
        <v>1</v>
      </c>
      <c r="B102" s="6">
        <v>0.90620000000000001</v>
      </c>
      <c r="C102" s="6">
        <v>7.0198</v>
      </c>
    </row>
    <row r="103" spans="1:5" x14ac:dyDescent="0.25">
      <c r="A103" s="6">
        <v>2</v>
      </c>
      <c r="B103" s="6">
        <v>0.9052</v>
      </c>
      <c r="C103" s="6">
        <v>7.5377000000000001</v>
      </c>
    </row>
    <row r="104" spans="1:5" x14ac:dyDescent="0.25">
      <c r="A104" s="6">
        <v>3</v>
      </c>
      <c r="B104" s="6">
        <v>0.89559999999999995</v>
      </c>
      <c r="C104" s="6">
        <v>8.7052999999999994</v>
      </c>
    </row>
    <row r="105" spans="1:5" x14ac:dyDescent="0.25">
      <c r="A105" s="6">
        <v>4</v>
      </c>
      <c r="B105" s="6">
        <v>0.90849999999999997</v>
      </c>
      <c r="C105" s="6">
        <v>9.3443000000000005</v>
      </c>
    </row>
    <row r="106" spans="1:5" x14ac:dyDescent="0.25">
      <c r="A106" s="6" t="s">
        <v>3</v>
      </c>
      <c r="B106" s="6">
        <f>AVERAGE(B101:B105)</f>
        <v>0.90028000000000008</v>
      </c>
      <c r="C106" s="6">
        <f>AVERAGE(C101:C105)</f>
        <v>8.1297999999999995</v>
      </c>
    </row>
    <row r="107" spans="1:5" x14ac:dyDescent="0.25">
      <c r="A107" s="10" t="s">
        <v>6</v>
      </c>
      <c r="B107" s="10">
        <f>_xlfn.STDEV.S(B101:B105)</f>
        <v>9.4274598911901972E-3</v>
      </c>
      <c r="C107" s="10">
        <f>_xlfn.STDEV.S(C101:C105)</f>
        <v>0.92149597394671423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K107"/>
  <sheetViews>
    <sheetView tabSelected="1" workbookViewId="0">
      <selection activeCell="G20" sqref="G20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  <col min="9" max="9" width="19.140625" customWidth="1"/>
    <col min="10" max="10" width="21.7109375" customWidth="1"/>
    <col min="11" max="11" width="19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>
        <v>1</v>
      </c>
      <c r="B2" s="4">
        <v>0.90210000000000001</v>
      </c>
      <c r="C2" s="4">
        <v>7.5408999999999997</v>
      </c>
      <c r="E2" s="3">
        <v>1</v>
      </c>
      <c r="F2" s="4">
        <v>0.83609999999999995</v>
      </c>
      <c r="G2" s="4">
        <v>15.829599999999999</v>
      </c>
      <c r="I2" s="3">
        <v>1</v>
      </c>
      <c r="J2" s="4">
        <v>0.27429999999999999</v>
      </c>
      <c r="K2" s="4">
        <v>64.540400000000005</v>
      </c>
    </row>
    <row r="3" spans="1:11" x14ac:dyDescent="0.25">
      <c r="A3" s="5">
        <v>2</v>
      </c>
      <c r="B3" s="6">
        <v>0.89959999999999996</v>
      </c>
      <c r="C3" s="6">
        <v>9.0391999999999992</v>
      </c>
      <c r="E3" s="5">
        <v>2</v>
      </c>
      <c r="F3" s="6"/>
      <c r="G3" s="6"/>
      <c r="I3" s="5">
        <v>2</v>
      </c>
      <c r="J3" s="6">
        <v>0.26200000000000001</v>
      </c>
      <c r="K3" s="6">
        <v>66.343699999999998</v>
      </c>
    </row>
    <row r="4" spans="1:11" x14ac:dyDescent="0.25">
      <c r="A4" s="3">
        <v>3</v>
      </c>
      <c r="B4" s="4">
        <v>0.89219999999999999</v>
      </c>
      <c r="C4" s="4">
        <v>11.0059</v>
      </c>
      <c r="E4" s="3">
        <v>3</v>
      </c>
      <c r="F4" s="4"/>
      <c r="G4" s="4"/>
      <c r="I4" s="3">
        <v>3</v>
      </c>
      <c r="J4" s="4">
        <v>0.31780000000000003</v>
      </c>
      <c r="K4" s="4">
        <v>67.181799999999996</v>
      </c>
    </row>
    <row r="5" spans="1:11" x14ac:dyDescent="0.25">
      <c r="A5" s="5">
        <v>4</v>
      </c>
      <c r="B5" s="6">
        <v>0.89410000000000001</v>
      </c>
      <c r="C5" s="6">
        <v>8.0114000000000001</v>
      </c>
      <c r="E5" s="5">
        <v>4</v>
      </c>
      <c r="F5" s="6">
        <v>0.74429999999999996</v>
      </c>
      <c r="G5" s="6">
        <v>16.183</v>
      </c>
      <c r="I5" s="5">
        <v>4</v>
      </c>
      <c r="J5" s="6">
        <v>0.28970000000000001</v>
      </c>
      <c r="K5" s="6">
        <v>72.629199999999997</v>
      </c>
    </row>
    <row r="6" spans="1:11" x14ac:dyDescent="0.25">
      <c r="A6" s="3">
        <v>5</v>
      </c>
      <c r="B6" s="4">
        <v>0.82840000000000003</v>
      </c>
      <c r="C6" s="4">
        <v>10.6424</v>
      </c>
      <c r="E6" s="3">
        <v>5</v>
      </c>
      <c r="F6" s="4">
        <v>0.84430000000000005</v>
      </c>
      <c r="G6" s="4">
        <v>16.1662</v>
      </c>
      <c r="I6" s="3">
        <v>5</v>
      </c>
      <c r="J6" s="4">
        <v>0.27850000000000003</v>
      </c>
      <c r="K6" s="4">
        <v>48.421199999999999</v>
      </c>
    </row>
    <row r="7" spans="1:11" x14ac:dyDescent="0.25">
      <c r="A7" s="5">
        <v>6</v>
      </c>
      <c r="B7" s="6">
        <v>0.86170000000000002</v>
      </c>
      <c r="C7" s="6">
        <v>9.6175999999999995</v>
      </c>
      <c r="E7" s="5">
        <v>6</v>
      </c>
      <c r="F7" s="6"/>
      <c r="G7" s="6"/>
      <c r="I7" s="5">
        <v>6</v>
      </c>
      <c r="J7" s="6">
        <v>0.24260000000000001</v>
      </c>
      <c r="K7" s="6">
        <v>56.792900000000003</v>
      </c>
    </row>
    <row r="8" spans="1:11" x14ac:dyDescent="0.25">
      <c r="A8" s="3">
        <v>7</v>
      </c>
      <c r="B8" s="4">
        <v>0.88529999999999998</v>
      </c>
      <c r="C8" s="4">
        <v>7.4450000000000003</v>
      </c>
      <c r="E8" s="3">
        <v>7</v>
      </c>
      <c r="F8" s="4">
        <v>0.82989999999999997</v>
      </c>
      <c r="G8" s="4">
        <v>14.8093</v>
      </c>
      <c r="I8" s="3">
        <v>7</v>
      </c>
      <c r="J8" s="4">
        <v>0.34989999999999999</v>
      </c>
      <c r="K8" s="4">
        <v>60.761000000000003</v>
      </c>
    </row>
    <row r="9" spans="1:11" x14ac:dyDescent="0.25">
      <c r="A9" s="5">
        <v>8</v>
      </c>
      <c r="B9" s="6">
        <v>0.86080000000000001</v>
      </c>
      <c r="C9" s="6">
        <v>6.8722000000000003</v>
      </c>
      <c r="E9" s="5">
        <v>8</v>
      </c>
      <c r="F9" s="6"/>
      <c r="G9" s="6"/>
      <c r="I9" s="5">
        <v>8</v>
      </c>
      <c r="J9" s="6">
        <v>0.28960000000000002</v>
      </c>
      <c r="K9" s="6">
        <v>55.039299999999997</v>
      </c>
    </row>
    <row r="10" spans="1:11" x14ac:dyDescent="0.25">
      <c r="A10" s="3">
        <v>9</v>
      </c>
      <c r="B10" s="4">
        <v>0.87319999999999998</v>
      </c>
      <c r="C10" s="4">
        <v>8.0192999999999994</v>
      </c>
      <c r="E10" s="3">
        <v>9</v>
      </c>
      <c r="F10" s="4">
        <v>0.83520000000000005</v>
      </c>
      <c r="G10" s="4">
        <v>15.7041</v>
      </c>
      <c r="I10" s="3">
        <v>9</v>
      </c>
      <c r="J10" s="4">
        <v>0.34610000000000002</v>
      </c>
      <c r="K10" s="4">
        <v>44.839500000000001</v>
      </c>
    </row>
    <row r="11" spans="1:11" x14ac:dyDescent="0.25">
      <c r="A11" s="5">
        <v>10</v>
      </c>
      <c r="B11" s="6">
        <v>0.90780000000000005</v>
      </c>
      <c r="C11" s="6">
        <v>8.0838000000000001</v>
      </c>
      <c r="E11" s="5">
        <v>10</v>
      </c>
      <c r="F11" s="6"/>
      <c r="G11" s="6"/>
      <c r="I11" s="5">
        <v>10</v>
      </c>
      <c r="J11" s="6">
        <v>0.30969999999999998</v>
      </c>
      <c r="K11" s="6">
        <v>58.839100000000002</v>
      </c>
    </row>
    <row r="12" spans="1:11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  <c r="E12" s="3" t="s">
        <v>3</v>
      </c>
      <c r="F12" s="4">
        <f>AVERAGE(F2:F11)</f>
        <v>0.81796000000000002</v>
      </c>
      <c r="G12" s="4">
        <f t="shared" ref="G12" si="1">AVERAGE(G2:G11)</f>
        <v>15.738440000000001</v>
      </c>
      <c r="I12" s="3" t="s">
        <v>3</v>
      </c>
      <c r="J12" s="4">
        <f>AVERAGE(J2:J11)</f>
        <v>0.29602000000000001</v>
      </c>
      <c r="K12" s="4">
        <f t="shared" ref="K12" si="2">AVERAGE(K2:K11)</f>
        <v>59.538810000000012</v>
      </c>
    </row>
    <row r="13" spans="1:11" x14ac:dyDescent="0.25">
      <c r="A13" s="5" t="s">
        <v>6</v>
      </c>
      <c r="B13" s="6">
        <f>_xlfn.STDEV.S(B2:B11)</f>
        <v>2.4564599641670435E-2</v>
      </c>
      <c r="C13" s="6">
        <f t="shared" ref="C13" si="3">_xlfn.STDEV.S(C2:C11)</f>
        <v>1.3972823933542473</v>
      </c>
      <c r="E13" s="5" t="s">
        <v>6</v>
      </c>
      <c r="F13" s="6">
        <f>_xlfn.STDEV.S(F2:F11)</f>
        <v>4.1498289121360193E-2</v>
      </c>
      <c r="G13" s="6">
        <f t="shared" ref="G13" si="4">_xlfn.STDEV.S(G2:G11)</f>
        <v>0.5597773512745936</v>
      </c>
      <c r="I13" s="5" t="s">
        <v>6</v>
      </c>
      <c r="J13" s="6">
        <f>_xlfn.STDEV.S(J2:J11)</f>
        <v>3.4870388584011897E-2</v>
      </c>
      <c r="K13" s="6">
        <f t="shared" ref="K13" si="5">_xlfn.STDEV.S(K2:K11)</f>
        <v>8.6315696909592869</v>
      </c>
    </row>
    <row r="15" spans="1:11" x14ac:dyDescent="0.25">
      <c r="A15" t="s">
        <v>27</v>
      </c>
      <c r="E15" t="s">
        <v>39</v>
      </c>
      <c r="I15" t="s">
        <v>38</v>
      </c>
    </row>
    <row r="17" spans="1:8" x14ac:dyDescent="0.25">
      <c r="G17" t="s">
        <v>40</v>
      </c>
    </row>
    <row r="18" spans="1:8" x14ac:dyDescent="0.25">
      <c r="A18" s="9" t="s">
        <v>0</v>
      </c>
      <c r="B18" s="9" t="s">
        <v>1</v>
      </c>
      <c r="C18" s="9" t="s">
        <v>2</v>
      </c>
      <c r="E18" t="s">
        <v>28</v>
      </c>
      <c r="G18" t="s">
        <v>41</v>
      </c>
      <c r="H18">
        <f>_xlfn.T.TEST(B2:B11, SimCLR!B2:B11, 2, 3)</f>
        <v>7.8989740317153723E-2</v>
      </c>
    </row>
    <row r="19" spans="1:8" x14ac:dyDescent="0.25">
      <c r="A19" s="6">
        <v>0</v>
      </c>
      <c r="B19" s="6">
        <v>0.2248</v>
      </c>
      <c r="C19" s="6">
        <v>58.446899999999999</v>
      </c>
      <c r="G19" t="s">
        <v>22</v>
      </c>
      <c r="H19">
        <f>_xlfn.T.TEST(C2:C11, SimCLR!C2:C11, 2, 3)</f>
        <v>1.2495868391070274E-3</v>
      </c>
    </row>
    <row r="20" spans="1:8" x14ac:dyDescent="0.25">
      <c r="A20" s="6">
        <v>1</v>
      </c>
      <c r="B20" s="6">
        <v>0.26919999999999999</v>
      </c>
      <c r="C20" s="6">
        <v>40.997399999999999</v>
      </c>
    </row>
    <row r="21" spans="1:8" x14ac:dyDescent="0.25">
      <c r="A21" s="6">
        <v>2</v>
      </c>
      <c r="B21" s="6">
        <v>0.23180000000000001</v>
      </c>
      <c r="C21" s="6">
        <v>44.982300000000002</v>
      </c>
    </row>
    <row r="22" spans="1:8" x14ac:dyDescent="0.25">
      <c r="A22" s="6">
        <v>3</v>
      </c>
      <c r="B22" s="6">
        <v>0.22239999999999999</v>
      </c>
      <c r="C22" s="6">
        <v>57.547899999999998</v>
      </c>
    </row>
    <row r="23" spans="1:8" x14ac:dyDescent="0.25">
      <c r="A23" s="6">
        <v>4</v>
      </c>
      <c r="B23" s="6">
        <v>0.24709999999999999</v>
      </c>
      <c r="C23" s="6">
        <v>37.638800000000003</v>
      </c>
    </row>
    <row r="24" spans="1:8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</row>
    <row r="25" spans="1:8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</row>
    <row r="27" spans="1:8" x14ac:dyDescent="0.25">
      <c r="A27" s="9" t="s">
        <v>0</v>
      </c>
      <c r="B27" s="9" t="s">
        <v>1</v>
      </c>
      <c r="C27" s="9" t="s">
        <v>2</v>
      </c>
      <c r="E27" t="s">
        <v>29</v>
      </c>
    </row>
    <row r="28" spans="1:8" x14ac:dyDescent="0.25">
      <c r="A28" s="6">
        <v>0</v>
      </c>
      <c r="B28" s="6">
        <v>0.24629999999999999</v>
      </c>
      <c r="C28" s="6">
        <v>59.244900000000001</v>
      </c>
    </row>
    <row r="29" spans="1:8" x14ac:dyDescent="0.25">
      <c r="A29" s="6">
        <v>1</v>
      </c>
      <c r="B29" s="6">
        <v>0.2515</v>
      </c>
      <c r="C29" s="6">
        <v>39.353499999999997</v>
      </c>
    </row>
    <row r="30" spans="1:8" x14ac:dyDescent="0.25">
      <c r="A30" s="6">
        <v>2</v>
      </c>
      <c r="B30" s="6">
        <v>0.25979999999999998</v>
      </c>
      <c r="C30" s="6">
        <v>41.850999999999999</v>
      </c>
    </row>
    <row r="31" spans="1:8" x14ac:dyDescent="0.25">
      <c r="A31" s="6">
        <v>3</v>
      </c>
      <c r="B31" s="6">
        <v>0.27450000000000002</v>
      </c>
      <c r="C31" s="6">
        <v>53.451999999999998</v>
      </c>
    </row>
    <row r="32" spans="1:8" x14ac:dyDescent="0.25">
      <c r="A32" s="6">
        <v>4</v>
      </c>
      <c r="B32" s="6">
        <v>0.25180000000000002</v>
      </c>
      <c r="C32" s="6">
        <v>44.987299999999998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6">
        <v>5</v>
      </c>
      <c r="B69" s="6">
        <v>0.42599999999999999</v>
      </c>
      <c r="C69" s="6">
        <v>17.747399999999999</v>
      </c>
    </row>
    <row r="70" spans="1:5" x14ac:dyDescent="0.25">
      <c r="A70" s="6">
        <v>6</v>
      </c>
      <c r="B70" s="6">
        <v>0.44259999999999999</v>
      </c>
      <c r="C70" s="6">
        <v>11.3957</v>
      </c>
    </row>
    <row r="71" spans="1:5" x14ac:dyDescent="0.25">
      <c r="A71" s="6">
        <v>7</v>
      </c>
      <c r="B71" s="6">
        <v>0.43280000000000002</v>
      </c>
      <c r="C71" s="6">
        <v>12.8269</v>
      </c>
    </row>
    <row r="72" spans="1:5" x14ac:dyDescent="0.25">
      <c r="A72" s="6">
        <v>8</v>
      </c>
      <c r="B72" s="6">
        <v>0.44529999999999997</v>
      </c>
      <c r="C72" s="6">
        <v>11.0306</v>
      </c>
    </row>
    <row r="73" spans="1:5" x14ac:dyDescent="0.25">
      <c r="A73" s="10">
        <v>9</v>
      </c>
      <c r="B73" s="10">
        <v>0.42570000000000002</v>
      </c>
      <c r="C73" s="10">
        <v>12.0182</v>
      </c>
    </row>
    <row r="74" spans="1:5" x14ac:dyDescent="0.25">
      <c r="A74" s="6" t="s">
        <v>3</v>
      </c>
      <c r="B74" s="6">
        <f>AVERAGE(B64:B73)</f>
        <v>0.51794000000000007</v>
      </c>
      <c r="C74" s="6">
        <f>AVERAGE(C64:C73)</f>
        <v>12.64461</v>
      </c>
    </row>
    <row r="75" spans="1:5" x14ac:dyDescent="0.25">
      <c r="A75" s="10" t="s">
        <v>6</v>
      </c>
      <c r="B75" s="10">
        <f>_xlfn.STDEV.S(B64:B73)</f>
        <v>0.1650504986696831</v>
      </c>
      <c r="C75" s="10">
        <f>_xlfn.STDEV.S(C64:C73)</f>
        <v>2.6363909954708884</v>
      </c>
    </row>
    <row r="77" spans="1:5" x14ac:dyDescent="0.25">
      <c r="A77" s="9" t="s">
        <v>0</v>
      </c>
      <c r="B77" s="9" t="s">
        <v>1</v>
      </c>
      <c r="C77" s="9" t="s">
        <v>2</v>
      </c>
      <c r="E77" t="s">
        <v>34</v>
      </c>
    </row>
    <row r="78" spans="1:5" x14ac:dyDescent="0.25">
      <c r="A78" s="6">
        <v>0</v>
      </c>
      <c r="B78" s="6">
        <v>0.45129999999999998</v>
      </c>
      <c r="C78" s="6">
        <v>12.1806</v>
      </c>
    </row>
    <row r="79" spans="1:5" x14ac:dyDescent="0.25">
      <c r="A79" s="6">
        <v>1</v>
      </c>
      <c r="B79" s="6">
        <v>0.68569999999999998</v>
      </c>
      <c r="C79" s="6">
        <v>8.4596999999999998</v>
      </c>
    </row>
    <row r="80" spans="1:5" x14ac:dyDescent="0.25">
      <c r="A80" s="6">
        <v>2</v>
      </c>
      <c r="B80" s="6">
        <v>0.45369999999999999</v>
      </c>
      <c r="C80" s="6">
        <v>10.0816</v>
      </c>
    </row>
    <row r="81" spans="1:5" x14ac:dyDescent="0.25">
      <c r="A81" s="6">
        <v>3</v>
      </c>
      <c r="B81" s="6">
        <v>0.85389999999999999</v>
      </c>
      <c r="C81" s="6">
        <v>8.8167000000000009</v>
      </c>
    </row>
    <row r="82" spans="1:5" x14ac:dyDescent="0.25">
      <c r="A82" s="6">
        <v>4</v>
      </c>
      <c r="B82" s="6">
        <v>0.89970000000000006</v>
      </c>
      <c r="C82" s="6">
        <v>5.7801999999999998</v>
      </c>
    </row>
    <row r="83" spans="1:5" x14ac:dyDescent="0.25">
      <c r="A83" s="6" t="s">
        <v>3</v>
      </c>
      <c r="B83" s="6">
        <f>AVERAGE(B78:B82)</f>
        <v>0.66886000000000001</v>
      </c>
      <c r="C83" s="6">
        <f>AVERAGE(C78:C82)</f>
        <v>9.0637600000000003</v>
      </c>
    </row>
    <row r="84" spans="1:5" x14ac:dyDescent="0.25">
      <c r="A84" s="10" t="s">
        <v>6</v>
      </c>
      <c r="B84" s="10">
        <f>_xlfn.STDEV.S(B78:B82)</f>
        <v>0.21297691893724058</v>
      </c>
      <c r="C84" s="10">
        <f>_xlfn.STDEV.S(C78:C82)</f>
        <v>2.3429886497804482</v>
      </c>
    </row>
    <row r="86" spans="1:5" x14ac:dyDescent="0.25">
      <c r="A86" s="9" t="s">
        <v>0</v>
      </c>
      <c r="B86" s="9" t="s">
        <v>1</v>
      </c>
      <c r="C86" s="9" t="s">
        <v>2</v>
      </c>
      <c r="E86" t="s">
        <v>35</v>
      </c>
    </row>
    <row r="87" spans="1:5" x14ac:dyDescent="0.25">
      <c r="A87" s="6">
        <v>0</v>
      </c>
      <c r="B87" s="6">
        <v>0.86550000000000005</v>
      </c>
      <c r="C87" s="6">
        <v>9.3468</v>
      </c>
    </row>
    <row r="88" spans="1:5" x14ac:dyDescent="0.25">
      <c r="A88" s="6">
        <v>1</v>
      </c>
      <c r="B88" s="6">
        <v>0.87129999999999996</v>
      </c>
      <c r="C88" s="6">
        <v>7.6646999999999998</v>
      </c>
    </row>
    <row r="89" spans="1:5" x14ac:dyDescent="0.25">
      <c r="A89" s="6">
        <v>2</v>
      </c>
      <c r="B89" s="6">
        <v>0.81</v>
      </c>
      <c r="C89" s="6">
        <v>10.149800000000001</v>
      </c>
    </row>
    <row r="90" spans="1:5" x14ac:dyDescent="0.25">
      <c r="A90" s="6">
        <v>3</v>
      </c>
      <c r="B90" s="6">
        <v>0.88990000000000002</v>
      </c>
      <c r="C90" s="6">
        <v>8.9036000000000008</v>
      </c>
    </row>
    <row r="91" spans="1:5" x14ac:dyDescent="0.25">
      <c r="A91" s="6">
        <v>4</v>
      </c>
      <c r="B91" s="6">
        <v>0.89929999999999999</v>
      </c>
      <c r="C91" s="6">
        <v>12.286799999999999</v>
      </c>
    </row>
    <row r="92" spans="1:5" x14ac:dyDescent="0.25">
      <c r="A92" s="6">
        <v>5</v>
      </c>
      <c r="B92" s="6">
        <v>0.89839999999999998</v>
      </c>
      <c r="C92" s="6">
        <v>6.2750000000000004</v>
      </c>
    </row>
    <row r="93" spans="1:5" x14ac:dyDescent="0.25">
      <c r="A93" s="6">
        <v>6</v>
      </c>
      <c r="B93" s="6">
        <v>0.9083</v>
      </c>
      <c r="C93" s="6">
        <v>8.1805000000000003</v>
      </c>
    </row>
    <row r="94" spans="1:5" x14ac:dyDescent="0.25">
      <c r="A94" s="6">
        <v>7</v>
      </c>
      <c r="B94" s="6">
        <v>0.90149999999999997</v>
      </c>
      <c r="C94" s="6">
        <v>11.592700000000001</v>
      </c>
    </row>
    <row r="95" spans="1:5" x14ac:dyDescent="0.25">
      <c r="A95" s="6">
        <v>8</v>
      </c>
      <c r="B95" s="6">
        <v>0.88919999999999999</v>
      </c>
      <c r="C95" s="6">
        <v>10.876099999999999</v>
      </c>
    </row>
    <row r="96" spans="1:5" x14ac:dyDescent="0.25">
      <c r="A96" s="6">
        <v>9</v>
      </c>
      <c r="B96" s="6">
        <v>0.89070000000000005</v>
      </c>
      <c r="C96" s="6">
        <v>9.5764999999999993</v>
      </c>
    </row>
    <row r="97" spans="1:5" x14ac:dyDescent="0.25">
      <c r="A97" s="6" t="s">
        <v>3</v>
      </c>
      <c r="B97" s="6">
        <f>AVERAGE(B87:B96)</f>
        <v>0.88240999999999992</v>
      </c>
      <c r="C97" s="6">
        <f t="shared" ref="C97" si="6">AVERAGE(C87:C96)</f>
        <v>9.4852499999999988</v>
      </c>
    </row>
    <row r="98" spans="1:5" x14ac:dyDescent="0.25">
      <c r="A98" s="10" t="s">
        <v>6</v>
      </c>
      <c r="B98" s="10">
        <f>_xlfn.STDEV.S(B87:B96)</f>
        <v>2.8672846233171727E-2</v>
      </c>
      <c r="C98" s="10">
        <f t="shared" ref="C98" si="7">_xlfn.STDEV.S(C87:C96)</f>
        <v>1.8364945456252051</v>
      </c>
    </row>
    <row r="100" spans="1:5" x14ac:dyDescent="0.25">
      <c r="A100" s="9" t="s">
        <v>0</v>
      </c>
      <c r="B100" s="9" t="s">
        <v>1</v>
      </c>
      <c r="C100" s="9" t="s">
        <v>2</v>
      </c>
      <c r="E100" t="s">
        <v>36</v>
      </c>
    </row>
    <row r="101" spans="1:5" x14ac:dyDescent="0.25">
      <c r="A101" s="6">
        <v>0</v>
      </c>
      <c r="B101" s="6">
        <v>0.9073</v>
      </c>
      <c r="C101" s="6">
        <v>10.310700000000001</v>
      </c>
    </row>
    <row r="102" spans="1:5" x14ac:dyDescent="0.25">
      <c r="A102" s="6">
        <v>1</v>
      </c>
      <c r="B102" s="6">
        <v>0.90210000000000001</v>
      </c>
      <c r="C102" s="6">
        <v>10.0806</v>
      </c>
    </row>
    <row r="103" spans="1:5" x14ac:dyDescent="0.25">
      <c r="A103" s="6">
        <v>2</v>
      </c>
      <c r="B103" s="6">
        <v>0.9093</v>
      </c>
      <c r="C103" s="6">
        <v>9.9481999999999999</v>
      </c>
    </row>
    <row r="104" spans="1:5" x14ac:dyDescent="0.25">
      <c r="A104" s="6">
        <v>3</v>
      </c>
      <c r="B104" s="6">
        <v>0.87890000000000001</v>
      </c>
      <c r="C104" s="6">
        <v>8.0983000000000001</v>
      </c>
    </row>
    <row r="105" spans="1:5" x14ac:dyDescent="0.25">
      <c r="A105" s="6">
        <v>4</v>
      </c>
      <c r="B105" s="6">
        <v>0.88449999999999995</v>
      </c>
      <c r="C105" s="6">
        <v>10.068199999999999</v>
      </c>
    </row>
    <row r="106" spans="1:5" x14ac:dyDescent="0.25">
      <c r="A106" s="6" t="s">
        <v>3</v>
      </c>
      <c r="B106" s="6">
        <f>AVERAGE(B101:B105)</f>
        <v>0.89641999999999999</v>
      </c>
      <c r="C106" s="6">
        <f>AVERAGE(C101:C105)</f>
        <v>9.7012</v>
      </c>
    </row>
    <row r="107" spans="1:5" x14ac:dyDescent="0.25">
      <c r="A107" s="10" t="s">
        <v>6</v>
      </c>
      <c r="B107" s="10">
        <f>_xlfn.STDEV.S(B101:B105)</f>
        <v>1.3834449754146355E-2</v>
      </c>
      <c r="C107" s="10">
        <f>_xlfn.STDEV.S(C101:C105)</f>
        <v>0.90559662930026419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  <vt:lpstr>SimCLR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2023-11-06T04:01:20Z</dcterms:modified>
</cp:coreProperties>
</file>