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esktop\IE\- 03 Autumn 2023-24\01 SC\100 Project\04 Sankey &amp; Stan\New approach\"/>
    </mc:Choice>
  </mc:AlternateContent>
  <xr:revisionPtr revIDLastSave="0" documentId="13_ncr:1_{84287BF4-5727-4074-AE4A-3571A6EFA9D6}" xr6:coauthVersionLast="47" xr6:coauthVersionMax="47" xr10:uidLastSave="{00000000-0000-0000-0000-000000000000}"/>
  <bookViews>
    <workbookView xWindow="-120" yWindow="-120" windowWidth="29040" windowHeight="17520" activeTab="1" xr2:uid="{8FAEA55B-72C6-4A6E-8AFA-7F4B20620856}"/>
  </bookViews>
  <sheets>
    <sheet name="Footprint" sheetId="11" r:id="rId1"/>
    <sheet name="Impacts" sheetId="4" r:id="rId2"/>
    <sheet name="Country classification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9" i="4" l="1"/>
  <c r="D199" i="4"/>
  <c r="F199" i="4"/>
  <c r="H199" i="4"/>
  <c r="B198" i="4"/>
  <c r="D198" i="4"/>
  <c r="F198" i="4"/>
  <c r="H198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D197" i="4"/>
  <c r="F197" i="4"/>
  <c r="H197" i="4"/>
  <c r="D196" i="4"/>
  <c r="F196" i="4"/>
  <c r="H196" i="4"/>
  <c r="D195" i="4"/>
  <c r="F195" i="4"/>
  <c r="H195" i="4"/>
  <c r="D194" i="4"/>
  <c r="F194" i="4"/>
  <c r="H194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D131" i="4"/>
  <c r="F131" i="4"/>
  <c r="H131" i="4"/>
  <c r="D2" i="4"/>
  <c r="E2" i="4" s="1"/>
  <c r="F3" i="4"/>
  <c r="G3" i="4" s="1"/>
  <c r="F4" i="4"/>
  <c r="G4" i="4" s="1"/>
  <c r="F5" i="4"/>
  <c r="F6" i="4"/>
  <c r="F7" i="4"/>
  <c r="F8" i="4"/>
  <c r="G8" i="4" s="1"/>
  <c r="F9" i="4"/>
  <c r="F10" i="4"/>
  <c r="F11" i="4"/>
  <c r="F12" i="4"/>
  <c r="F13" i="4"/>
  <c r="F14" i="4"/>
  <c r="F15" i="4"/>
  <c r="F16" i="4"/>
  <c r="G16" i="4" s="1"/>
  <c r="F17" i="4"/>
  <c r="G17" i="4" s="1"/>
  <c r="F18" i="4"/>
  <c r="G18" i="4" s="1"/>
  <c r="F19" i="4"/>
  <c r="F20" i="4"/>
  <c r="F21" i="4"/>
  <c r="F22" i="4"/>
  <c r="F23" i="4"/>
  <c r="F24" i="4"/>
  <c r="F25" i="4"/>
  <c r="F26" i="4"/>
  <c r="F27" i="4"/>
  <c r="F28" i="4"/>
  <c r="F29" i="4"/>
  <c r="G29" i="4" s="1"/>
  <c r="F30" i="4"/>
  <c r="F31" i="4"/>
  <c r="F32" i="4"/>
  <c r="G32" i="4" s="1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G54" i="4" s="1"/>
  <c r="F55" i="4"/>
  <c r="F56" i="4"/>
  <c r="F57" i="4"/>
  <c r="F58" i="4"/>
  <c r="F59" i="4"/>
  <c r="F60" i="4"/>
  <c r="F61" i="4"/>
  <c r="F62" i="4"/>
  <c r="F63" i="4"/>
  <c r="G63" i="4" s="1"/>
  <c r="F64" i="4"/>
  <c r="F65" i="4"/>
  <c r="F66" i="4"/>
  <c r="G66" i="4" s="1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G80" i="4" s="1"/>
  <c r="F81" i="4"/>
  <c r="G81" i="4" s="1"/>
  <c r="F82" i="4"/>
  <c r="F83" i="4"/>
  <c r="F84" i="4"/>
  <c r="F85" i="4"/>
  <c r="F86" i="4"/>
  <c r="F87" i="4"/>
  <c r="F88" i="4"/>
  <c r="F89" i="4"/>
  <c r="F90" i="4"/>
  <c r="F91" i="4"/>
  <c r="G91" i="4" s="1"/>
  <c r="F92" i="4"/>
  <c r="F93" i="4"/>
  <c r="F94" i="4"/>
  <c r="G94" i="4" s="1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2" i="4"/>
  <c r="G2" i="4" s="1"/>
  <c r="H3" i="4"/>
  <c r="I3" i="4" s="1"/>
  <c r="H4" i="4"/>
  <c r="I4" i="4" s="1"/>
  <c r="H5" i="4"/>
  <c r="H6" i="4"/>
  <c r="H7" i="4"/>
  <c r="H8" i="4"/>
  <c r="I8" i="4" s="1"/>
  <c r="H9" i="4"/>
  <c r="H10" i="4"/>
  <c r="H11" i="4"/>
  <c r="H12" i="4"/>
  <c r="H13" i="4"/>
  <c r="H14" i="4"/>
  <c r="H15" i="4"/>
  <c r="H16" i="4"/>
  <c r="I16" i="4" s="1"/>
  <c r="H17" i="4"/>
  <c r="I17" i="4" s="1"/>
  <c r="H18" i="4"/>
  <c r="I18" i="4" s="1"/>
  <c r="H19" i="4"/>
  <c r="H20" i="4"/>
  <c r="H21" i="4"/>
  <c r="H22" i="4"/>
  <c r="H23" i="4"/>
  <c r="H24" i="4"/>
  <c r="H25" i="4"/>
  <c r="H26" i="4"/>
  <c r="H27" i="4"/>
  <c r="H28" i="4"/>
  <c r="H29" i="4"/>
  <c r="I29" i="4" s="1"/>
  <c r="H30" i="4"/>
  <c r="H31" i="4"/>
  <c r="H32" i="4"/>
  <c r="I32" i="4" s="1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I54" i="4" s="1"/>
  <c r="H55" i="4"/>
  <c r="H56" i="4"/>
  <c r="H57" i="4"/>
  <c r="H58" i="4"/>
  <c r="H59" i="4"/>
  <c r="H60" i="4"/>
  <c r="H61" i="4"/>
  <c r="H62" i="4"/>
  <c r="H63" i="4"/>
  <c r="I63" i="4" s="1"/>
  <c r="H64" i="4"/>
  <c r="H65" i="4"/>
  <c r="H66" i="4"/>
  <c r="I66" i="4" s="1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I80" i="4" s="1"/>
  <c r="H81" i="4"/>
  <c r="I81" i="4" s="1"/>
  <c r="H82" i="4"/>
  <c r="H83" i="4"/>
  <c r="H84" i="4"/>
  <c r="H85" i="4"/>
  <c r="H86" i="4"/>
  <c r="H87" i="4"/>
  <c r="H88" i="4"/>
  <c r="H89" i="4"/>
  <c r="H90" i="4"/>
  <c r="H91" i="4"/>
  <c r="I91" i="4" s="1"/>
  <c r="H92" i="4"/>
  <c r="H93" i="4"/>
  <c r="H94" i="4"/>
  <c r="I94" i="4" s="1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I117" i="4" s="1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2" i="4"/>
  <c r="I2" i="4" s="1"/>
  <c r="D3" i="4"/>
  <c r="E3" i="4" s="1"/>
  <c r="D4" i="4"/>
  <c r="E4" i="4" s="1"/>
  <c r="D5" i="4"/>
  <c r="D6" i="4"/>
  <c r="D7" i="4"/>
  <c r="D8" i="4"/>
  <c r="E8" i="4" s="1"/>
  <c r="D9" i="4"/>
  <c r="D10" i="4"/>
  <c r="D11" i="4"/>
  <c r="D12" i="4"/>
  <c r="D13" i="4"/>
  <c r="D14" i="4"/>
  <c r="D15" i="4"/>
  <c r="D16" i="4"/>
  <c r="E16" i="4" s="1"/>
  <c r="D17" i="4"/>
  <c r="E17" i="4" s="1"/>
  <c r="D18" i="4"/>
  <c r="E18" i="4" s="1"/>
  <c r="D19" i="4"/>
  <c r="D20" i="4"/>
  <c r="D21" i="4"/>
  <c r="D22" i="4"/>
  <c r="D23" i="4"/>
  <c r="D24" i="4"/>
  <c r="D25" i="4"/>
  <c r="D26" i="4"/>
  <c r="D27" i="4"/>
  <c r="D28" i="4"/>
  <c r="D29" i="4"/>
  <c r="E29" i="4" s="1"/>
  <c r="D30" i="4"/>
  <c r="D31" i="4"/>
  <c r="D32" i="4"/>
  <c r="E32" i="4" s="1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E54" i="4" s="1"/>
  <c r="D55" i="4"/>
  <c r="D56" i="4"/>
  <c r="D57" i="4"/>
  <c r="D58" i="4"/>
  <c r="D59" i="4"/>
  <c r="D60" i="4"/>
  <c r="D61" i="4"/>
  <c r="D62" i="4"/>
  <c r="D63" i="4"/>
  <c r="E63" i="4" s="1"/>
  <c r="D64" i="4"/>
  <c r="D65" i="4"/>
  <c r="D66" i="4"/>
  <c r="E66" i="4" s="1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E80" i="4" s="1"/>
  <c r="D81" i="4"/>
  <c r="E81" i="4" s="1"/>
  <c r="D82" i="4"/>
  <c r="D83" i="4"/>
  <c r="D84" i="4"/>
  <c r="D85" i="4"/>
  <c r="D86" i="4"/>
  <c r="D87" i="4"/>
  <c r="D88" i="4"/>
  <c r="D89" i="4"/>
  <c r="D90" i="4"/>
  <c r="D91" i="4"/>
  <c r="E91" i="4" s="1"/>
  <c r="D92" i="4"/>
  <c r="D93" i="4"/>
  <c r="D94" i="4"/>
  <c r="E94" i="4" s="1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E117" i="4" s="1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F113" i="4"/>
  <c r="F114" i="4"/>
  <c r="F115" i="4"/>
  <c r="F116" i="4"/>
  <c r="F117" i="4"/>
  <c r="G117" i="4" s="1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J16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H18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H19" i="11"/>
  <c r="Y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H17" i="11"/>
  <c r="I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H16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H15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H14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H13" i="11"/>
  <c r="I199" i="4" l="1"/>
  <c r="G199" i="4"/>
  <c r="E199" i="4"/>
  <c r="I198" i="4"/>
  <c r="G198" i="4"/>
  <c r="E198" i="4"/>
  <c r="G196" i="4"/>
  <c r="I197" i="4"/>
  <c r="G197" i="4"/>
  <c r="E197" i="4"/>
  <c r="I195" i="4"/>
  <c r="E196" i="4"/>
  <c r="I194" i="4"/>
  <c r="E195" i="4"/>
  <c r="I196" i="4"/>
  <c r="E194" i="4"/>
  <c r="G195" i="4"/>
  <c r="G194" i="4"/>
  <c r="G123" i="4"/>
  <c r="E125" i="4"/>
  <c r="E109" i="4"/>
  <c r="E101" i="4"/>
  <c r="E85" i="4"/>
  <c r="E61" i="4"/>
  <c r="G22" i="4"/>
  <c r="G115" i="4"/>
  <c r="E93" i="4"/>
  <c r="E77" i="4"/>
  <c r="E69" i="4"/>
  <c r="E53" i="4"/>
  <c r="E45" i="4"/>
  <c r="G129" i="4"/>
  <c r="G121" i="4"/>
  <c r="G113" i="4"/>
  <c r="E123" i="4"/>
  <c r="E115" i="4"/>
  <c r="E107" i="4"/>
  <c r="E99" i="4"/>
  <c r="E83" i="4"/>
  <c r="E75" i="4"/>
  <c r="E67" i="4"/>
  <c r="E59" i="4"/>
  <c r="E51" i="4"/>
  <c r="E43" i="4"/>
  <c r="E35" i="4"/>
  <c r="E27" i="4"/>
  <c r="E19" i="4"/>
  <c r="E11" i="4"/>
  <c r="I125" i="4"/>
  <c r="I109" i="4"/>
  <c r="I101" i="4"/>
  <c r="I93" i="4"/>
  <c r="I85" i="4"/>
  <c r="I77" i="4"/>
  <c r="I69" i="4"/>
  <c r="I61" i="4"/>
  <c r="I53" i="4"/>
  <c r="I45" i="4"/>
  <c r="I37" i="4"/>
  <c r="I21" i="4"/>
  <c r="I13" i="4"/>
  <c r="I5" i="4"/>
  <c r="G108" i="4"/>
  <c r="G100" i="4"/>
  <c r="G92" i="4"/>
  <c r="G84" i="4"/>
  <c r="G76" i="4"/>
  <c r="G68" i="4"/>
  <c r="G60" i="4"/>
  <c r="G52" i="4"/>
  <c r="G44" i="4"/>
  <c r="G36" i="4"/>
  <c r="G28" i="4"/>
  <c r="G20" i="4"/>
  <c r="G12" i="4"/>
  <c r="I192" i="4"/>
  <c r="I184" i="4"/>
  <c r="I176" i="4"/>
  <c r="I168" i="4"/>
  <c r="I160" i="4"/>
  <c r="I152" i="4"/>
  <c r="I144" i="4"/>
  <c r="I136" i="4"/>
  <c r="G190" i="4"/>
  <c r="G182" i="4"/>
  <c r="G174" i="4"/>
  <c r="G166" i="4"/>
  <c r="G158" i="4"/>
  <c r="G150" i="4"/>
  <c r="G142" i="4"/>
  <c r="G134" i="4"/>
  <c r="E188" i="4"/>
  <c r="E180" i="4"/>
  <c r="E172" i="4"/>
  <c r="E164" i="4"/>
  <c r="E156" i="4"/>
  <c r="E148" i="4"/>
  <c r="E140" i="4"/>
  <c r="E132" i="4"/>
  <c r="G128" i="4"/>
  <c r="G120" i="4"/>
  <c r="E130" i="4"/>
  <c r="E122" i="4"/>
  <c r="E114" i="4"/>
  <c r="E106" i="4"/>
  <c r="E82" i="4"/>
  <c r="E74" i="4"/>
  <c r="E58" i="4"/>
  <c r="E50" i="4"/>
  <c r="E34" i="4"/>
  <c r="E26" i="4"/>
  <c r="E37" i="4"/>
  <c r="E21" i="4"/>
  <c r="E13" i="4"/>
  <c r="E5" i="4"/>
  <c r="G110" i="4"/>
  <c r="G102" i="4"/>
  <c r="G86" i="4"/>
  <c r="G78" i="4"/>
  <c r="G70" i="4"/>
  <c r="G62" i="4"/>
  <c r="G46" i="4"/>
  <c r="G38" i="4"/>
  <c r="G30" i="4"/>
  <c r="G14" i="4"/>
  <c r="E10" i="4"/>
  <c r="I124" i="4"/>
  <c r="I84" i="4"/>
  <c r="I44" i="4"/>
  <c r="I12" i="4"/>
  <c r="G75" i="4"/>
  <c r="G43" i="4"/>
  <c r="I159" i="4"/>
  <c r="E90" i="4"/>
  <c r="I116" i="4"/>
  <c r="I76" i="4"/>
  <c r="I36" i="4"/>
  <c r="G51" i="4"/>
  <c r="G11" i="4"/>
  <c r="I175" i="4"/>
  <c r="E98" i="4"/>
  <c r="I31" i="4"/>
  <c r="I71" i="4"/>
  <c r="I127" i="4"/>
  <c r="G47" i="4"/>
  <c r="G79" i="4"/>
  <c r="G127" i="4"/>
  <c r="G183" i="4"/>
  <c r="E39" i="4"/>
  <c r="E111" i="4"/>
  <c r="E167" i="4"/>
  <c r="I23" i="4"/>
  <c r="I103" i="4"/>
  <c r="G71" i="4"/>
  <c r="G159" i="4"/>
  <c r="E15" i="4"/>
  <c r="E79" i="4"/>
  <c r="E135" i="4"/>
  <c r="E191" i="4"/>
  <c r="I15" i="4"/>
  <c r="I87" i="4"/>
  <c r="G7" i="4"/>
  <c r="G103" i="4"/>
  <c r="G143" i="4"/>
  <c r="G191" i="4"/>
  <c r="E55" i="4"/>
  <c r="E119" i="4"/>
  <c r="E175" i="4"/>
  <c r="I55" i="4"/>
  <c r="I111" i="4"/>
  <c r="G15" i="4"/>
  <c r="G55" i="4"/>
  <c r="G111" i="4"/>
  <c r="G167" i="4"/>
  <c r="E31" i="4"/>
  <c r="E87" i="4"/>
  <c r="E127" i="4"/>
  <c r="E183" i="4"/>
  <c r="I47" i="4"/>
  <c r="G23" i="4"/>
  <c r="G95" i="4"/>
  <c r="G151" i="4"/>
  <c r="E23" i="4"/>
  <c r="E71" i="4"/>
  <c r="E143" i="4"/>
  <c r="I39" i="4"/>
  <c r="I79" i="4"/>
  <c r="I119" i="4"/>
  <c r="G39" i="4"/>
  <c r="G87" i="4"/>
  <c r="G119" i="4"/>
  <c r="G175" i="4"/>
  <c r="E47" i="4"/>
  <c r="E103" i="4"/>
  <c r="E159" i="4"/>
  <c r="I7" i="4"/>
  <c r="I95" i="4"/>
  <c r="G31" i="4"/>
  <c r="G135" i="4"/>
  <c r="E7" i="4"/>
  <c r="E95" i="4"/>
  <c r="E151" i="4"/>
  <c r="I100" i="4"/>
  <c r="I60" i="4"/>
  <c r="G83" i="4"/>
  <c r="G35" i="4"/>
  <c r="I191" i="4"/>
  <c r="E163" i="4"/>
  <c r="I108" i="4"/>
  <c r="I68" i="4"/>
  <c r="I28" i="4"/>
  <c r="G107" i="4"/>
  <c r="G67" i="4"/>
  <c r="G27" i="4"/>
  <c r="I167" i="4"/>
  <c r="E42" i="4"/>
  <c r="I92" i="4"/>
  <c r="I52" i="4"/>
  <c r="I20" i="4"/>
  <c r="G99" i="4"/>
  <c r="G59" i="4"/>
  <c r="G19" i="4"/>
  <c r="I183" i="4"/>
  <c r="I151" i="4"/>
  <c r="G6" i="4"/>
  <c r="I186" i="4"/>
  <c r="I178" i="4"/>
  <c r="I170" i="4"/>
  <c r="I162" i="4"/>
  <c r="I154" i="4"/>
  <c r="I146" i="4"/>
  <c r="I138" i="4"/>
  <c r="G192" i="4"/>
  <c r="G184" i="4"/>
  <c r="G176" i="4"/>
  <c r="G168" i="4"/>
  <c r="G160" i="4"/>
  <c r="G152" i="4"/>
  <c r="G144" i="4"/>
  <c r="G136" i="4"/>
  <c r="E190" i="4"/>
  <c r="E182" i="4"/>
  <c r="E174" i="4"/>
  <c r="E166" i="4"/>
  <c r="E158" i="4"/>
  <c r="E150" i="4"/>
  <c r="E142" i="4"/>
  <c r="E134" i="4"/>
  <c r="G130" i="4"/>
  <c r="G122" i="4"/>
  <c r="G114" i="4"/>
  <c r="E124" i="4"/>
  <c r="E116" i="4"/>
  <c r="E108" i="4"/>
  <c r="E100" i="4"/>
  <c r="E92" i="4"/>
  <c r="E84" i="4"/>
  <c r="E76" i="4"/>
  <c r="E68" i="4"/>
  <c r="E60" i="4"/>
  <c r="E52" i="4"/>
  <c r="E44" i="4"/>
  <c r="E36" i="4"/>
  <c r="E28" i="4"/>
  <c r="E20" i="4"/>
  <c r="E12" i="4"/>
  <c r="I126" i="4"/>
  <c r="I118" i="4"/>
  <c r="I110" i="4"/>
  <c r="I102" i="4"/>
  <c r="I86" i="4"/>
  <c r="I78" i="4"/>
  <c r="I70" i="4"/>
  <c r="I62" i="4"/>
  <c r="I46" i="4"/>
  <c r="I38" i="4"/>
  <c r="I30" i="4"/>
  <c r="I22" i="4"/>
  <c r="I14" i="4"/>
  <c r="I6" i="4"/>
  <c r="G109" i="4"/>
  <c r="G101" i="4"/>
  <c r="G93" i="4"/>
  <c r="G85" i="4"/>
  <c r="G77" i="4"/>
  <c r="G69" i="4"/>
  <c r="G61" i="4"/>
  <c r="G53" i="4"/>
  <c r="G45" i="4"/>
  <c r="G37" i="4"/>
  <c r="G21" i="4"/>
  <c r="G13" i="4"/>
  <c r="G5" i="4"/>
  <c r="I193" i="4"/>
  <c r="I185" i="4"/>
  <c r="I177" i="4"/>
  <c r="I169" i="4"/>
  <c r="I161" i="4"/>
  <c r="I153" i="4"/>
  <c r="I145" i="4"/>
  <c r="I137" i="4"/>
  <c r="E189" i="4"/>
  <c r="E181" i="4"/>
  <c r="E173" i="4"/>
  <c r="E165" i="4"/>
  <c r="E157" i="4"/>
  <c r="E149" i="4"/>
  <c r="E141" i="4"/>
  <c r="E133" i="4"/>
  <c r="G189" i="4"/>
  <c r="G133" i="4"/>
  <c r="I143" i="4"/>
  <c r="G173" i="4"/>
  <c r="G149" i="4"/>
  <c r="E187" i="4"/>
  <c r="E171" i="4"/>
  <c r="E129" i="4"/>
  <c r="E121" i="4"/>
  <c r="E113" i="4"/>
  <c r="E105" i="4"/>
  <c r="E97" i="4"/>
  <c r="E89" i="4"/>
  <c r="E73" i="4"/>
  <c r="E65" i="4"/>
  <c r="E57" i="4"/>
  <c r="E49" i="4"/>
  <c r="E41" i="4"/>
  <c r="E33" i="4"/>
  <c r="E25" i="4"/>
  <c r="E9" i="4"/>
  <c r="I123" i="4"/>
  <c r="I115" i="4"/>
  <c r="I107" i="4"/>
  <c r="I99" i="4"/>
  <c r="I83" i="4"/>
  <c r="I75" i="4"/>
  <c r="I67" i="4"/>
  <c r="I59" i="4"/>
  <c r="I51" i="4"/>
  <c r="I43" i="4"/>
  <c r="I35" i="4"/>
  <c r="I27" i="4"/>
  <c r="I19" i="4"/>
  <c r="I11" i="4"/>
  <c r="G106" i="4"/>
  <c r="G98" i="4"/>
  <c r="G90" i="4"/>
  <c r="G82" i="4"/>
  <c r="G74" i="4"/>
  <c r="G58" i="4"/>
  <c r="G50" i="4"/>
  <c r="G42" i="4"/>
  <c r="G34" i="4"/>
  <c r="G26" i="4"/>
  <c r="G10" i="4"/>
  <c r="I190" i="4"/>
  <c r="I182" i="4"/>
  <c r="I174" i="4"/>
  <c r="I166" i="4"/>
  <c r="I158" i="4"/>
  <c r="I150" i="4"/>
  <c r="I142" i="4"/>
  <c r="I134" i="4"/>
  <c r="G188" i="4"/>
  <c r="G180" i="4"/>
  <c r="G172" i="4"/>
  <c r="G164" i="4"/>
  <c r="G156" i="4"/>
  <c r="G148" i="4"/>
  <c r="G140" i="4"/>
  <c r="G132" i="4"/>
  <c r="E186" i="4"/>
  <c r="E178" i="4"/>
  <c r="E170" i="4"/>
  <c r="E162" i="4"/>
  <c r="E154" i="4"/>
  <c r="E146" i="4"/>
  <c r="E138" i="4"/>
  <c r="E147" i="4"/>
  <c r="G49" i="4"/>
  <c r="G41" i="4"/>
  <c r="G33" i="4"/>
  <c r="G25" i="4"/>
  <c r="G9" i="4"/>
  <c r="I131" i="4"/>
  <c r="I189" i="4"/>
  <c r="I181" i="4"/>
  <c r="I173" i="4"/>
  <c r="I165" i="4"/>
  <c r="I157" i="4"/>
  <c r="I149" i="4"/>
  <c r="I141" i="4"/>
  <c r="I133" i="4"/>
  <c r="G187" i="4"/>
  <c r="G179" i="4"/>
  <c r="G171" i="4"/>
  <c r="G163" i="4"/>
  <c r="G155" i="4"/>
  <c r="G147" i="4"/>
  <c r="G139" i="4"/>
  <c r="E193" i="4"/>
  <c r="E185" i="4"/>
  <c r="E177" i="4"/>
  <c r="E169" i="4"/>
  <c r="E161" i="4"/>
  <c r="E153" i="4"/>
  <c r="E145" i="4"/>
  <c r="E137" i="4"/>
  <c r="I135" i="4"/>
  <c r="G165" i="4"/>
  <c r="G118" i="4"/>
  <c r="E120" i="4"/>
  <c r="E104" i="4"/>
  <c r="E88" i="4"/>
  <c r="E64" i="4"/>
  <c r="E56" i="4"/>
  <c r="E40" i="4"/>
  <c r="I130" i="4"/>
  <c r="I114" i="4"/>
  <c r="I98" i="4"/>
  <c r="I82" i="4"/>
  <c r="I50" i="4"/>
  <c r="I26" i="4"/>
  <c r="G105" i="4"/>
  <c r="G89" i="4"/>
  <c r="G65" i="4"/>
  <c r="G125" i="4"/>
  <c r="I129" i="4"/>
  <c r="I121" i="4"/>
  <c r="I113" i="4"/>
  <c r="I105" i="4"/>
  <c r="I97" i="4"/>
  <c r="I89" i="4"/>
  <c r="I73" i="4"/>
  <c r="I65" i="4"/>
  <c r="I57" i="4"/>
  <c r="I49" i="4"/>
  <c r="I41" i="4"/>
  <c r="I33" i="4"/>
  <c r="I25" i="4"/>
  <c r="I9" i="4"/>
  <c r="G112" i="4"/>
  <c r="G104" i="4"/>
  <c r="G96" i="4"/>
  <c r="G88" i="4"/>
  <c r="G72" i="4"/>
  <c r="G64" i="4"/>
  <c r="G56" i="4"/>
  <c r="G48" i="4"/>
  <c r="G40" i="4"/>
  <c r="G24" i="4"/>
  <c r="G131" i="4"/>
  <c r="I188" i="4"/>
  <c r="I180" i="4"/>
  <c r="I172" i="4"/>
  <c r="I164" i="4"/>
  <c r="I156" i="4"/>
  <c r="I148" i="4"/>
  <c r="I140" i="4"/>
  <c r="I132" i="4"/>
  <c r="G186" i="4"/>
  <c r="G178" i="4"/>
  <c r="G170" i="4"/>
  <c r="G162" i="4"/>
  <c r="G154" i="4"/>
  <c r="G146" i="4"/>
  <c r="G138" i="4"/>
  <c r="E192" i="4"/>
  <c r="E184" i="4"/>
  <c r="E176" i="4"/>
  <c r="E168" i="4"/>
  <c r="E160" i="4"/>
  <c r="E152" i="4"/>
  <c r="E144" i="4"/>
  <c r="E136" i="4"/>
  <c r="G181" i="4"/>
  <c r="G157" i="4"/>
  <c r="G141" i="4"/>
  <c r="E179" i="4"/>
  <c r="E155" i="4"/>
  <c r="E139" i="4"/>
  <c r="G126" i="4"/>
  <c r="E128" i="4"/>
  <c r="E112" i="4"/>
  <c r="E96" i="4"/>
  <c r="E72" i="4"/>
  <c r="E48" i="4"/>
  <c r="E24" i="4"/>
  <c r="I122" i="4"/>
  <c r="I106" i="4"/>
  <c r="I90" i="4"/>
  <c r="I74" i="4"/>
  <c r="I58" i="4"/>
  <c r="I42" i="4"/>
  <c r="I34" i="4"/>
  <c r="I10" i="4"/>
  <c r="G97" i="4"/>
  <c r="G73" i="4"/>
  <c r="G57" i="4"/>
  <c r="G124" i="4"/>
  <c r="G116" i="4"/>
  <c r="E126" i="4"/>
  <c r="E118" i="4"/>
  <c r="E110" i="4"/>
  <c r="E102" i="4"/>
  <c r="E86" i="4"/>
  <c r="E78" i="4"/>
  <c r="E70" i="4"/>
  <c r="E62" i="4"/>
  <c r="E46" i="4"/>
  <c r="E38" i="4"/>
  <c r="E30" i="4"/>
  <c r="E22" i="4"/>
  <c r="E14" i="4"/>
  <c r="E6" i="4"/>
  <c r="I128" i="4"/>
  <c r="I120" i="4"/>
  <c r="I112" i="4"/>
  <c r="I104" i="4"/>
  <c r="I96" i="4"/>
  <c r="I88" i="4"/>
  <c r="I72" i="4"/>
  <c r="I64" i="4"/>
  <c r="I56" i="4"/>
  <c r="I48" i="4"/>
  <c r="I40" i="4"/>
  <c r="I24" i="4"/>
  <c r="E131" i="4"/>
  <c r="I187" i="4"/>
  <c r="I179" i="4"/>
  <c r="I171" i="4"/>
  <c r="I163" i="4"/>
  <c r="I155" i="4"/>
  <c r="I147" i="4"/>
  <c r="I139" i="4"/>
  <c r="G193" i="4"/>
  <c r="G185" i="4"/>
  <c r="G177" i="4"/>
  <c r="G169" i="4"/>
  <c r="G161" i="4"/>
  <c r="G153" i="4"/>
  <c r="G145" i="4"/>
  <c r="G13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tc={ADD59E2A-A3E3-4EBE-9737-1AAF21A7E7A7}</author>
    <author>tc={BF752B99-7C01-4E48-B8AE-489D05146DC3}</author>
  </authors>
  <commentList>
    <comment ref="C10" authorId="0" shapeId="0" xr:uid="{ADD59E2A-A3E3-4EBE-9737-1AAF21A7E7A7}">
      <text>
        <t>[Threaded comment]
Your version of Excel allows you to read this threaded comment; however, any edits to it will get removed if the file is opened in a newer version of Excel. Learn more: https://go.microsoft.com/fwlink/?linkid=870924
Comment:
    Renamed to Russia!</t>
      </text>
    </comment>
    <comment ref="C11" authorId="1" shapeId="0" xr:uid="{BF752B99-7C01-4E48-B8AE-489D05146DC3}">
      <text>
        <t>[Threaded comment]
Your version of Excel allows you to read this threaded comment; however, any edits to it will get removed if the file is opened in a newer version of Excel. Learn more: https://go.microsoft.com/fwlink/?linkid=870924
Comment:
    Renamed to USA!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Paris</author>
  </authors>
  <commentList>
    <comment ref="E1" authorId="0" shapeId="0" xr:uid="{5BC2F7D2-CB40-4EA1-8904-D57781162632}">
      <text>
        <r>
          <rPr>
            <b/>
            <sz val="9"/>
            <color indexed="81"/>
            <rFont val="Tahoma"/>
            <charset val="1"/>
          </rPr>
          <t>Aaron Paris:</t>
        </r>
        <r>
          <rPr>
            <sz val="9"/>
            <color indexed="81"/>
            <rFont val="Tahoma"/>
            <charset val="1"/>
          </rPr>
          <t xml:space="preserve">
takes the average of the region; if no other value for the region takes the value for RoW</t>
        </r>
      </text>
    </comment>
  </commentList>
</comments>
</file>

<file path=xl/sharedStrings.xml><?xml version="1.0" encoding="utf-8"?>
<sst xmlns="http://schemas.openxmlformats.org/spreadsheetml/2006/main" count="1498" uniqueCount="576">
  <si>
    <t>Stage</t>
  </si>
  <si>
    <t>Geography</t>
  </si>
  <si>
    <t>Region</t>
  </si>
  <si>
    <t>Reference product</t>
  </si>
  <si>
    <t>copper mine operation and beneficiation, sulfide ore</t>
  </si>
  <si>
    <t>Australia</t>
  </si>
  <si>
    <t>kg</t>
  </si>
  <si>
    <t>m3</t>
  </si>
  <si>
    <t>kg CO2-Eq</t>
  </si>
  <si>
    <t>Canada</t>
  </si>
  <si>
    <t>Chile</t>
  </si>
  <si>
    <t>China</t>
  </si>
  <si>
    <t>Indonesia</t>
  </si>
  <si>
    <t>Kazakhstan</t>
  </si>
  <si>
    <t>RoW</t>
  </si>
  <si>
    <t>Zambia</t>
  </si>
  <si>
    <t>Electrorefining of copper, anode</t>
  </si>
  <si>
    <t>Global</t>
  </si>
  <si>
    <t>Smelting of copper concentrate sulfide ore</t>
  </si>
  <si>
    <t>India</t>
  </si>
  <si>
    <t>Japan</t>
  </si>
  <si>
    <t>m2</t>
  </si>
  <si>
    <t>Peru</t>
  </si>
  <si>
    <t>Economy</t>
  </si>
  <si>
    <t>Code</t>
  </si>
  <si>
    <t>Income group</t>
  </si>
  <si>
    <t>Aruba</t>
  </si>
  <si>
    <t>ABW</t>
  </si>
  <si>
    <t>Latin America &amp; Caribbean</t>
  </si>
  <si>
    <t>High income</t>
  </si>
  <si>
    <t>Afghanistan</t>
  </si>
  <si>
    <t>AFG</t>
  </si>
  <si>
    <t>South Asia</t>
  </si>
  <si>
    <t>Low income</t>
  </si>
  <si>
    <t>Angola</t>
  </si>
  <si>
    <t>AGO</t>
  </si>
  <si>
    <t>Sub-Saharan Africa</t>
  </si>
  <si>
    <t>Lower middle income</t>
  </si>
  <si>
    <t>Albania</t>
  </si>
  <si>
    <t>ALB</t>
  </si>
  <si>
    <t>Europe &amp; Central Asia</t>
  </si>
  <si>
    <t>Upper middle income</t>
  </si>
  <si>
    <t>Andorra</t>
  </si>
  <si>
    <t>AND</t>
  </si>
  <si>
    <t>United Arab Emirates</t>
  </si>
  <si>
    <t>ARE</t>
  </si>
  <si>
    <t>Middle East &amp; North Africa</t>
  </si>
  <si>
    <t>Argentina</t>
  </si>
  <si>
    <t>ARG</t>
  </si>
  <si>
    <t>Armenia</t>
  </si>
  <si>
    <t>ARM</t>
  </si>
  <si>
    <t>American Samoa</t>
  </si>
  <si>
    <t>ASM</t>
  </si>
  <si>
    <t>East Asia &amp; Pacific</t>
  </si>
  <si>
    <t>Antigua and Barbuda</t>
  </si>
  <si>
    <t>ATG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</si>
  <si>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</si>
  <si>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</si>
  <si>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</si>
  <si>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</si>
  <si>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</si>
  <si>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</si>
  <si>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</si>
  <si>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</si>
  <si>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</si>
  <si>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</si>
  <si>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</si>
  <si>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</si>
  <si>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</si>
  <si>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</si>
  <si>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</si>
  <si>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</si>
  <si>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</si>
  <si>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</si>
  <si>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</si>
  <si>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</si>
  <si>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</si>
  <si>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</si>
  <si>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</si>
  <si>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</si>
  <si>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</si>
  <si>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</si>
  <si>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</si>
  <si>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</si>
  <si>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</si>
  <si>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North America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</si>
  <si>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</si>
  <si>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</si>
  <si>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</si>
  <si>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</si>
  <si>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</si>
  <si>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</si>
  <si>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</si>
  <si>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</si>
  <si>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</si>
  <si>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</si>
  <si>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</si>
  <si>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</si>
  <si>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</si>
  <si>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</si>
  <si>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</t>
  </si>
  <si>
    <t>Switzerland</t>
  </si>
  <si>
    <t>CHE</t>
  </si>
  <si>
    <t>Channel Islands</t>
  </si>
  <si>
    <t>CHI</t>
  </si>
  <si>
    <t>CHL</t>
  </si>
  <si>
    <t>CHN</t>
  </si>
  <si>
    <t>Côte d’Ivoire</t>
  </si>
  <si>
    <t>CIV</t>
  </si>
  <si>
    <t>Cameroon</t>
  </si>
  <si>
    <t>CMR</t>
  </si>
  <si>
    <t>DRC</t>
  </si>
  <si>
    <t>COD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</si>
  <si>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</si>
  <si>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</si>
  <si>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</si>
  <si>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</si>
  <si>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</si>
  <si>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</si>
  <si>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</si>
  <si>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</si>
  <si>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</si>
  <si>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</si>
  <si>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</si>
  <si>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Curaçao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</si>
  <si>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</si>
  <si>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</si>
  <si>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</si>
  <si>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</si>
  <si>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</si>
  <si>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</si>
  <si>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</si>
  <si>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</si>
  <si>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</si>
  <si>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</si>
  <si>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</si>
  <si>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</si>
  <si>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</si>
  <si>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</si>
  <si>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</si>
  <si>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</si>
  <si>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</si>
  <si>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</si>
  <si>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</si>
  <si>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</si>
  <si>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</si>
  <si>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</si>
  <si>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</si>
  <si>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</si>
  <si>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</si>
  <si>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</si>
  <si>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</si>
  <si>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</si>
  <si>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</si>
  <si>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</si>
  <si>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</si>
  <si>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</si>
  <si>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</si>
  <si>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</si>
  <si>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</si>
  <si>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</si>
  <si>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</si>
  <si>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</si>
  <si>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</si>
  <si>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</si>
  <si>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</si>
  <si>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</si>
  <si>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</si>
  <si>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</si>
  <si>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</si>
  <si>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</si>
  <si>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</si>
  <si>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</si>
  <si>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</si>
  <si>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</si>
  <si>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</si>
  <si>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</si>
  <si>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</si>
  <si>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</si>
  <si>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</si>
  <si>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</si>
  <si>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</si>
  <si>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</si>
  <si>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</si>
  <si>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</si>
  <si>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</si>
  <si>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</si>
  <si>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</si>
  <si>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</si>
  <si>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</si>
  <si>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</si>
  <si>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</si>
  <si>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</si>
  <si>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</si>
  <si>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</si>
  <si>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</si>
  <si>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</si>
  <si>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</si>
  <si>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</si>
  <si>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</si>
  <si>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</si>
  <si>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</si>
  <si>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</si>
  <si>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</si>
  <si>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</si>
  <si>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</si>
  <si>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IDN</t>
  </si>
  <si>
    <t>Isle of Man</t>
  </si>
  <si>
    <t>IMN</t>
  </si>
  <si>
    <t>IND</t>
  </si>
  <si>
    <t>Ireland</t>
  </si>
  <si>
    <t>IRL</t>
  </si>
  <si>
    <t>Iran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</si>
  <si>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</si>
  <si>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</si>
  <si>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</si>
  <si>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</si>
  <si>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</si>
  <si>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</si>
  <si>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</si>
  <si>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</si>
  <si>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</si>
  <si>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</si>
  <si>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</si>
  <si>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</si>
  <si>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</si>
  <si>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JPN</t>
  </si>
  <si>
    <t>KAZ</t>
  </si>
  <si>
    <t>Kenya</t>
  </si>
  <si>
    <t>KEN</t>
  </si>
  <si>
    <t>KGZ</t>
  </si>
  <si>
    <t>Cambodia</t>
  </si>
  <si>
    <t>KHM</t>
  </si>
  <si>
    <t>Kiribati</t>
  </si>
  <si>
    <t>KIR</t>
  </si>
  <si>
    <t>St. Kitts and Nevis</t>
  </si>
  <si>
    <t>KNA</t>
  </si>
  <si>
    <t>KOR</t>
  </si>
  <si>
    <t>Kuwait</t>
  </si>
  <si>
    <t>KWT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</si>
  <si>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</si>
  <si>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</si>
  <si>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</si>
  <si>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</si>
  <si>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</si>
  <si>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</si>
  <si>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</si>
  <si>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</si>
  <si>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</si>
  <si>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</si>
  <si>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</si>
  <si>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</si>
  <si>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</si>
  <si>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</si>
  <si>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</si>
  <si>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</si>
  <si>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</si>
  <si>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</si>
  <si>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</si>
  <si>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</si>
  <si>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</si>
  <si>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</si>
  <si>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</si>
  <si>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</si>
  <si>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</si>
  <si>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</si>
  <si>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</si>
  <si>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</si>
  <si>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</si>
  <si>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</si>
  <si>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</si>
  <si>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</si>
  <si>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</si>
  <si>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</si>
  <si>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</si>
  <si>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</si>
  <si>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</si>
  <si>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</si>
  <si>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</si>
  <si>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</si>
  <si>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</si>
  <si>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</si>
  <si>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</si>
  <si>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</si>
  <si>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</si>
  <si>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</si>
  <si>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</si>
  <si>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</si>
  <si>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</si>
  <si>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</si>
  <si>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</si>
  <si>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</si>
  <si>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</si>
  <si>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</si>
  <si>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</si>
  <si>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</si>
  <si>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</si>
  <si>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</si>
  <si>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</si>
  <si>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</si>
  <si>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</si>
  <si>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</si>
  <si>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</si>
  <si>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</si>
  <si>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</si>
  <si>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</si>
  <si>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</si>
  <si>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</si>
  <si>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</si>
  <si>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</si>
  <si>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</si>
  <si>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</si>
  <si>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</si>
  <si>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</si>
  <si>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</si>
  <si>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</si>
  <si>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</si>
  <si>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</si>
  <si>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</si>
  <si>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</si>
  <si>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</si>
  <si>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</si>
  <si>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</si>
  <si>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</si>
  <si>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</si>
  <si>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</si>
  <si>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</si>
  <si>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</si>
  <si>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</si>
  <si>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</si>
  <si>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</si>
  <si>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</si>
  <si>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</si>
  <si>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</si>
  <si>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</si>
  <si>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</si>
  <si>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</si>
  <si>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</si>
  <si>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</si>
  <si>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</si>
  <si>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PRK</t>
  </si>
  <si>
    <t>Portugal</t>
  </si>
  <si>
    <t>PRT</t>
  </si>
  <si>
    <t>Paraguay</t>
  </si>
  <si>
    <t>PRY</t>
  </si>
  <si>
    <t>West Bank and Gaza</t>
  </si>
  <si>
    <t>PSE</t>
  </si>
  <si>
    <t>French Polynesia</t>
  </si>
  <si>
    <t>PYF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</si>
  <si>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</si>
  <si>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</si>
  <si>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</si>
  <si>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</si>
  <si>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</si>
  <si>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</si>
  <si>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</si>
  <si>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</si>
  <si>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</si>
  <si>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</si>
  <si>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</si>
  <si>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</si>
  <si>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</si>
  <si>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</si>
  <si>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</si>
  <si>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</si>
  <si>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</si>
  <si>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</si>
  <si>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</si>
  <si>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</si>
  <si>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</si>
  <si>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</si>
  <si>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</si>
  <si>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</si>
  <si>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</si>
  <si>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</si>
  <si>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</si>
  <si>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</si>
  <si>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</si>
  <si>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</si>
  <si>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São Tomé and Príncipe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</si>
  <si>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</si>
  <si>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</si>
  <si>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</si>
  <si>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</si>
  <si>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</si>
  <si>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</si>
  <si>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</si>
  <si>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</si>
  <si>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</si>
  <si>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</si>
  <si>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</si>
  <si>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</si>
  <si>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</si>
  <si>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</si>
  <si>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</si>
  <si>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</si>
  <si>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</si>
  <si>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</si>
  <si>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</si>
  <si>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</si>
  <si>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</si>
  <si>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</si>
  <si>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</si>
  <si>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</si>
  <si>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</si>
  <si>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</si>
  <si>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</si>
  <si>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</si>
  <si>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</si>
  <si>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</si>
  <si>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</si>
  <si>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</si>
  <si>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</si>
  <si>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</si>
  <si>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</si>
  <si>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</si>
  <si>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</si>
  <si>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</t>
  </si>
  <si>
    <t>Tuvalu</t>
  </si>
  <si>
    <t>TUV</t>
  </si>
  <si>
    <t>Taiwan, China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</si>
  <si>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</si>
  <si>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</si>
  <si>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</si>
  <si>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</si>
  <si>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</si>
  <si>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</si>
  <si>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</si>
  <si>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</si>
  <si>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</si>
  <si>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</si>
  <si>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</si>
  <si>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</si>
  <si>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</si>
  <si>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</si>
  <si>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</si>
  <si>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</si>
  <si>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</si>
  <si>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</si>
  <si>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</si>
  <si>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</si>
  <si>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</si>
  <si>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</si>
  <si>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</si>
  <si>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</si>
  <si>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</si>
  <si>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</si>
  <si>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</si>
  <si>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</si>
  <si>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</si>
  <si>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</si>
  <si>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</si>
  <si>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</si>
  <si>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ZMB</t>
  </si>
  <si>
    <t>Zimbabwe</t>
  </si>
  <si>
    <t>ZWE</t>
  </si>
  <si>
    <t>mining</t>
  </si>
  <si>
    <t>refining</t>
  </si>
  <si>
    <t>smelting</t>
  </si>
  <si>
    <t>process</t>
  </si>
  <si>
    <t>stage</t>
  </si>
  <si>
    <t>country</t>
  </si>
  <si>
    <t>CMLCA#</t>
  </si>
  <si>
    <t>[P4562]</t>
  </si>
  <si>
    <t>[P3457]</t>
  </si>
  <si>
    <t>[P6694]</t>
  </si>
  <si>
    <t>[P9003]</t>
  </si>
  <si>
    <t>[P11050]</t>
  </si>
  <si>
    <t>[P15234]</t>
  </si>
  <si>
    <t>[P17058]</t>
  </si>
  <si>
    <t>[P18375]</t>
  </si>
  <si>
    <t>[P20256]</t>
  </si>
  <si>
    <t>[P20897]</t>
  </si>
  <si>
    <t>[P10427]</t>
  </si>
  <si>
    <t>[P5123]</t>
  </si>
  <si>
    <t>[P5418]</t>
  </si>
  <si>
    <t>[P6659]</t>
  </si>
  <si>
    <t>[P9818]</t>
  </si>
  <si>
    <t>[P16375]</t>
  </si>
  <si>
    <t>[P17416]</t>
  </si>
  <si>
    <t>Product to subtract</t>
  </si>
  <si>
    <t>/</t>
  </si>
  <si>
    <t>input (kg)</t>
  </si>
  <si>
    <t>G#</t>
  </si>
  <si>
    <t>G12992</t>
  </si>
  <si>
    <t>G15404</t>
  </si>
  <si>
    <t>G20551</t>
  </si>
  <si>
    <t>G20552</t>
  </si>
  <si>
    <t>G8728</t>
  </si>
  <si>
    <t>G19581</t>
  </si>
  <si>
    <t>G20337</t>
  </si>
  <si>
    <t>G10305</t>
  </si>
  <si>
    <t>G17036</t>
  </si>
  <si>
    <t>G20553</t>
  </si>
  <si>
    <t>G14569</t>
  </si>
  <si>
    <t>G16107</t>
  </si>
  <si>
    <t>G11474</t>
  </si>
  <si>
    <t>G19734</t>
  </si>
  <si>
    <t>G19735</t>
  </si>
  <si>
    <t>G11120</t>
  </si>
  <si>
    <t>G12966</t>
  </si>
  <si>
    <t>G4189</t>
  </si>
  <si>
    <t>G11121</t>
  </si>
  <si>
    <t>#</t>
  </si>
  <si>
    <t>kg N-Eq</t>
  </si>
  <si>
    <t>kg CFC-11-Eq</t>
  </si>
  <si>
    <t xml:space="preserve">Alternatives for CMLCA: </t>
  </si>
  <si>
    <t>ReCiPe Midpoint (H)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</si>
  <si>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</si>
  <si>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</si>
  <si>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</si>
  <si>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</si>
  <si>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</si>
  <si>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</si>
  <si>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</si>
  <si>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</si>
  <si>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</si>
  <si>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</si>
  <si>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</si>
  <si>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</si>
  <si>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</si>
  <si>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</si>
  <si>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</si>
  <si>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</si>
  <si>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</si>
  <si>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</si>
  <si>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</si>
  <si>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terrestrial ecotoxicity (TETPinf)</t>
  </si>
  <si>
    <t>kg 1,4-DCB-Eq</t>
  </si>
  <si>
    <t>natural land transformation (NLTP)</t>
  </si>
  <si>
    <t>photochemical oxidant formation (POFP)</t>
  </si>
  <si>
    <t>kg NMVOC</t>
  </si>
  <si>
    <t>human toxicity (HTPinf)</t>
  </si>
  <si>
    <t>marine eutrophication (MEP)</t>
  </si>
  <si>
    <t>climate change (GWP100)</t>
  </si>
  <si>
    <t>particulate matter formation (PMFP)</t>
  </si>
  <si>
    <t>kg PM10-Eq</t>
  </si>
  <si>
    <t>agricultural land occupation (ALOP)</t>
  </si>
  <si>
    <t>m2a</t>
  </si>
  <si>
    <t>freshwater eutrophication (FEP)</t>
  </si>
  <si>
    <t>kg P-Eq</t>
  </si>
  <si>
    <t>metal depletion (MDP)</t>
  </si>
  <si>
    <t>kg Fe-Eq</t>
  </si>
  <si>
    <t>terrestrial acidification (TAP100)</t>
  </si>
  <si>
    <t>kg SO2-Eq</t>
  </si>
  <si>
    <t>water depletion (WDP)</t>
  </si>
  <si>
    <t>urban land occupation (ULOP)</t>
  </si>
  <si>
    <t>ionising radiation (IRP_HE)</t>
  </si>
  <si>
    <t>kg U235-Eq</t>
  </si>
  <si>
    <t>fossil depletion (FDP)</t>
  </si>
  <si>
    <t>kg oil-Eq</t>
  </si>
  <si>
    <t>freshwater ecotoxicity (FETPinf)</t>
  </si>
  <si>
    <t>marine ecotoxicity (METPinf)</t>
  </si>
  <si>
    <t>ozone depletion (ODPinf)</t>
  </si>
  <si>
    <t>Mining-&gt; can be used directly</t>
  </si>
  <si>
    <t>Footprints to subtract</t>
  </si>
  <si>
    <t>Total footprints that needs to be subtracted from</t>
  </si>
  <si>
    <t>A20</t>
  </si>
  <si>
    <t>A21</t>
  </si>
  <si>
    <t xml:space="preserve"> </t>
  </si>
  <si>
    <t>Republic of the Congo</t>
  </si>
  <si>
    <t>Kyrgyzstan</t>
  </si>
  <si>
    <t>Laos</t>
  </si>
  <si>
    <t>Turkey</t>
  </si>
  <si>
    <t>climate change, specific for country</t>
  </si>
  <si>
    <t>water depletion, specific for country</t>
  </si>
  <si>
    <t>natural land transformation, specific for country</t>
  </si>
  <si>
    <t>North Korea</t>
  </si>
  <si>
    <t>GHG_emissions</t>
  </si>
  <si>
    <t>water_depletion</t>
  </si>
  <si>
    <t>natural_land_transformation</t>
  </si>
  <si>
    <t>a_Other</t>
  </si>
  <si>
    <t>balance_mining</t>
  </si>
  <si>
    <t>balance_smelting</t>
  </si>
  <si>
    <t>balance_refining</t>
  </si>
  <si>
    <t>Republic of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</si>
</sst>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00000"/>
    <numFmt numFmtId="166" formatCode="0.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6" fillId="0" borderId="0"/>
    <xf numFmtId="0" fontId="7" fillId="0" borderId="0"/>
    <xf numFmtId="0" fontId="2" fillId="0" borderId="0"/>
  </cellStyleXfs>
  <cellXfs count="37">
    <xf numFmtId="0" fontId="0" fillId="0" borderId="0" xfId="0"/>
    <xf numFmtId="11" fontId="0" fillId="0" borderId="0" xfId="0" applyNumberFormat="1"/>
    <xf numFmtId="0" fontId="2" fillId="0" borderId="0" xfId="2"/>
    <xf numFmtId="0" fontId="3" fillId="0" borderId="0" xfId="2" applyFont="1"/>
    <xf numFmtId="0" fontId="4" fillId="0" borderId="0" xfId="2" applyFont="1"/>
    <xf numFmtId="0" fontId="5" fillId="0" borderId="0" xfId="2" applyFont="1"/>
    <xf numFmtId="0" fontId="4" fillId="0" borderId="0" xfId="3" applyFont="1"/>
    <xf numFmtId="0" fontId="4" fillId="0" borderId="0" xfId="2" applyFont="1" applyAlignment="1">
      <alignment horizontal="left" vertical="top"/>
    </xf>
    <xf numFmtId="0" fontId="8" fillId="0" borderId="0" xfId="0" applyFont="1"/>
    <xf numFmtId="0" fontId="8" fillId="0" borderId="1" xfId="0" applyFont="1" applyBorder="1"/>
    <xf numFmtId="0" fontId="0" fillId="0" borderId="1" xfId="0" applyBorder="1"/>
    <xf numFmtId="0" fontId="8" fillId="0" borderId="3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0" fillId="0" borderId="1" xfId="0" applyNumberFormat="1" applyBorder="1"/>
    <xf numFmtId="165" fontId="0" fillId="0" borderId="0" xfId="0" applyNumberFormat="1"/>
    <xf numFmtId="0" fontId="0" fillId="3" borderId="1" xfId="0" applyFill="1" applyBorder="1"/>
    <xf numFmtId="11" fontId="0" fillId="3" borderId="0" xfId="0" applyNumberFormat="1" applyFill="1"/>
    <xf numFmtId="166" fontId="0" fillId="3" borderId="0" xfId="0" applyNumberFormat="1" applyFill="1"/>
    <xf numFmtId="0" fontId="0" fillId="0" borderId="0" xfId="0" quotePrefix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166" fontId="0" fillId="0" borderId="0" xfId="0" applyNumberFormat="1"/>
    <xf numFmtId="0" fontId="0" fillId="0" borderId="0" xfId="1" applyNumberFormat="1" applyFont="1" applyFill="1"/>
    <xf numFmtId="0" fontId="0" fillId="0" borderId="0" xfId="1" applyNumberFormat="1" applyFont="1"/>
    <xf numFmtId="0" fontId="2" fillId="0" borderId="0" xfId="5"/>
    <xf numFmtId="0" fontId="2" fillId="2" borderId="0" xfId="5" applyFill="1"/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</cellXfs>
  <cellStyles count="6">
    <cellStyle name="Comma" xfId="1" builtinId="3"/>
    <cellStyle name="Normal" xfId="0" builtinId="0"/>
    <cellStyle name="Normal 2" xfId="2" xr:uid="{036187E1-2757-43A9-A4BC-BD3E40929BA8}"/>
    <cellStyle name="Normal 3" xfId="4" xr:uid="{0C87D2BD-CA20-4D90-889C-2777224774F7}"/>
    <cellStyle name="Normal 4" xfId="5" xr:uid="{E4E97C45-28A3-433A-B8BC-3D4647EBF447}"/>
    <cellStyle name="Normal_cty99" xfId="3" xr:uid="{D9AE88A7-52EA-4449-8568-D2EF75EE4210}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  <fill>
        <patternFill patternType="solid">
          <fgColor indexed="64"/>
          <bgColor theme="5" tint="0.59999389629810485"/>
        </patternFill>
      </fill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  <fill>
        <patternFill patternType="solid">
          <fgColor indexed="64"/>
          <bgColor theme="5" tint="0.59999389629810485"/>
        </patternFill>
      </fill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  <fill>
        <patternFill patternType="solid">
          <fgColor indexed="64"/>
          <bgColor theme="5" tint="0.59999389629810485"/>
        </patternFill>
      </fill>
    </dxf>
    <dxf>
      <numFmt numFmtId="166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ris, A. (Aaron)" id="{7606E2CC-FBDA-42D7-B152-8A11977985E9}" userId="S::s3422747@vuw.leidenuniv.nl::c5dd5fdb-45c2-4f4e-8291-2e7cc38dc67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119363-A215-467C-A258-7A613D2573AD}" name="Table6" displayName="Table6" ref="A2:Y19" totalsRowShown="0">
  <autoFilter ref="A2:Y19" xr:uid="{51119363-A215-467C-A258-7A613D2573AD}"/>
  <tableColumns count="25">
    <tableColumn id="1" xr3:uid="{DE77E729-1BB2-4502-B796-D096EA656D35}" name="process"/>
    <tableColumn id="2" xr3:uid="{127F8FEA-5207-4602-BF78-65F58D951702}" name="stage"/>
    <tableColumn id="3" xr3:uid="{DCC716D0-5AAC-410A-B334-D4EDF2D08539}" name="country"/>
    <tableColumn id="4" xr3:uid="{8C86627B-F0C8-4E6E-AD12-3AD2F72AB939}" name="CMLCA#"/>
    <tableColumn id="5" xr3:uid="{27BB35BC-18FE-4178-A605-400D6753B40B}" name="Reference product"/>
    <tableColumn id="6" xr3:uid="{769D0551-D0D1-4F57-9C5E-5E7EAEFCD5EB}" name="Product to subtract"/>
    <tableColumn id="7" xr3:uid="{F29F99C5-D395-4640-980C-7D8907BF71E5}" name="input (kg)"/>
    <tableColumn id="8" xr3:uid="{3B69D56C-5E5A-4937-87CF-14B239098055}" name="terrestrial ecotoxicity (TETPinf)" dataDxfId="25"/>
    <tableColumn id="9" xr3:uid="{7DB7977D-7D04-486E-98DC-B52A0C5A8B47}" name="natural land transformation (NLTP)" dataDxfId="24"/>
    <tableColumn id="10" xr3:uid="{25D73847-FB52-49FA-A333-2F6CDA4AF73A}" name="photochemical oxidant formation (POFP)" dataDxfId="23"/>
    <tableColumn id="11" xr3:uid="{7BEF9D24-1CEC-4050-8307-D47062C95C36}" name="human toxicity (HTPinf)" dataDxfId="22"/>
    <tableColumn id="12" xr3:uid="{F94231E6-809E-4D27-A94B-D83810C366FA}" name="marine eutrophication (MEP)" dataDxfId="21"/>
    <tableColumn id="13" xr3:uid="{A859D3BD-E4D6-4F0E-95B5-365A770B491C}" name="climate change (GWP100)" dataDxfId="20"/>
    <tableColumn id="14" xr3:uid="{B62B35A8-A4B7-4DA0-8B4E-844D72DACFC9}" name="particulate matter formation (PMFP)" dataDxfId="19"/>
    <tableColumn id="15" xr3:uid="{916448A6-801D-4093-8EE9-E9CF93D7B815}" name="agricultural land occupation (ALOP)" dataDxfId="18"/>
    <tableColumn id="16" xr3:uid="{B3DED289-B772-45A6-A880-1CF7E6B9A431}" name="freshwater eutrophication (FEP)" dataDxfId="17"/>
    <tableColumn id="17" xr3:uid="{20D027D0-4586-4174-A4D5-D971823D09FE}" name="metal depletion (MDP)" dataDxfId="16"/>
    <tableColumn id="18" xr3:uid="{B7443761-B71D-4A6C-944C-1EBE2AB1748C}" name="terrestrial acidification (TAP100)" dataDxfId="15"/>
    <tableColumn id="19" xr3:uid="{73187FD8-D889-4F13-ADA9-F4498EE5B211}" name="water depletion (WDP)" dataDxfId="14"/>
    <tableColumn id="20" xr3:uid="{BDBFA094-032A-4129-927C-AD5B10313B90}" name="urban land occupation (ULOP)" dataDxfId="13"/>
    <tableColumn id="21" xr3:uid="{91BE769D-B430-409A-8DA3-88944B0B2D5C}" name="ionising radiation (IRP_HE)" dataDxfId="12"/>
    <tableColumn id="22" xr3:uid="{44E0119E-978D-4AF3-8BA3-A71F8D10FDE7}" name="fossil depletion (FDP)" dataDxfId="11"/>
    <tableColumn id="23" xr3:uid="{4806A7F4-C4FC-40D1-B0DE-CFC53DDDCA6E}" name="freshwater ecotoxicity (FETPinf)" dataDxfId="10"/>
    <tableColumn id="24" xr3:uid="{3427551F-EF3D-460E-A118-3D3B88B212E8}" name="marine ecotoxicity (METPinf)" dataDxfId="9"/>
    <tableColumn id="25" xr3:uid="{CF6BE554-75BD-4842-8A14-CB409C8CCBFF}" name="ozone depletion (ODPinf)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B1C122-AB60-449A-8EDC-0C7F843E5426}" name="Table14" displayName="Table14" ref="A1:I199" totalsRowShown="0">
  <autoFilter ref="A1:I199" xr:uid="{FAB1C122-AB60-449A-8EDC-0C7F843E5426}"/>
  <sortState xmlns:xlrd2="http://schemas.microsoft.com/office/spreadsheetml/2017/richdata2" ref="A2:E4">
    <sortCondition ref="A1:A4"/>
  </sortState>
  <tableColumns count="9">
    <tableColumn id="10" xr3:uid="{76618253-FAC3-4DED-9B14-23E809D53664}" name="Stage"/>
    <tableColumn id="11" xr3:uid="{A84A0E25-CBC2-4D31-927F-31E50545C412}" name="Region" dataDxfId="7">
      <calculatedColumnFormula>IFERROR(IF(Table14[[#This Row],[Geography]]="RoW","RoW",IF(Table14[[#This Row],[Geography]]="Global","Global",_xlfn.XLOOKUP(Table14[[#This Row],[Geography]],Table4[Economy],Table4[Region]))),"RoW")</calculatedColumnFormula>
    </tableColumn>
    <tableColumn id="2" xr3:uid="{A4F52A05-D68F-49B4-862B-60C2FDE5BE35}" name="Geography"/>
    <tableColumn id="8" xr3:uid="{8D8AE74D-3044-4358-BA31-12B8A5F24AF8}" name="climate change, specific for country" dataDxfId="6" dataCellStyle="Comma">
      <calculatedColumnFormula>IF(SUMIFS(Table6[climate change (GWP100)],Table6[stage],Table14[[#This Row],[Stage]],Table6[country],Table14[[#This Row],[Geography]])=0,"",SUMIFS(Table6[climate change (GWP100)],Table6[stage],Table14[[#This Row],[Stage]],Table6[country],Table14[[#This Row],[Geography]]))</calculatedColumnFormula>
    </tableColumn>
    <tableColumn id="12" xr3:uid="{8CD9FA6A-BEDD-4C6D-BF6B-B7DAB8F0E10D}" name="GHG_emissions" dataDxfId="5">
      <calculatedColumnFormula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calculatedColumnFormula>
    </tableColumn>
    <tableColumn id="4" xr3:uid="{F9C4D0A3-2180-44A9-B0C3-1FAE9BD70373}" name="water depletion, specific for country" dataDxfId="4">
      <calculatedColumnFormula>IF(SUMIFS(Table6[water depletion (WDP)],Table6[stage],Table14[[#This Row],[Stage]],Table6[country],Table14[[#This Row],[Geography]])=0,"",SUMIFS(Table6[water depletion (WDP)],Table6[stage],Table14[[#This Row],[Stage]],Table6[country],Table14[[#This Row],[Geography]]))</calculatedColumnFormula>
    </tableColumn>
    <tableColumn id="6" xr3:uid="{170C9E58-8C44-4E9F-B25C-8AB23D6E119C}" name="water_depletion" dataDxfId="3">
      <calculatedColumnFormula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calculatedColumnFormula>
    </tableColumn>
    <tableColumn id="5" xr3:uid="{8C5E79AF-D6DE-40C0-8C0A-7E96211974D6}" name="natural land transformation, specific for country" dataDxfId="2">
      <calculatedColumnFormula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calculatedColumnFormula>
    </tableColumn>
    <tableColumn id="1" xr3:uid="{6F1A4509-4188-4D4C-BD3D-631B975DADD5}" name="natural_land_transformation" dataDxfId="1">
      <calculatedColumnFormula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087AC6-55E9-469B-A827-52A4BA37CC7E}" name="Table4" displayName="Table4" ref="A1:D219" totalsRowShown="0" headerRowDxfId="0" headerRowCellStyle="Normal 2" dataCellStyle="Normal 4">
  <autoFilter ref="A1:D219" xr:uid="{B8087AC6-55E9-469B-A827-52A4BA37CC7E}"/>
  <sortState xmlns:xlrd2="http://schemas.microsoft.com/office/spreadsheetml/2017/richdata2" ref="A2:D219">
    <sortCondition ref="A1:A219"/>
  </sortState>
  <tableColumns count="4">
    <tableColumn id="1" xr3:uid="{FD62CFC1-8448-497A-B49D-A3F361FFDE45}" name="Economy" dataCellStyle="Normal 4"/>
    <tableColumn id="2" xr3:uid="{2730EB95-662F-4F86-9F09-98C9C82C1BDF}" name="Code" dataCellStyle="Normal 4"/>
    <tableColumn id="3" xr3:uid="{57AC584F-25AA-473B-B346-ABC18C3B0581}" name="Region" dataCellStyle="Normal 4"/>
    <tableColumn id="4" xr3:uid="{9895BD45-093D-4793-A597-F051EA1A2FB1}" name="Income group" dataCellStyle="Normal 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4-01-15T09:54:25.43" personId="{7606E2CC-FBDA-42D7-B152-8A11977985E9}" id="{ADD59E2A-A3E3-4EBE-9737-1AAF21A7E7A7}">
    <text>Renamed to Russia!</text>
  </threadedComment>
  <threadedComment ref="C11" dT="2024-01-15T09:54:32.08" personId="{7606E2CC-FBDA-42D7-B152-8A11977985E9}" id="{BF752B99-7C01-4E48-B8AE-489D05146DC3}">
    <text>Renamed to USA!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738F-1F72-4773-B911-10A9A17D8238}">
  <dimension ref="A1:Z72"/>
  <sheetViews>
    <sheetView zoomScaleNormal="100" workbookViewId="0">
      <selection activeCell="K7" sqref="K7"/>
    </sheetView>
  </sheetViews>
  <sheetFormatPr defaultRowHeight="15" x14ac:dyDescent="0.25"/>
  <cols>
    <col min="1" max="1" width="9.85546875" customWidth="1"/>
    <col min="2" max="2" width="10.85546875" customWidth="1"/>
    <col min="3" max="3" width="10.28515625" customWidth="1"/>
    <col min="4" max="4" width="10.42578125" customWidth="1"/>
    <col min="5" max="5" width="7.140625" customWidth="1"/>
    <col min="6" max="6" width="9.140625" customWidth="1"/>
    <col min="7" max="7" width="7.42578125" customWidth="1"/>
    <col min="8" max="25" width="10.7109375" customWidth="1"/>
  </cols>
  <sheetData>
    <row r="1" spans="1:26" x14ac:dyDescent="0.25">
      <c r="G1" s="12"/>
      <c r="H1" s="10" t="s">
        <v>528</v>
      </c>
      <c r="I1" s="18" t="s">
        <v>21</v>
      </c>
      <c r="J1" s="10" t="s">
        <v>531</v>
      </c>
      <c r="K1" s="10" t="s">
        <v>528</v>
      </c>
      <c r="L1" s="10" t="s">
        <v>504</v>
      </c>
      <c r="M1" s="18" t="s">
        <v>8</v>
      </c>
      <c r="N1" s="10" t="s">
        <v>536</v>
      </c>
      <c r="O1" s="10" t="s">
        <v>538</v>
      </c>
      <c r="P1" s="10" t="s">
        <v>540</v>
      </c>
      <c r="Q1" s="10" t="s">
        <v>542</v>
      </c>
      <c r="R1" s="10" t="s">
        <v>544</v>
      </c>
      <c r="S1" s="18" t="s">
        <v>7</v>
      </c>
      <c r="T1" s="10" t="s">
        <v>538</v>
      </c>
      <c r="U1" s="10" t="s">
        <v>548</v>
      </c>
      <c r="V1" s="10" t="s">
        <v>550</v>
      </c>
      <c r="W1" s="10" t="s">
        <v>528</v>
      </c>
      <c r="X1" s="10" t="s">
        <v>528</v>
      </c>
      <c r="Y1" s="10" t="s">
        <v>505</v>
      </c>
    </row>
    <row r="2" spans="1:26" x14ac:dyDescent="0.25">
      <c r="A2" s="9" t="s">
        <v>459</v>
      </c>
      <c r="B2" s="9" t="s">
        <v>460</v>
      </c>
      <c r="C2" s="9" t="s">
        <v>461</v>
      </c>
      <c r="D2" s="9" t="s">
        <v>462</v>
      </c>
      <c r="E2" s="9" t="s">
        <v>3</v>
      </c>
      <c r="F2" s="9" t="s">
        <v>480</v>
      </c>
      <c r="G2" s="11" t="s">
        <v>482</v>
      </c>
      <c r="H2" s="22" t="s">
        <v>527</v>
      </c>
      <c r="I2" s="23" t="s">
        <v>529</v>
      </c>
      <c r="J2" s="24" t="s">
        <v>530</v>
      </c>
      <c r="K2" s="24" t="s">
        <v>532</v>
      </c>
      <c r="L2" s="24" t="s">
        <v>533</v>
      </c>
      <c r="M2" s="23" t="s">
        <v>534</v>
      </c>
      <c r="N2" s="24" t="s">
        <v>535</v>
      </c>
      <c r="O2" s="24" t="s">
        <v>537</v>
      </c>
      <c r="P2" s="24" t="s">
        <v>539</v>
      </c>
      <c r="Q2" s="24" t="s">
        <v>541</v>
      </c>
      <c r="R2" s="24" t="s">
        <v>543</v>
      </c>
      <c r="S2" s="23" t="s">
        <v>545</v>
      </c>
      <c r="T2" s="24" t="s">
        <v>546</v>
      </c>
      <c r="U2" s="24" t="s">
        <v>547</v>
      </c>
      <c r="V2" s="24" t="s">
        <v>549</v>
      </c>
      <c r="W2" s="24" t="s">
        <v>551</v>
      </c>
      <c r="X2" s="24" t="s">
        <v>552</v>
      </c>
      <c r="Y2" s="24" t="s">
        <v>553</v>
      </c>
      <c r="Z2" s="10" t="s">
        <v>559</v>
      </c>
    </row>
    <row r="3" spans="1:26" x14ac:dyDescent="0.25">
      <c r="A3" t="s">
        <v>4</v>
      </c>
      <c r="B3" t="s">
        <v>456</v>
      </c>
      <c r="C3" t="s">
        <v>5</v>
      </c>
      <c r="D3" t="s">
        <v>465</v>
      </c>
      <c r="E3">
        <v>12992</v>
      </c>
      <c r="F3" t="s">
        <v>481</v>
      </c>
      <c r="G3" s="12" t="s">
        <v>481</v>
      </c>
      <c r="H3" s="25">
        <v>2.87E-5</v>
      </c>
      <c r="I3" s="20">
        <v>2.0699999999999998E-3</v>
      </c>
      <c r="J3" s="25">
        <v>1.8200000000000001E-2</v>
      </c>
      <c r="K3" s="25">
        <v>6.2300000000000001E-2</v>
      </c>
      <c r="L3" s="25">
        <v>7.8399999999999997E-3</v>
      </c>
      <c r="M3" s="20">
        <v>1.5</v>
      </c>
      <c r="N3" s="25">
        <v>5.5900000000000004E-3</v>
      </c>
      <c r="O3" s="25">
        <v>6.8400000000000002E-2</v>
      </c>
      <c r="P3" s="25">
        <v>1.1299999999999999E-2</v>
      </c>
      <c r="Q3" s="25">
        <v>12.8</v>
      </c>
      <c r="R3" s="25">
        <v>2.0799999999999999E-2</v>
      </c>
      <c r="S3" s="20">
        <v>4.8899999999999999E-2</v>
      </c>
      <c r="T3" s="25">
        <v>0.59599999999999997</v>
      </c>
      <c r="U3" s="25">
        <v>2.41E-2</v>
      </c>
      <c r="V3" s="25">
        <v>0.39100000000000001</v>
      </c>
      <c r="W3" s="25">
        <v>9.8299999999999993E-4</v>
      </c>
      <c r="X3" s="25">
        <v>1.8599999999999999E-4</v>
      </c>
      <c r="Y3" s="25">
        <v>1.5600000000000001E-8</v>
      </c>
    </row>
    <row r="4" spans="1:26" x14ac:dyDescent="0.25">
      <c r="A4" t="s">
        <v>4</v>
      </c>
      <c r="B4" t="s">
        <v>456</v>
      </c>
      <c r="C4" t="s">
        <v>9</v>
      </c>
      <c r="D4" t="s">
        <v>466</v>
      </c>
      <c r="E4">
        <v>15404</v>
      </c>
      <c r="F4" t="s">
        <v>481</v>
      </c>
      <c r="G4" s="12" t="s">
        <v>481</v>
      </c>
      <c r="H4" s="25">
        <v>4.7200000000000002E-5</v>
      </c>
      <c r="I4" s="20">
        <v>4.2900000000000004E-3</v>
      </c>
      <c r="J4" s="25">
        <v>1.9900000000000001E-2</v>
      </c>
      <c r="K4" s="25">
        <v>0.12</v>
      </c>
      <c r="L4" s="25">
        <v>8.6800000000000002E-3</v>
      </c>
      <c r="M4" s="20">
        <v>1.2</v>
      </c>
      <c r="N4" s="25">
        <v>6.0200000000000002E-3</v>
      </c>
      <c r="O4" s="25">
        <v>0.13200000000000001</v>
      </c>
      <c r="P4" s="25">
        <v>0.02</v>
      </c>
      <c r="Q4" s="25">
        <v>13</v>
      </c>
      <c r="R4" s="25">
        <v>2.24E-2</v>
      </c>
      <c r="S4" s="20">
        <v>9.9099999999999994E-2</v>
      </c>
      <c r="T4" s="25">
        <v>1.19</v>
      </c>
      <c r="U4" s="25">
        <v>0.41499999999999998</v>
      </c>
      <c r="V4" s="25">
        <v>0.316</v>
      </c>
      <c r="W4" s="25">
        <v>1.83E-3</v>
      </c>
      <c r="X4" s="25">
        <v>3.28E-4</v>
      </c>
      <c r="Y4" s="25">
        <v>1.74E-8</v>
      </c>
    </row>
    <row r="5" spans="1:26" x14ac:dyDescent="0.25">
      <c r="A5" t="s">
        <v>4</v>
      </c>
      <c r="B5" t="s">
        <v>456</v>
      </c>
      <c r="C5" t="s">
        <v>10</v>
      </c>
      <c r="D5" t="s">
        <v>470</v>
      </c>
      <c r="E5">
        <v>20551</v>
      </c>
      <c r="F5" t="s">
        <v>481</v>
      </c>
      <c r="G5" s="12" t="s">
        <v>481</v>
      </c>
      <c r="H5" s="25">
        <v>2.94E-5</v>
      </c>
      <c r="I5" s="20">
        <v>2.2899999999999999E-3</v>
      </c>
      <c r="J5" s="25">
        <v>1.8700000000000001E-2</v>
      </c>
      <c r="K5" s="25">
        <v>6.8099999999999994E-2</v>
      </c>
      <c r="L5" s="25">
        <v>7.8399999999999997E-3</v>
      </c>
      <c r="M5" s="20">
        <v>1.18</v>
      </c>
      <c r="N5" s="25">
        <v>5.64E-3</v>
      </c>
      <c r="O5" s="25">
        <v>7.0699999999999999E-2</v>
      </c>
      <c r="P5" s="25">
        <v>1.1299999999999999E-2</v>
      </c>
      <c r="Q5" s="25">
        <v>12.3</v>
      </c>
      <c r="R5" s="25">
        <v>2.07E-2</v>
      </c>
      <c r="S5" s="20">
        <v>5.3499999999999999E-2</v>
      </c>
      <c r="T5" s="25">
        <v>0.66200000000000003</v>
      </c>
      <c r="U5" s="25">
        <v>2.52E-2</v>
      </c>
      <c r="V5" s="25">
        <v>0.32500000000000001</v>
      </c>
      <c r="W5" s="25">
        <v>9.7300000000000002E-4</v>
      </c>
      <c r="X5" s="25">
        <v>1.84E-4</v>
      </c>
      <c r="Y5" s="25">
        <v>1.7100000000000001E-8</v>
      </c>
    </row>
    <row r="6" spans="1:26" x14ac:dyDescent="0.25">
      <c r="A6" t="s">
        <v>4</v>
      </c>
      <c r="B6" t="s">
        <v>456</v>
      </c>
      <c r="C6" t="s">
        <v>11</v>
      </c>
      <c r="D6" t="s">
        <v>471</v>
      </c>
      <c r="E6">
        <v>20552</v>
      </c>
      <c r="F6" t="s">
        <v>481</v>
      </c>
      <c r="G6" s="12" t="s">
        <v>481</v>
      </c>
      <c r="H6" s="25">
        <v>1.95E-5</v>
      </c>
      <c r="I6" s="20">
        <v>1.17E-3</v>
      </c>
      <c r="J6" s="25">
        <v>1.34E-2</v>
      </c>
      <c r="K6" s="25">
        <v>3.8899999999999997E-2</v>
      </c>
      <c r="L6" s="25">
        <v>5.5199999999999997E-3</v>
      </c>
      <c r="M6" s="20">
        <v>0.93</v>
      </c>
      <c r="N6" s="25">
        <v>4.0200000000000001E-3</v>
      </c>
      <c r="O6" s="25">
        <v>4.4900000000000002E-2</v>
      </c>
      <c r="P6" s="25">
        <v>5.5900000000000004E-3</v>
      </c>
      <c r="Q6" s="25">
        <v>9.7200000000000006</v>
      </c>
      <c r="R6" s="25">
        <v>1.4800000000000001E-2</v>
      </c>
      <c r="S6" s="20">
        <v>2.8000000000000001E-2</v>
      </c>
      <c r="T6" s="25">
        <v>0.34200000000000003</v>
      </c>
      <c r="U6" s="25">
        <v>3.8899999999999997E-2</v>
      </c>
      <c r="V6" s="25">
        <v>0.216</v>
      </c>
      <c r="W6" s="25">
        <v>6.5499999999999998E-4</v>
      </c>
      <c r="X6" s="25">
        <v>1.2400000000000001E-4</v>
      </c>
      <c r="Y6" s="25">
        <v>8.43E-9</v>
      </c>
    </row>
    <row r="7" spans="1:26" x14ac:dyDescent="0.25">
      <c r="A7" t="s">
        <v>4</v>
      </c>
      <c r="B7" t="s">
        <v>456</v>
      </c>
      <c r="C7" t="s">
        <v>12</v>
      </c>
      <c r="D7" t="s">
        <v>464</v>
      </c>
      <c r="E7">
        <v>8728</v>
      </c>
      <c r="F7" t="s">
        <v>481</v>
      </c>
      <c r="G7" s="12" t="s">
        <v>481</v>
      </c>
      <c r="H7" s="25">
        <v>3.1099999999999997E-5</v>
      </c>
      <c r="I7" s="20">
        <v>2.0300000000000001E-3</v>
      </c>
      <c r="J7" s="25">
        <v>1.9E-2</v>
      </c>
      <c r="K7" s="25">
        <v>5.91E-2</v>
      </c>
      <c r="L7" s="25">
        <v>8.2299999999999995E-3</v>
      </c>
      <c r="M7" s="20">
        <v>1.63</v>
      </c>
      <c r="N7" s="25">
        <v>5.79E-3</v>
      </c>
      <c r="O7" s="25">
        <v>5.8200000000000002E-2</v>
      </c>
      <c r="P7" s="25">
        <v>1.11E-2</v>
      </c>
      <c r="Q7" s="25">
        <v>12.8</v>
      </c>
      <c r="R7" s="25">
        <v>2.1299999999999999E-2</v>
      </c>
      <c r="S7" s="20">
        <v>4.6399999999999997E-2</v>
      </c>
      <c r="T7" s="25">
        <v>0.56000000000000005</v>
      </c>
      <c r="U7" s="25">
        <v>2.3400000000000001E-2</v>
      </c>
      <c r="V7" s="25">
        <v>0.42299999999999999</v>
      </c>
      <c r="W7" s="25">
        <v>1.15E-3</v>
      </c>
      <c r="X7" s="25">
        <v>2.0799999999999999E-4</v>
      </c>
      <c r="Y7" s="25">
        <v>1.4899999999999999E-8</v>
      </c>
    </row>
    <row r="8" spans="1:26" x14ac:dyDescent="0.25">
      <c r="A8" t="s">
        <v>4</v>
      </c>
      <c r="B8" t="s">
        <v>456</v>
      </c>
      <c r="C8" t="s">
        <v>13</v>
      </c>
      <c r="D8" t="s">
        <v>468</v>
      </c>
      <c r="E8">
        <v>19581</v>
      </c>
      <c r="F8" t="s">
        <v>481</v>
      </c>
      <c r="G8" s="12" t="s">
        <v>481</v>
      </c>
      <c r="H8" s="25">
        <v>1.7499999999999998E-5</v>
      </c>
      <c r="I8" s="20">
        <v>7.9900000000000001E-4</v>
      </c>
      <c r="J8" s="25">
        <v>1.55E-2</v>
      </c>
      <c r="K8" s="25">
        <v>2.6599999999999999E-2</v>
      </c>
      <c r="L8" s="25">
        <v>6.2700000000000004E-3</v>
      </c>
      <c r="M8" s="20">
        <v>0.88900000000000001</v>
      </c>
      <c r="N8" s="25">
        <v>4.7499999999999999E-3</v>
      </c>
      <c r="O8" s="25">
        <v>3.5200000000000002E-2</v>
      </c>
      <c r="P8" s="25">
        <v>3.5400000000000002E-3</v>
      </c>
      <c r="Q8" s="25">
        <v>12.6</v>
      </c>
      <c r="R8" s="25">
        <v>1.77E-2</v>
      </c>
      <c r="S8" s="20">
        <v>1.8200000000000001E-2</v>
      </c>
      <c r="T8" s="25">
        <v>0.216</v>
      </c>
      <c r="U8" s="25">
        <v>1.32E-2</v>
      </c>
      <c r="V8" s="25">
        <v>0.221</v>
      </c>
      <c r="W8" s="25">
        <v>5.3899999999999998E-4</v>
      </c>
      <c r="X8" s="25">
        <v>9.9599999999999995E-5</v>
      </c>
      <c r="Y8" s="25">
        <v>1.0099999999999999E-8</v>
      </c>
    </row>
    <row r="9" spans="1:26" x14ac:dyDescent="0.25">
      <c r="A9" t="s">
        <v>4</v>
      </c>
      <c r="B9" t="s">
        <v>456</v>
      </c>
      <c r="C9" t="s">
        <v>14</v>
      </c>
      <c r="D9" t="s">
        <v>469</v>
      </c>
      <c r="E9">
        <v>20337</v>
      </c>
      <c r="F9" t="s">
        <v>481</v>
      </c>
      <c r="G9" s="12" t="s">
        <v>481</v>
      </c>
      <c r="H9" s="25">
        <v>2.9200000000000002E-5</v>
      </c>
      <c r="I9" s="20">
        <v>2.1299999999999999E-3</v>
      </c>
      <c r="J9" s="25">
        <v>1.66E-2</v>
      </c>
      <c r="K9" s="25">
        <v>6.6299999999999998E-2</v>
      </c>
      <c r="L9" s="25">
        <v>6.9699999999999996E-3</v>
      </c>
      <c r="M9" s="20">
        <v>1.1200000000000001</v>
      </c>
      <c r="N9" s="25">
        <v>5.0299999999999997E-3</v>
      </c>
      <c r="O9" s="25">
        <v>7.6999999999999999E-2</v>
      </c>
      <c r="P9" s="25">
        <v>9.58E-3</v>
      </c>
      <c r="Q9" s="25">
        <v>11.9</v>
      </c>
      <c r="R9" s="25">
        <v>1.8700000000000001E-2</v>
      </c>
      <c r="S9" s="20">
        <v>4.7100000000000003E-2</v>
      </c>
      <c r="T9" s="25">
        <v>0.58399999999999996</v>
      </c>
      <c r="U9" s="25">
        <v>0.11600000000000001</v>
      </c>
      <c r="V9" s="25">
        <v>0.312</v>
      </c>
      <c r="W9" s="25">
        <v>1.01E-3</v>
      </c>
      <c r="X9" s="25">
        <v>1.85E-4</v>
      </c>
      <c r="Y9" s="25">
        <v>1.66E-8</v>
      </c>
    </row>
    <row r="10" spans="1:26" x14ac:dyDescent="0.25">
      <c r="A10" t="s">
        <v>4</v>
      </c>
      <c r="B10" t="s">
        <v>456</v>
      </c>
      <c r="C10" t="s">
        <v>353</v>
      </c>
      <c r="D10" t="s">
        <v>463</v>
      </c>
      <c r="E10">
        <v>10305</v>
      </c>
      <c r="F10" t="s">
        <v>481</v>
      </c>
      <c r="G10" s="12" t="s">
        <v>481</v>
      </c>
      <c r="H10" s="25">
        <v>2.8E-5</v>
      </c>
      <c r="I10" s="20">
        <v>1.9E-3</v>
      </c>
      <c r="J10" s="25">
        <v>1.66E-2</v>
      </c>
      <c r="K10" s="25">
        <v>5.5599999999999997E-2</v>
      </c>
      <c r="L10" s="25">
        <v>6.96E-3</v>
      </c>
      <c r="M10" s="20">
        <v>1.1299999999999999</v>
      </c>
      <c r="N10" s="25">
        <v>5.0299999999999997E-3</v>
      </c>
      <c r="O10" s="25">
        <v>5.5199999999999999E-2</v>
      </c>
      <c r="P10" s="25">
        <v>8.7500000000000008E-3</v>
      </c>
      <c r="Q10" s="25">
        <v>12.6</v>
      </c>
      <c r="R10" s="25">
        <v>1.8700000000000001E-2</v>
      </c>
      <c r="S10" s="20">
        <v>4.2599999999999999E-2</v>
      </c>
      <c r="T10" s="25">
        <v>0.51300000000000001</v>
      </c>
      <c r="U10" s="25">
        <v>0.19900000000000001</v>
      </c>
      <c r="V10" s="25">
        <v>0.32600000000000001</v>
      </c>
      <c r="W10" s="25">
        <v>8.9499999999999996E-4</v>
      </c>
      <c r="X10" s="25">
        <v>1.6100000000000001E-4</v>
      </c>
      <c r="Y10" s="25">
        <v>1.39E-8</v>
      </c>
    </row>
    <row r="11" spans="1:26" x14ac:dyDescent="0.25">
      <c r="A11" t="s">
        <v>4</v>
      </c>
      <c r="B11" t="s">
        <v>456</v>
      </c>
      <c r="C11" t="s">
        <v>430</v>
      </c>
      <c r="D11" t="s">
        <v>467</v>
      </c>
      <c r="E11">
        <v>17036</v>
      </c>
      <c r="F11" t="s">
        <v>481</v>
      </c>
      <c r="G11" s="12" t="s">
        <v>481</v>
      </c>
      <c r="H11" s="25">
        <v>3.4900000000000001E-5</v>
      </c>
      <c r="I11" s="20">
        <v>3.0899999999999999E-3</v>
      </c>
      <c r="J11" s="25">
        <v>1.6199999999999999E-2</v>
      </c>
      <c r="K11" s="25">
        <v>9.7299999999999998E-2</v>
      </c>
      <c r="L11" s="25">
        <v>7.0600000000000003E-3</v>
      </c>
      <c r="M11" s="20">
        <v>1.27</v>
      </c>
      <c r="N11" s="25">
        <v>4.9399999999999999E-3</v>
      </c>
      <c r="O11" s="25">
        <v>0.115</v>
      </c>
      <c r="P11" s="25">
        <v>1.52E-2</v>
      </c>
      <c r="Q11" s="25">
        <v>10.7</v>
      </c>
      <c r="R11" s="25">
        <v>1.84E-2</v>
      </c>
      <c r="S11" s="20">
        <v>7.2599999999999998E-2</v>
      </c>
      <c r="T11" s="25">
        <v>0.89500000000000002</v>
      </c>
      <c r="U11" s="25">
        <v>0.25800000000000001</v>
      </c>
      <c r="V11" s="25">
        <v>0.35799999999999998</v>
      </c>
      <c r="W11" s="25">
        <v>1.2899999999999999E-3</v>
      </c>
      <c r="X11" s="25">
        <v>2.3800000000000001E-4</v>
      </c>
      <c r="Y11" s="25">
        <v>1.46E-8</v>
      </c>
    </row>
    <row r="12" spans="1:26" x14ac:dyDescent="0.25">
      <c r="A12" t="s">
        <v>4</v>
      </c>
      <c r="B12" t="s">
        <v>456</v>
      </c>
      <c r="C12" t="s">
        <v>15</v>
      </c>
      <c r="D12" t="s">
        <v>472</v>
      </c>
      <c r="E12">
        <v>20553</v>
      </c>
      <c r="F12" t="s">
        <v>481</v>
      </c>
      <c r="G12" s="12" t="s">
        <v>481</v>
      </c>
      <c r="H12" s="25">
        <v>2.1500000000000001E-5</v>
      </c>
      <c r="I12" s="20">
        <v>1.25E-3</v>
      </c>
      <c r="J12" s="25">
        <v>1.5299999999999999E-2</v>
      </c>
      <c r="K12" s="25">
        <v>3.8899999999999997E-2</v>
      </c>
      <c r="L12" s="25">
        <v>6.3400000000000001E-3</v>
      </c>
      <c r="M12" s="20">
        <v>0.56399999999999995</v>
      </c>
      <c r="N12" s="25">
        <v>4.5300000000000002E-3</v>
      </c>
      <c r="O12" s="25">
        <v>4.2799999999999998E-2</v>
      </c>
      <c r="P12" s="25">
        <v>5.96E-3</v>
      </c>
      <c r="Q12" s="25">
        <v>12.7</v>
      </c>
      <c r="R12" s="25">
        <v>1.6799999999999999E-2</v>
      </c>
      <c r="S12" s="20">
        <v>2.92E-2</v>
      </c>
      <c r="T12" s="25">
        <v>0.36499999999999999</v>
      </c>
      <c r="U12" s="25">
        <v>1.66E-2</v>
      </c>
      <c r="V12" s="25">
        <v>0.13700000000000001</v>
      </c>
      <c r="W12" s="25">
        <v>7.7899999999999996E-4</v>
      </c>
      <c r="X12" s="25">
        <v>1.35E-4</v>
      </c>
      <c r="Y12" s="25">
        <v>9.7599999999999994E-9</v>
      </c>
    </row>
    <row r="13" spans="1:26" x14ac:dyDescent="0.25">
      <c r="A13" t="s">
        <v>16</v>
      </c>
      <c r="B13" t="s">
        <v>457</v>
      </c>
      <c r="C13" t="s">
        <v>17</v>
      </c>
      <c r="D13" t="s">
        <v>473</v>
      </c>
      <c r="E13">
        <v>14569</v>
      </c>
      <c r="F13">
        <v>4189</v>
      </c>
      <c r="G13" s="12">
        <v>0.99254509999999996</v>
      </c>
      <c r="H13" s="25">
        <f>E34-E41</f>
        <v>3.2999999999999989E-5</v>
      </c>
      <c r="I13" s="20">
        <f t="shared" ref="I13:Y13" si="0">F34-F41</f>
        <v>5.200000000000005E-4</v>
      </c>
      <c r="J13" s="25">
        <f t="shared" si="0"/>
        <v>8.0000000000000071E-3</v>
      </c>
      <c r="K13" s="25">
        <f t="shared" si="0"/>
        <v>3.0000000000000027E-2</v>
      </c>
      <c r="L13" s="25">
        <f t="shared" si="0"/>
        <v>3.1000000000000021E-3</v>
      </c>
      <c r="M13" s="20">
        <f t="shared" si="0"/>
        <v>2.330000000000001</v>
      </c>
      <c r="N13" s="25">
        <f t="shared" si="0"/>
        <v>3.0000000000000027E-3</v>
      </c>
      <c r="O13" s="25">
        <f t="shared" si="0"/>
        <v>6.5000000000000002E-2</v>
      </c>
      <c r="P13" s="25">
        <f t="shared" si="0"/>
        <v>1.1000000000000038E-3</v>
      </c>
      <c r="Q13" s="25">
        <f t="shared" si="0"/>
        <v>0.39999999999999858</v>
      </c>
      <c r="R13" s="25">
        <f t="shared" si="0"/>
        <v>1.100000000000001E-2</v>
      </c>
      <c r="S13" s="20">
        <f t="shared" si="0"/>
        <v>7.9999999999999793E-3</v>
      </c>
      <c r="T13" s="25">
        <f t="shared" si="0"/>
        <v>2.9999999999999805E-2</v>
      </c>
      <c r="U13" s="25">
        <f t="shared" si="0"/>
        <v>0.32100000000000006</v>
      </c>
      <c r="V13" s="25">
        <f t="shared" si="0"/>
        <v>0.66000000000000014</v>
      </c>
      <c r="W13" s="25">
        <f t="shared" si="0"/>
        <v>1.2999999999999991E-3</v>
      </c>
      <c r="X13" s="25">
        <f t="shared" si="0"/>
        <v>2.1999999999999971E-4</v>
      </c>
      <c r="Y13" s="25">
        <f t="shared" si="0"/>
        <v>1.589999999999999E-8</v>
      </c>
    </row>
    <row r="14" spans="1:26" x14ac:dyDescent="0.25">
      <c r="A14" t="s">
        <v>18</v>
      </c>
      <c r="B14" t="s">
        <v>458</v>
      </c>
      <c r="C14" t="s">
        <v>10</v>
      </c>
      <c r="D14" t="s">
        <v>477</v>
      </c>
      <c r="E14">
        <v>16107</v>
      </c>
      <c r="F14">
        <v>11121</v>
      </c>
      <c r="G14" s="12">
        <v>3.0630039999999998</v>
      </c>
      <c r="H14" s="25">
        <f>E35-E42</f>
        <v>1.8000000000000004E-5</v>
      </c>
      <c r="I14" s="20">
        <f t="shared" ref="I14:Y14" si="1">F35-F42</f>
        <v>1.799999999999996E-4</v>
      </c>
      <c r="J14" s="25">
        <f t="shared" si="1"/>
        <v>4.7699999999999999E-2</v>
      </c>
      <c r="K14" s="25">
        <f t="shared" si="1"/>
        <v>3.6000000000000004E-2</v>
      </c>
      <c r="L14" s="25">
        <f t="shared" si="1"/>
        <v>1.9000000000000024E-3</v>
      </c>
      <c r="M14" s="20">
        <f t="shared" si="1"/>
        <v>1.3900000000000006</v>
      </c>
      <c r="N14" s="25">
        <f t="shared" si="1"/>
        <v>0.1075</v>
      </c>
      <c r="O14" s="25">
        <f t="shared" si="1"/>
        <v>9.4E-2</v>
      </c>
      <c r="P14" s="25">
        <f t="shared" si="1"/>
        <v>6.9999999999999923E-4</v>
      </c>
      <c r="Q14" s="25">
        <f t="shared" si="1"/>
        <v>0</v>
      </c>
      <c r="R14" s="25">
        <f t="shared" si="1"/>
        <v>0.53459999999999996</v>
      </c>
      <c r="S14" s="20">
        <f t="shared" si="1"/>
        <v>6.9999999999999785E-3</v>
      </c>
      <c r="T14" s="25">
        <f t="shared" si="1"/>
        <v>2.9999999999999805E-2</v>
      </c>
      <c r="U14" s="25">
        <f t="shared" si="1"/>
        <v>2.8000000000000025E-2</v>
      </c>
      <c r="V14" s="25">
        <f t="shared" si="1"/>
        <v>0.35000000000000009</v>
      </c>
      <c r="W14" s="25">
        <f t="shared" si="1"/>
        <v>3.1999999999999997E-4</v>
      </c>
      <c r="X14" s="25">
        <f t="shared" si="1"/>
        <v>1.3000000000000012E-4</v>
      </c>
      <c r="Y14" s="25">
        <f t="shared" si="1"/>
        <v>8.5999999999999976E-9</v>
      </c>
    </row>
    <row r="15" spans="1:26" x14ac:dyDescent="0.25">
      <c r="A15" t="s">
        <v>18</v>
      </c>
      <c r="B15" t="s">
        <v>458</v>
      </c>
      <c r="C15" t="s">
        <v>11</v>
      </c>
      <c r="D15" t="s">
        <v>475</v>
      </c>
      <c r="E15">
        <v>11474</v>
      </c>
      <c r="F15">
        <v>11121</v>
      </c>
      <c r="G15" s="12">
        <v>3.8745310000000002</v>
      </c>
      <c r="H15" s="25">
        <f>E36-E43</f>
        <v>2.3000000000000017E-5</v>
      </c>
      <c r="I15" s="20">
        <f t="shared" ref="I15:Y15" si="2">F36-F43</f>
        <v>1.7000000000000001E-4</v>
      </c>
      <c r="J15" s="25">
        <f t="shared" si="2"/>
        <v>4.6100000000000002E-2</v>
      </c>
      <c r="K15" s="25">
        <f t="shared" si="2"/>
        <v>3.999999999999998E-2</v>
      </c>
      <c r="L15" s="25">
        <f t="shared" si="2"/>
        <v>2.0000000000000018E-3</v>
      </c>
      <c r="M15" s="20">
        <f t="shared" si="2"/>
        <v>1.83</v>
      </c>
      <c r="N15" s="25">
        <f t="shared" si="2"/>
        <v>0.10239999999999999</v>
      </c>
      <c r="O15" s="25">
        <f t="shared" si="2"/>
        <v>9.7999999999999976E-2</v>
      </c>
      <c r="P15" s="25">
        <f t="shared" si="2"/>
        <v>5.0000000000000044E-4</v>
      </c>
      <c r="Q15" s="25">
        <f t="shared" si="2"/>
        <v>0</v>
      </c>
      <c r="R15" s="25">
        <f t="shared" si="2"/>
        <v>0.51039999999999996</v>
      </c>
      <c r="S15" s="20">
        <f t="shared" si="2"/>
        <v>1.0000000000000009E-2</v>
      </c>
      <c r="T15" s="25">
        <f t="shared" si="2"/>
        <v>4.0000000000000036E-2</v>
      </c>
      <c r="U15" s="25">
        <f t="shared" si="2"/>
        <v>8.2000000000000017E-2</v>
      </c>
      <c r="V15" s="25">
        <f t="shared" si="2"/>
        <v>0.41999999999999993</v>
      </c>
      <c r="W15" s="25">
        <f t="shared" si="2"/>
        <v>4.2999999999999983E-4</v>
      </c>
      <c r="X15" s="25">
        <f t="shared" si="2"/>
        <v>1.8000000000000004E-4</v>
      </c>
      <c r="Y15" s="25">
        <f t="shared" si="2"/>
        <v>6.5999999999999929E-9</v>
      </c>
    </row>
    <row r="16" spans="1:26" x14ac:dyDescent="0.25">
      <c r="A16" t="s">
        <v>18</v>
      </c>
      <c r="B16" t="s">
        <v>458</v>
      </c>
      <c r="C16" t="s">
        <v>19</v>
      </c>
      <c r="D16" t="s">
        <v>478</v>
      </c>
      <c r="E16">
        <v>19734</v>
      </c>
      <c r="F16">
        <v>11121</v>
      </c>
      <c r="G16" s="12">
        <v>3.8745310000000002</v>
      </c>
      <c r="H16" s="25">
        <f>E37-E43</f>
        <v>2.7000000000000006E-5</v>
      </c>
      <c r="I16" s="20">
        <f t="shared" ref="I16:Y16" si="3">F37-F43</f>
        <v>1.7000000000000001E-4</v>
      </c>
      <c r="J16" s="25">
        <f>G37-G43</f>
        <v>1.5700000000000006E-2</v>
      </c>
      <c r="K16" s="25">
        <f t="shared" si="3"/>
        <v>3.5999999999999976E-2</v>
      </c>
      <c r="L16" s="25">
        <f t="shared" si="3"/>
        <v>2.5000000000000022E-3</v>
      </c>
      <c r="M16" s="20">
        <f t="shared" si="3"/>
        <v>2.38</v>
      </c>
      <c r="N16" s="25">
        <f t="shared" si="3"/>
        <v>2.5300000000000003E-2</v>
      </c>
      <c r="O16" s="25">
        <f t="shared" si="3"/>
        <v>9.2999999999999972E-2</v>
      </c>
      <c r="P16" s="25">
        <f t="shared" si="3"/>
        <v>1.5000000000000013E-3</v>
      </c>
      <c r="Q16" s="25">
        <f t="shared" si="3"/>
        <v>0</v>
      </c>
      <c r="R16" s="25">
        <f t="shared" si="3"/>
        <v>0.12340000000000001</v>
      </c>
      <c r="S16" s="20">
        <f t="shared" si="3"/>
        <v>1.100000000000001E-2</v>
      </c>
      <c r="T16" s="25">
        <f t="shared" si="3"/>
        <v>6.0000000000000053E-2</v>
      </c>
      <c r="U16" s="25">
        <f t="shared" si="3"/>
        <v>9.3000000000000027E-2</v>
      </c>
      <c r="V16" s="25">
        <f t="shared" si="3"/>
        <v>0.59000000000000008</v>
      </c>
      <c r="W16" s="25">
        <f t="shared" si="3"/>
        <v>5.1000000000000004E-4</v>
      </c>
      <c r="X16" s="25">
        <f t="shared" si="3"/>
        <v>1.9999999999999987E-4</v>
      </c>
      <c r="Y16" s="25">
        <f t="shared" si="3"/>
        <v>8.5000000000000033E-9</v>
      </c>
    </row>
    <row r="17" spans="1:25" x14ac:dyDescent="0.25">
      <c r="A17" t="s">
        <v>18</v>
      </c>
      <c r="B17" t="s">
        <v>458</v>
      </c>
      <c r="C17" t="s">
        <v>20</v>
      </c>
      <c r="D17" t="s">
        <v>479</v>
      </c>
      <c r="E17">
        <v>19735</v>
      </c>
      <c r="F17">
        <v>11121</v>
      </c>
      <c r="G17" s="12">
        <v>3.8745310000000002</v>
      </c>
      <c r="H17" s="25">
        <f>E38-E43</f>
        <v>2.5000000000000011E-5</v>
      </c>
      <c r="I17" s="20">
        <f t="shared" ref="I17:X17" si="4">F38-F43</f>
        <v>4.2999999999999896E-4</v>
      </c>
      <c r="J17" s="25">
        <f t="shared" si="4"/>
        <v>4.3099999999999999E-2</v>
      </c>
      <c r="K17" s="25">
        <f t="shared" si="4"/>
        <v>4.8999999999999988E-2</v>
      </c>
      <c r="L17" s="25">
        <f t="shared" si="4"/>
        <v>1.7000000000000001E-3</v>
      </c>
      <c r="M17" s="20">
        <f t="shared" si="4"/>
        <v>1.7599999999999998</v>
      </c>
      <c r="N17" s="25">
        <f t="shared" si="4"/>
        <v>9.6400000000000013E-2</v>
      </c>
      <c r="O17" s="25">
        <f t="shared" si="4"/>
        <v>0.14000000000000001</v>
      </c>
      <c r="P17" s="25">
        <f t="shared" si="4"/>
        <v>5.0000000000000044E-4</v>
      </c>
      <c r="Q17" s="25">
        <f t="shared" si="4"/>
        <v>0</v>
      </c>
      <c r="R17" s="25">
        <f t="shared" si="4"/>
        <v>0.47940000000000005</v>
      </c>
      <c r="S17" s="20">
        <f t="shared" si="4"/>
        <v>9.000000000000008E-3</v>
      </c>
      <c r="T17" s="25">
        <f t="shared" si="4"/>
        <v>4.0000000000000036E-2</v>
      </c>
      <c r="U17" s="25">
        <f t="shared" si="4"/>
        <v>0.11399999999999993</v>
      </c>
      <c r="V17" s="25">
        <f t="shared" si="4"/>
        <v>0.43999999999999995</v>
      </c>
      <c r="W17" s="25">
        <f t="shared" si="4"/>
        <v>4.2000000000000023E-4</v>
      </c>
      <c r="X17" s="25">
        <f t="shared" si="4"/>
        <v>1.7000000000000001E-4</v>
      </c>
      <c r="Y17" s="25">
        <f>V38-V43</f>
        <v>1.2399999999999992E-8</v>
      </c>
    </row>
    <row r="18" spans="1:25" x14ac:dyDescent="0.25">
      <c r="A18" t="s">
        <v>18</v>
      </c>
      <c r="B18" t="s">
        <v>458</v>
      </c>
      <c r="C18" t="s">
        <v>14</v>
      </c>
      <c r="D18" t="s">
        <v>474</v>
      </c>
      <c r="E18">
        <v>11120</v>
      </c>
      <c r="F18">
        <v>11121</v>
      </c>
      <c r="G18" s="12">
        <v>3.3304049999999998</v>
      </c>
      <c r="H18" s="25">
        <f>E39-E44</f>
        <v>2.0000000000000025E-5</v>
      </c>
      <c r="I18" s="20">
        <f t="shared" ref="I18:Y18" si="5">F39-F44</f>
        <v>2.7999999999999987E-4</v>
      </c>
      <c r="J18" s="25">
        <f t="shared" si="5"/>
        <v>4.1299999999999996E-2</v>
      </c>
      <c r="K18" s="25">
        <f t="shared" si="5"/>
        <v>4.9000000000000016E-2</v>
      </c>
      <c r="L18" s="25">
        <f t="shared" si="5"/>
        <v>1.4999999999999979E-3</v>
      </c>
      <c r="M18" s="20">
        <f t="shared" si="5"/>
        <v>1.56</v>
      </c>
      <c r="N18" s="25">
        <f t="shared" si="5"/>
        <v>9.3100000000000002E-2</v>
      </c>
      <c r="O18" s="25">
        <f t="shared" si="5"/>
        <v>0.12199999999999997</v>
      </c>
      <c r="P18" s="25">
        <f t="shared" si="5"/>
        <v>6.0000000000000331E-4</v>
      </c>
      <c r="Q18" s="25">
        <f t="shared" si="5"/>
        <v>0.10000000000000142</v>
      </c>
      <c r="R18" s="25">
        <f t="shared" si="5"/>
        <v>0.46560000000000001</v>
      </c>
      <c r="S18" s="20">
        <f t="shared" si="5"/>
        <v>8.0000000000000071E-3</v>
      </c>
      <c r="T18" s="25">
        <f t="shared" si="5"/>
        <v>3.0000000000000027E-2</v>
      </c>
      <c r="U18" s="25">
        <f t="shared" si="5"/>
        <v>0.15500000000000003</v>
      </c>
      <c r="V18" s="25">
        <f t="shared" si="5"/>
        <v>0.3899999999999999</v>
      </c>
      <c r="W18" s="25">
        <f t="shared" si="5"/>
        <v>3.6000000000000094E-4</v>
      </c>
      <c r="X18" s="25">
        <f t="shared" si="5"/>
        <v>1.4999999999999996E-4</v>
      </c>
      <c r="Y18" s="25">
        <f t="shared" si="5"/>
        <v>8.9999999999999946E-9</v>
      </c>
    </row>
    <row r="19" spans="1:25" x14ac:dyDescent="0.25">
      <c r="A19" t="s">
        <v>18</v>
      </c>
      <c r="B19" t="s">
        <v>458</v>
      </c>
      <c r="C19" t="s">
        <v>353</v>
      </c>
      <c r="D19" t="s">
        <v>476</v>
      </c>
      <c r="E19">
        <v>12966</v>
      </c>
      <c r="F19">
        <v>11121</v>
      </c>
      <c r="G19" s="12">
        <v>3.8745310000000002</v>
      </c>
      <c r="H19" s="25">
        <f>E40-E43</f>
        <v>2.6000000000000009E-5</v>
      </c>
      <c r="I19" s="20">
        <f t="shared" ref="I19:Y19" si="6">F40-F43</f>
        <v>3.1999999999999997E-4</v>
      </c>
      <c r="J19" s="25">
        <f t="shared" si="6"/>
        <v>0.12609999999999999</v>
      </c>
      <c r="K19" s="25">
        <f t="shared" si="6"/>
        <v>9.099999999999997E-2</v>
      </c>
      <c r="L19" s="25">
        <f t="shared" si="6"/>
        <v>2.0000000000000018E-3</v>
      </c>
      <c r="M19" s="20">
        <f t="shared" si="6"/>
        <v>2.09</v>
      </c>
      <c r="N19" s="25">
        <f t="shared" si="6"/>
        <v>0.2994</v>
      </c>
      <c r="O19" s="25">
        <f t="shared" si="6"/>
        <v>0.21299999999999997</v>
      </c>
      <c r="P19" s="25">
        <f t="shared" si="6"/>
        <v>6.9999999999999923E-4</v>
      </c>
      <c r="Q19" s="25">
        <f t="shared" si="6"/>
        <v>0</v>
      </c>
      <c r="R19" s="25">
        <f t="shared" si="6"/>
        <v>1.4974000000000001</v>
      </c>
      <c r="S19" s="20">
        <f t="shared" si="6"/>
        <v>9.000000000000008E-3</v>
      </c>
      <c r="T19" s="25">
        <f t="shared" si="6"/>
        <v>4.0000000000000036E-2</v>
      </c>
      <c r="U19" s="25">
        <f t="shared" si="6"/>
        <v>0.15199999999999997</v>
      </c>
      <c r="V19" s="25">
        <f t="shared" si="6"/>
        <v>0.5</v>
      </c>
      <c r="W19" s="25">
        <f t="shared" si="6"/>
        <v>4.2999999999999983E-4</v>
      </c>
      <c r="X19" s="25">
        <f t="shared" si="6"/>
        <v>1.8000000000000004E-4</v>
      </c>
      <c r="Y19" s="25">
        <f t="shared" si="6"/>
        <v>9.9000000000000026E-9</v>
      </c>
    </row>
    <row r="20" spans="1:25" x14ac:dyDescent="0.25">
      <c r="H20" s="1"/>
      <c r="I20" s="19"/>
      <c r="J20" s="1"/>
      <c r="K20" s="1"/>
      <c r="L20" s="1"/>
      <c r="M20" s="19"/>
      <c r="N20" s="1"/>
      <c r="O20" s="1"/>
      <c r="P20" s="1"/>
      <c r="Q20" s="1"/>
      <c r="R20" s="1"/>
      <c r="S20" s="19"/>
      <c r="T20" s="1"/>
      <c r="U20" s="1"/>
      <c r="V20" s="1"/>
      <c r="W20" s="1"/>
      <c r="X20" s="1"/>
      <c r="Y20" s="1"/>
    </row>
    <row r="21" spans="1:25" x14ac:dyDescent="0.25">
      <c r="E21" s="8" t="s">
        <v>507</v>
      </c>
    </row>
    <row r="22" spans="1:25" x14ac:dyDescent="0.25">
      <c r="A22" s="30" t="s">
        <v>506</v>
      </c>
      <c r="B22" s="30"/>
      <c r="C22" s="30"/>
      <c r="E22" t="s">
        <v>527</v>
      </c>
      <c r="F22" t="s">
        <v>529</v>
      </c>
      <c r="G22" t="s">
        <v>530</v>
      </c>
      <c r="H22" t="s">
        <v>532</v>
      </c>
      <c r="I22" t="s">
        <v>533</v>
      </c>
      <c r="J22" t="s">
        <v>534</v>
      </c>
      <c r="K22" t="s">
        <v>535</v>
      </c>
      <c r="L22" t="s">
        <v>537</v>
      </c>
      <c r="M22" t="s">
        <v>539</v>
      </c>
      <c r="N22" t="s">
        <v>541</v>
      </c>
      <c r="O22" t="s">
        <v>543</v>
      </c>
      <c r="P22" t="s">
        <v>545</v>
      </c>
      <c r="Q22" t="s">
        <v>546</v>
      </c>
      <c r="R22" t="s">
        <v>547</v>
      </c>
      <c r="S22" t="s">
        <v>549</v>
      </c>
      <c r="T22" t="s">
        <v>551</v>
      </c>
      <c r="U22" t="s">
        <v>552</v>
      </c>
      <c r="V22" t="s">
        <v>553</v>
      </c>
    </row>
    <row r="23" spans="1:25" x14ac:dyDescent="0.25">
      <c r="A23" s="13" t="s">
        <v>503</v>
      </c>
      <c r="B23" s="11" t="s">
        <v>483</v>
      </c>
      <c r="C23" s="9" t="s">
        <v>6</v>
      </c>
      <c r="E23" s="10" t="s">
        <v>528</v>
      </c>
      <c r="F23" s="10" t="s">
        <v>21</v>
      </c>
      <c r="G23" s="10" t="s">
        <v>531</v>
      </c>
      <c r="H23" s="10" t="s">
        <v>528</v>
      </c>
      <c r="I23" s="10" t="s">
        <v>504</v>
      </c>
      <c r="J23" s="10" t="s">
        <v>8</v>
      </c>
      <c r="K23" s="10" t="s">
        <v>536</v>
      </c>
      <c r="L23" s="10" t="s">
        <v>538</v>
      </c>
      <c r="M23" s="10" t="s">
        <v>540</v>
      </c>
      <c r="N23" s="10" t="s">
        <v>542</v>
      </c>
      <c r="O23" s="10" t="s">
        <v>544</v>
      </c>
      <c r="P23" s="10" t="s">
        <v>7</v>
      </c>
      <c r="Q23" s="10" t="s">
        <v>538</v>
      </c>
      <c r="R23" s="10" t="s">
        <v>548</v>
      </c>
      <c r="S23" s="10" t="s">
        <v>550</v>
      </c>
      <c r="T23" s="10" t="s">
        <v>528</v>
      </c>
      <c r="U23" s="10" t="s">
        <v>528</v>
      </c>
      <c r="V23" s="10" t="s">
        <v>505</v>
      </c>
    </row>
    <row r="24" spans="1:25" x14ac:dyDescent="0.25">
      <c r="A24" s="14" t="s">
        <v>508</v>
      </c>
      <c r="B24" s="14" t="s">
        <v>484</v>
      </c>
      <c r="C24" s="15">
        <v>1</v>
      </c>
      <c r="D24" s="31" t="s">
        <v>554</v>
      </c>
      <c r="E24" s="1">
        <v>2.87E-5</v>
      </c>
      <c r="F24">
        <v>2.0699999999999998E-3</v>
      </c>
      <c r="G24">
        <v>1.8200000000000001E-2</v>
      </c>
      <c r="H24">
        <v>6.2300000000000001E-2</v>
      </c>
      <c r="I24">
        <v>7.8399999999999997E-3</v>
      </c>
      <c r="J24">
        <v>1.5</v>
      </c>
      <c r="K24">
        <v>5.5900000000000004E-3</v>
      </c>
      <c r="L24">
        <v>6.8400000000000002E-2</v>
      </c>
      <c r="M24">
        <v>1.1299999999999999E-2</v>
      </c>
      <c r="N24">
        <v>12.8</v>
      </c>
      <c r="O24">
        <v>2.0799999999999999E-2</v>
      </c>
      <c r="P24">
        <v>4.8899999999999999E-2</v>
      </c>
      <c r="Q24">
        <v>0.59599999999999997</v>
      </c>
      <c r="R24">
        <v>2.41E-2</v>
      </c>
      <c r="S24">
        <v>0.39100000000000001</v>
      </c>
      <c r="T24">
        <v>9.8299999999999993E-4</v>
      </c>
      <c r="U24">
        <v>1.8599999999999999E-4</v>
      </c>
      <c r="V24" s="1">
        <v>1.5600000000000001E-8</v>
      </c>
    </row>
    <row r="25" spans="1:25" x14ac:dyDescent="0.25">
      <c r="A25" s="12" t="s">
        <v>509</v>
      </c>
      <c r="B25" s="12" t="s">
        <v>485</v>
      </c>
      <c r="C25">
        <v>1</v>
      </c>
      <c r="D25" s="31"/>
      <c r="E25" s="1">
        <v>4.7200000000000002E-5</v>
      </c>
      <c r="F25">
        <v>4.2900000000000004E-3</v>
      </c>
      <c r="G25">
        <v>1.9900000000000001E-2</v>
      </c>
      <c r="H25">
        <v>0.12</v>
      </c>
      <c r="I25">
        <v>8.6800000000000002E-3</v>
      </c>
      <c r="J25">
        <v>1.2</v>
      </c>
      <c r="K25">
        <v>6.0200000000000002E-3</v>
      </c>
      <c r="L25">
        <v>0.13200000000000001</v>
      </c>
      <c r="M25">
        <v>0.02</v>
      </c>
      <c r="N25">
        <v>13</v>
      </c>
      <c r="O25">
        <v>2.24E-2</v>
      </c>
      <c r="P25">
        <v>9.9099999999999994E-2</v>
      </c>
      <c r="Q25">
        <v>1.19</v>
      </c>
      <c r="R25">
        <v>0.41499999999999998</v>
      </c>
      <c r="S25">
        <v>0.316</v>
      </c>
      <c r="T25">
        <v>1.83E-3</v>
      </c>
      <c r="U25">
        <v>3.28E-4</v>
      </c>
      <c r="V25" s="1">
        <v>1.74E-8</v>
      </c>
    </row>
    <row r="26" spans="1:25" x14ac:dyDescent="0.25">
      <c r="A26" s="12" t="s">
        <v>510</v>
      </c>
      <c r="B26" s="12" t="s">
        <v>486</v>
      </c>
      <c r="C26">
        <v>1</v>
      </c>
      <c r="D26" s="31"/>
      <c r="E26" s="1">
        <v>2.94E-5</v>
      </c>
      <c r="F26">
        <v>2.2899999999999999E-3</v>
      </c>
      <c r="G26">
        <v>1.8700000000000001E-2</v>
      </c>
      <c r="H26">
        <v>6.8099999999999994E-2</v>
      </c>
      <c r="I26">
        <v>7.8399999999999997E-3</v>
      </c>
      <c r="J26">
        <v>1.18</v>
      </c>
      <c r="K26">
        <v>5.64E-3</v>
      </c>
      <c r="L26">
        <v>7.0699999999999999E-2</v>
      </c>
      <c r="M26">
        <v>1.1299999999999999E-2</v>
      </c>
      <c r="N26">
        <v>12.3</v>
      </c>
      <c r="O26">
        <v>2.07E-2</v>
      </c>
      <c r="P26">
        <v>5.3499999999999999E-2</v>
      </c>
      <c r="Q26">
        <v>0.66200000000000003</v>
      </c>
      <c r="R26">
        <v>2.52E-2</v>
      </c>
      <c r="S26">
        <v>0.32500000000000001</v>
      </c>
      <c r="T26">
        <v>9.7300000000000002E-4</v>
      </c>
      <c r="U26">
        <v>1.84E-4</v>
      </c>
      <c r="V26" s="1">
        <v>1.7100000000000001E-8</v>
      </c>
    </row>
    <row r="27" spans="1:25" x14ac:dyDescent="0.25">
      <c r="A27" s="12" t="s">
        <v>511</v>
      </c>
      <c r="B27" s="12" t="s">
        <v>487</v>
      </c>
      <c r="C27">
        <v>1</v>
      </c>
      <c r="D27" s="31"/>
      <c r="E27" s="1">
        <v>1.95E-5</v>
      </c>
      <c r="F27">
        <v>1.17E-3</v>
      </c>
      <c r="G27">
        <v>1.34E-2</v>
      </c>
      <c r="H27">
        <v>3.8899999999999997E-2</v>
      </c>
      <c r="I27">
        <v>5.5199999999999997E-3</v>
      </c>
      <c r="J27">
        <v>0.93</v>
      </c>
      <c r="K27">
        <v>4.0200000000000001E-3</v>
      </c>
      <c r="L27">
        <v>4.4900000000000002E-2</v>
      </c>
      <c r="M27">
        <v>5.5900000000000004E-3</v>
      </c>
      <c r="N27">
        <v>9.7200000000000006</v>
      </c>
      <c r="O27">
        <v>1.4800000000000001E-2</v>
      </c>
      <c r="P27">
        <v>2.8000000000000001E-2</v>
      </c>
      <c r="Q27">
        <v>0.34200000000000003</v>
      </c>
      <c r="R27">
        <v>3.8899999999999997E-2</v>
      </c>
      <c r="S27">
        <v>0.216</v>
      </c>
      <c r="T27">
        <v>6.5499999999999998E-4</v>
      </c>
      <c r="U27">
        <v>1.2400000000000001E-4</v>
      </c>
      <c r="V27" s="1">
        <v>8.43E-9</v>
      </c>
    </row>
    <row r="28" spans="1:25" x14ac:dyDescent="0.25">
      <c r="A28" s="12" t="s">
        <v>512</v>
      </c>
      <c r="B28" s="12" t="s">
        <v>488</v>
      </c>
      <c r="C28">
        <v>1</v>
      </c>
      <c r="D28" s="31"/>
      <c r="E28" s="1">
        <v>3.1099999999999997E-5</v>
      </c>
      <c r="F28">
        <v>2.0300000000000001E-3</v>
      </c>
      <c r="G28">
        <v>1.9E-2</v>
      </c>
      <c r="H28">
        <v>5.91E-2</v>
      </c>
      <c r="I28">
        <v>8.2299999999999995E-3</v>
      </c>
      <c r="J28">
        <v>1.63</v>
      </c>
      <c r="K28">
        <v>5.79E-3</v>
      </c>
      <c r="L28">
        <v>5.8200000000000002E-2</v>
      </c>
      <c r="M28">
        <v>1.11E-2</v>
      </c>
      <c r="N28">
        <v>12.8</v>
      </c>
      <c r="O28">
        <v>2.1299999999999999E-2</v>
      </c>
      <c r="P28">
        <v>4.6399999999999997E-2</v>
      </c>
      <c r="Q28">
        <v>0.56000000000000005</v>
      </c>
      <c r="R28">
        <v>2.3400000000000001E-2</v>
      </c>
      <c r="S28">
        <v>0.42299999999999999</v>
      </c>
      <c r="T28">
        <v>1.15E-3</v>
      </c>
      <c r="U28">
        <v>2.0799999999999999E-4</v>
      </c>
      <c r="V28" s="1">
        <v>1.4899999999999999E-8</v>
      </c>
    </row>
    <row r="29" spans="1:25" x14ac:dyDescent="0.25">
      <c r="A29" s="12" t="s">
        <v>513</v>
      </c>
      <c r="B29" s="12" t="s">
        <v>489</v>
      </c>
      <c r="C29">
        <v>1</v>
      </c>
      <c r="D29" s="31"/>
      <c r="E29" s="1">
        <v>1.7499999999999998E-5</v>
      </c>
      <c r="F29">
        <v>7.9900000000000001E-4</v>
      </c>
      <c r="G29">
        <v>1.55E-2</v>
      </c>
      <c r="H29">
        <v>2.6599999999999999E-2</v>
      </c>
      <c r="I29">
        <v>6.2700000000000004E-3</v>
      </c>
      <c r="J29">
        <v>0.88900000000000001</v>
      </c>
      <c r="K29">
        <v>4.7499999999999999E-3</v>
      </c>
      <c r="L29">
        <v>3.5200000000000002E-2</v>
      </c>
      <c r="M29">
        <v>3.5400000000000002E-3</v>
      </c>
      <c r="N29">
        <v>12.6</v>
      </c>
      <c r="O29">
        <v>1.77E-2</v>
      </c>
      <c r="P29">
        <v>1.8200000000000001E-2</v>
      </c>
      <c r="Q29">
        <v>0.216</v>
      </c>
      <c r="R29">
        <v>1.32E-2</v>
      </c>
      <c r="S29">
        <v>0.221</v>
      </c>
      <c r="T29">
        <v>5.3899999999999998E-4</v>
      </c>
      <c r="U29" s="1">
        <v>9.9599999999999995E-5</v>
      </c>
      <c r="V29" s="1">
        <v>1.0099999999999999E-8</v>
      </c>
    </row>
    <row r="30" spans="1:25" x14ac:dyDescent="0.25">
      <c r="A30" s="12" t="s">
        <v>514</v>
      </c>
      <c r="B30" s="12" t="s">
        <v>490</v>
      </c>
      <c r="C30">
        <v>1</v>
      </c>
      <c r="D30" s="31"/>
      <c r="E30" s="1">
        <v>2.9200000000000002E-5</v>
      </c>
      <c r="F30">
        <v>2.1299999999999999E-3</v>
      </c>
      <c r="G30">
        <v>1.66E-2</v>
      </c>
      <c r="H30">
        <v>6.6299999999999998E-2</v>
      </c>
      <c r="I30">
        <v>6.9699999999999996E-3</v>
      </c>
      <c r="J30">
        <v>1.1200000000000001</v>
      </c>
      <c r="K30">
        <v>5.0299999999999997E-3</v>
      </c>
      <c r="L30">
        <v>7.6999999999999999E-2</v>
      </c>
      <c r="M30">
        <v>9.58E-3</v>
      </c>
      <c r="N30">
        <v>11.9</v>
      </c>
      <c r="O30">
        <v>1.8700000000000001E-2</v>
      </c>
      <c r="P30">
        <v>4.7100000000000003E-2</v>
      </c>
      <c r="Q30">
        <v>0.58399999999999996</v>
      </c>
      <c r="R30">
        <v>0.11600000000000001</v>
      </c>
      <c r="S30">
        <v>0.312</v>
      </c>
      <c r="T30">
        <v>1.01E-3</v>
      </c>
      <c r="U30">
        <v>1.85E-4</v>
      </c>
      <c r="V30" s="1">
        <v>1.66E-8</v>
      </c>
    </row>
    <row r="31" spans="1:25" x14ac:dyDescent="0.25">
      <c r="A31" s="12" t="s">
        <v>515</v>
      </c>
      <c r="B31" s="12" t="s">
        <v>491</v>
      </c>
      <c r="C31">
        <v>1</v>
      </c>
      <c r="D31" s="31"/>
      <c r="E31" s="1">
        <v>2.8E-5</v>
      </c>
      <c r="F31">
        <v>1.9E-3</v>
      </c>
      <c r="G31">
        <v>1.66E-2</v>
      </c>
      <c r="H31">
        <v>5.5599999999999997E-2</v>
      </c>
      <c r="I31">
        <v>6.96E-3</v>
      </c>
      <c r="J31">
        <v>1.1299999999999999</v>
      </c>
      <c r="K31">
        <v>5.0299999999999997E-3</v>
      </c>
      <c r="L31">
        <v>5.5199999999999999E-2</v>
      </c>
      <c r="M31">
        <v>8.7500000000000008E-3</v>
      </c>
      <c r="N31">
        <v>12.6</v>
      </c>
      <c r="O31">
        <v>1.8700000000000001E-2</v>
      </c>
      <c r="P31">
        <v>4.2599999999999999E-2</v>
      </c>
      <c r="Q31">
        <v>0.51300000000000001</v>
      </c>
      <c r="R31">
        <v>0.19900000000000001</v>
      </c>
      <c r="S31">
        <v>0.32600000000000001</v>
      </c>
      <c r="T31">
        <v>8.9499999999999996E-4</v>
      </c>
      <c r="U31">
        <v>1.6100000000000001E-4</v>
      </c>
      <c r="V31" s="1">
        <v>1.39E-8</v>
      </c>
    </row>
    <row r="32" spans="1:25" x14ac:dyDescent="0.25">
      <c r="A32" s="12" t="s">
        <v>516</v>
      </c>
      <c r="B32" s="12" t="s">
        <v>492</v>
      </c>
      <c r="C32">
        <v>1</v>
      </c>
      <c r="D32" s="31"/>
      <c r="E32" s="1">
        <v>3.4900000000000001E-5</v>
      </c>
      <c r="F32">
        <v>3.0899999999999999E-3</v>
      </c>
      <c r="G32">
        <v>1.6199999999999999E-2</v>
      </c>
      <c r="H32">
        <v>9.7299999999999998E-2</v>
      </c>
      <c r="I32">
        <v>7.0600000000000003E-3</v>
      </c>
      <c r="J32">
        <v>1.27</v>
      </c>
      <c r="K32">
        <v>4.9399999999999999E-3</v>
      </c>
      <c r="L32">
        <v>0.115</v>
      </c>
      <c r="M32">
        <v>1.52E-2</v>
      </c>
      <c r="N32">
        <v>10.7</v>
      </c>
      <c r="O32">
        <v>1.84E-2</v>
      </c>
      <c r="P32">
        <v>7.2599999999999998E-2</v>
      </c>
      <c r="Q32">
        <v>0.89500000000000002</v>
      </c>
      <c r="R32">
        <v>0.25800000000000001</v>
      </c>
      <c r="S32">
        <v>0.35799999999999998</v>
      </c>
      <c r="T32">
        <v>1.2899999999999999E-3</v>
      </c>
      <c r="U32">
        <v>2.3800000000000001E-4</v>
      </c>
      <c r="V32" s="1">
        <v>1.46E-8</v>
      </c>
    </row>
    <row r="33" spans="1:22" x14ac:dyDescent="0.25">
      <c r="A33" s="13" t="s">
        <v>517</v>
      </c>
      <c r="B33" s="13" t="s">
        <v>493</v>
      </c>
      <c r="C33" s="10">
        <v>1</v>
      </c>
      <c r="D33" s="32"/>
      <c r="E33" s="16">
        <v>2.1500000000000001E-5</v>
      </c>
      <c r="F33" s="10">
        <v>1.25E-3</v>
      </c>
      <c r="G33" s="10">
        <v>1.5299999999999999E-2</v>
      </c>
      <c r="H33" s="10">
        <v>3.8899999999999997E-2</v>
      </c>
      <c r="I33" s="10">
        <v>6.3400000000000001E-3</v>
      </c>
      <c r="J33" s="10">
        <v>0.56399999999999995</v>
      </c>
      <c r="K33" s="10">
        <v>4.5300000000000002E-3</v>
      </c>
      <c r="L33" s="10">
        <v>4.2799999999999998E-2</v>
      </c>
      <c r="M33" s="10">
        <v>5.96E-3</v>
      </c>
      <c r="N33" s="10">
        <v>12.7</v>
      </c>
      <c r="O33" s="10">
        <v>1.6799999999999999E-2</v>
      </c>
      <c r="P33" s="10">
        <v>2.92E-2</v>
      </c>
      <c r="Q33" s="10">
        <v>0.36499999999999999</v>
      </c>
      <c r="R33" s="10">
        <v>1.66E-2</v>
      </c>
      <c r="S33" s="10">
        <v>0.13700000000000001</v>
      </c>
      <c r="T33" s="10">
        <v>7.7899999999999996E-4</v>
      </c>
      <c r="U33" s="10">
        <v>1.35E-4</v>
      </c>
      <c r="V33" s="16">
        <v>9.7599999999999994E-9</v>
      </c>
    </row>
    <row r="34" spans="1:22" x14ac:dyDescent="0.25">
      <c r="A34" s="12" t="s">
        <v>518</v>
      </c>
      <c r="B34" s="12" t="s">
        <v>494</v>
      </c>
      <c r="C34">
        <v>1</v>
      </c>
      <c r="D34" s="33" t="s">
        <v>556</v>
      </c>
      <c r="E34">
        <v>2.9E-4</v>
      </c>
      <c r="F34">
        <v>7.5100000000000002E-3</v>
      </c>
      <c r="G34">
        <v>0.112</v>
      </c>
      <c r="H34">
        <v>0.33700000000000002</v>
      </c>
      <c r="I34">
        <v>2.9700000000000001E-2</v>
      </c>
      <c r="J34">
        <v>8.3000000000000007</v>
      </c>
      <c r="K34">
        <v>0.123</v>
      </c>
      <c r="L34">
        <v>0.42099999999999999</v>
      </c>
      <c r="M34">
        <v>3.7400000000000003E-2</v>
      </c>
      <c r="N34">
        <v>41.9</v>
      </c>
      <c r="O34">
        <v>0.58499999999999996</v>
      </c>
      <c r="P34">
        <v>0.17599999999999999</v>
      </c>
      <c r="Q34">
        <v>1.88</v>
      </c>
      <c r="R34">
        <v>0.93400000000000005</v>
      </c>
      <c r="S34">
        <v>2.29</v>
      </c>
      <c r="T34">
        <v>1.3299999999999999E-2</v>
      </c>
      <c r="U34">
        <v>2.0799999999999998E-3</v>
      </c>
      <c r="V34" s="1">
        <v>8.8199999999999996E-8</v>
      </c>
    </row>
    <row r="35" spans="1:22" x14ac:dyDescent="0.25">
      <c r="A35" s="12" t="s">
        <v>519</v>
      </c>
      <c r="B35" s="12" t="s">
        <v>495</v>
      </c>
      <c r="C35">
        <v>1</v>
      </c>
      <c r="D35" s="34"/>
      <c r="E35">
        <v>1.74E-4</v>
      </c>
      <c r="F35">
        <v>6.0499999999999998E-3</v>
      </c>
      <c r="G35">
        <v>9.8299999999999998E-2</v>
      </c>
      <c r="H35">
        <v>0.24399999999999999</v>
      </c>
      <c r="I35">
        <v>2.3400000000000001E-2</v>
      </c>
      <c r="J35">
        <v>4.9800000000000004</v>
      </c>
      <c r="K35">
        <v>0.123</v>
      </c>
      <c r="L35">
        <v>0.30299999999999999</v>
      </c>
      <c r="M35">
        <v>3.2199999999999999E-2</v>
      </c>
      <c r="N35">
        <v>35.700000000000003</v>
      </c>
      <c r="O35">
        <v>0.59199999999999997</v>
      </c>
      <c r="P35">
        <v>0.14599999999999999</v>
      </c>
      <c r="Q35">
        <v>1.63</v>
      </c>
      <c r="R35">
        <v>0.38600000000000001</v>
      </c>
      <c r="S35">
        <v>1.35</v>
      </c>
      <c r="T35">
        <v>7.1799999999999998E-3</v>
      </c>
      <c r="U35">
        <v>1.1900000000000001E-3</v>
      </c>
      <c r="V35" s="1">
        <v>5.9599999999999998E-8</v>
      </c>
    </row>
    <row r="36" spans="1:22" x14ac:dyDescent="0.25">
      <c r="A36" s="12" t="s">
        <v>520</v>
      </c>
      <c r="B36" s="12" t="s">
        <v>496</v>
      </c>
      <c r="C36">
        <v>1</v>
      </c>
      <c r="D36" s="34"/>
      <c r="E36">
        <v>2.2000000000000001E-4</v>
      </c>
      <c r="F36">
        <v>7.5900000000000004E-3</v>
      </c>
      <c r="G36">
        <v>0.11</v>
      </c>
      <c r="H36">
        <v>0.30299999999999999</v>
      </c>
      <c r="I36">
        <v>2.92E-2</v>
      </c>
      <c r="J36">
        <v>6.37</v>
      </c>
      <c r="K36">
        <v>0.122</v>
      </c>
      <c r="L36">
        <v>0.36299999999999999</v>
      </c>
      <c r="M36">
        <v>4.0399999999999998E-2</v>
      </c>
      <c r="N36">
        <v>45.2</v>
      </c>
      <c r="O36">
        <v>0.58299999999999996</v>
      </c>
      <c r="P36">
        <v>0.185</v>
      </c>
      <c r="Q36">
        <v>2.06</v>
      </c>
      <c r="R36">
        <v>0.53500000000000003</v>
      </c>
      <c r="S36">
        <v>1.69</v>
      </c>
      <c r="T36">
        <v>9.11E-3</v>
      </c>
      <c r="U36">
        <v>1.5200000000000001E-3</v>
      </c>
      <c r="V36" s="1">
        <v>7.1099999999999995E-8</v>
      </c>
    </row>
    <row r="37" spans="1:22" x14ac:dyDescent="0.25">
      <c r="A37" s="12" t="s">
        <v>521</v>
      </c>
      <c r="B37" s="12" t="s">
        <v>497</v>
      </c>
      <c r="C37">
        <v>1</v>
      </c>
      <c r="D37" s="34"/>
      <c r="E37">
        <v>2.24E-4</v>
      </c>
      <c r="F37">
        <v>7.5900000000000004E-3</v>
      </c>
      <c r="G37">
        <v>7.9600000000000004E-2</v>
      </c>
      <c r="H37">
        <v>0.29899999999999999</v>
      </c>
      <c r="I37">
        <v>2.9700000000000001E-2</v>
      </c>
      <c r="J37">
        <v>6.92</v>
      </c>
      <c r="K37">
        <v>4.4900000000000002E-2</v>
      </c>
      <c r="L37">
        <v>0.35799999999999998</v>
      </c>
      <c r="M37">
        <v>4.1399999999999999E-2</v>
      </c>
      <c r="N37">
        <v>45.2</v>
      </c>
      <c r="O37">
        <v>0.19600000000000001</v>
      </c>
      <c r="P37">
        <v>0.186</v>
      </c>
      <c r="Q37">
        <v>2.08</v>
      </c>
      <c r="R37">
        <v>0.54600000000000004</v>
      </c>
      <c r="S37">
        <v>1.86</v>
      </c>
      <c r="T37">
        <v>9.1900000000000003E-3</v>
      </c>
      <c r="U37">
        <v>1.5399999999999999E-3</v>
      </c>
      <c r="V37" s="1">
        <v>7.3000000000000005E-8</v>
      </c>
    </row>
    <row r="38" spans="1:22" x14ac:dyDescent="0.25">
      <c r="A38" s="12" t="s">
        <v>522</v>
      </c>
      <c r="B38" s="12" t="s">
        <v>498</v>
      </c>
      <c r="C38">
        <v>1</v>
      </c>
      <c r="D38" s="34"/>
      <c r="E38">
        <v>2.22E-4</v>
      </c>
      <c r="F38">
        <v>7.8499999999999993E-3</v>
      </c>
      <c r="G38">
        <v>0.107</v>
      </c>
      <c r="H38">
        <v>0.312</v>
      </c>
      <c r="I38">
        <v>2.8899999999999999E-2</v>
      </c>
      <c r="J38">
        <v>6.3</v>
      </c>
      <c r="K38">
        <v>0.11600000000000001</v>
      </c>
      <c r="L38">
        <v>0.40500000000000003</v>
      </c>
      <c r="M38">
        <v>4.0399999999999998E-2</v>
      </c>
      <c r="N38">
        <v>45.2</v>
      </c>
      <c r="O38">
        <v>0.55200000000000005</v>
      </c>
      <c r="P38">
        <v>0.184</v>
      </c>
      <c r="Q38">
        <v>2.06</v>
      </c>
      <c r="R38">
        <v>0.56699999999999995</v>
      </c>
      <c r="S38">
        <v>1.71</v>
      </c>
      <c r="T38">
        <v>9.1000000000000004E-3</v>
      </c>
      <c r="U38">
        <v>1.5100000000000001E-3</v>
      </c>
      <c r="V38" s="1">
        <v>7.6899999999999994E-8</v>
      </c>
    </row>
    <row r="39" spans="1:22" x14ac:dyDescent="0.25">
      <c r="A39" s="12" t="s">
        <v>523</v>
      </c>
      <c r="B39" s="12" t="s">
        <v>499</v>
      </c>
      <c r="C39">
        <v>1</v>
      </c>
      <c r="D39" s="34"/>
      <c r="E39">
        <v>1.8900000000000001E-4</v>
      </c>
      <c r="F39">
        <v>6.6600000000000001E-3</v>
      </c>
      <c r="G39">
        <v>9.6299999999999997E-2</v>
      </c>
      <c r="H39">
        <v>0.27500000000000002</v>
      </c>
      <c r="I39">
        <v>2.4899999999999999E-2</v>
      </c>
      <c r="J39">
        <v>5.46</v>
      </c>
      <c r="K39">
        <v>0.11</v>
      </c>
      <c r="L39">
        <v>0.35</v>
      </c>
      <c r="M39">
        <v>3.49E-2</v>
      </c>
      <c r="N39">
        <v>38.9</v>
      </c>
      <c r="O39">
        <v>0.52800000000000002</v>
      </c>
      <c r="P39">
        <v>0.159</v>
      </c>
      <c r="Q39">
        <v>1.77</v>
      </c>
      <c r="R39">
        <v>0.54400000000000004</v>
      </c>
      <c r="S39">
        <v>1.48</v>
      </c>
      <c r="T39">
        <v>7.8200000000000006E-3</v>
      </c>
      <c r="U39">
        <v>1.2999999999999999E-3</v>
      </c>
      <c r="V39" s="1">
        <v>6.4399999999999994E-8</v>
      </c>
    </row>
    <row r="40" spans="1:22" x14ac:dyDescent="0.25">
      <c r="A40" s="13" t="s">
        <v>524</v>
      </c>
      <c r="B40" s="13" t="s">
        <v>500</v>
      </c>
      <c r="C40" s="10">
        <v>1</v>
      </c>
      <c r="D40" s="35"/>
      <c r="E40" s="10">
        <v>2.23E-4</v>
      </c>
      <c r="F40" s="10">
        <v>7.7400000000000004E-3</v>
      </c>
      <c r="G40" s="10">
        <v>0.19</v>
      </c>
      <c r="H40" s="10">
        <v>0.35399999999999998</v>
      </c>
      <c r="I40" s="10">
        <v>2.92E-2</v>
      </c>
      <c r="J40" s="10">
        <v>6.63</v>
      </c>
      <c r="K40" s="10">
        <v>0.31900000000000001</v>
      </c>
      <c r="L40" s="10">
        <v>0.47799999999999998</v>
      </c>
      <c r="M40" s="10">
        <v>4.0599999999999997E-2</v>
      </c>
      <c r="N40" s="10">
        <v>45.2</v>
      </c>
      <c r="O40" s="10">
        <v>1.57</v>
      </c>
      <c r="P40" s="10">
        <v>0.184</v>
      </c>
      <c r="Q40" s="10">
        <v>2.06</v>
      </c>
      <c r="R40" s="10">
        <v>0.60499999999999998</v>
      </c>
      <c r="S40" s="10">
        <v>1.77</v>
      </c>
      <c r="T40" s="10">
        <v>9.11E-3</v>
      </c>
      <c r="U40" s="10">
        <v>1.5200000000000001E-3</v>
      </c>
      <c r="V40" s="16">
        <v>7.4400000000000004E-8</v>
      </c>
    </row>
    <row r="41" spans="1:22" ht="14.45" customHeight="1" x14ac:dyDescent="0.25">
      <c r="A41" s="12" t="s">
        <v>525</v>
      </c>
      <c r="B41" s="12" t="s">
        <v>501</v>
      </c>
      <c r="C41" s="12">
        <v>0.99254509999999996</v>
      </c>
      <c r="D41" s="36" t="s">
        <v>555</v>
      </c>
      <c r="E41">
        <v>2.5700000000000001E-4</v>
      </c>
      <c r="F41">
        <v>6.9899999999999997E-3</v>
      </c>
      <c r="G41">
        <v>0.104</v>
      </c>
      <c r="H41">
        <v>0.307</v>
      </c>
      <c r="I41">
        <v>2.6599999999999999E-2</v>
      </c>
      <c r="J41">
        <v>5.97</v>
      </c>
      <c r="K41">
        <v>0.12</v>
      </c>
      <c r="L41">
        <v>0.35599999999999998</v>
      </c>
      <c r="M41">
        <v>3.6299999999999999E-2</v>
      </c>
      <c r="N41">
        <v>41.5</v>
      </c>
      <c r="O41">
        <v>0.57399999999999995</v>
      </c>
      <c r="P41">
        <v>0.16800000000000001</v>
      </c>
      <c r="Q41">
        <v>1.85</v>
      </c>
      <c r="R41">
        <v>0.61299999999999999</v>
      </c>
      <c r="S41">
        <v>1.63</v>
      </c>
      <c r="T41">
        <v>1.2E-2</v>
      </c>
      <c r="U41">
        <v>1.8600000000000001E-3</v>
      </c>
      <c r="V41" s="1">
        <v>7.2300000000000006E-8</v>
      </c>
    </row>
    <row r="42" spans="1:22" x14ac:dyDescent="0.25">
      <c r="A42" s="12" t="s">
        <v>526</v>
      </c>
      <c r="B42" s="12" t="s">
        <v>502</v>
      </c>
      <c r="C42" s="12">
        <v>3.0630039999999998</v>
      </c>
      <c r="D42" s="31"/>
      <c r="E42">
        <v>1.56E-4</v>
      </c>
      <c r="F42">
        <v>5.8700000000000002E-3</v>
      </c>
      <c r="G42">
        <v>5.0599999999999999E-2</v>
      </c>
      <c r="H42">
        <v>0.20799999999999999</v>
      </c>
      <c r="I42">
        <v>2.1499999999999998E-2</v>
      </c>
      <c r="J42">
        <v>3.59</v>
      </c>
      <c r="K42">
        <v>1.55E-2</v>
      </c>
      <c r="L42">
        <v>0.20899999999999999</v>
      </c>
      <c r="M42">
        <v>3.15E-2</v>
      </c>
      <c r="N42">
        <v>35.700000000000003</v>
      </c>
      <c r="O42">
        <v>5.74E-2</v>
      </c>
      <c r="P42">
        <v>0.13900000000000001</v>
      </c>
      <c r="Q42">
        <v>1.6</v>
      </c>
      <c r="R42">
        <v>0.35799999999999998</v>
      </c>
      <c r="S42">
        <v>1</v>
      </c>
      <c r="T42">
        <v>6.8599999999999998E-3</v>
      </c>
      <c r="U42">
        <v>1.06E-3</v>
      </c>
      <c r="V42" s="1">
        <v>5.1E-8</v>
      </c>
    </row>
    <row r="43" spans="1:22" ht="14.45" customHeight="1" x14ac:dyDescent="0.25">
      <c r="A43" s="12" t="s">
        <v>557</v>
      </c>
      <c r="B43" s="12" t="s">
        <v>502</v>
      </c>
      <c r="C43" s="12">
        <v>3.8745310000000002</v>
      </c>
      <c r="D43" s="31"/>
      <c r="E43">
        <v>1.9699999999999999E-4</v>
      </c>
      <c r="F43">
        <v>7.4200000000000004E-3</v>
      </c>
      <c r="G43">
        <v>6.3899999999999998E-2</v>
      </c>
      <c r="H43">
        <v>0.26300000000000001</v>
      </c>
      <c r="I43">
        <v>2.7199999999999998E-2</v>
      </c>
      <c r="J43">
        <v>4.54</v>
      </c>
      <c r="K43">
        <v>1.9599999999999999E-2</v>
      </c>
      <c r="L43">
        <v>0.26500000000000001</v>
      </c>
      <c r="M43">
        <v>3.9899999999999998E-2</v>
      </c>
      <c r="N43">
        <v>45.2</v>
      </c>
      <c r="O43">
        <v>7.2599999999999998E-2</v>
      </c>
      <c r="P43">
        <v>0.17499999999999999</v>
      </c>
      <c r="Q43">
        <v>2.02</v>
      </c>
      <c r="R43">
        <v>0.45300000000000001</v>
      </c>
      <c r="S43">
        <v>1.27</v>
      </c>
      <c r="T43">
        <v>8.6800000000000002E-3</v>
      </c>
      <c r="U43">
        <v>1.34E-3</v>
      </c>
      <c r="V43" s="1">
        <v>6.4500000000000002E-8</v>
      </c>
    </row>
    <row r="44" spans="1:22" x14ac:dyDescent="0.25">
      <c r="A44" s="12" t="s">
        <v>558</v>
      </c>
      <c r="B44" s="12" t="s">
        <v>502</v>
      </c>
      <c r="C44" s="12">
        <v>3.3304049999999998</v>
      </c>
      <c r="D44" s="31"/>
      <c r="E44">
        <v>1.6899999999999999E-4</v>
      </c>
      <c r="F44">
        <v>6.3800000000000003E-3</v>
      </c>
      <c r="G44">
        <v>5.5E-2</v>
      </c>
      <c r="H44">
        <v>0.22600000000000001</v>
      </c>
      <c r="I44">
        <v>2.3400000000000001E-2</v>
      </c>
      <c r="J44">
        <v>3.9</v>
      </c>
      <c r="K44">
        <v>1.6899999999999998E-2</v>
      </c>
      <c r="L44">
        <v>0.22800000000000001</v>
      </c>
      <c r="M44">
        <v>3.4299999999999997E-2</v>
      </c>
      <c r="N44">
        <v>38.799999999999997</v>
      </c>
      <c r="O44">
        <v>6.2399999999999997E-2</v>
      </c>
      <c r="P44">
        <v>0.151</v>
      </c>
      <c r="Q44">
        <v>1.74</v>
      </c>
      <c r="R44">
        <v>0.38900000000000001</v>
      </c>
      <c r="S44">
        <v>1.0900000000000001</v>
      </c>
      <c r="T44">
        <v>7.4599999999999996E-3</v>
      </c>
      <c r="U44">
        <v>1.15E-3</v>
      </c>
      <c r="V44" s="1">
        <v>5.54E-8</v>
      </c>
    </row>
    <row r="45" spans="1:22" x14ac:dyDescent="0.25">
      <c r="V45" s="1"/>
    </row>
    <row r="46" spans="1:22" x14ac:dyDescent="0.25"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</row>
    <row r="47" spans="1:22" x14ac:dyDescent="0.25"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 spans="1:22" x14ac:dyDescent="0.25"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55" spans="8:8" x14ac:dyDescent="0.25">
      <c r="H55" s="1"/>
    </row>
    <row r="69" spans="4:8" x14ac:dyDescent="0.25">
      <c r="D69" s="1"/>
      <c r="E69" s="1"/>
      <c r="F69" s="1"/>
      <c r="G69" s="1"/>
    </row>
    <row r="72" spans="4:8" x14ac:dyDescent="0.25">
      <c r="H72" s="1"/>
    </row>
  </sheetData>
  <sortState xmlns:xlrd2="http://schemas.microsoft.com/office/spreadsheetml/2017/richdata2" ref="A22:A38">
    <sortCondition ref="A22:A38"/>
  </sortState>
  <mergeCells count="4">
    <mergeCell ref="A22:C22"/>
    <mergeCell ref="D24:D33"/>
    <mergeCell ref="D34:D40"/>
    <mergeCell ref="D41:D44"/>
  </mergeCells>
  <phoneticPr fontId="9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35985-B8B9-482B-BC19-C87E45EC0001}">
  <dimension ref="A1:L199"/>
  <sheetViews>
    <sheetView tabSelected="1" topLeftCell="A163" workbookViewId="0">
      <selection activeCell="D190" sqref="D190"/>
    </sheetView>
  </sheetViews>
  <sheetFormatPr defaultRowHeight="15" x14ac:dyDescent="0.25"/>
  <cols>
    <col min="1" max="1" width="10.42578125" customWidth="1"/>
    <col min="2" max="2" width="27" customWidth="1"/>
    <col min="3" max="3" width="13.85546875" customWidth="1"/>
    <col min="4" max="4" width="17.140625" customWidth="1"/>
    <col min="5" max="8" width="15.140625" customWidth="1"/>
    <col min="9" max="9" width="15.85546875" bestFit="1" customWidth="1"/>
  </cols>
  <sheetData>
    <row r="1" spans="1:12" x14ac:dyDescent="0.25">
      <c r="A1" t="s">
        <v>0</v>
      </c>
      <c r="B1" t="s">
        <v>2</v>
      </c>
      <c r="C1" t="s">
        <v>1</v>
      </c>
      <c r="D1" t="s">
        <v>564</v>
      </c>
      <c r="E1" t="s">
        <v>568</v>
      </c>
      <c r="F1" t="s">
        <v>565</v>
      </c>
      <c r="G1" t="s">
        <v>569</v>
      </c>
      <c r="H1" t="s">
        <v>566</v>
      </c>
      <c r="I1" t="s">
        <v>570</v>
      </c>
    </row>
    <row r="2" spans="1:12" x14ac:dyDescent="0.25">
      <c r="A2" t="s">
        <v>456</v>
      </c>
      <c r="B2" t="str">
        <f>IFERROR(IF(Table14[[#This Row],[Geography]]="RoW","RoW",IF(Table14[[#This Row],[Geography]]="Global","Global",_xlfn.XLOOKUP(Table14[[#This Row],[Geography]],Table4[Economy],Table4[Region]))),"RoW")</f>
        <v>RoW</v>
      </c>
      <c r="C2" t="s">
        <v>14</v>
      </c>
      <c r="D2" s="26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>1.1200000000000001</v>
      </c>
      <c r="E2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1.1200000000000001</v>
      </c>
      <c r="F2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>4.7100000000000003E-2</v>
      </c>
      <c r="G2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4.7100000000000003E-2</v>
      </c>
      <c r="H2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>2.1299999999999999E-3</v>
      </c>
      <c r="I2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2.1299999999999999E-3</v>
      </c>
    </row>
    <row r="3" spans="1:12" x14ac:dyDescent="0.25">
      <c r="A3" t="s">
        <v>457</v>
      </c>
      <c r="B3" t="str">
        <f>IFERROR(IF(Table14[[#This Row],[Geography]]="RoW","RoW",IF(Table14[[#This Row],[Geography]]="Global","Global",_xlfn.XLOOKUP(Table14[[#This Row],[Geography]],Table4[Economy],Table4[Region]))),"RoW")</f>
        <v>Global</v>
      </c>
      <c r="C3" t="s">
        <v>17</v>
      </c>
      <c r="D3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>2.330000000000001</v>
      </c>
      <c r="E3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3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>7.9999999999999793E-3</v>
      </c>
      <c r="G3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3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>5.200000000000005E-4</v>
      </c>
      <c r="I3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4" spans="1:12" x14ac:dyDescent="0.25">
      <c r="A4" t="s">
        <v>458</v>
      </c>
      <c r="B4" t="str">
        <f>IFERROR(IF(Table14[[#This Row],[Geography]]="RoW","RoW",IF(Table14[[#This Row],[Geography]]="Global","Global",_xlfn.XLOOKUP(Table14[[#This Row],[Geography]],Table4[Economy],Table4[Region]))),"RoW")</f>
        <v>RoW</v>
      </c>
      <c r="C4" t="s">
        <v>14</v>
      </c>
      <c r="D4" s="26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>1.56</v>
      </c>
      <c r="E4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1.56</v>
      </c>
      <c r="F4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>8.0000000000000071E-3</v>
      </c>
      <c r="G4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8.0000000000000071E-3</v>
      </c>
      <c r="H4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>2.7999999999999987E-4</v>
      </c>
      <c r="I4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2.7999999999999987E-4</v>
      </c>
    </row>
    <row r="5" spans="1:12" x14ac:dyDescent="0.25">
      <c r="A5" t="s">
        <v>456</v>
      </c>
      <c r="B5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5" t="s">
        <v>38</v>
      </c>
      <c r="D5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5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1.0095000000000001</v>
      </c>
      <c r="F5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5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3.04E-2</v>
      </c>
      <c r="H5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5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1.3495E-3</v>
      </c>
    </row>
    <row r="6" spans="1:12" x14ac:dyDescent="0.25">
      <c r="A6" t="s">
        <v>456</v>
      </c>
      <c r="B6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6" t="s">
        <v>47</v>
      </c>
      <c r="D6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6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1.18</v>
      </c>
      <c r="F6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6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5.3499999999999999E-2</v>
      </c>
      <c r="H6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6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2.2899999999999999E-3</v>
      </c>
    </row>
    <row r="7" spans="1:12" x14ac:dyDescent="0.25">
      <c r="A7" t="s">
        <v>456</v>
      </c>
      <c r="B7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7" t="s">
        <v>49</v>
      </c>
      <c r="D7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7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1.0095000000000001</v>
      </c>
      <c r="F7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7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3.04E-2</v>
      </c>
      <c r="H7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7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1.3495E-3</v>
      </c>
      <c r="L7" s="21"/>
    </row>
    <row r="8" spans="1:12" x14ac:dyDescent="0.25">
      <c r="A8" t="s">
        <v>456</v>
      </c>
      <c r="B8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8" t="s">
        <v>5</v>
      </c>
      <c r="D8" s="26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>1.5</v>
      </c>
      <c r="E8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1.5</v>
      </c>
      <c r="F8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>4.8899999999999999E-2</v>
      </c>
      <c r="G8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4.8899999999999999E-2</v>
      </c>
      <c r="H8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>2.0699999999999998E-3</v>
      </c>
      <c r="I8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2.0699999999999998E-3</v>
      </c>
      <c r="L8" s="21"/>
    </row>
    <row r="9" spans="1:12" x14ac:dyDescent="0.25">
      <c r="A9" t="s">
        <v>456</v>
      </c>
      <c r="B9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9" t="s">
        <v>59</v>
      </c>
      <c r="D9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9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1.0095000000000001</v>
      </c>
      <c r="F9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9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3.04E-2</v>
      </c>
      <c r="H9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9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1.3495E-3</v>
      </c>
    </row>
    <row r="10" spans="1:12" x14ac:dyDescent="0.25">
      <c r="A10" t="s">
        <v>456</v>
      </c>
      <c r="B10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0" t="s">
        <v>63</v>
      </c>
      <c r="D10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0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1.0095000000000001</v>
      </c>
      <c r="F10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0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3.04E-2</v>
      </c>
      <c r="H10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0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1.3495E-3</v>
      </c>
    </row>
    <row r="11" spans="1:12" x14ac:dyDescent="0.25">
      <c r="A11" t="s">
        <v>456</v>
      </c>
      <c r="B11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11" t="s">
        <v>86</v>
      </c>
      <c r="D11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1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1.18</v>
      </c>
      <c r="F11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1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5.3499999999999999E-2</v>
      </c>
      <c r="H11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1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2.2899999999999999E-3</v>
      </c>
    </row>
    <row r="12" spans="1:12" x14ac:dyDescent="0.25">
      <c r="A12" t="s">
        <v>456</v>
      </c>
      <c r="B12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12" t="s">
        <v>96</v>
      </c>
      <c r="D12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2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0.56399999999999995</v>
      </c>
      <c r="F12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2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2.92E-2</v>
      </c>
      <c r="H12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2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1.25E-3</v>
      </c>
    </row>
    <row r="13" spans="1:12" x14ac:dyDescent="0.25">
      <c r="A13" t="s">
        <v>456</v>
      </c>
      <c r="B13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13" t="s">
        <v>88</v>
      </c>
      <c r="D13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3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1.18</v>
      </c>
      <c r="F13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3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5.3499999999999999E-2</v>
      </c>
      <c r="H13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3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2.2899999999999999E-3</v>
      </c>
    </row>
    <row r="14" spans="1:12" x14ac:dyDescent="0.25">
      <c r="A14" t="s">
        <v>456</v>
      </c>
      <c r="B14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4" t="s">
        <v>71</v>
      </c>
      <c r="D14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4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1.0095000000000001</v>
      </c>
      <c r="F14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4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3.04E-2</v>
      </c>
      <c r="H14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4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1.3495E-3</v>
      </c>
    </row>
    <row r="15" spans="1:12" x14ac:dyDescent="0.25">
      <c r="A15" t="s">
        <v>456</v>
      </c>
      <c r="B15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15" t="s">
        <v>285</v>
      </c>
      <c r="D15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5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1.3533333333333335</v>
      </c>
      <c r="F15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5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4.1099999999999998E-2</v>
      </c>
      <c r="H15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5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1.7566666666666668E-3</v>
      </c>
    </row>
    <row r="16" spans="1:12" x14ac:dyDescent="0.25">
      <c r="A16" t="s">
        <v>456</v>
      </c>
      <c r="B16" t="str">
        <f>IFERROR(IF(Table14[[#This Row],[Geography]]="RoW","RoW",IF(Table14[[#This Row],[Geography]]="Global","Global",_xlfn.XLOOKUP(Table14[[#This Row],[Geography]],Table4[Economy],Table4[Region]))),"RoW")</f>
        <v>North America</v>
      </c>
      <c r="C16" t="s">
        <v>9</v>
      </c>
      <c r="D16" s="26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>1.2</v>
      </c>
      <c r="E16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1.2</v>
      </c>
      <c r="F16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>9.9099999999999994E-2</v>
      </c>
      <c r="G16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9.9099999999999994E-2</v>
      </c>
      <c r="H16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>4.2900000000000004E-3</v>
      </c>
      <c r="I16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4.2900000000000004E-3</v>
      </c>
    </row>
    <row r="17" spans="1:9" x14ac:dyDescent="0.25">
      <c r="A17" t="s">
        <v>456</v>
      </c>
      <c r="B17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17" t="s">
        <v>10</v>
      </c>
      <c r="D17" s="26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>1.18</v>
      </c>
      <c r="E17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1.18</v>
      </c>
      <c r="F17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>5.3499999999999999E-2</v>
      </c>
      <c r="G17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5.3499999999999999E-2</v>
      </c>
      <c r="H17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>2.2899999999999999E-3</v>
      </c>
      <c r="I17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2.2899999999999999E-3</v>
      </c>
    </row>
    <row r="18" spans="1:9" x14ac:dyDescent="0.25">
      <c r="A18" t="s">
        <v>456</v>
      </c>
      <c r="B18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18" t="s">
        <v>11</v>
      </c>
      <c r="D18" s="26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>0.93</v>
      </c>
      <c r="E18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0.93</v>
      </c>
      <c r="F18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>2.8000000000000001E-2</v>
      </c>
      <c r="G18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2.8000000000000001E-2</v>
      </c>
      <c r="H18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>1.17E-3</v>
      </c>
      <c r="I18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1.17E-3</v>
      </c>
    </row>
    <row r="19" spans="1:9" x14ac:dyDescent="0.25">
      <c r="A19" t="s">
        <v>456</v>
      </c>
      <c r="B19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19" t="s">
        <v>114</v>
      </c>
      <c r="D19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9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1.18</v>
      </c>
      <c r="F19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9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5.3499999999999999E-2</v>
      </c>
      <c r="H19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9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2.2899999999999999E-3</v>
      </c>
    </row>
    <row r="20" spans="1:9" x14ac:dyDescent="0.25">
      <c r="A20" t="s">
        <v>456</v>
      </c>
      <c r="B20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20" t="s">
        <v>128</v>
      </c>
      <c r="D20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20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1.0095000000000001</v>
      </c>
      <c r="F20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20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3.04E-2</v>
      </c>
      <c r="H20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20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1.3495E-3</v>
      </c>
    </row>
    <row r="21" spans="1:9" x14ac:dyDescent="0.25">
      <c r="A21" t="s">
        <v>456</v>
      </c>
      <c r="B21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21" t="s">
        <v>111</v>
      </c>
      <c r="D21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21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0.56399999999999995</v>
      </c>
      <c r="F21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21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2.92E-2</v>
      </c>
      <c r="H21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21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1.25E-3</v>
      </c>
    </row>
    <row r="22" spans="1:9" x14ac:dyDescent="0.25">
      <c r="A22" t="s">
        <v>456</v>
      </c>
      <c r="B22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22" t="s">
        <v>140</v>
      </c>
      <c r="D22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22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1.18</v>
      </c>
      <c r="F22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22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5.3499999999999999E-2</v>
      </c>
      <c r="H22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22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2.2899999999999999E-3</v>
      </c>
    </row>
    <row r="23" spans="1:9" x14ac:dyDescent="0.25">
      <c r="A23" t="s">
        <v>456</v>
      </c>
      <c r="B23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23" t="s">
        <v>144</v>
      </c>
      <c r="D23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23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1.18</v>
      </c>
      <c r="F23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23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5.3499999999999999E-2</v>
      </c>
      <c r="H23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23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2.2899999999999999E-3</v>
      </c>
    </row>
    <row r="24" spans="1:9" x14ac:dyDescent="0.25">
      <c r="A24" t="s">
        <v>456</v>
      </c>
      <c r="B24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24" t="s">
        <v>148</v>
      </c>
      <c r="D24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24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0.56399999999999995</v>
      </c>
      <c r="F24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24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2.92E-2</v>
      </c>
      <c r="H24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24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1.25E-3</v>
      </c>
    </row>
    <row r="25" spans="1:9" x14ac:dyDescent="0.25">
      <c r="A25" t="s">
        <v>456</v>
      </c>
      <c r="B25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25" t="s">
        <v>156</v>
      </c>
      <c r="D25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25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1.0095000000000001</v>
      </c>
      <c r="F25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25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3.04E-2</v>
      </c>
      <c r="H25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25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1.3495E-3</v>
      </c>
    </row>
    <row r="26" spans="1:9" x14ac:dyDescent="0.25">
      <c r="A26" t="s">
        <v>456</v>
      </c>
      <c r="B26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26" t="s">
        <v>170</v>
      </c>
      <c r="D26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26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1.0095000000000001</v>
      </c>
      <c r="F26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26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3.04E-2</v>
      </c>
      <c r="H26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26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1.3495E-3</v>
      </c>
    </row>
    <row r="27" spans="1:9" x14ac:dyDescent="0.25">
      <c r="A27" t="s">
        <v>456</v>
      </c>
      <c r="B27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27" t="s">
        <v>132</v>
      </c>
      <c r="D27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27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1.0095000000000001</v>
      </c>
      <c r="F27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27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3.04E-2</v>
      </c>
      <c r="H27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27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1.3495E-3</v>
      </c>
    </row>
    <row r="28" spans="1:9" x14ac:dyDescent="0.25">
      <c r="A28" t="s">
        <v>456</v>
      </c>
      <c r="B28" t="str">
        <f>IFERROR(IF(Table14[[#This Row],[Geography]]="RoW","RoW",IF(Table14[[#This Row],[Geography]]="Global","Global",_xlfn.XLOOKUP(Table14[[#This Row],[Geography]],Table4[Economy],Table4[Region]))),"RoW")</f>
        <v>South Asia</v>
      </c>
      <c r="C28" t="s">
        <v>19</v>
      </c>
      <c r="D28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28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1.1200000000000001</v>
      </c>
      <c r="F28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28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4.7100000000000003E-2</v>
      </c>
      <c r="H28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28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2.1299999999999999E-3</v>
      </c>
    </row>
    <row r="29" spans="1:9" x14ac:dyDescent="0.25">
      <c r="A29" t="s">
        <v>456</v>
      </c>
      <c r="B29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29" t="s">
        <v>12</v>
      </c>
      <c r="D29" s="26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>1.63</v>
      </c>
      <c r="E29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1.63</v>
      </c>
      <c r="F29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>4.6399999999999997E-2</v>
      </c>
      <c r="G29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4.6399999999999997E-2</v>
      </c>
      <c r="H29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>2.0300000000000001E-3</v>
      </c>
      <c r="I29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2.0300000000000001E-3</v>
      </c>
    </row>
    <row r="30" spans="1:9" x14ac:dyDescent="0.25">
      <c r="A30" t="s">
        <v>456</v>
      </c>
      <c r="B30" t="str">
        <f>IFERROR(IF(Table14[[#This Row],[Geography]]="RoW","RoW",IF(Table14[[#This Row],[Geography]]="Global","Global",_xlfn.XLOOKUP(Table14[[#This Row],[Geography]],Table4[Economy],Table4[Region]))),"RoW")</f>
        <v>Middle East &amp; North Africa</v>
      </c>
      <c r="C30" t="s">
        <v>212</v>
      </c>
      <c r="D30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30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1.1200000000000001</v>
      </c>
      <c r="F30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30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4.7100000000000003E-2</v>
      </c>
      <c r="H30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30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2.1299999999999999E-3</v>
      </c>
    </row>
    <row r="31" spans="1:9" x14ac:dyDescent="0.25">
      <c r="A31" t="s">
        <v>456</v>
      </c>
      <c r="B31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31" t="s">
        <v>20</v>
      </c>
      <c r="D31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31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1.3533333333333335</v>
      </c>
      <c r="F31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31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4.1099999999999998E-2</v>
      </c>
      <c r="H31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31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1.7566666666666668E-3</v>
      </c>
    </row>
    <row r="32" spans="1:9" x14ac:dyDescent="0.25">
      <c r="A32" t="s">
        <v>456</v>
      </c>
      <c r="B32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32" t="s">
        <v>13</v>
      </c>
      <c r="D32" s="26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>0.88900000000000001</v>
      </c>
      <c r="E32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0.88900000000000001</v>
      </c>
      <c r="F32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>1.8200000000000001E-2</v>
      </c>
      <c r="G32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1.8200000000000001E-2</v>
      </c>
      <c r="H32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>7.9900000000000001E-4</v>
      </c>
      <c r="I32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7.9900000000000001E-4</v>
      </c>
    </row>
    <row r="33" spans="1:9" x14ac:dyDescent="0.25">
      <c r="A33" t="s">
        <v>456</v>
      </c>
      <c r="B33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33" t="s">
        <v>567</v>
      </c>
      <c r="D33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33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1.3533333333333335</v>
      </c>
      <c r="F33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33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4.1099999999999998E-2</v>
      </c>
      <c r="H33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33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1.7566666666666668E-3</v>
      </c>
    </row>
    <row r="34" spans="1:9" x14ac:dyDescent="0.25">
      <c r="A34" t="s">
        <v>456</v>
      </c>
      <c r="B34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34" t="s">
        <v>575</v>
      </c>
      <c r="D34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34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1.3533333333333335</v>
      </c>
      <c r="F34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34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4.1099999999999998E-2</v>
      </c>
      <c r="H34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34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1.7566666666666668E-3</v>
      </c>
    </row>
    <row r="35" spans="1:9" x14ac:dyDescent="0.25">
      <c r="A35" t="s">
        <v>456</v>
      </c>
      <c r="B35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35" t="s">
        <v>561</v>
      </c>
      <c r="D35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35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1.0095000000000001</v>
      </c>
      <c r="F35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35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3.04E-2</v>
      </c>
      <c r="H35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35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1.3495E-3</v>
      </c>
    </row>
    <row r="36" spans="1:9" x14ac:dyDescent="0.25">
      <c r="A36" t="s">
        <v>456</v>
      </c>
      <c r="B36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36" t="s">
        <v>562</v>
      </c>
      <c r="D36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36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1.3533333333333335</v>
      </c>
      <c r="F36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36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4.1099999999999998E-2</v>
      </c>
      <c r="H36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36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1.7566666666666668E-3</v>
      </c>
    </row>
    <row r="37" spans="1:9" x14ac:dyDescent="0.25">
      <c r="A37" t="s">
        <v>456</v>
      </c>
      <c r="B37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37" t="s">
        <v>279</v>
      </c>
      <c r="D37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37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1.0095000000000001</v>
      </c>
      <c r="F37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37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3.04E-2</v>
      </c>
      <c r="H37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37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1.3495E-3</v>
      </c>
    </row>
    <row r="38" spans="1:9" x14ac:dyDescent="0.25">
      <c r="A38" t="s">
        <v>456</v>
      </c>
      <c r="B38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38" t="s">
        <v>295</v>
      </c>
      <c r="D38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38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0.56399999999999995</v>
      </c>
      <c r="F38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38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2.92E-2</v>
      </c>
      <c r="H38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38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1.25E-3</v>
      </c>
    </row>
    <row r="39" spans="1:9" x14ac:dyDescent="0.25">
      <c r="A39" t="s">
        <v>456</v>
      </c>
      <c r="B39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39" t="s">
        <v>275</v>
      </c>
      <c r="D39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39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1.18</v>
      </c>
      <c r="F39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39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5.3499999999999999E-2</v>
      </c>
      <c r="H39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39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2.2899999999999999E-3</v>
      </c>
    </row>
    <row r="40" spans="1:9" x14ac:dyDescent="0.25">
      <c r="A40" t="s">
        <v>456</v>
      </c>
      <c r="B40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40" t="s">
        <v>289</v>
      </c>
      <c r="D40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40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1.3533333333333335</v>
      </c>
      <c r="F40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40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4.1099999999999998E-2</v>
      </c>
      <c r="H40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40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1.7566666666666668E-3</v>
      </c>
    </row>
    <row r="41" spans="1:9" x14ac:dyDescent="0.25">
      <c r="A41" t="s">
        <v>456</v>
      </c>
      <c r="B41" t="str">
        <f>IFERROR(IF(Table14[[#This Row],[Geography]]="RoW","RoW",IF(Table14[[#This Row],[Geography]]="Global","Global",_xlfn.XLOOKUP(Table14[[#This Row],[Geography]],Table4[Economy],Table4[Region]))),"RoW")</f>
        <v>Middle East &amp; North Africa</v>
      </c>
      <c r="C41" t="s">
        <v>265</v>
      </c>
      <c r="D41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41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1.1200000000000001</v>
      </c>
      <c r="F41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41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4.7100000000000003E-2</v>
      </c>
      <c r="H41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41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2.1299999999999999E-3</v>
      </c>
    </row>
    <row r="42" spans="1:9" x14ac:dyDescent="0.25">
      <c r="A42" t="s">
        <v>456</v>
      </c>
      <c r="B42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42" t="s">
        <v>303</v>
      </c>
      <c r="D42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42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0.56399999999999995</v>
      </c>
      <c r="F42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42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2.92E-2</v>
      </c>
      <c r="H42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42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1.25E-3</v>
      </c>
    </row>
    <row r="43" spans="1:9" x14ac:dyDescent="0.25">
      <c r="A43" t="s">
        <v>456</v>
      </c>
      <c r="B43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43" t="s">
        <v>315</v>
      </c>
      <c r="D43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43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1.0095000000000001</v>
      </c>
      <c r="F43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43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3.04E-2</v>
      </c>
      <c r="H43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43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1.3495E-3</v>
      </c>
    </row>
    <row r="44" spans="1:9" x14ac:dyDescent="0.25">
      <c r="A44" t="s">
        <v>456</v>
      </c>
      <c r="B44" t="str">
        <f>IFERROR(IF(Table14[[#This Row],[Geography]]="RoW","RoW",IF(Table14[[#This Row],[Geography]]="Global","Global",_xlfn.XLOOKUP(Table14[[#This Row],[Geography]],Table4[Economy],Table4[Region]))),"RoW")</f>
        <v>Middle East &amp; North Africa</v>
      </c>
      <c r="C44" t="s">
        <v>323</v>
      </c>
      <c r="D44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44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1.1200000000000001</v>
      </c>
      <c r="F44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44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4.7100000000000003E-2</v>
      </c>
      <c r="H44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44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2.1299999999999999E-3</v>
      </c>
    </row>
    <row r="45" spans="1:9" x14ac:dyDescent="0.25">
      <c r="A45" t="s">
        <v>456</v>
      </c>
      <c r="B45" t="str">
        <f>IFERROR(IF(Table14[[#This Row],[Geography]]="RoW","RoW",IF(Table14[[#This Row],[Geography]]="Global","Global",_xlfn.XLOOKUP(Table14[[#This Row],[Geography]],Table4[Economy],Table4[Region]))),"RoW")</f>
        <v>South Asia</v>
      </c>
      <c r="C45" t="s">
        <v>325</v>
      </c>
      <c r="D45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45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1.1200000000000001</v>
      </c>
      <c r="F45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45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4.7100000000000003E-2</v>
      </c>
      <c r="H45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45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2.1299999999999999E-3</v>
      </c>
    </row>
    <row r="46" spans="1:9" x14ac:dyDescent="0.25">
      <c r="A46" t="s">
        <v>456</v>
      </c>
      <c r="B46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46" t="s">
        <v>327</v>
      </c>
      <c r="D46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46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1.18</v>
      </c>
      <c r="F46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46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5.3499999999999999E-2</v>
      </c>
      <c r="H46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46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2.2899999999999999E-3</v>
      </c>
    </row>
    <row r="47" spans="1:9" x14ac:dyDescent="0.25">
      <c r="A47" t="s">
        <v>456</v>
      </c>
      <c r="B47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47" t="s">
        <v>334</v>
      </c>
      <c r="D47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47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1.3533333333333335</v>
      </c>
      <c r="F47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47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4.1099999999999998E-2</v>
      </c>
      <c r="H47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47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1.7566666666666668E-3</v>
      </c>
    </row>
    <row r="48" spans="1:9" x14ac:dyDescent="0.25">
      <c r="A48" t="s">
        <v>456</v>
      </c>
      <c r="B48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48" t="s">
        <v>22</v>
      </c>
      <c r="D48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48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1.18</v>
      </c>
      <c r="F48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48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5.3499999999999999E-2</v>
      </c>
      <c r="H48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48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2.2899999999999999E-3</v>
      </c>
    </row>
    <row r="49" spans="1:9" x14ac:dyDescent="0.25">
      <c r="A49" t="s">
        <v>456</v>
      </c>
      <c r="B49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49" t="s">
        <v>330</v>
      </c>
      <c r="D49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49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1.3533333333333335</v>
      </c>
      <c r="F49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49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4.1099999999999998E-2</v>
      </c>
      <c r="H49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49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1.7566666666666668E-3</v>
      </c>
    </row>
    <row r="50" spans="1:9" x14ac:dyDescent="0.25">
      <c r="A50" t="s">
        <v>456</v>
      </c>
      <c r="B50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50" t="s">
        <v>336</v>
      </c>
      <c r="D50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50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1.0095000000000001</v>
      </c>
      <c r="F50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50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3.04E-2</v>
      </c>
      <c r="H50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50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1.3495E-3</v>
      </c>
    </row>
    <row r="51" spans="1:9" x14ac:dyDescent="0.25">
      <c r="A51" t="s">
        <v>456</v>
      </c>
      <c r="B51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51" t="s">
        <v>341</v>
      </c>
      <c r="D51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51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1.0095000000000001</v>
      </c>
      <c r="F51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51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3.04E-2</v>
      </c>
      <c r="H51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51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1.3495E-3</v>
      </c>
    </row>
    <row r="52" spans="1:9" x14ac:dyDescent="0.25">
      <c r="A52" t="s">
        <v>456</v>
      </c>
      <c r="B52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52" t="s">
        <v>560</v>
      </c>
      <c r="D52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52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0.56399999999999995</v>
      </c>
      <c r="F52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52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2.92E-2</v>
      </c>
      <c r="H52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52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1.25E-3</v>
      </c>
    </row>
    <row r="53" spans="1:9" x14ac:dyDescent="0.25">
      <c r="A53" t="s">
        <v>456</v>
      </c>
      <c r="B53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53" t="s">
        <v>351</v>
      </c>
      <c r="D53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53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1.0095000000000001</v>
      </c>
      <c r="F53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53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3.04E-2</v>
      </c>
      <c r="H53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53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1.3495E-3</v>
      </c>
    </row>
    <row r="54" spans="1:9" x14ac:dyDescent="0.25">
      <c r="A54" t="s">
        <v>456</v>
      </c>
      <c r="B54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54" t="s">
        <v>353</v>
      </c>
      <c r="D54" s="26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>1.1299999999999999</v>
      </c>
      <c r="E54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1.1299999999999999</v>
      </c>
      <c r="F54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>4.2599999999999999E-2</v>
      </c>
      <c r="G54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4.2599999999999999E-2</v>
      </c>
      <c r="H54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>1.9E-3</v>
      </c>
      <c r="I54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1.9E-3</v>
      </c>
    </row>
    <row r="55" spans="1:9" x14ac:dyDescent="0.25">
      <c r="A55" t="s">
        <v>456</v>
      </c>
      <c r="B55" t="str">
        <f>IFERROR(IF(Table14[[#This Row],[Geography]]="RoW","RoW",IF(Table14[[#This Row],[Geography]]="Global","Global",_xlfn.XLOOKUP(Table14[[#This Row],[Geography]],Table4[Economy],Table4[Region]))),"RoW")</f>
        <v>Middle East &amp; North Africa</v>
      </c>
      <c r="C55" t="s">
        <v>357</v>
      </c>
      <c r="D55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55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1.1200000000000001</v>
      </c>
      <c r="F55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55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4.7100000000000003E-2</v>
      </c>
      <c r="H55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55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2.1299999999999999E-3</v>
      </c>
    </row>
    <row r="56" spans="1:9" x14ac:dyDescent="0.25">
      <c r="A56" t="s">
        <v>456</v>
      </c>
      <c r="B56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56" t="s">
        <v>375</v>
      </c>
      <c r="D56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56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1.0095000000000001</v>
      </c>
      <c r="F56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56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3.04E-2</v>
      </c>
      <c r="H56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56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1.3495E-3</v>
      </c>
    </row>
    <row r="57" spans="1:9" x14ac:dyDescent="0.25">
      <c r="A57" t="s">
        <v>456</v>
      </c>
      <c r="B57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57" t="s">
        <v>451</v>
      </c>
      <c r="D57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57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0.56399999999999995</v>
      </c>
      <c r="F57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57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2.92E-2</v>
      </c>
      <c r="H57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57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1.25E-3</v>
      </c>
    </row>
    <row r="58" spans="1:9" x14ac:dyDescent="0.25">
      <c r="A58" t="s">
        <v>456</v>
      </c>
      <c r="B58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58" t="s">
        <v>150</v>
      </c>
      <c r="D58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58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1.0095000000000001</v>
      </c>
      <c r="F58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58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3.04E-2</v>
      </c>
      <c r="H58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58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1.3495E-3</v>
      </c>
    </row>
    <row r="59" spans="1:9" x14ac:dyDescent="0.25">
      <c r="A59" t="s">
        <v>456</v>
      </c>
      <c r="B59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59" t="s">
        <v>387</v>
      </c>
      <c r="D59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59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1.0095000000000001</v>
      </c>
      <c r="F59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59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3.04E-2</v>
      </c>
      <c r="H59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59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1.3495E-3</v>
      </c>
    </row>
    <row r="60" spans="1:9" x14ac:dyDescent="0.25">
      <c r="A60" t="s">
        <v>456</v>
      </c>
      <c r="B60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60" t="s">
        <v>422</v>
      </c>
      <c r="D60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60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0.56399999999999995</v>
      </c>
      <c r="F60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60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2.92E-2</v>
      </c>
      <c r="H60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60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1.25E-3</v>
      </c>
    </row>
    <row r="61" spans="1:9" x14ac:dyDescent="0.25">
      <c r="A61" t="s">
        <v>456</v>
      </c>
      <c r="B61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61" t="s">
        <v>563</v>
      </c>
      <c r="D61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61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1.0095000000000001</v>
      </c>
      <c r="F61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61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3.04E-2</v>
      </c>
      <c r="H61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61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1.3495E-3</v>
      </c>
    </row>
    <row r="62" spans="1:9" x14ac:dyDescent="0.25">
      <c r="A62" t="s">
        <v>456</v>
      </c>
      <c r="B62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62" t="s">
        <v>424</v>
      </c>
      <c r="D62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62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0.56399999999999995</v>
      </c>
      <c r="F62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62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2.92E-2</v>
      </c>
      <c r="H62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62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1.25E-3</v>
      </c>
    </row>
    <row r="63" spans="1:9" x14ac:dyDescent="0.25">
      <c r="A63" t="s">
        <v>456</v>
      </c>
      <c r="B63" t="str">
        <f>IFERROR(IF(Table14[[#This Row],[Geography]]="RoW","RoW",IF(Table14[[#This Row],[Geography]]="Global","Global",_xlfn.XLOOKUP(Table14[[#This Row],[Geography]],Table4[Economy],Table4[Region]))),"RoW")</f>
        <v>North America</v>
      </c>
      <c r="C63" t="s">
        <v>430</v>
      </c>
      <c r="D63" s="26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>1.27</v>
      </c>
      <c r="E63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1.27</v>
      </c>
      <c r="F63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>7.2599999999999998E-2</v>
      </c>
      <c r="G63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7.2599999999999998E-2</v>
      </c>
      <c r="H63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>3.0899999999999999E-3</v>
      </c>
      <c r="I63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3.0899999999999999E-3</v>
      </c>
    </row>
    <row r="64" spans="1:9" x14ac:dyDescent="0.25">
      <c r="A64" t="s">
        <v>456</v>
      </c>
      <c r="B64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64" t="s">
        <v>431</v>
      </c>
      <c r="D64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64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1.0095000000000001</v>
      </c>
      <c r="F64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64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3.04E-2</v>
      </c>
      <c r="H64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64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1.3495E-3</v>
      </c>
    </row>
    <row r="65" spans="1:9" x14ac:dyDescent="0.25">
      <c r="A65" t="s">
        <v>456</v>
      </c>
      <c r="B65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65" t="s">
        <v>441</v>
      </c>
      <c r="D65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65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1.3533333333333335</v>
      </c>
      <c r="F65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65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4.1099999999999998E-2</v>
      </c>
      <c r="H65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65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1.7566666666666668E-3</v>
      </c>
    </row>
    <row r="66" spans="1:9" x14ac:dyDescent="0.25">
      <c r="A66" t="s">
        <v>456</v>
      </c>
      <c r="B66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66" t="s">
        <v>15</v>
      </c>
      <c r="D66" s="26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>0.56399999999999995</v>
      </c>
      <c r="E66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0.56399999999999995</v>
      </c>
      <c r="F66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>2.92E-2</v>
      </c>
      <c r="G66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2.92E-2</v>
      </c>
      <c r="H66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>1.25E-3</v>
      </c>
      <c r="I66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1.25E-3</v>
      </c>
    </row>
    <row r="67" spans="1:9" x14ac:dyDescent="0.25">
      <c r="A67" t="s">
        <v>456</v>
      </c>
      <c r="B67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67" t="s">
        <v>454</v>
      </c>
      <c r="D67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67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0.56399999999999995</v>
      </c>
      <c r="F67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67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2.92E-2</v>
      </c>
      <c r="H67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67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1.25E-3</v>
      </c>
    </row>
    <row r="68" spans="1:9" x14ac:dyDescent="0.25">
      <c r="A68" t="s">
        <v>458</v>
      </c>
      <c r="B68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68" t="s">
        <v>38</v>
      </c>
      <c r="D68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68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2.09</v>
      </c>
      <c r="F68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68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68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68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3.1999999999999997E-4</v>
      </c>
    </row>
    <row r="69" spans="1:9" x14ac:dyDescent="0.25">
      <c r="A69" t="s">
        <v>458</v>
      </c>
      <c r="B69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69" t="s">
        <v>47</v>
      </c>
      <c r="D69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69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1.3900000000000006</v>
      </c>
      <c r="F69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69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6.9999999999999785E-3</v>
      </c>
      <c r="H69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69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1.799999999999996E-4</v>
      </c>
    </row>
    <row r="70" spans="1:9" x14ac:dyDescent="0.25">
      <c r="A70" t="s">
        <v>458</v>
      </c>
      <c r="B70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70" t="s">
        <v>49</v>
      </c>
      <c r="D70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70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2.09</v>
      </c>
      <c r="F70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70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70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70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3.1999999999999997E-4</v>
      </c>
    </row>
    <row r="71" spans="1:9" x14ac:dyDescent="0.25">
      <c r="A71" t="s">
        <v>458</v>
      </c>
      <c r="B71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71" t="s">
        <v>5</v>
      </c>
      <c r="D71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71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1.7949999999999999</v>
      </c>
      <c r="F71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71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9.5000000000000084E-3</v>
      </c>
      <c r="H71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71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2.9999999999999949E-4</v>
      </c>
    </row>
    <row r="72" spans="1:9" x14ac:dyDescent="0.25">
      <c r="A72" t="s">
        <v>458</v>
      </c>
      <c r="B72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72" t="s">
        <v>59</v>
      </c>
      <c r="D72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72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2.09</v>
      </c>
      <c r="F72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72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72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72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3.1999999999999997E-4</v>
      </c>
    </row>
    <row r="73" spans="1:9" x14ac:dyDescent="0.25">
      <c r="A73" t="s">
        <v>458</v>
      </c>
      <c r="B73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73" t="s">
        <v>63</v>
      </c>
      <c r="D73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73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2.09</v>
      </c>
      <c r="F73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73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73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73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3.1999999999999997E-4</v>
      </c>
    </row>
    <row r="74" spans="1:9" x14ac:dyDescent="0.25">
      <c r="A74" t="s">
        <v>458</v>
      </c>
      <c r="B74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74" t="s">
        <v>86</v>
      </c>
      <c r="D74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74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1.3900000000000006</v>
      </c>
      <c r="F74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74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6.9999999999999785E-3</v>
      </c>
      <c r="H74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74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1.799999999999996E-4</v>
      </c>
    </row>
    <row r="75" spans="1:9" x14ac:dyDescent="0.25">
      <c r="A75" t="s">
        <v>458</v>
      </c>
      <c r="B75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75" t="s">
        <v>96</v>
      </c>
      <c r="D75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75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1.56</v>
      </c>
      <c r="F75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75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8.0000000000000071E-3</v>
      </c>
      <c r="H75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75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2.7999999999999987E-4</v>
      </c>
    </row>
    <row r="76" spans="1:9" x14ac:dyDescent="0.25">
      <c r="A76" t="s">
        <v>458</v>
      </c>
      <c r="B76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76" t="s">
        <v>88</v>
      </c>
      <c r="D76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76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1.3900000000000006</v>
      </c>
      <c r="F76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76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6.9999999999999785E-3</v>
      </c>
      <c r="H76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76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1.799999999999996E-4</v>
      </c>
    </row>
    <row r="77" spans="1:9" x14ac:dyDescent="0.25">
      <c r="A77" t="s">
        <v>458</v>
      </c>
      <c r="B77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77" t="s">
        <v>71</v>
      </c>
      <c r="D77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77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2.09</v>
      </c>
      <c r="F77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77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77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77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3.1999999999999997E-4</v>
      </c>
    </row>
    <row r="78" spans="1:9" x14ac:dyDescent="0.25">
      <c r="A78" t="s">
        <v>458</v>
      </c>
      <c r="B78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78" t="s">
        <v>285</v>
      </c>
      <c r="D78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78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1.7949999999999999</v>
      </c>
      <c r="F78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78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9.5000000000000084E-3</v>
      </c>
      <c r="H78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78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2.9999999999999949E-4</v>
      </c>
    </row>
    <row r="79" spans="1:9" x14ac:dyDescent="0.25">
      <c r="A79" t="s">
        <v>458</v>
      </c>
      <c r="B79" t="str">
        <f>IFERROR(IF(Table14[[#This Row],[Geography]]="RoW","RoW",IF(Table14[[#This Row],[Geography]]="Global","Global",_xlfn.XLOOKUP(Table14[[#This Row],[Geography]],Table4[Economy],Table4[Region]))),"RoW")</f>
        <v>North America</v>
      </c>
      <c r="C79" t="s">
        <v>9</v>
      </c>
      <c r="D79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79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1.56</v>
      </c>
      <c r="F79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79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8.0000000000000071E-3</v>
      </c>
      <c r="H79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79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2.7999999999999987E-4</v>
      </c>
    </row>
    <row r="80" spans="1:9" x14ac:dyDescent="0.25">
      <c r="A80" t="s">
        <v>458</v>
      </c>
      <c r="B80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80" t="s">
        <v>10</v>
      </c>
      <c r="D80" s="26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>1.3900000000000006</v>
      </c>
      <c r="E80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1.3900000000000006</v>
      </c>
      <c r="F80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>6.9999999999999785E-3</v>
      </c>
      <c r="G80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6.9999999999999785E-3</v>
      </c>
      <c r="H80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>1.799999999999996E-4</v>
      </c>
      <c r="I80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1.799999999999996E-4</v>
      </c>
    </row>
    <row r="81" spans="1:9" x14ac:dyDescent="0.25">
      <c r="A81" t="s">
        <v>458</v>
      </c>
      <c r="B81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81" t="s">
        <v>11</v>
      </c>
      <c r="D81" s="26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>1.83</v>
      </c>
      <c r="E81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1.83</v>
      </c>
      <c r="F81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>1.0000000000000009E-2</v>
      </c>
      <c r="G81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1.0000000000000009E-2</v>
      </c>
      <c r="H81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>1.7000000000000001E-4</v>
      </c>
      <c r="I81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1.7000000000000001E-4</v>
      </c>
    </row>
    <row r="82" spans="1:9" x14ac:dyDescent="0.25">
      <c r="A82" t="s">
        <v>458</v>
      </c>
      <c r="B82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82" t="s">
        <v>114</v>
      </c>
      <c r="D82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82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1.3900000000000006</v>
      </c>
      <c r="F82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82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6.9999999999999785E-3</v>
      </c>
      <c r="H82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82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1.799999999999996E-4</v>
      </c>
    </row>
    <row r="83" spans="1:9" x14ac:dyDescent="0.25">
      <c r="A83" t="s">
        <v>458</v>
      </c>
      <c r="B83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83" t="s">
        <v>128</v>
      </c>
      <c r="D83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83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2.09</v>
      </c>
      <c r="F83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83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83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83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3.1999999999999997E-4</v>
      </c>
    </row>
    <row r="84" spans="1:9" x14ac:dyDescent="0.25">
      <c r="A84" t="s">
        <v>458</v>
      </c>
      <c r="B84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84" t="s">
        <v>111</v>
      </c>
      <c r="D84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84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1.56</v>
      </c>
      <c r="F84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84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8.0000000000000071E-3</v>
      </c>
      <c r="H84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84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2.7999999999999987E-4</v>
      </c>
    </row>
    <row r="85" spans="1:9" x14ac:dyDescent="0.25">
      <c r="A85" t="s">
        <v>458</v>
      </c>
      <c r="B85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85" t="s">
        <v>140</v>
      </c>
      <c r="D85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85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1.3900000000000006</v>
      </c>
      <c r="F85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85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6.9999999999999785E-3</v>
      </c>
      <c r="H85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85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1.799999999999996E-4</v>
      </c>
    </row>
    <row r="86" spans="1:9" x14ac:dyDescent="0.25">
      <c r="A86" t="s">
        <v>458</v>
      </c>
      <c r="B86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86" t="s">
        <v>144</v>
      </c>
      <c r="D86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86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1.3900000000000006</v>
      </c>
      <c r="F86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86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6.9999999999999785E-3</v>
      </c>
      <c r="H86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86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1.799999999999996E-4</v>
      </c>
    </row>
    <row r="87" spans="1:9" x14ac:dyDescent="0.25">
      <c r="A87" t="s">
        <v>458</v>
      </c>
      <c r="B87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87" t="s">
        <v>148</v>
      </c>
      <c r="D87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87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1.56</v>
      </c>
      <c r="F87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87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8.0000000000000071E-3</v>
      </c>
      <c r="H87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87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2.7999999999999987E-4</v>
      </c>
    </row>
    <row r="88" spans="1:9" x14ac:dyDescent="0.25">
      <c r="A88" t="s">
        <v>458</v>
      </c>
      <c r="B88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88" t="s">
        <v>156</v>
      </c>
      <c r="D88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88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2.09</v>
      </c>
      <c r="F88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88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88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88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3.1999999999999997E-4</v>
      </c>
    </row>
    <row r="89" spans="1:9" x14ac:dyDescent="0.25">
      <c r="A89" t="s">
        <v>458</v>
      </c>
      <c r="B89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89" t="s">
        <v>170</v>
      </c>
      <c r="D89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89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2.09</v>
      </c>
      <c r="F89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89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89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89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3.1999999999999997E-4</v>
      </c>
    </row>
    <row r="90" spans="1:9" x14ac:dyDescent="0.25">
      <c r="A90" t="s">
        <v>458</v>
      </c>
      <c r="B90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90" t="s">
        <v>132</v>
      </c>
      <c r="D90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90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2.09</v>
      </c>
      <c r="F90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90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90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90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3.1999999999999997E-4</v>
      </c>
    </row>
    <row r="91" spans="1:9" x14ac:dyDescent="0.25">
      <c r="A91" t="s">
        <v>458</v>
      </c>
      <c r="B91" t="str">
        <f>IFERROR(IF(Table14[[#This Row],[Geography]]="RoW","RoW",IF(Table14[[#This Row],[Geography]]="Global","Global",_xlfn.XLOOKUP(Table14[[#This Row],[Geography]],Table4[Economy],Table4[Region]))),"RoW")</f>
        <v>South Asia</v>
      </c>
      <c r="C91" t="s">
        <v>19</v>
      </c>
      <c r="D91" s="26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>2.38</v>
      </c>
      <c r="E91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2.38</v>
      </c>
      <c r="F91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>1.100000000000001E-2</v>
      </c>
      <c r="G91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1.100000000000001E-2</v>
      </c>
      <c r="H91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>1.7000000000000001E-4</v>
      </c>
      <c r="I91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1.7000000000000001E-4</v>
      </c>
    </row>
    <row r="92" spans="1:9" x14ac:dyDescent="0.25">
      <c r="A92" t="s">
        <v>458</v>
      </c>
      <c r="B92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92" t="s">
        <v>12</v>
      </c>
      <c r="D92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92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1.7949999999999999</v>
      </c>
      <c r="F92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92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9.5000000000000084E-3</v>
      </c>
      <c r="H92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92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2.9999999999999949E-4</v>
      </c>
    </row>
    <row r="93" spans="1:9" x14ac:dyDescent="0.25">
      <c r="A93" t="s">
        <v>458</v>
      </c>
      <c r="B93" t="str">
        <f>IFERROR(IF(Table14[[#This Row],[Geography]]="RoW","RoW",IF(Table14[[#This Row],[Geography]]="Global","Global",_xlfn.XLOOKUP(Table14[[#This Row],[Geography]],Table4[Economy],Table4[Region]))),"RoW")</f>
        <v>Middle East &amp; North Africa</v>
      </c>
      <c r="C93" t="s">
        <v>212</v>
      </c>
      <c r="D93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93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1.56</v>
      </c>
      <c r="F93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93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8.0000000000000071E-3</v>
      </c>
      <c r="H93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93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2.7999999999999987E-4</v>
      </c>
    </row>
    <row r="94" spans="1:9" x14ac:dyDescent="0.25">
      <c r="A94" t="s">
        <v>458</v>
      </c>
      <c r="B94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94" t="s">
        <v>20</v>
      </c>
      <c r="D94" s="26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>1.7599999999999998</v>
      </c>
      <c r="E94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1.7599999999999998</v>
      </c>
      <c r="F94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>9.000000000000008E-3</v>
      </c>
      <c r="G94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94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>4.2999999999999896E-4</v>
      </c>
      <c r="I94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4.2999999999999896E-4</v>
      </c>
    </row>
    <row r="95" spans="1:9" x14ac:dyDescent="0.25">
      <c r="A95" t="s">
        <v>458</v>
      </c>
      <c r="B95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95" t="s">
        <v>13</v>
      </c>
      <c r="D95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95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2.09</v>
      </c>
      <c r="F95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95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95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95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3.1999999999999997E-4</v>
      </c>
    </row>
    <row r="96" spans="1:9" x14ac:dyDescent="0.25">
      <c r="A96" t="s">
        <v>458</v>
      </c>
      <c r="B96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96" t="s">
        <v>567</v>
      </c>
      <c r="D96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96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1.7949999999999999</v>
      </c>
      <c r="F96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96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9.5000000000000084E-3</v>
      </c>
      <c r="H96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96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2.9999999999999949E-4</v>
      </c>
    </row>
    <row r="97" spans="1:9" x14ac:dyDescent="0.25">
      <c r="A97" t="s">
        <v>458</v>
      </c>
      <c r="B97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97" t="s">
        <v>575</v>
      </c>
      <c r="D97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97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1.7949999999999999</v>
      </c>
      <c r="F97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97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9.5000000000000084E-3</v>
      </c>
      <c r="H97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97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2.9999999999999949E-4</v>
      </c>
    </row>
    <row r="98" spans="1:9" x14ac:dyDescent="0.25">
      <c r="A98" t="s">
        <v>458</v>
      </c>
      <c r="B98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98" t="s">
        <v>561</v>
      </c>
      <c r="D98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98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2.09</v>
      </c>
      <c r="F98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98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98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98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3.1999999999999997E-4</v>
      </c>
    </row>
    <row r="99" spans="1:9" x14ac:dyDescent="0.25">
      <c r="A99" t="s">
        <v>458</v>
      </c>
      <c r="B99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99" t="s">
        <v>562</v>
      </c>
      <c r="D99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99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1.7949999999999999</v>
      </c>
      <c r="F99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99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9.5000000000000084E-3</v>
      </c>
      <c r="H99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99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2.9999999999999949E-4</v>
      </c>
    </row>
    <row r="100" spans="1:9" x14ac:dyDescent="0.25">
      <c r="A100" t="s">
        <v>458</v>
      </c>
      <c r="B100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00" t="s">
        <v>279</v>
      </c>
      <c r="D100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00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2.09</v>
      </c>
      <c r="F100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00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100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00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3.1999999999999997E-4</v>
      </c>
    </row>
    <row r="101" spans="1:9" x14ac:dyDescent="0.25">
      <c r="A101" t="s">
        <v>458</v>
      </c>
      <c r="B101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101" t="s">
        <v>295</v>
      </c>
      <c r="D101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01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1.56</v>
      </c>
      <c r="F101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01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8.0000000000000071E-3</v>
      </c>
      <c r="H101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01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2.7999999999999987E-4</v>
      </c>
    </row>
    <row r="102" spans="1:9" x14ac:dyDescent="0.25">
      <c r="A102" t="s">
        <v>458</v>
      </c>
      <c r="B102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102" t="s">
        <v>275</v>
      </c>
      <c r="D102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02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1.3900000000000006</v>
      </c>
      <c r="F102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02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6.9999999999999785E-3</v>
      </c>
      <c r="H102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02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1.799999999999996E-4</v>
      </c>
    </row>
    <row r="103" spans="1:9" x14ac:dyDescent="0.25">
      <c r="A103" t="s">
        <v>458</v>
      </c>
      <c r="B103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103" t="s">
        <v>289</v>
      </c>
      <c r="D103" s="26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03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1.7949999999999999</v>
      </c>
      <c r="F103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03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9.5000000000000084E-3</v>
      </c>
      <c r="H103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03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2.9999999999999949E-4</v>
      </c>
    </row>
    <row r="104" spans="1:9" x14ac:dyDescent="0.25">
      <c r="A104" t="s">
        <v>458</v>
      </c>
      <c r="B104" t="str">
        <f>IFERROR(IF(Table14[[#This Row],[Geography]]="RoW","RoW",IF(Table14[[#This Row],[Geography]]="Global","Global",_xlfn.XLOOKUP(Table14[[#This Row],[Geography]],Table4[Economy],Table4[Region]))),"RoW")</f>
        <v>Middle East &amp; North Africa</v>
      </c>
      <c r="C104" t="s">
        <v>265</v>
      </c>
      <c r="D104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04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1.56</v>
      </c>
      <c r="F104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04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8.0000000000000071E-3</v>
      </c>
      <c r="H104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04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2.7999999999999987E-4</v>
      </c>
    </row>
    <row r="105" spans="1:9" x14ac:dyDescent="0.25">
      <c r="A105" t="s">
        <v>458</v>
      </c>
      <c r="B105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105" t="s">
        <v>303</v>
      </c>
      <c r="D105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05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1.56</v>
      </c>
      <c r="F105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05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8.0000000000000071E-3</v>
      </c>
      <c r="H105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05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2.7999999999999987E-4</v>
      </c>
    </row>
    <row r="106" spans="1:9" x14ac:dyDescent="0.25">
      <c r="A106" t="s">
        <v>458</v>
      </c>
      <c r="B106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06" t="s">
        <v>315</v>
      </c>
      <c r="D106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06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2.09</v>
      </c>
      <c r="F106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06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106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06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3.1999999999999997E-4</v>
      </c>
    </row>
    <row r="107" spans="1:9" x14ac:dyDescent="0.25">
      <c r="A107" t="s">
        <v>458</v>
      </c>
      <c r="B107" t="str">
        <f>IFERROR(IF(Table14[[#This Row],[Geography]]="RoW","RoW",IF(Table14[[#This Row],[Geography]]="Global","Global",_xlfn.XLOOKUP(Table14[[#This Row],[Geography]],Table4[Economy],Table4[Region]))),"RoW")</f>
        <v>Middle East &amp; North Africa</v>
      </c>
      <c r="C107" t="s">
        <v>323</v>
      </c>
      <c r="D107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07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1.56</v>
      </c>
      <c r="F107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07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8.0000000000000071E-3</v>
      </c>
      <c r="H107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07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2.7999999999999987E-4</v>
      </c>
    </row>
    <row r="108" spans="1:9" x14ac:dyDescent="0.25">
      <c r="A108" t="s">
        <v>458</v>
      </c>
      <c r="B108" t="str">
        <f>IFERROR(IF(Table14[[#This Row],[Geography]]="RoW","RoW",IF(Table14[[#This Row],[Geography]]="Global","Global",_xlfn.XLOOKUP(Table14[[#This Row],[Geography]],Table4[Economy],Table4[Region]))),"RoW")</f>
        <v>South Asia</v>
      </c>
      <c r="C108" t="s">
        <v>325</v>
      </c>
      <c r="D108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08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2.38</v>
      </c>
      <c r="F108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08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1.100000000000001E-2</v>
      </c>
      <c r="H108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08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1.7000000000000001E-4</v>
      </c>
    </row>
    <row r="109" spans="1:9" x14ac:dyDescent="0.25">
      <c r="A109" t="s">
        <v>458</v>
      </c>
      <c r="B109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109" t="s">
        <v>327</v>
      </c>
      <c r="D109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09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1.3900000000000006</v>
      </c>
      <c r="F109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09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6.9999999999999785E-3</v>
      </c>
      <c r="H109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09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1.799999999999996E-4</v>
      </c>
    </row>
    <row r="110" spans="1:9" x14ac:dyDescent="0.25">
      <c r="A110" t="s">
        <v>458</v>
      </c>
      <c r="B110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110" t="s">
        <v>334</v>
      </c>
      <c r="D110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10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1.7949999999999999</v>
      </c>
      <c r="F110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10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9.5000000000000084E-3</v>
      </c>
      <c r="H110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10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2.9999999999999949E-4</v>
      </c>
    </row>
    <row r="111" spans="1:9" x14ac:dyDescent="0.25">
      <c r="A111" t="s">
        <v>458</v>
      </c>
      <c r="B111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111" t="s">
        <v>22</v>
      </c>
      <c r="D111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11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1.3900000000000006</v>
      </c>
      <c r="F111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11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6.9999999999999785E-3</v>
      </c>
      <c r="H111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11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1.799999999999996E-4</v>
      </c>
    </row>
    <row r="112" spans="1:9" x14ac:dyDescent="0.25">
      <c r="A112" t="s">
        <v>458</v>
      </c>
      <c r="B112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112" t="s">
        <v>330</v>
      </c>
      <c r="D112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12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1.7949999999999999</v>
      </c>
      <c r="F112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12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9.5000000000000084E-3</v>
      </c>
      <c r="H112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12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2.9999999999999949E-4</v>
      </c>
    </row>
    <row r="113" spans="1:9" x14ac:dyDescent="0.25">
      <c r="A113" t="s">
        <v>458</v>
      </c>
      <c r="B113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13" t="s">
        <v>336</v>
      </c>
      <c r="D113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13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2.09</v>
      </c>
      <c r="F113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13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113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13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3.1999999999999997E-4</v>
      </c>
    </row>
    <row r="114" spans="1:9" x14ac:dyDescent="0.25">
      <c r="A114" t="s">
        <v>458</v>
      </c>
      <c r="B114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14" t="s">
        <v>341</v>
      </c>
      <c r="D114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14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2.09</v>
      </c>
      <c r="F114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14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114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14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3.1999999999999997E-4</v>
      </c>
    </row>
    <row r="115" spans="1:9" x14ac:dyDescent="0.25">
      <c r="A115" t="s">
        <v>458</v>
      </c>
      <c r="B115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115" t="s">
        <v>560</v>
      </c>
      <c r="D115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15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1.56</v>
      </c>
      <c r="F115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15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8.0000000000000071E-3</v>
      </c>
      <c r="H115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15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2.7999999999999987E-4</v>
      </c>
    </row>
    <row r="116" spans="1:9" x14ac:dyDescent="0.25">
      <c r="A116" t="s">
        <v>458</v>
      </c>
      <c r="B116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16" t="s">
        <v>351</v>
      </c>
      <c r="D116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16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2.09</v>
      </c>
      <c r="F116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16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116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16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3.1999999999999997E-4</v>
      </c>
    </row>
    <row r="117" spans="1:9" x14ac:dyDescent="0.25">
      <c r="A117" t="s">
        <v>458</v>
      </c>
      <c r="B117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17" t="s">
        <v>353</v>
      </c>
      <c r="D117" s="27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>2.09</v>
      </c>
      <c r="E117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2.09</v>
      </c>
      <c r="F117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>9.000000000000008E-3</v>
      </c>
      <c r="G117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117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>3.1999999999999997E-4</v>
      </c>
      <c r="I117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3.1999999999999997E-4</v>
      </c>
    </row>
    <row r="118" spans="1:9" x14ac:dyDescent="0.25">
      <c r="A118" t="s">
        <v>458</v>
      </c>
      <c r="B118" t="str">
        <f>IFERROR(IF(Table14[[#This Row],[Geography]]="RoW","RoW",IF(Table14[[#This Row],[Geography]]="Global","Global",_xlfn.XLOOKUP(Table14[[#This Row],[Geography]],Table4[Economy],Table4[Region]))),"RoW")</f>
        <v>Middle East &amp; North Africa</v>
      </c>
      <c r="C118" t="s">
        <v>357</v>
      </c>
      <c r="D118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18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1.56</v>
      </c>
      <c r="F118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18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8.0000000000000071E-3</v>
      </c>
      <c r="H118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18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2.7999999999999987E-4</v>
      </c>
    </row>
    <row r="119" spans="1:9" x14ac:dyDescent="0.25">
      <c r="A119" t="s">
        <v>458</v>
      </c>
      <c r="B119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19" t="s">
        <v>375</v>
      </c>
      <c r="D119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19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2.09</v>
      </c>
      <c r="F119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19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119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19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3.1999999999999997E-4</v>
      </c>
    </row>
    <row r="120" spans="1:9" x14ac:dyDescent="0.25">
      <c r="A120" t="s">
        <v>458</v>
      </c>
      <c r="B120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120" t="s">
        <v>451</v>
      </c>
      <c r="D120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20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1.56</v>
      </c>
      <c r="F120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20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8.0000000000000071E-3</v>
      </c>
      <c r="H120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20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2.7999999999999987E-4</v>
      </c>
    </row>
    <row r="121" spans="1:9" x14ac:dyDescent="0.25">
      <c r="A121" t="s">
        <v>458</v>
      </c>
      <c r="B121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21" t="s">
        <v>150</v>
      </c>
      <c r="D121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21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2.09</v>
      </c>
      <c r="F121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21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121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21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3.1999999999999997E-4</v>
      </c>
    </row>
    <row r="122" spans="1:9" x14ac:dyDescent="0.25">
      <c r="A122" t="s">
        <v>458</v>
      </c>
      <c r="B122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22" t="s">
        <v>387</v>
      </c>
      <c r="D122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22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2.09</v>
      </c>
      <c r="F122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22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122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22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3.1999999999999997E-4</v>
      </c>
    </row>
    <row r="123" spans="1:9" x14ac:dyDescent="0.25">
      <c r="A123" t="s">
        <v>458</v>
      </c>
      <c r="B123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123" t="s">
        <v>422</v>
      </c>
      <c r="D123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23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1.56</v>
      </c>
      <c r="F123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23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8.0000000000000071E-3</v>
      </c>
      <c r="H123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23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2.7999999999999987E-4</v>
      </c>
    </row>
    <row r="124" spans="1:9" x14ac:dyDescent="0.25">
      <c r="A124" t="s">
        <v>458</v>
      </c>
      <c r="B124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24" t="s">
        <v>563</v>
      </c>
      <c r="D124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24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2.09</v>
      </c>
      <c r="F124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24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124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24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3.1999999999999997E-4</v>
      </c>
    </row>
    <row r="125" spans="1:9" x14ac:dyDescent="0.25">
      <c r="A125" t="s">
        <v>458</v>
      </c>
      <c r="B125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125" t="s">
        <v>424</v>
      </c>
      <c r="D125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25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1.56</v>
      </c>
      <c r="F125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25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8.0000000000000071E-3</v>
      </c>
      <c r="H125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25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2.7999999999999987E-4</v>
      </c>
    </row>
    <row r="126" spans="1:9" x14ac:dyDescent="0.25">
      <c r="A126" t="s">
        <v>458</v>
      </c>
      <c r="B126" t="str">
        <f>IFERROR(IF(Table14[[#This Row],[Geography]]="RoW","RoW",IF(Table14[[#This Row],[Geography]]="Global","Global",_xlfn.XLOOKUP(Table14[[#This Row],[Geography]],Table4[Economy],Table4[Region]))),"RoW")</f>
        <v>North America</v>
      </c>
      <c r="C126" t="s">
        <v>430</v>
      </c>
      <c r="D126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26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1.56</v>
      </c>
      <c r="F126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26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8.0000000000000071E-3</v>
      </c>
      <c r="H126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26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2.7999999999999987E-4</v>
      </c>
    </row>
    <row r="127" spans="1:9" x14ac:dyDescent="0.25">
      <c r="A127" t="s">
        <v>458</v>
      </c>
      <c r="B127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27" t="s">
        <v>431</v>
      </c>
      <c r="D127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27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2.09</v>
      </c>
      <c r="F127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27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9.000000000000008E-3</v>
      </c>
      <c r="H127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27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3.1999999999999997E-4</v>
      </c>
    </row>
    <row r="128" spans="1:9" x14ac:dyDescent="0.25">
      <c r="A128" t="s">
        <v>458</v>
      </c>
      <c r="B128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128" t="s">
        <v>441</v>
      </c>
      <c r="D128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28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1.7949999999999999</v>
      </c>
      <c r="F128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28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9.5000000000000084E-3</v>
      </c>
      <c r="H128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28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2.9999999999999949E-4</v>
      </c>
    </row>
    <row r="129" spans="1:9" x14ac:dyDescent="0.25">
      <c r="A129" t="s">
        <v>458</v>
      </c>
      <c r="B129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129" t="s">
        <v>15</v>
      </c>
      <c r="D129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29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1.56</v>
      </c>
      <c r="F129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29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8.0000000000000071E-3</v>
      </c>
      <c r="H129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29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2.7999999999999987E-4</v>
      </c>
    </row>
    <row r="130" spans="1:9" x14ac:dyDescent="0.25">
      <c r="A130" t="s">
        <v>458</v>
      </c>
      <c r="B130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130" t="s">
        <v>454</v>
      </c>
      <c r="D130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30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1.56</v>
      </c>
      <c r="F130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30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8.0000000000000071E-3</v>
      </c>
      <c r="H130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30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2.7999999999999987E-4</v>
      </c>
    </row>
    <row r="131" spans="1:9" x14ac:dyDescent="0.25">
      <c r="A131" t="s">
        <v>457</v>
      </c>
      <c r="B131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31" t="s">
        <v>38</v>
      </c>
      <c r="D131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31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31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31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31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31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32" spans="1:9" x14ac:dyDescent="0.25">
      <c r="A132" t="s">
        <v>457</v>
      </c>
      <c r="B132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132" t="s">
        <v>47</v>
      </c>
      <c r="D132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32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32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32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32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32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33" spans="1:9" x14ac:dyDescent="0.25">
      <c r="A133" t="s">
        <v>457</v>
      </c>
      <c r="B133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33" t="s">
        <v>49</v>
      </c>
      <c r="D133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33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33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33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33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33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34" spans="1:9" x14ac:dyDescent="0.25">
      <c r="A134" t="s">
        <v>457</v>
      </c>
      <c r="B134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134" t="s">
        <v>5</v>
      </c>
      <c r="D134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34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34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34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34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34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35" spans="1:9" x14ac:dyDescent="0.25">
      <c r="A135" t="s">
        <v>457</v>
      </c>
      <c r="B135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35" t="s">
        <v>59</v>
      </c>
      <c r="D135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35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35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35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35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35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36" spans="1:9" x14ac:dyDescent="0.25">
      <c r="A136" t="s">
        <v>457</v>
      </c>
      <c r="B136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36" t="s">
        <v>63</v>
      </c>
      <c r="D136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36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36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36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36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36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37" spans="1:9" x14ac:dyDescent="0.25">
      <c r="A137" t="s">
        <v>457</v>
      </c>
      <c r="B137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137" t="s">
        <v>86</v>
      </c>
      <c r="D137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37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37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37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37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37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38" spans="1:9" x14ac:dyDescent="0.25">
      <c r="A138" t="s">
        <v>457</v>
      </c>
      <c r="B138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138" t="s">
        <v>96</v>
      </c>
      <c r="D138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38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38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38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38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38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39" spans="1:9" x14ac:dyDescent="0.25">
      <c r="A139" t="s">
        <v>457</v>
      </c>
      <c r="B139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139" t="s">
        <v>88</v>
      </c>
      <c r="D139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39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39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39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39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39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40" spans="1:9" x14ac:dyDescent="0.25">
      <c r="A140" t="s">
        <v>457</v>
      </c>
      <c r="B140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40" t="s">
        <v>71</v>
      </c>
      <c r="D140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40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40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40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40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40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41" spans="1:9" x14ac:dyDescent="0.25">
      <c r="A141" t="s">
        <v>457</v>
      </c>
      <c r="B141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141" t="s">
        <v>285</v>
      </c>
      <c r="D141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41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41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41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41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41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42" spans="1:9" x14ac:dyDescent="0.25">
      <c r="A142" t="s">
        <v>457</v>
      </c>
      <c r="B142" t="str">
        <f>IFERROR(IF(Table14[[#This Row],[Geography]]="RoW","RoW",IF(Table14[[#This Row],[Geography]]="Global","Global",_xlfn.XLOOKUP(Table14[[#This Row],[Geography]],Table4[Economy],Table4[Region]))),"RoW")</f>
        <v>North America</v>
      </c>
      <c r="C142" t="s">
        <v>9</v>
      </c>
      <c r="D142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42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42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42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42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42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43" spans="1:9" x14ac:dyDescent="0.25">
      <c r="A143" t="s">
        <v>457</v>
      </c>
      <c r="B143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143" t="s">
        <v>10</v>
      </c>
      <c r="D143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43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43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43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43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43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44" spans="1:9" x14ac:dyDescent="0.25">
      <c r="A144" t="s">
        <v>457</v>
      </c>
      <c r="B144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144" t="s">
        <v>11</v>
      </c>
      <c r="D144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44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44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44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44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44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45" spans="1:9" x14ac:dyDescent="0.25">
      <c r="A145" t="s">
        <v>457</v>
      </c>
      <c r="B145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145" t="s">
        <v>114</v>
      </c>
      <c r="D145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45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45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45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45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45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46" spans="1:9" x14ac:dyDescent="0.25">
      <c r="A146" t="s">
        <v>457</v>
      </c>
      <c r="B146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46" t="s">
        <v>128</v>
      </c>
      <c r="D146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46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46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46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46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46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47" spans="1:9" x14ac:dyDescent="0.25">
      <c r="A147" t="s">
        <v>457</v>
      </c>
      <c r="B147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147" t="s">
        <v>111</v>
      </c>
      <c r="D147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47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47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47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47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47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48" spans="1:9" x14ac:dyDescent="0.25">
      <c r="A148" t="s">
        <v>457</v>
      </c>
      <c r="B148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148" t="s">
        <v>140</v>
      </c>
      <c r="D148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48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48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48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48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48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49" spans="1:9" x14ac:dyDescent="0.25">
      <c r="A149" t="s">
        <v>457</v>
      </c>
      <c r="B149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149" t="s">
        <v>144</v>
      </c>
      <c r="D149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49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49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49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49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49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50" spans="1:9" x14ac:dyDescent="0.25">
      <c r="A150" t="s">
        <v>457</v>
      </c>
      <c r="B150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150" t="s">
        <v>148</v>
      </c>
      <c r="D150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50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50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50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50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50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51" spans="1:9" x14ac:dyDescent="0.25">
      <c r="A151" t="s">
        <v>457</v>
      </c>
      <c r="B151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51" t="s">
        <v>156</v>
      </c>
      <c r="D151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51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51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51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51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51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52" spans="1:9" x14ac:dyDescent="0.25">
      <c r="A152" t="s">
        <v>457</v>
      </c>
      <c r="B152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52" t="s">
        <v>170</v>
      </c>
      <c r="D152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52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52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52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52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52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53" spans="1:9" x14ac:dyDescent="0.25">
      <c r="A153" t="s">
        <v>457</v>
      </c>
      <c r="B153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53" t="s">
        <v>132</v>
      </c>
      <c r="D153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53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53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53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53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53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54" spans="1:9" x14ac:dyDescent="0.25">
      <c r="A154" t="s">
        <v>457</v>
      </c>
      <c r="B154" t="str">
        <f>IFERROR(IF(Table14[[#This Row],[Geography]]="RoW","RoW",IF(Table14[[#This Row],[Geography]]="Global","Global",_xlfn.XLOOKUP(Table14[[#This Row],[Geography]],Table4[Economy],Table4[Region]))),"RoW")</f>
        <v>South Asia</v>
      </c>
      <c r="C154" t="s">
        <v>19</v>
      </c>
      <c r="D154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54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54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54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54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54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55" spans="1:9" x14ac:dyDescent="0.25">
      <c r="A155" t="s">
        <v>457</v>
      </c>
      <c r="B155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155" t="s">
        <v>12</v>
      </c>
      <c r="D155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55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55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55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55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55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56" spans="1:9" x14ac:dyDescent="0.25">
      <c r="A156" t="s">
        <v>457</v>
      </c>
      <c r="B156" t="str">
        <f>IFERROR(IF(Table14[[#This Row],[Geography]]="RoW","RoW",IF(Table14[[#This Row],[Geography]]="Global","Global",_xlfn.XLOOKUP(Table14[[#This Row],[Geography]],Table4[Economy],Table4[Region]))),"RoW")</f>
        <v>Middle East &amp; North Africa</v>
      </c>
      <c r="C156" t="s">
        <v>212</v>
      </c>
      <c r="D156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56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56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56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56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56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57" spans="1:9" x14ac:dyDescent="0.25">
      <c r="A157" t="s">
        <v>457</v>
      </c>
      <c r="B157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157" t="s">
        <v>20</v>
      </c>
      <c r="D157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57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57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57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57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57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58" spans="1:9" x14ac:dyDescent="0.25">
      <c r="A158" t="s">
        <v>457</v>
      </c>
      <c r="B158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58" t="s">
        <v>13</v>
      </c>
      <c r="D158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58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58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58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58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58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59" spans="1:9" x14ac:dyDescent="0.25">
      <c r="A159" t="s">
        <v>457</v>
      </c>
      <c r="B159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159" t="s">
        <v>567</v>
      </c>
      <c r="D159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59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59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59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59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59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60" spans="1:9" x14ac:dyDescent="0.25">
      <c r="A160" t="s">
        <v>457</v>
      </c>
      <c r="B160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160" t="s">
        <v>575</v>
      </c>
      <c r="D160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60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60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60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60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60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61" spans="1:9" x14ac:dyDescent="0.25">
      <c r="A161" t="s">
        <v>457</v>
      </c>
      <c r="B161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61" t="s">
        <v>561</v>
      </c>
      <c r="D161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61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61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61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61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61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62" spans="1:9" x14ac:dyDescent="0.25">
      <c r="A162" t="s">
        <v>457</v>
      </c>
      <c r="B162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162" t="s">
        <v>562</v>
      </c>
      <c r="D162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62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62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62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62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62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63" spans="1:9" x14ac:dyDescent="0.25">
      <c r="A163" t="s">
        <v>457</v>
      </c>
      <c r="B163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63" t="s">
        <v>279</v>
      </c>
      <c r="D163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63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63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63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63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63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64" spans="1:9" x14ac:dyDescent="0.25">
      <c r="A164" t="s">
        <v>457</v>
      </c>
      <c r="B164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164" t="s">
        <v>295</v>
      </c>
      <c r="D164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64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64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64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64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64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65" spans="1:9" x14ac:dyDescent="0.25">
      <c r="A165" t="s">
        <v>457</v>
      </c>
      <c r="B165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165" t="s">
        <v>275</v>
      </c>
      <c r="D165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65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65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65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65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65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66" spans="1:9" x14ac:dyDescent="0.25">
      <c r="A166" t="s">
        <v>457</v>
      </c>
      <c r="B166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166" t="s">
        <v>289</v>
      </c>
      <c r="D166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66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66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66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66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66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67" spans="1:9" x14ac:dyDescent="0.25">
      <c r="A167" t="s">
        <v>457</v>
      </c>
      <c r="B167" t="str">
        <f>IFERROR(IF(Table14[[#This Row],[Geography]]="RoW","RoW",IF(Table14[[#This Row],[Geography]]="Global","Global",_xlfn.XLOOKUP(Table14[[#This Row],[Geography]],Table4[Economy],Table4[Region]))),"RoW")</f>
        <v>Middle East &amp; North Africa</v>
      </c>
      <c r="C167" t="s">
        <v>265</v>
      </c>
      <c r="D167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67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67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67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67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67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68" spans="1:9" x14ac:dyDescent="0.25">
      <c r="A168" t="s">
        <v>457</v>
      </c>
      <c r="B168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168" t="s">
        <v>303</v>
      </c>
      <c r="D168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68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68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68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68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68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69" spans="1:9" x14ac:dyDescent="0.25">
      <c r="A169" t="s">
        <v>457</v>
      </c>
      <c r="B169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69" t="s">
        <v>315</v>
      </c>
      <c r="D169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69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69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69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69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69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70" spans="1:9" x14ac:dyDescent="0.25">
      <c r="A170" t="s">
        <v>457</v>
      </c>
      <c r="B170" t="str">
        <f>IFERROR(IF(Table14[[#This Row],[Geography]]="RoW","RoW",IF(Table14[[#This Row],[Geography]]="Global","Global",_xlfn.XLOOKUP(Table14[[#This Row],[Geography]],Table4[Economy],Table4[Region]))),"RoW")</f>
        <v>Middle East &amp; North Africa</v>
      </c>
      <c r="C170" t="s">
        <v>323</v>
      </c>
      <c r="D170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70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70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70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70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70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71" spans="1:9" x14ac:dyDescent="0.25">
      <c r="A171" t="s">
        <v>457</v>
      </c>
      <c r="B171" t="str">
        <f>IFERROR(IF(Table14[[#This Row],[Geography]]="RoW","RoW",IF(Table14[[#This Row],[Geography]]="Global","Global",_xlfn.XLOOKUP(Table14[[#This Row],[Geography]],Table4[Economy],Table4[Region]))),"RoW")</f>
        <v>South Asia</v>
      </c>
      <c r="C171" t="s">
        <v>325</v>
      </c>
      <c r="D171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71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71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71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71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71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72" spans="1:9" x14ac:dyDescent="0.25">
      <c r="A172" t="s">
        <v>457</v>
      </c>
      <c r="B172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172" t="s">
        <v>327</v>
      </c>
      <c r="D172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72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72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72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72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72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73" spans="1:9" x14ac:dyDescent="0.25">
      <c r="A173" t="s">
        <v>457</v>
      </c>
      <c r="B173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173" t="s">
        <v>334</v>
      </c>
      <c r="D173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73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73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73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73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73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74" spans="1:9" x14ac:dyDescent="0.25">
      <c r="A174" t="s">
        <v>457</v>
      </c>
      <c r="B174" t="str">
        <f>IFERROR(IF(Table14[[#This Row],[Geography]]="RoW","RoW",IF(Table14[[#This Row],[Geography]]="Global","Global",_xlfn.XLOOKUP(Table14[[#This Row],[Geography]],Table4[Economy],Table4[Region]))),"RoW")</f>
        <v>Latin America &amp; Caribbean</v>
      </c>
      <c r="C174" t="s">
        <v>22</v>
      </c>
      <c r="D174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74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74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74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74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74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75" spans="1:9" x14ac:dyDescent="0.25">
      <c r="A175" t="s">
        <v>457</v>
      </c>
      <c r="B175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175" t="s">
        <v>330</v>
      </c>
      <c r="D175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75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75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75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75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75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76" spans="1:9" x14ac:dyDescent="0.25">
      <c r="A176" t="s">
        <v>457</v>
      </c>
      <c r="B176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76" t="s">
        <v>336</v>
      </c>
      <c r="D176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76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76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76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76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76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77" spans="1:9" x14ac:dyDescent="0.25">
      <c r="A177" t="s">
        <v>457</v>
      </c>
      <c r="B177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77" t="s">
        <v>341</v>
      </c>
      <c r="D177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77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77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77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77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77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78" spans="1:9" x14ac:dyDescent="0.25">
      <c r="A178" t="s">
        <v>457</v>
      </c>
      <c r="B178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178" t="s">
        <v>560</v>
      </c>
      <c r="D178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78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78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78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78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78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79" spans="1:9" x14ac:dyDescent="0.25">
      <c r="A179" t="s">
        <v>457</v>
      </c>
      <c r="B179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79" t="s">
        <v>351</v>
      </c>
      <c r="D179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79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79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79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79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79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80" spans="1:9" x14ac:dyDescent="0.25">
      <c r="A180" t="s">
        <v>457</v>
      </c>
      <c r="B180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80" t="s">
        <v>353</v>
      </c>
      <c r="D180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80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80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80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80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80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81" spans="1:9" x14ac:dyDescent="0.25">
      <c r="A181" t="s">
        <v>457</v>
      </c>
      <c r="B181" t="str">
        <f>IFERROR(IF(Table14[[#This Row],[Geography]]="RoW","RoW",IF(Table14[[#This Row],[Geography]]="Global","Global",_xlfn.XLOOKUP(Table14[[#This Row],[Geography]],Table4[Economy],Table4[Region]))),"RoW")</f>
        <v>Middle East &amp; North Africa</v>
      </c>
      <c r="C181" t="s">
        <v>357</v>
      </c>
      <c r="D181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81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81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81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81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81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82" spans="1:9" x14ac:dyDescent="0.25">
      <c r="A182" t="s">
        <v>457</v>
      </c>
      <c r="B182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82" t="s">
        <v>375</v>
      </c>
      <c r="D182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82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82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82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82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82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83" spans="1:9" x14ac:dyDescent="0.25">
      <c r="A183" t="s">
        <v>457</v>
      </c>
      <c r="B183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183" t="s">
        <v>451</v>
      </c>
      <c r="D183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83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83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83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83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83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84" spans="1:9" x14ac:dyDescent="0.25">
      <c r="A184" t="s">
        <v>457</v>
      </c>
      <c r="B184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84" t="s">
        <v>150</v>
      </c>
      <c r="D184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84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84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84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84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84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85" spans="1:9" x14ac:dyDescent="0.25">
      <c r="A185" t="s">
        <v>457</v>
      </c>
      <c r="B185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85" t="s">
        <v>387</v>
      </c>
      <c r="D185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85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85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85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85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85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86" spans="1:9" x14ac:dyDescent="0.25">
      <c r="A186" t="s">
        <v>457</v>
      </c>
      <c r="B186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186" t="s">
        <v>422</v>
      </c>
      <c r="D186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86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86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86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86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86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87" spans="1:9" x14ac:dyDescent="0.25">
      <c r="A187" t="s">
        <v>457</v>
      </c>
      <c r="B187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87" t="s">
        <v>563</v>
      </c>
      <c r="D187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87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87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87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87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87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88" spans="1:9" x14ac:dyDescent="0.25">
      <c r="A188" t="s">
        <v>457</v>
      </c>
      <c r="B188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188" t="s">
        <v>424</v>
      </c>
      <c r="D188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88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88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88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88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88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89" spans="1:9" x14ac:dyDescent="0.25">
      <c r="A189" t="s">
        <v>457</v>
      </c>
      <c r="B189" t="str">
        <f>IFERROR(IF(Table14[[#This Row],[Geography]]="RoW","RoW",IF(Table14[[#This Row],[Geography]]="Global","Global",_xlfn.XLOOKUP(Table14[[#This Row],[Geography]],Table4[Economy],Table4[Region]))),"RoW")</f>
        <v>North America</v>
      </c>
      <c r="C189" t="s">
        <v>430</v>
      </c>
      <c r="D189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89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89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89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89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89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90" spans="1:9" x14ac:dyDescent="0.25">
      <c r="A190" t="s">
        <v>457</v>
      </c>
      <c r="B190" t="str">
        <f>IFERROR(IF(Table14[[#This Row],[Geography]]="RoW","RoW",IF(Table14[[#This Row],[Geography]]="Global","Global",_xlfn.XLOOKUP(Table14[[#This Row],[Geography]],Table4[Economy],Table4[Region]))),"RoW")</f>
        <v>Europe &amp; Central Asia</v>
      </c>
      <c r="C190" t="s">
        <v>431</v>
      </c>
      <c r="D190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90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90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90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90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90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91" spans="1:9" x14ac:dyDescent="0.25">
      <c r="A191" t="s">
        <v>457</v>
      </c>
      <c r="B191" t="str">
        <f>IFERROR(IF(Table14[[#This Row],[Geography]]="RoW","RoW",IF(Table14[[#This Row],[Geography]]="Global","Global",_xlfn.XLOOKUP(Table14[[#This Row],[Geography]],Table4[Economy],Table4[Region]))),"RoW")</f>
        <v>East Asia &amp; Pacific</v>
      </c>
      <c r="C191" t="s">
        <v>441</v>
      </c>
      <c r="D191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91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91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91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91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91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92" spans="1:9" x14ac:dyDescent="0.25">
      <c r="A192" t="s">
        <v>457</v>
      </c>
      <c r="B192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192" t="s">
        <v>15</v>
      </c>
      <c r="D192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92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92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92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92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92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93" spans="1:9" x14ac:dyDescent="0.25">
      <c r="A193" t="s">
        <v>457</v>
      </c>
      <c r="B193" t="str">
        <f>IFERROR(IF(Table14[[#This Row],[Geography]]="RoW","RoW",IF(Table14[[#This Row],[Geography]]="Global","Global",_xlfn.XLOOKUP(Table14[[#This Row],[Geography]],Table4[Economy],Table4[Region]))),"RoW")</f>
        <v>Sub-Saharan Africa</v>
      </c>
      <c r="C193" t="s">
        <v>454</v>
      </c>
      <c r="D193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93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93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93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93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93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94" spans="1:9" x14ac:dyDescent="0.25">
      <c r="A194" t="s">
        <v>456</v>
      </c>
      <c r="B194" t="str">
        <f>IFERROR(IF(Table14[[#This Row],[Geography]]="RoW","RoW",IF(Table14[[#This Row],[Geography]]="Global","Global",_xlfn.XLOOKUP(Table14[[#This Row],[Geography]],Table4[Economy],Table4[Region]))),"RoW")</f>
        <v>RoW</v>
      </c>
      <c r="C194" t="s">
        <v>571</v>
      </c>
      <c r="D194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94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1.1200000000000001</v>
      </c>
      <c r="F194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94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4.7100000000000003E-2</v>
      </c>
      <c r="H194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94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2.1299999999999999E-3</v>
      </c>
    </row>
    <row r="195" spans="1:9" x14ac:dyDescent="0.25">
      <c r="A195" t="s">
        <v>458</v>
      </c>
      <c r="B195" t="str">
        <f>IFERROR(IF(Table14[[#This Row],[Geography]]="RoW","RoW",IF(Table14[[#This Row],[Geography]]="Global","Global",_xlfn.XLOOKUP(Table14[[#This Row],[Geography]],Table4[Economy],Table4[Region]))),"RoW")</f>
        <v>RoW</v>
      </c>
      <c r="C195" t="s">
        <v>571</v>
      </c>
      <c r="D195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95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1.56</v>
      </c>
      <c r="F195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95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8.0000000000000071E-3</v>
      </c>
      <c r="H195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95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2.7999999999999987E-4</v>
      </c>
    </row>
    <row r="196" spans="1:9" x14ac:dyDescent="0.25">
      <c r="A196" t="s">
        <v>457</v>
      </c>
      <c r="B196" t="str">
        <f>IFERROR(IF(Table14[[#This Row],[Geography]]="RoW","RoW",IF(Table14[[#This Row],[Geography]]="Global","Global",_xlfn.XLOOKUP(Table14[[#This Row],[Geography]],Table4[Economy],Table4[Region]))),"RoW")</f>
        <v>RoW</v>
      </c>
      <c r="C196" t="s">
        <v>571</v>
      </c>
      <c r="D196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96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96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96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96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96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  <row r="197" spans="1:9" x14ac:dyDescent="0.25">
      <c r="A197" t="s">
        <v>456</v>
      </c>
      <c r="B197" t="str">
        <f>IFERROR(IF(Table14[[#This Row],[Geography]]="RoW","RoW",IF(Table14[[#This Row],[Geography]]="Global","Global",_xlfn.XLOOKUP(Table14[[#This Row],[Geography]],Table4[Economy],Table4[Region]))),"RoW")</f>
        <v>RoW</v>
      </c>
      <c r="C197" t="s">
        <v>572</v>
      </c>
      <c r="D197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97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1.1200000000000001</v>
      </c>
      <c r="F197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97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4.7100000000000003E-2</v>
      </c>
      <c r="H197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97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2.1299999999999999E-3</v>
      </c>
    </row>
    <row r="198" spans="1:9" x14ac:dyDescent="0.25">
      <c r="A198" t="s">
        <v>458</v>
      </c>
      <c r="B198" t="str">
        <f>IFERROR(IF(Table14[[#This Row],[Geography]]="RoW","RoW",IF(Table14[[#This Row],[Geography]]="Global","Global",_xlfn.XLOOKUP(Table14[[#This Row],[Geography]],Table4[Economy],Table4[Region]))),"RoW")</f>
        <v>RoW</v>
      </c>
      <c r="C198" t="s">
        <v>573</v>
      </c>
      <c r="D198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98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1.56</v>
      </c>
      <c r="F198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98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8.0000000000000071E-3</v>
      </c>
      <c r="H198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98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2.7999999999999987E-4</v>
      </c>
    </row>
    <row r="199" spans="1:9" x14ac:dyDescent="0.25">
      <c r="A199" t="s">
        <v>457</v>
      </c>
      <c r="B199" t="str">
        <f>IFERROR(IF(Table14[[#This Row],[Geography]]="RoW","RoW",IF(Table14[[#This Row],[Geography]]="Global","Global",_xlfn.XLOOKUP(Table14[[#This Row],[Geography]],Table4[Economy],Table4[Region]))),"RoW")</f>
        <v>RoW</v>
      </c>
      <c r="C199" t="s">
        <v>574</v>
      </c>
      <c r="D199" s="27" t="str">
        <f>IF(SUMIFS(Table6[climate change (GWP100)],Table6[stage],Table14[[#This Row],[Stage]],Table6[country],Table14[[#This Row],[Geography]])=0,"",SUMIFS(Table6[climate change (GWP100)],Table6[stage],Table14[[#This Row],[Stage]],Table6[country],Table14[[#This Row],[Geography]]))</f>
        <v/>
      </c>
      <c r="E199">
        <f>IFERROR(IF(Table14[[#This Row],[climate change, specific for country]]="", AVERAGEIFS(Table14[climate change, specific for country],Table14[Region],Table14[[#This Row],[Region]],Table14[Stage],Table14[[#This Row],[Stage]]),Table14[[#This Row],[climate change, specific for country]]),IF(Table14[[#This Row],[Stage]]="refining",SUMIFS(Table14[climate change, specific for country],Table14[Stage],Table14[[#This Row],[Stage]],Table14[Geography],"Global"),SUMIFS(Table14[climate change, specific for country],Table14[Stage],Table14[[#This Row],[Stage]],Table14[Geography],"RoW")))</f>
        <v>2.330000000000001</v>
      </c>
      <c r="F199" t="str">
        <f>IF(SUMIFS(Table6[water depletion (WDP)],Table6[stage],Table14[[#This Row],[Stage]],Table6[country],Table14[[#This Row],[Geography]])=0,"",SUMIFS(Table6[water depletion (WDP)],Table6[stage],Table14[[#This Row],[Stage]],Table6[country],Table14[[#This Row],[Geography]]))</f>
        <v/>
      </c>
      <c r="G199">
        <f>IFERROR(IF(Table14[[#This Row],[water depletion, specific for country]]="", AVERAGEIFS(Table14[water depletion, specific for country],Table14[Region],Table14[[#This Row],[Region]],Table14[Stage],Table14[[#This Row],[Stage]]),Table14[[#This Row],[water depletion, specific for country]]),IF(Table14[[#This Row],[Stage]]="refining",SUMIFS(Table14[water depletion, specific for country],Table14[Stage],Table14[[#This Row],[Stage]],Table14[Geography],"Global"),SUMIFS(Table14[water depletion, specific for country],Table14[Stage],Table14[[#This Row],[Stage]],Table14[Geography],"RoW")))</f>
        <v>7.9999999999999793E-3</v>
      </c>
      <c r="H199" t="str">
        <f>IF(SUMIFS(Table6[natural land transformation (NLTP)],Table6[stage],Table14[[#This Row],[Stage]],Table6[country],Table14[[#This Row],[Geography]])=0,"",SUMIFS(Table6[natural land transformation (NLTP)],Table6[stage],Table14[[#This Row],[Stage]],Table6[country],Table14[[#This Row],[Geography]]))</f>
        <v/>
      </c>
      <c r="I199">
        <f>IFERROR(IF(Table14[[#This Row],[natural land transformation, specific for country]]="", AVERAGEIFS(Table14[natural land transformation, specific for country],Table14[Region],Table14[[#This Row],[Region]],Table14[Stage],Table14[[#This Row],[Stage]]),Table14[[#This Row],[natural land transformation, specific for country]]),IF(Table14[[#This Row],[Stage]]="refining",SUMIFS(Table14[natural land transformation, specific for country],Table14[Stage],Table14[[#This Row],[Stage]],Table14[Geography],"Global"),SUMIFS(Table14[natural land transformation, specific for country],Table14[Stage],Table14[[#This Row],[Stage]],Table14[Geography],"RoW")))</f>
        <v>5.200000000000005E-4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7DBF-D319-4BCF-B0FE-D2BEE3118A3E}">
  <dimension ref="A1:D270"/>
  <sheetViews>
    <sheetView workbookViewId="0">
      <selection activeCell="I16" sqref="I16"/>
    </sheetView>
  </sheetViews>
  <sheetFormatPr defaultRowHeight="15" x14ac:dyDescent="0.25"/>
  <cols>
    <col min="1" max="1" width="42.85546875" bestFit="1" customWidth="1"/>
    <col min="2" max="2" width="7.28515625" customWidth="1"/>
    <col min="3" max="3" width="23" bestFit="1" customWidth="1"/>
    <col min="4" max="4" width="18.7109375" bestFit="1" customWidth="1"/>
  </cols>
  <sheetData>
    <row r="1" spans="1:4" x14ac:dyDescent="0.25">
      <c r="A1" s="3" t="s">
        <v>23</v>
      </c>
      <c r="B1" s="3" t="s">
        <v>24</v>
      </c>
      <c r="C1" s="3" t="s">
        <v>2</v>
      </c>
      <c r="D1" s="3" t="s">
        <v>25</v>
      </c>
    </row>
    <row r="2" spans="1:4" x14ac:dyDescent="0.25">
      <c r="A2" s="28" t="s">
        <v>26</v>
      </c>
      <c r="B2" s="28" t="s">
        <v>27</v>
      </c>
      <c r="C2" s="28" t="s">
        <v>28</v>
      </c>
      <c r="D2" s="28" t="s">
        <v>29</v>
      </c>
    </row>
    <row r="3" spans="1:4" x14ac:dyDescent="0.25">
      <c r="A3" s="28" t="s">
        <v>30</v>
      </c>
      <c r="B3" s="28" t="s">
        <v>31</v>
      </c>
      <c r="C3" s="28" t="s">
        <v>32</v>
      </c>
      <c r="D3" s="28" t="s">
        <v>33</v>
      </c>
    </row>
    <row r="4" spans="1:4" x14ac:dyDescent="0.25">
      <c r="A4" s="28" t="s">
        <v>34</v>
      </c>
      <c r="B4" s="28" t="s">
        <v>35</v>
      </c>
      <c r="C4" s="28" t="s">
        <v>36</v>
      </c>
      <c r="D4" s="28" t="s">
        <v>37</v>
      </c>
    </row>
    <row r="5" spans="1:4" x14ac:dyDescent="0.25">
      <c r="A5" s="28" t="s">
        <v>38</v>
      </c>
      <c r="B5" s="28" t="s">
        <v>39</v>
      </c>
      <c r="C5" s="28" t="s">
        <v>40</v>
      </c>
      <c r="D5" s="28" t="s">
        <v>41</v>
      </c>
    </row>
    <row r="6" spans="1:4" x14ac:dyDescent="0.25">
      <c r="A6" s="28" t="s">
        <v>42</v>
      </c>
      <c r="B6" s="28" t="s">
        <v>43</v>
      </c>
      <c r="C6" s="28" t="s">
        <v>40</v>
      </c>
      <c r="D6" s="28" t="s">
        <v>29</v>
      </c>
    </row>
    <row r="7" spans="1:4" x14ac:dyDescent="0.25">
      <c r="A7" s="28" t="s">
        <v>44</v>
      </c>
      <c r="B7" s="28" t="s">
        <v>45</v>
      </c>
      <c r="C7" s="28" t="s">
        <v>46</v>
      </c>
      <c r="D7" s="28" t="s">
        <v>29</v>
      </c>
    </row>
    <row r="8" spans="1:4" x14ac:dyDescent="0.25">
      <c r="A8" s="28" t="s">
        <v>47</v>
      </c>
      <c r="B8" s="28" t="s">
        <v>48</v>
      </c>
      <c r="C8" s="28" t="s">
        <v>28</v>
      </c>
      <c r="D8" s="28" t="s">
        <v>41</v>
      </c>
    </row>
    <row r="9" spans="1:4" x14ac:dyDescent="0.25">
      <c r="A9" s="28" t="s">
        <v>49</v>
      </c>
      <c r="B9" s="28" t="s">
        <v>50</v>
      </c>
      <c r="C9" s="28" t="s">
        <v>40</v>
      </c>
      <c r="D9" s="28" t="s">
        <v>41</v>
      </c>
    </row>
    <row r="10" spans="1:4" x14ac:dyDescent="0.25">
      <c r="A10" s="28" t="s">
        <v>51</v>
      </c>
      <c r="B10" s="28" t="s">
        <v>52</v>
      </c>
      <c r="C10" s="28" t="s">
        <v>53</v>
      </c>
      <c r="D10" s="28" t="s">
        <v>29</v>
      </c>
    </row>
    <row r="11" spans="1:4" x14ac:dyDescent="0.25">
      <c r="A11" s="28" t="s">
        <v>54</v>
      </c>
      <c r="B11" s="28" t="s">
        <v>55</v>
      </c>
      <c r="C11" s="28" t="s">
        <v>28</v>
      </c>
      <c r="D11" s="28" t="s">
        <v>29</v>
      </c>
    </row>
    <row r="12" spans="1:4" x14ac:dyDescent="0.25">
      <c r="A12" s="28" t="s">
        <v>5</v>
      </c>
      <c r="B12" s="28" t="s">
        <v>56</v>
      </c>
      <c r="C12" s="28" t="s">
        <v>53</v>
      </c>
      <c r="D12" s="28" t="s">
        <v>29</v>
      </c>
    </row>
    <row r="13" spans="1:4" x14ac:dyDescent="0.25">
      <c r="A13" s="28" t="s">
        <v>57</v>
      </c>
      <c r="B13" s="28" t="s">
        <v>58</v>
      </c>
      <c r="C13" s="28" t="s">
        <v>40</v>
      </c>
      <c r="D13" s="28" t="s">
        <v>29</v>
      </c>
    </row>
    <row r="14" spans="1:4" x14ac:dyDescent="0.25">
      <c r="A14" s="28" t="s">
        <v>59</v>
      </c>
      <c r="B14" s="28" t="s">
        <v>60</v>
      </c>
      <c r="C14" s="28" t="s">
        <v>40</v>
      </c>
      <c r="D14" s="28" t="s">
        <v>41</v>
      </c>
    </row>
    <row r="15" spans="1:4" x14ac:dyDescent="0.25">
      <c r="A15" s="28" t="s">
        <v>61</v>
      </c>
      <c r="B15" s="28" t="s">
        <v>62</v>
      </c>
      <c r="C15" s="28" t="s">
        <v>36</v>
      </c>
      <c r="D15" s="28" t="s">
        <v>33</v>
      </c>
    </row>
    <row r="16" spans="1:4" x14ac:dyDescent="0.25">
      <c r="A16" s="28" t="s">
        <v>63</v>
      </c>
      <c r="B16" s="28" t="s">
        <v>64</v>
      </c>
      <c r="C16" s="28" t="s">
        <v>40</v>
      </c>
      <c r="D16" s="28" t="s">
        <v>29</v>
      </c>
    </row>
    <row r="17" spans="1:4" x14ac:dyDescent="0.25">
      <c r="A17" s="28" t="s">
        <v>65</v>
      </c>
      <c r="B17" s="28" t="s">
        <v>66</v>
      </c>
      <c r="C17" s="28" t="s">
        <v>36</v>
      </c>
      <c r="D17" s="28" t="s">
        <v>37</v>
      </c>
    </row>
    <row r="18" spans="1:4" x14ac:dyDescent="0.25">
      <c r="A18" s="28" t="s">
        <v>67</v>
      </c>
      <c r="B18" s="28" t="s">
        <v>68</v>
      </c>
      <c r="C18" s="28" t="s">
        <v>36</v>
      </c>
      <c r="D18" s="28" t="s">
        <v>33</v>
      </c>
    </row>
    <row r="19" spans="1:4" x14ac:dyDescent="0.25">
      <c r="A19" s="28" t="s">
        <v>69</v>
      </c>
      <c r="B19" s="28" t="s">
        <v>70</v>
      </c>
      <c r="C19" s="28" t="s">
        <v>32</v>
      </c>
      <c r="D19" s="28" t="s">
        <v>37</v>
      </c>
    </row>
    <row r="20" spans="1:4" x14ac:dyDescent="0.25">
      <c r="A20" s="28" t="s">
        <v>71</v>
      </c>
      <c r="B20" s="28" t="s">
        <v>72</v>
      </c>
      <c r="C20" s="28" t="s">
        <v>40</v>
      </c>
      <c r="D20" s="28" t="s">
        <v>41</v>
      </c>
    </row>
    <row r="21" spans="1:4" x14ac:dyDescent="0.25">
      <c r="A21" s="28" t="s">
        <v>73</v>
      </c>
      <c r="B21" s="28" t="s">
        <v>74</v>
      </c>
      <c r="C21" s="28" t="s">
        <v>46</v>
      </c>
      <c r="D21" s="28" t="s">
        <v>29</v>
      </c>
    </row>
    <row r="22" spans="1:4" x14ac:dyDescent="0.25">
      <c r="A22" s="28" t="s">
        <v>75</v>
      </c>
      <c r="B22" s="28" t="s">
        <v>76</v>
      </c>
      <c r="C22" s="28" t="s">
        <v>28</v>
      </c>
      <c r="D22" s="28" t="s">
        <v>29</v>
      </c>
    </row>
    <row r="23" spans="1:4" x14ac:dyDescent="0.25">
      <c r="A23" s="28" t="s">
        <v>77</v>
      </c>
      <c r="B23" s="28" t="s">
        <v>78</v>
      </c>
      <c r="C23" s="28" t="s">
        <v>40</v>
      </c>
      <c r="D23" s="28" t="s">
        <v>41</v>
      </c>
    </row>
    <row r="24" spans="1:4" x14ac:dyDescent="0.25">
      <c r="A24" s="28" t="s">
        <v>79</v>
      </c>
      <c r="B24" s="28" t="s">
        <v>80</v>
      </c>
      <c r="C24" s="28" t="s">
        <v>40</v>
      </c>
      <c r="D24" s="28" t="s">
        <v>41</v>
      </c>
    </row>
    <row r="25" spans="1:4" x14ac:dyDescent="0.25">
      <c r="A25" s="28" t="s">
        <v>81</v>
      </c>
      <c r="B25" s="28" t="s">
        <v>82</v>
      </c>
      <c r="C25" s="28" t="s">
        <v>28</v>
      </c>
      <c r="D25" s="28" t="s">
        <v>41</v>
      </c>
    </row>
    <row r="26" spans="1:4" x14ac:dyDescent="0.25">
      <c r="A26" s="28" t="s">
        <v>83</v>
      </c>
      <c r="B26" s="28" t="s">
        <v>84</v>
      </c>
      <c r="C26" s="28" t="s">
        <v>85</v>
      </c>
      <c r="D26" s="28" t="s">
        <v>29</v>
      </c>
    </row>
    <row r="27" spans="1:4" x14ac:dyDescent="0.25">
      <c r="A27" s="28" t="s">
        <v>86</v>
      </c>
      <c r="B27" s="28" t="s">
        <v>87</v>
      </c>
      <c r="C27" s="28" t="s">
        <v>28</v>
      </c>
      <c r="D27" s="28" t="s">
        <v>37</v>
      </c>
    </row>
    <row r="28" spans="1:4" x14ac:dyDescent="0.25">
      <c r="A28" s="28" t="s">
        <v>88</v>
      </c>
      <c r="B28" s="28" t="s">
        <v>89</v>
      </c>
      <c r="C28" s="28" t="s">
        <v>28</v>
      </c>
      <c r="D28" s="28" t="s">
        <v>41</v>
      </c>
    </row>
    <row r="29" spans="1:4" x14ac:dyDescent="0.25">
      <c r="A29" s="28" t="s">
        <v>90</v>
      </c>
      <c r="B29" s="28" t="s">
        <v>91</v>
      </c>
      <c r="C29" s="28" t="s">
        <v>28</v>
      </c>
      <c r="D29" s="28" t="s">
        <v>29</v>
      </c>
    </row>
    <row r="30" spans="1:4" x14ac:dyDescent="0.25">
      <c r="A30" s="28" t="s">
        <v>92</v>
      </c>
      <c r="B30" s="28" t="s">
        <v>93</v>
      </c>
      <c r="C30" s="28" t="s">
        <v>53</v>
      </c>
      <c r="D30" s="28" t="s">
        <v>29</v>
      </c>
    </row>
    <row r="31" spans="1:4" x14ac:dyDescent="0.25">
      <c r="A31" s="28" t="s">
        <v>94</v>
      </c>
      <c r="B31" s="28" t="s">
        <v>95</v>
      </c>
      <c r="C31" s="28" t="s">
        <v>32</v>
      </c>
      <c r="D31" s="28" t="s">
        <v>37</v>
      </c>
    </row>
    <row r="32" spans="1:4" x14ac:dyDescent="0.25">
      <c r="A32" s="28" t="s">
        <v>96</v>
      </c>
      <c r="B32" s="28" t="s">
        <v>97</v>
      </c>
      <c r="C32" s="28" t="s">
        <v>36</v>
      </c>
      <c r="D32" s="28" t="s">
        <v>41</v>
      </c>
    </row>
    <row r="33" spans="1:4" x14ac:dyDescent="0.25">
      <c r="A33" s="28" t="s">
        <v>98</v>
      </c>
      <c r="B33" s="28" t="s">
        <v>99</v>
      </c>
      <c r="C33" s="28" t="s">
        <v>36</v>
      </c>
      <c r="D33" s="28" t="s">
        <v>33</v>
      </c>
    </row>
    <row r="34" spans="1:4" x14ac:dyDescent="0.25">
      <c r="A34" s="28" t="s">
        <v>9</v>
      </c>
      <c r="B34" s="28" t="s">
        <v>100</v>
      </c>
      <c r="C34" s="28" t="s">
        <v>85</v>
      </c>
      <c r="D34" s="28" t="s">
        <v>29</v>
      </c>
    </row>
    <row r="35" spans="1:4" x14ac:dyDescent="0.25">
      <c r="A35" s="28" t="s">
        <v>101</v>
      </c>
      <c r="B35" s="28" t="s">
        <v>102</v>
      </c>
      <c r="C35" s="28" t="s">
        <v>40</v>
      </c>
      <c r="D35" s="28" t="s">
        <v>29</v>
      </c>
    </row>
    <row r="36" spans="1:4" x14ac:dyDescent="0.25">
      <c r="A36" s="28" t="s">
        <v>103</v>
      </c>
      <c r="B36" s="28" t="s">
        <v>104</v>
      </c>
      <c r="C36" s="28" t="s">
        <v>40</v>
      </c>
      <c r="D36" s="28" t="s">
        <v>29</v>
      </c>
    </row>
    <row r="37" spans="1:4" x14ac:dyDescent="0.25">
      <c r="A37" s="28" t="s">
        <v>10</v>
      </c>
      <c r="B37" s="28" t="s">
        <v>105</v>
      </c>
      <c r="C37" s="28" t="s">
        <v>28</v>
      </c>
      <c r="D37" s="28" t="s">
        <v>29</v>
      </c>
    </row>
    <row r="38" spans="1:4" x14ac:dyDescent="0.25">
      <c r="A38" s="28" t="s">
        <v>11</v>
      </c>
      <c r="B38" s="28" t="s">
        <v>106</v>
      </c>
      <c r="C38" s="28" t="s">
        <v>53</v>
      </c>
      <c r="D38" s="28" t="s">
        <v>41</v>
      </c>
    </row>
    <row r="39" spans="1:4" x14ac:dyDescent="0.25">
      <c r="A39" s="28" t="s">
        <v>107</v>
      </c>
      <c r="B39" s="28" t="s">
        <v>108</v>
      </c>
      <c r="C39" s="28" t="s">
        <v>36</v>
      </c>
      <c r="D39" s="28" t="s">
        <v>37</v>
      </c>
    </row>
    <row r="40" spans="1:4" x14ac:dyDescent="0.25">
      <c r="A40" s="28" t="s">
        <v>109</v>
      </c>
      <c r="B40" s="28" t="s">
        <v>110</v>
      </c>
      <c r="C40" s="28" t="s">
        <v>36</v>
      </c>
      <c r="D40" s="28" t="s">
        <v>37</v>
      </c>
    </row>
    <row r="41" spans="1:4" x14ac:dyDescent="0.25">
      <c r="A41" s="28" t="s">
        <v>111</v>
      </c>
      <c r="B41" s="28" t="s">
        <v>112</v>
      </c>
      <c r="C41" s="28" t="s">
        <v>36</v>
      </c>
      <c r="D41" s="28" t="s">
        <v>33</v>
      </c>
    </row>
    <row r="42" spans="1:4" x14ac:dyDescent="0.25">
      <c r="A42" s="28" t="s">
        <v>560</v>
      </c>
      <c r="B42" s="28" t="s">
        <v>113</v>
      </c>
      <c r="C42" s="28" t="s">
        <v>36</v>
      </c>
      <c r="D42" s="28" t="s">
        <v>37</v>
      </c>
    </row>
    <row r="43" spans="1:4" x14ac:dyDescent="0.25">
      <c r="A43" s="28" t="s">
        <v>114</v>
      </c>
      <c r="B43" s="28" t="s">
        <v>115</v>
      </c>
      <c r="C43" s="28" t="s">
        <v>28</v>
      </c>
      <c r="D43" s="28" t="s">
        <v>41</v>
      </c>
    </row>
    <row r="44" spans="1:4" x14ac:dyDescent="0.25">
      <c r="A44" s="28" t="s">
        <v>116</v>
      </c>
      <c r="B44" s="28" t="s">
        <v>117</v>
      </c>
      <c r="C44" s="28" t="s">
        <v>36</v>
      </c>
      <c r="D44" s="28" t="s">
        <v>37</v>
      </c>
    </row>
    <row r="45" spans="1:4" x14ac:dyDescent="0.25">
      <c r="A45" s="28" t="s">
        <v>118</v>
      </c>
      <c r="B45" s="28" t="s">
        <v>119</v>
      </c>
      <c r="C45" s="28" t="s">
        <v>36</v>
      </c>
      <c r="D45" s="28" t="s">
        <v>37</v>
      </c>
    </row>
    <row r="46" spans="1:4" x14ac:dyDescent="0.25">
      <c r="A46" s="28" t="s">
        <v>120</v>
      </c>
      <c r="B46" s="28" t="s">
        <v>121</v>
      </c>
      <c r="C46" s="28" t="s">
        <v>28</v>
      </c>
      <c r="D46" s="28" t="s">
        <v>41</v>
      </c>
    </row>
    <row r="47" spans="1:4" x14ac:dyDescent="0.25">
      <c r="A47" s="28" t="s">
        <v>122</v>
      </c>
      <c r="B47" s="28" t="s">
        <v>123</v>
      </c>
      <c r="C47" s="28" t="s">
        <v>28</v>
      </c>
      <c r="D47" s="28" t="s">
        <v>41</v>
      </c>
    </row>
    <row r="48" spans="1:4" x14ac:dyDescent="0.25">
      <c r="A48" s="28" t="s">
        <v>124</v>
      </c>
      <c r="B48" s="28" t="s">
        <v>125</v>
      </c>
      <c r="C48" s="28" t="s">
        <v>28</v>
      </c>
      <c r="D48" s="28" t="s">
        <v>29</v>
      </c>
    </row>
    <row r="49" spans="1:4" x14ac:dyDescent="0.25">
      <c r="A49" s="28" t="s">
        <v>126</v>
      </c>
      <c r="B49" s="28" t="s">
        <v>127</v>
      </c>
      <c r="C49" s="28" t="s">
        <v>28</v>
      </c>
      <c r="D49" s="28" t="s">
        <v>29</v>
      </c>
    </row>
    <row r="50" spans="1:4" x14ac:dyDescent="0.25">
      <c r="A50" s="28" t="s">
        <v>128</v>
      </c>
      <c r="B50" s="28" t="s">
        <v>129</v>
      </c>
      <c r="C50" s="28" t="s">
        <v>40</v>
      </c>
      <c r="D50" s="28" t="s">
        <v>29</v>
      </c>
    </row>
    <row r="51" spans="1:4" x14ac:dyDescent="0.25">
      <c r="A51" s="28" t="s">
        <v>130</v>
      </c>
      <c r="B51" s="28" t="s">
        <v>131</v>
      </c>
      <c r="C51" s="28" t="s">
        <v>40</v>
      </c>
      <c r="D51" s="28" t="s">
        <v>29</v>
      </c>
    </row>
    <row r="52" spans="1:4" x14ac:dyDescent="0.25">
      <c r="A52" s="28" t="s">
        <v>132</v>
      </c>
      <c r="B52" s="28" t="s">
        <v>133</v>
      </c>
      <c r="C52" s="28" t="s">
        <v>40</v>
      </c>
      <c r="D52" s="28" t="s">
        <v>29</v>
      </c>
    </row>
    <row r="53" spans="1:4" x14ac:dyDescent="0.25">
      <c r="A53" s="28" t="s">
        <v>134</v>
      </c>
      <c r="B53" s="28" t="s">
        <v>135</v>
      </c>
      <c r="C53" s="28" t="s">
        <v>46</v>
      </c>
      <c r="D53" s="28" t="s">
        <v>37</v>
      </c>
    </row>
    <row r="54" spans="1:4" x14ac:dyDescent="0.25">
      <c r="A54" s="28" t="s">
        <v>136</v>
      </c>
      <c r="B54" s="28" t="s">
        <v>137</v>
      </c>
      <c r="C54" s="28" t="s">
        <v>28</v>
      </c>
      <c r="D54" s="28" t="s">
        <v>41</v>
      </c>
    </row>
    <row r="55" spans="1:4" x14ac:dyDescent="0.25">
      <c r="A55" s="28" t="s">
        <v>138</v>
      </c>
      <c r="B55" s="28" t="s">
        <v>139</v>
      </c>
      <c r="C55" s="28" t="s">
        <v>40</v>
      </c>
      <c r="D55" s="28" t="s">
        <v>29</v>
      </c>
    </row>
    <row r="56" spans="1:4" x14ac:dyDescent="0.25">
      <c r="A56" s="28" t="s">
        <v>140</v>
      </c>
      <c r="B56" s="28" t="s">
        <v>141</v>
      </c>
      <c r="C56" s="28" t="s">
        <v>28</v>
      </c>
      <c r="D56" s="28" t="s">
        <v>41</v>
      </c>
    </row>
    <row r="57" spans="1:4" x14ac:dyDescent="0.25">
      <c r="A57" s="28" t="s">
        <v>142</v>
      </c>
      <c r="B57" s="28" t="s">
        <v>143</v>
      </c>
      <c r="C57" s="28" t="s">
        <v>46</v>
      </c>
      <c r="D57" s="28" t="s">
        <v>37</v>
      </c>
    </row>
    <row r="58" spans="1:4" x14ac:dyDescent="0.25">
      <c r="A58" s="28" t="s">
        <v>144</v>
      </c>
      <c r="B58" s="28" t="s">
        <v>145</v>
      </c>
      <c r="C58" s="28" t="s">
        <v>28</v>
      </c>
      <c r="D58" s="28" t="s">
        <v>41</v>
      </c>
    </row>
    <row r="59" spans="1:4" x14ac:dyDescent="0.25">
      <c r="A59" s="28" t="s">
        <v>146</v>
      </c>
      <c r="B59" s="28" t="s">
        <v>147</v>
      </c>
      <c r="C59" s="28" t="s">
        <v>46</v>
      </c>
      <c r="D59" s="28" t="s">
        <v>37</v>
      </c>
    </row>
    <row r="60" spans="1:4" x14ac:dyDescent="0.25">
      <c r="A60" s="28" t="s">
        <v>148</v>
      </c>
      <c r="B60" s="28" t="s">
        <v>149</v>
      </c>
      <c r="C60" s="28" t="s">
        <v>36</v>
      </c>
      <c r="D60" s="28" t="s">
        <v>33</v>
      </c>
    </row>
    <row r="61" spans="1:4" x14ac:dyDescent="0.25">
      <c r="A61" s="28" t="s">
        <v>150</v>
      </c>
      <c r="B61" s="28" t="s">
        <v>151</v>
      </c>
      <c r="C61" s="28" t="s">
        <v>40</v>
      </c>
      <c r="D61" s="28" t="s">
        <v>29</v>
      </c>
    </row>
    <row r="62" spans="1:4" x14ac:dyDescent="0.25">
      <c r="A62" s="28" t="s">
        <v>152</v>
      </c>
      <c r="B62" s="28" t="s">
        <v>153</v>
      </c>
      <c r="C62" s="28" t="s">
        <v>40</v>
      </c>
      <c r="D62" s="28" t="s">
        <v>29</v>
      </c>
    </row>
    <row r="63" spans="1:4" x14ac:dyDescent="0.25">
      <c r="A63" s="28" t="s">
        <v>154</v>
      </c>
      <c r="B63" s="28" t="s">
        <v>155</v>
      </c>
      <c r="C63" s="28" t="s">
        <v>36</v>
      </c>
      <c r="D63" s="28" t="s">
        <v>33</v>
      </c>
    </row>
    <row r="64" spans="1:4" x14ac:dyDescent="0.25">
      <c r="A64" s="28" t="s">
        <v>156</v>
      </c>
      <c r="B64" s="28" t="s">
        <v>157</v>
      </c>
      <c r="C64" s="28" t="s">
        <v>40</v>
      </c>
      <c r="D64" s="28" t="s">
        <v>29</v>
      </c>
    </row>
    <row r="65" spans="1:4" x14ac:dyDescent="0.25">
      <c r="A65" s="28" t="s">
        <v>158</v>
      </c>
      <c r="B65" s="28" t="s">
        <v>159</v>
      </c>
      <c r="C65" s="28" t="s">
        <v>53</v>
      </c>
      <c r="D65" s="28" t="s">
        <v>41</v>
      </c>
    </row>
    <row r="66" spans="1:4" x14ac:dyDescent="0.25">
      <c r="A66" s="28" t="s">
        <v>160</v>
      </c>
      <c r="B66" s="28" t="s">
        <v>161</v>
      </c>
      <c r="C66" s="28" t="s">
        <v>40</v>
      </c>
      <c r="D66" s="28" t="s">
        <v>29</v>
      </c>
    </row>
    <row r="67" spans="1:4" x14ac:dyDescent="0.25">
      <c r="A67" s="28" t="s">
        <v>162</v>
      </c>
      <c r="B67" s="28" t="s">
        <v>163</v>
      </c>
      <c r="C67" s="28" t="s">
        <v>40</v>
      </c>
      <c r="D67" s="28" t="s">
        <v>29</v>
      </c>
    </row>
    <row r="68" spans="1:4" x14ac:dyDescent="0.25">
      <c r="A68" s="28" t="s">
        <v>164</v>
      </c>
      <c r="B68" s="28" t="s">
        <v>165</v>
      </c>
      <c r="C68" s="28" t="s">
        <v>53</v>
      </c>
      <c r="D68" s="28" t="s">
        <v>37</v>
      </c>
    </row>
    <row r="69" spans="1:4" x14ac:dyDescent="0.25">
      <c r="A69" s="28" t="s">
        <v>166</v>
      </c>
      <c r="B69" s="28" t="s">
        <v>167</v>
      </c>
      <c r="C69" s="28" t="s">
        <v>36</v>
      </c>
      <c r="D69" s="28" t="s">
        <v>41</v>
      </c>
    </row>
    <row r="70" spans="1:4" x14ac:dyDescent="0.25">
      <c r="A70" s="28" t="s">
        <v>168</v>
      </c>
      <c r="B70" s="28" t="s">
        <v>169</v>
      </c>
      <c r="C70" s="28" t="s">
        <v>40</v>
      </c>
      <c r="D70" s="28" t="s">
        <v>29</v>
      </c>
    </row>
    <row r="71" spans="1:4" x14ac:dyDescent="0.25">
      <c r="A71" s="28" t="s">
        <v>170</v>
      </c>
      <c r="B71" s="28" t="s">
        <v>171</v>
      </c>
      <c r="C71" s="28" t="s">
        <v>40</v>
      </c>
      <c r="D71" s="28" t="s">
        <v>41</v>
      </c>
    </row>
    <row r="72" spans="1:4" x14ac:dyDescent="0.25">
      <c r="A72" s="28" t="s">
        <v>172</v>
      </c>
      <c r="B72" s="28" t="s">
        <v>173</v>
      </c>
      <c r="C72" s="28" t="s">
        <v>36</v>
      </c>
      <c r="D72" s="28" t="s">
        <v>37</v>
      </c>
    </row>
    <row r="73" spans="1:4" x14ac:dyDescent="0.25">
      <c r="A73" s="28" t="s">
        <v>174</v>
      </c>
      <c r="B73" s="28" t="s">
        <v>175</v>
      </c>
      <c r="C73" s="28" t="s">
        <v>40</v>
      </c>
      <c r="D73" s="28" t="s">
        <v>29</v>
      </c>
    </row>
    <row r="74" spans="1:4" x14ac:dyDescent="0.25">
      <c r="A74" s="28" t="s">
        <v>176</v>
      </c>
      <c r="B74" s="28" t="s">
        <v>177</v>
      </c>
      <c r="C74" s="28" t="s">
        <v>36</v>
      </c>
      <c r="D74" s="29" t="s">
        <v>37</v>
      </c>
    </row>
    <row r="75" spans="1:4" x14ac:dyDescent="0.25">
      <c r="A75" s="28" t="s">
        <v>178</v>
      </c>
      <c r="B75" s="28" t="s">
        <v>179</v>
      </c>
      <c r="C75" s="28" t="s">
        <v>36</v>
      </c>
      <c r="D75" s="28" t="s">
        <v>33</v>
      </c>
    </row>
    <row r="76" spans="1:4" x14ac:dyDescent="0.25">
      <c r="A76" s="28" t="s">
        <v>180</v>
      </c>
      <c r="B76" s="28" t="s">
        <v>181</v>
      </c>
      <c r="C76" s="28" t="s">
        <v>36</v>
      </c>
      <c r="D76" s="28" t="s">
        <v>33</v>
      </c>
    </row>
    <row r="77" spans="1:4" x14ac:dyDescent="0.25">
      <c r="A77" s="28" t="s">
        <v>182</v>
      </c>
      <c r="B77" s="28" t="s">
        <v>183</v>
      </c>
      <c r="C77" s="28" t="s">
        <v>36</v>
      </c>
      <c r="D77" s="28" t="s">
        <v>41</v>
      </c>
    </row>
    <row r="78" spans="1:4" x14ac:dyDescent="0.25">
      <c r="A78" s="28" t="s">
        <v>184</v>
      </c>
      <c r="B78" s="28" t="s">
        <v>185</v>
      </c>
      <c r="C78" s="28" t="s">
        <v>40</v>
      </c>
      <c r="D78" s="28" t="s">
        <v>29</v>
      </c>
    </row>
    <row r="79" spans="1:4" x14ac:dyDescent="0.25">
      <c r="A79" s="28" t="s">
        <v>186</v>
      </c>
      <c r="B79" s="28" t="s">
        <v>187</v>
      </c>
      <c r="C79" s="28" t="s">
        <v>28</v>
      </c>
      <c r="D79" s="28" t="s">
        <v>41</v>
      </c>
    </row>
    <row r="80" spans="1:4" x14ac:dyDescent="0.25">
      <c r="A80" s="28" t="s">
        <v>188</v>
      </c>
      <c r="B80" s="28" t="s">
        <v>189</v>
      </c>
      <c r="C80" s="28" t="s">
        <v>40</v>
      </c>
      <c r="D80" s="28" t="s">
        <v>29</v>
      </c>
    </row>
    <row r="81" spans="1:4" x14ac:dyDescent="0.25">
      <c r="A81" s="28" t="s">
        <v>190</v>
      </c>
      <c r="B81" s="28" t="s">
        <v>191</v>
      </c>
      <c r="C81" s="28" t="s">
        <v>28</v>
      </c>
      <c r="D81" s="28" t="s">
        <v>41</v>
      </c>
    </row>
    <row r="82" spans="1:4" x14ac:dyDescent="0.25">
      <c r="A82" s="28" t="s">
        <v>192</v>
      </c>
      <c r="B82" s="28" t="s">
        <v>193</v>
      </c>
      <c r="C82" s="28" t="s">
        <v>53</v>
      </c>
      <c r="D82" s="28" t="s">
        <v>29</v>
      </c>
    </row>
    <row r="83" spans="1:4" x14ac:dyDescent="0.25">
      <c r="A83" s="28" t="s">
        <v>194</v>
      </c>
      <c r="B83" s="28" t="s">
        <v>195</v>
      </c>
      <c r="C83" s="28" t="s">
        <v>28</v>
      </c>
      <c r="D83" s="29" t="s">
        <v>29</v>
      </c>
    </row>
    <row r="84" spans="1:4" x14ac:dyDescent="0.25">
      <c r="A84" s="28" t="s">
        <v>196</v>
      </c>
      <c r="B84" s="28" t="s">
        <v>197</v>
      </c>
      <c r="C84" s="28" t="s">
        <v>53</v>
      </c>
      <c r="D84" s="28" t="s">
        <v>29</v>
      </c>
    </row>
    <row r="85" spans="1:4" x14ac:dyDescent="0.25">
      <c r="A85" s="28" t="s">
        <v>198</v>
      </c>
      <c r="B85" s="28" t="s">
        <v>199</v>
      </c>
      <c r="C85" s="28" t="s">
        <v>28</v>
      </c>
      <c r="D85" s="28" t="s">
        <v>37</v>
      </c>
    </row>
    <row r="86" spans="1:4" x14ac:dyDescent="0.25">
      <c r="A86" s="28" t="s">
        <v>200</v>
      </c>
      <c r="B86" s="28" t="s">
        <v>201</v>
      </c>
      <c r="C86" s="28" t="s">
        <v>40</v>
      </c>
      <c r="D86" s="28" t="s">
        <v>29</v>
      </c>
    </row>
    <row r="87" spans="1:4" x14ac:dyDescent="0.25">
      <c r="A87" s="28" t="s">
        <v>202</v>
      </c>
      <c r="B87" s="28" t="s">
        <v>203</v>
      </c>
      <c r="C87" s="28" t="s">
        <v>28</v>
      </c>
      <c r="D87" s="28" t="s">
        <v>37</v>
      </c>
    </row>
    <row r="88" spans="1:4" x14ac:dyDescent="0.25">
      <c r="A88" s="28" t="s">
        <v>204</v>
      </c>
      <c r="B88" s="28" t="s">
        <v>205</v>
      </c>
      <c r="C88" s="28" t="s">
        <v>40</v>
      </c>
      <c r="D88" s="28" t="s">
        <v>29</v>
      </c>
    </row>
    <row r="89" spans="1:4" x14ac:dyDescent="0.25">
      <c r="A89" s="28" t="s">
        <v>12</v>
      </c>
      <c r="B89" s="28" t="s">
        <v>206</v>
      </c>
      <c r="C89" s="28" t="s">
        <v>53</v>
      </c>
      <c r="D89" s="29" t="s">
        <v>41</v>
      </c>
    </row>
    <row r="90" spans="1:4" x14ac:dyDescent="0.25">
      <c r="A90" s="28" t="s">
        <v>207</v>
      </c>
      <c r="B90" s="28" t="s">
        <v>208</v>
      </c>
      <c r="C90" s="28" t="s">
        <v>40</v>
      </c>
      <c r="D90" s="28" t="s">
        <v>29</v>
      </c>
    </row>
    <row r="91" spans="1:4" x14ac:dyDescent="0.25">
      <c r="A91" s="28" t="s">
        <v>19</v>
      </c>
      <c r="B91" s="28" t="s">
        <v>209</v>
      </c>
      <c r="C91" s="28" t="s">
        <v>32</v>
      </c>
      <c r="D91" s="28" t="s">
        <v>37</v>
      </c>
    </row>
    <row r="92" spans="1:4" x14ac:dyDescent="0.25">
      <c r="A92" s="28" t="s">
        <v>210</v>
      </c>
      <c r="B92" s="28" t="s">
        <v>211</v>
      </c>
      <c r="C92" s="28" t="s">
        <v>40</v>
      </c>
      <c r="D92" s="28" t="s">
        <v>29</v>
      </c>
    </row>
    <row r="93" spans="1:4" x14ac:dyDescent="0.25">
      <c r="A93" s="28" t="s">
        <v>212</v>
      </c>
      <c r="B93" s="28" t="s">
        <v>213</v>
      </c>
      <c r="C93" s="28" t="s">
        <v>46</v>
      </c>
      <c r="D93" s="28" t="s">
        <v>37</v>
      </c>
    </row>
    <row r="94" spans="1:4" x14ac:dyDescent="0.25">
      <c r="A94" s="28" t="s">
        <v>214</v>
      </c>
      <c r="B94" s="28" t="s">
        <v>215</v>
      </c>
      <c r="C94" s="28" t="s">
        <v>46</v>
      </c>
      <c r="D94" s="28" t="s">
        <v>41</v>
      </c>
    </row>
    <row r="95" spans="1:4" x14ac:dyDescent="0.25">
      <c r="A95" s="28" t="s">
        <v>216</v>
      </c>
      <c r="B95" s="28" t="s">
        <v>217</v>
      </c>
      <c r="C95" s="28" t="s">
        <v>40</v>
      </c>
      <c r="D95" s="28" t="s">
        <v>29</v>
      </c>
    </row>
    <row r="96" spans="1:4" x14ac:dyDescent="0.25">
      <c r="A96" s="28" t="s">
        <v>218</v>
      </c>
      <c r="B96" s="28" t="s">
        <v>219</v>
      </c>
      <c r="C96" s="28" t="s">
        <v>46</v>
      </c>
      <c r="D96" s="28" t="s">
        <v>29</v>
      </c>
    </row>
    <row r="97" spans="1:4" x14ac:dyDescent="0.25">
      <c r="A97" s="28" t="s">
        <v>220</v>
      </c>
      <c r="B97" s="28" t="s">
        <v>221</v>
      </c>
      <c r="C97" s="28" t="s">
        <v>40</v>
      </c>
      <c r="D97" s="28" t="s">
        <v>29</v>
      </c>
    </row>
    <row r="98" spans="1:4" x14ac:dyDescent="0.25">
      <c r="A98" s="28" t="s">
        <v>222</v>
      </c>
      <c r="B98" s="28" t="s">
        <v>223</v>
      </c>
      <c r="C98" s="28" t="s">
        <v>28</v>
      </c>
      <c r="D98" s="28" t="s">
        <v>41</v>
      </c>
    </row>
    <row r="99" spans="1:4" x14ac:dyDescent="0.25">
      <c r="A99" s="28" t="s">
        <v>224</v>
      </c>
      <c r="B99" s="28" t="s">
        <v>225</v>
      </c>
      <c r="C99" s="28" t="s">
        <v>46</v>
      </c>
      <c r="D99" s="29" t="s">
        <v>37</v>
      </c>
    </row>
    <row r="100" spans="1:4" x14ac:dyDescent="0.25">
      <c r="A100" s="28" t="s">
        <v>20</v>
      </c>
      <c r="B100" s="28" t="s">
        <v>226</v>
      </c>
      <c r="C100" s="28" t="s">
        <v>53</v>
      </c>
      <c r="D100" s="28" t="s">
        <v>29</v>
      </c>
    </row>
    <row r="101" spans="1:4" x14ac:dyDescent="0.25">
      <c r="A101" s="28" t="s">
        <v>13</v>
      </c>
      <c r="B101" s="28" t="s">
        <v>227</v>
      </c>
      <c r="C101" s="28" t="s">
        <v>40</v>
      </c>
      <c r="D101" s="28" t="s">
        <v>41</v>
      </c>
    </row>
    <row r="102" spans="1:4" x14ac:dyDescent="0.25">
      <c r="A102" s="28" t="s">
        <v>228</v>
      </c>
      <c r="B102" s="28" t="s">
        <v>229</v>
      </c>
      <c r="C102" s="28" t="s">
        <v>36</v>
      </c>
      <c r="D102" s="28" t="s">
        <v>37</v>
      </c>
    </row>
    <row r="103" spans="1:4" x14ac:dyDescent="0.25">
      <c r="A103" s="28" t="s">
        <v>561</v>
      </c>
      <c r="B103" s="28" t="s">
        <v>230</v>
      </c>
      <c r="C103" s="28" t="s">
        <v>40</v>
      </c>
      <c r="D103" s="28" t="s">
        <v>37</v>
      </c>
    </row>
    <row r="104" spans="1:4" x14ac:dyDescent="0.25">
      <c r="A104" s="28" t="s">
        <v>231</v>
      </c>
      <c r="B104" s="28" t="s">
        <v>232</v>
      </c>
      <c r="C104" s="28" t="s">
        <v>53</v>
      </c>
      <c r="D104" s="28" t="s">
        <v>37</v>
      </c>
    </row>
    <row r="105" spans="1:4" x14ac:dyDescent="0.25">
      <c r="A105" s="28" t="s">
        <v>233</v>
      </c>
      <c r="B105" s="28" t="s">
        <v>234</v>
      </c>
      <c r="C105" s="28" t="s">
        <v>53</v>
      </c>
      <c r="D105" s="28" t="s">
        <v>37</v>
      </c>
    </row>
    <row r="106" spans="1:4" x14ac:dyDescent="0.25">
      <c r="A106" s="28" t="s">
        <v>235</v>
      </c>
      <c r="B106" s="28" t="s">
        <v>236</v>
      </c>
      <c r="C106" s="28" t="s">
        <v>28</v>
      </c>
      <c r="D106" s="28" t="s">
        <v>29</v>
      </c>
    </row>
    <row r="107" spans="1:4" x14ac:dyDescent="0.25">
      <c r="A107" s="28" t="s">
        <v>575</v>
      </c>
      <c r="B107" s="28" t="s">
        <v>237</v>
      </c>
      <c r="C107" s="28" t="s">
        <v>53</v>
      </c>
      <c r="D107" s="28" t="s">
        <v>29</v>
      </c>
    </row>
    <row r="108" spans="1:4" x14ac:dyDescent="0.25">
      <c r="A108" s="28" t="s">
        <v>238</v>
      </c>
      <c r="B108" s="28" t="s">
        <v>239</v>
      </c>
      <c r="C108" s="28" t="s">
        <v>46</v>
      </c>
      <c r="D108" s="28" t="s">
        <v>29</v>
      </c>
    </row>
    <row r="109" spans="1:4" x14ac:dyDescent="0.25">
      <c r="A109" s="28" t="s">
        <v>562</v>
      </c>
      <c r="B109" s="28" t="s">
        <v>240</v>
      </c>
      <c r="C109" s="28" t="s">
        <v>53</v>
      </c>
      <c r="D109" s="28" t="s">
        <v>37</v>
      </c>
    </row>
    <row r="110" spans="1:4" x14ac:dyDescent="0.25">
      <c r="A110" s="28" t="s">
        <v>241</v>
      </c>
      <c r="B110" s="28" t="s">
        <v>242</v>
      </c>
      <c r="C110" s="28" t="s">
        <v>46</v>
      </c>
      <c r="D110" s="28" t="s">
        <v>37</v>
      </c>
    </row>
    <row r="111" spans="1:4" x14ac:dyDescent="0.25">
      <c r="A111" s="28" t="s">
        <v>243</v>
      </c>
      <c r="B111" s="28" t="s">
        <v>244</v>
      </c>
      <c r="C111" s="28" t="s">
        <v>36</v>
      </c>
      <c r="D111" s="28" t="s">
        <v>33</v>
      </c>
    </row>
    <row r="112" spans="1:4" x14ac:dyDescent="0.25">
      <c r="A112" s="28" t="s">
        <v>245</v>
      </c>
      <c r="B112" s="28" t="s">
        <v>246</v>
      </c>
      <c r="C112" s="28" t="s">
        <v>46</v>
      </c>
      <c r="D112" s="28" t="s">
        <v>41</v>
      </c>
    </row>
    <row r="113" spans="1:4" x14ac:dyDescent="0.25">
      <c r="A113" s="28" t="s">
        <v>247</v>
      </c>
      <c r="B113" s="28" t="s">
        <v>248</v>
      </c>
      <c r="C113" s="28" t="s">
        <v>28</v>
      </c>
      <c r="D113" s="28" t="s">
        <v>41</v>
      </c>
    </row>
    <row r="114" spans="1:4" x14ac:dyDescent="0.25">
      <c r="A114" s="28" t="s">
        <v>249</v>
      </c>
      <c r="B114" s="28" t="s">
        <v>250</v>
      </c>
      <c r="C114" s="28" t="s">
        <v>40</v>
      </c>
      <c r="D114" s="28" t="s">
        <v>29</v>
      </c>
    </row>
    <row r="115" spans="1:4" x14ac:dyDescent="0.25">
      <c r="A115" s="28" t="s">
        <v>251</v>
      </c>
      <c r="B115" s="28" t="s">
        <v>252</v>
      </c>
      <c r="C115" s="28" t="s">
        <v>32</v>
      </c>
      <c r="D115" s="28" t="s">
        <v>37</v>
      </c>
    </row>
    <row r="116" spans="1:4" x14ac:dyDescent="0.25">
      <c r="A116" s="28" t="s">
        <v>253</v>
      </c>
      <c r="B116" s="28" t="s">
        <v>254</v>
      </c>
      <c r="C116" s="28" t="s">
        <v>36</v>
      </c>
      <c r="D116" s="28" t="s">
        <v>37</v>
      </c>
    </row>
    <row r="117" spans="1:4" x14ac:dyDescent="0.25">
      <c r="A117" s="28" t="s">
        <v>255</v>
      </c>
      <c r="B117" s="28" t="s">
        <v>256</v>
      </c>
      <c r="C117" s="28" t="s">
        <v>40</v>
      </c>
      <c r="D117" s="28" t="s">
        <v>29</v>
      </c>
    </row>
    <row r="118" spans="1:4" x14ac:dyDescent="0.25">
      <c r="A118" s="28" t="s">
        <v>257</v>
      </c>
      <c r="B118" s="28" t="s">
        <v>258</v>
      </c>
      <c r="C118" s="28" t="s">
        <v>40</v>
      </c>
      <c r="D118" s="28" t="s">
        <v>29</v>
      </c>
    </row>
    <row r="119" spans="1:4" x14ac:dyDescent="0.25">
      <c r="A119" s="28" t="s">
        <v>259</v>
      </c>
      <c r="B119" s="28" t="s">
        <v>260</v>
      </c>
      <c r="C119" s="28" t="s">
        <v>40</v>
      </c>
      <c r="D119" s="28" t="s">
        <v>29</v>
      </c>
    </row>
    <row r="120" spans="1:4" x14ac:dyDescent="0.25">
      <c r="A120" s="28" t="s">
        <v>261</v>
      </c>
      <c r="B120" s="28" t="s">
        <v>262</v>
      </c>
      <c r="C120" s="28" t="s">
        <v>53</v>
      </c>
      <c r="D120" s="28" t="s">
        <v>29</v>
      </c>
    </row>
    <row r="121" spans="1:4" x14ac:dyDescent="0.25">
      <c r="A121" s="28" t="s">
        <v>263</v>
      </c>
      <c r="B121" s="28" t="s">
        <v>264</v>
      </c>
      <c r="C121" s="28" t="s">
        <v>28</v>
      </c>
      <c r="D121" s="28" t="s">
        <v>29</v>
      </c>
    </row>
    <row r="122" spans="1:4" x14ac:dyDescent="0.25">
      <c r="A122" s="28" t="s">
        <v>265</v>
      </c>
      <c r="B122" s="28" t="s">
        <v>266</v>
      </c>
      <c r="C122" s="28" t="s">
        <v>46</v>
      </c>
      <c r="D122" s="28" t="s">
        <v>37</v>
      </c>
    </row>
    <row r="123" spans="1:4" x14ac:dyDescent="0.25">
      <c r="A123" s="28" t="s">
        <v>267</v>
      </c>
      <c r="B123" s="28" t="s">
        <v>268</v>
      </c>
      <c r="C123" s="28" t="s">
        <v>40</v>
      </c>
      <c r="D123" s="28" t="s">
        <v>29</v>
      </c>
    </row>
    <row r="124" spans="1:4" x14ac:dyDescent="0.25">
      <c r="A124" s="28" t="s">
        <v>269</v>
      </c>
      <c r="B124" s="28" t="s">
        <v>270</v>
      </c>
      <c r="C124" s="28" t="s">
        <v>40</v>
      </c>
      <c r="D124" s="28" t="s">
        <v>41</v>
      </c>
    </row>
    <row r="125" spans="1:4" x14ac:dyDescent="0.25">
      <c r="A125" s="28" t="s">
        <v>271</v>
      </c>
      <c r="B125" s="28" t="s">
        <v>272</v>
      </c>
      <c r="C125" s="28" t="s">
        <v>36</v>
      </c>
      <c r="D125" s="28" t="s">
        <v>33</v>
      </c>
    </row>
    <row r="126" spans="1:4" x14ac:dyDescent="0.25">
      <c r="A126" s="28" t="s">
        <v>273</v>
      </c>
      <c r="B126" s="28" t="s">
        <v>274</v>
      </c>
      <c r="C126" s="28" t="s">
        <v>32</v>
      </c>
      <c r="D126" s="28" t="s">
        <v>41</v>
      </c>
    </row>
    <row r="127" spans="1:4" x14ac:dyDescent="0.25">
      <c r="A127" s="28" t="s">
        <v>275</v>
      </c>
      <c r="B127" s="28" t="s">
        <v>276</v>
      </c>
      <c r="C127" s="28" t="s">
        <v>28</v>
      </c>
      <c r="D127" s="28" t="s">
        <v>41</v>
      </c>
    </row>
    <row r="128" spans="1:4" x14ac:dyDescent="0.25">
      <c r="A128" s="28" t="s">
        <v>277</v>
      </c>
      <c r="B128" s="28" t="s">
        <v>278</v>
      </c>
      <c r="C128" s="28" t="s">
        <v>53</v>
      </c>
      <c r="D128" s="28" t="s">
        <v>41</v>
      </c>
    </row>
    <row r="129" spans="1:4" x14ac:dyDescent="0.25">
      <c r="A129" s="28" t="s">
        <v>279</v>
      </c>
      <c r="B129" s="28" t="s">
        <v>280</v>
      </c>
      <c r="C129" s="28" t="s">
        <v>40</v>
      </c>
      <c r="D129" s="28" t="s">
        <v>41</v>
      </c>
    </row>
    <row r="130" spans="1:4" x14ac:dyDescent="0.25">
      <c r="A130" s="28" t="s">
        <v>281</v>
      </c>
      <c r="B130" s="28" t="s">
        <v>282</v>
      </c>
      <c r="C130" s="28" t="s">
        <v>36</v>
      </c>
      <c r="D130" s="28" t="s">
        <v>33</v>
      </c>
    </row>
    <row r="131" spans="1:4" x14ac:dyDescent="0.25">
      <c r="A131" s="28" t="s">
        <v>283</v>
      </c>
      <c r="B131" s="28" t="s">
        <v>284</v>
      </c>
      <c r="C131" s="28" t="s">
        <v>46</v>
      </c>
      <c r="D131" s="28" t="s">
        <v>29</v>
      </c>
    </row>
    <row r="132" spans="1:4" x14ac:dyDescent="0.25">
      <c r="A132" s="28" t="s">
        <v>285</v>
      </c>
      <c r="B132" s="28" t="s">
        <v>286</v>
      </c>
      <c r="C132" s="28" t="s">
        <v>53</v>
      </c>
      <c r="D132" s="28" t="s">
        <v>37</v>
      </c>
    </row>
    <row r="133" spans="1:4" x14ac:dyDescent="0.25">
      <c r="A133" s="28" t="s">
        <v>287</v>
      </c>
      <c r="B133" s="28" t="s">
        <v>288</v>
      </c>
      <c r="C133" s="28" t="s">
        <v>40</v>
      </c>
      <c r="D133" s="28" t="s">
        <v>41</v>
      </c>
    </row>
    <row r="134" spans="1:4" x14ac:dyDescent="0.25">
      <c r="A134" s="28" t="s">
        <v>289</v>
      </c>
      <c r="B134" s="28" t="s">
        <v>290</v>
      </c>
      <c r="C134" s="28" t="s">
        <v>53</v>
      </c>
      <c r="D134" s="28" t="s">
        <v>37</v>
      </c>
    </row>
    <row r="135" spans="1:4" x14ac:dyDescent="0.25">
      <c r="A135" s="28" t="s">
        <v>291</v>
      </c>
      <c r="B135" s="28" t="s">
        <v>292</v>
      </c>
      <c r="C135" s="28" t="s">
        <v>53</v>
      </c>
      <c r="D135" s="28" t="s">
        <v>29</v>
      </c>
    </row>
    <row r="136" spans="1:4" x14ac:dyDescent="0.25">
      <c r="A136" s="28" t="s">
        <v>293</v>
      </c>
      <c r="B136" s="28" t="s">
        <v>294</v>
      </c>
      <c r="C136" s="28" t="s">
        <v>36</v>
      </c>
      <c r="D136" s="28" t="s">
        <v>33</v>
      </c>
    </row>
    <row r="137" spans="1:4" x14ac:dyDescent="0.25">
      <c r="A137" s="28" t="s">
        <v>295</v>
      </c>
      <c r="B137" s="28" t="s">
        <v>296</v>
      </c>
      <c r="C137" s="28" t="s">
        <v>36</v>
      </c>
      <c r="D137" s="28" t="s">
        <v>37</v>
      </c>
    </row>
    <row r="138" spans="1:4" x14ac:dyDescent="0.25">
      <c r="A138" s="28" t="s">
        <v>297</v>
      </c>
      <c r="B138" s="28" t="s">
        <v>298</v>
      </c>
      <c r="C138" s="28" t="s">
        <v>36</v>
      </c>
      <c r="D138" s="28" t="s">
        <v>41</v>
      </c>
    </row>
    <row r="139" spans="1:4" x14ac:dyDescent="0.25">
      <c r="A139" s="28" t="s">
        <v>299</v>
      </c>
      <c r="B139" s="28" t="s">
        <v>300</v>
      </c>
      <c r="C139" s="28" t="s">
        <v>36</v>
      </c>
      <c r="D139" s="28" t="s">
        <v>33</v>
      </c>
    </row>
    <row r="140" spans="1:4" x14ac:dyDescent="0.25">
      <c r="A140" s="28" t="s">
        <v>301</v>
      </c>
      <c r="B140" s="28" t="s">
        <v>302</v>
      </c>
      <c r="C140" s="28" t="s">
        <v>53</v>
      </c>
      <c r="D140" s="28" t="s">
        <v>41</v>
      </c>
    </row>
    <row r="141" spans="1:4" x14ac:dyDescent="0.25">
      <c r="A141" s="28" t="s">
        <v>303</v>
      </c>
      <c r="B141" s="28" t="s">
        <v>304</v>
      </c>
      <c r="C141" s="28" t="s">
        <v>36</v>
      </c>
      <c r="D141" s="28" t="s">
        <v>41</v>
      </c>
    </row>
    <row r="142" spans="1:4" x14ac:dyDescent="0.25">
      <c r="A142" s="28" t="s">
        <v>305</v>
      </c>
      <c r="B142" s="28" t="s">
        <v>306</v>
      </c>
      <c r="C142" s="28" t="s">
        <v>53</v>
      </c>
      <c r="D142" s="28" t="s">
        <v>29</v>
      </c>
    </row>
    <row r="143" spans="1:4" x14ac:dyDescent="0.25">
      <c r="A143" s="28" t="s">
        <v>307</v>
      </c>
      <c r="B143" s="28" t="s">
        <v>308</v>
      </c>
      <c r="C143" s="28" t="s">
        <v>36</v>
      </c>
      <c r="D143" s="28" t="s">
        <v>33</v>
      </c>
    </row>
    <row r="144" spans="1:4" x14ac:dyDescent="0.25">
      <c r="A144" s="28" t="s">
        <v>309</v>
      </c>
      <c r="B144" s="28" t="s">
        <v>310</v>
      </c>
      <c r="C144" s="28" t="s">
        <v>36</v>
      </c>
      <c r="D144" s="28" t="s">
        <v>37</v>
      </c>
    </row>
    <row r="145" spans="1:4" x14ac:dyDescent="0.25">
      <c r="A145" s="28" t="s">
        <v>311</v>
      </c>
      <c r="B145" s="28" t="s">
        <v>312</v>
      </c>
      <c r="C145" s="28" t="s">
        <v>28</v>
      </c>
      <c r="D145" s="28" t="s">
        <v>37</v>
      </c>
    </row>
    <row r="146" spans="1:4" x14ac:dyDescent="0.25">
      <c r="A146" s="28" t="s">
        <v>313</v>
      </c>
      <c r="B146" s="28" t="s">
        <v>314</v>
      </c>
      <c r="C146" s="28" t="s">
        <v>40</v>
      </c>
      <c r="D146" s="28" t="s">
        <v>29</v>
      </c>
    </row>
    <row r="147" spans="1:4" x14ac:dyDescent="0.25">
      <c r="A147" s="28" t="s">
        <v>315</v>
      </c>
      <c r="B147" s="28" t="s">
        <v>316</v>
      </c>
      <c r="C147" s="28" t="s">
        <v>40</v>
      </c>
      <c r="D147" s="28" t="s">
        <v>29</v>
      </c>
    </row>
    <row r="148" spans="1:4" x14ac:dyDescent="0.25">
      <c r="A148" s="28" t="s">
        <v>317</v>
      </c>
      <c r="B148" s="28" t="s">
        <v>318</v>
      </c>
      <c r="C148" s="28" t="s">
        <v>32</v>
      </c>
      <c r="D148" s="28" t="s">
        <v>37</v>
      </c>
    </row>
    <row r="149" spans="1:4" x14ac:dyDescent="0.25">
      <c r="A149" s="28" t="s">
        <v>319</v>
      </c>
      <c r="B149" s="28" t="s">
        <v>320</v>
      </c>
      <c r="C149" s="28" t="s">
        <v>53</v>
      </c>
      <c r="D149" s="28" t="s">
        <v>29</v>
      </c>
    </row>
    <row r="150" spans="1:4" x14ac:dyDescent="0.25">
      <c r="A150" s="28" t="s">
        <v>321</v>
      </c>
      <c r="B150" s="28" t="s">
        <v>322</v>
      </c>
      <c r="C150" s="28" t="s">
        <v>53</v>
      </c>
      <c r="D150" s="28" t="s">
        <v>29</v>
      </c>
    </row>
    <row r="151" spans="1:4" x14ac:dyDescent="0.25">
      <c r="A151" s="28" t="s">
        <v>323</v>
      </c>
      <c r="B151" s="28" t="s">
        <v>324</v>
      </c>
      <c r="C151" s="28" t="s">
        <v>46</v>
      </c>
      <c r="D151" s="28" t="s">
        <v>29</v>
      </c>
    </row>
    <row r="152" spans="1:4" x14ac:dyDescent="0.25">
      <c r="A152" s="28" t="s">
        <v>325</v>
      </c>
      <c r="B152" s="28" t="s">
        <v>326</v>
      </c>
      <c r="C152" s="28" t="s">
        <v>32</v>
      </c>
      <c r="D152" s="28" t="s">
        <v>37</v>
      </c>
    </row>
    <row r="153" spans="1:4" x14ac:dyDescent="0.25">
      <c r="A153" s="28" t="s">
        <v>327</v>
      </c>
      <c r="B153" s="28" t="s">
        <v>328</v>
      </c>
      <c r="C153" s="28" t="s">
        <v>28</v>
      </c>
      <c r="D153" s="28" t="s">
        <v>29</v>
      </c>
    </row>
    <row r="154" spans="1:4" x14ac:dyDescent="0.25">
      <c r="A154" s="28" t="s">
        <v>22</v>
      </c>
      <c r="B154" s="28" t="s">
        <v>329</v>
      </c>
      <c r="C154" s="28" t="s">
        <v>28</v>
      </c>
      <c r="D154" s="28" t="s">
        <v>41</v>
      </c>
    </row>
    <row r="155" spans="1:4" x14ac:dyDescent="0.25">
      <c r="A155" s="28" t="s">
        <v>330</v>
      </c>
      <c r="B155" s="28" t="s">
        <v>331</v>
      </c>
      <c r="C155" s="28" t="s">
        <v>53</v>
      </c>
      <c r="D155" s="28" t="s">
        <v>37</v>
      </c>
    </row>
    <row r="156" spans="1:4" x14ac:dyDescent="0.25">
      <c r="A156" s="28" t="s">
        <v>332</v>
      </c>
      <c r="B156" s="28" t="s">
        <v>333</v>
      </c>
      <c r="C156" s="28" t="s">
        <v>53</v>
      </c>
      <c r="D156" s="28" t="s">
        <v>41</v>
      </c>
    </row>
    <row r="157" spans="1:4" x14ac:dyDescent="0.25">
      <c r="A157" s="28" t="s">
        <v>334</v>
      </c>
      <c r="B157" s="28" t="s">
        <v>335</v>
      </c>
      <c r="C157" s="28" t="s">
        <v>53</v>
      </c>
      <c r="D157" s="28" t="s">
        <v>37</v>
      </c>
    </row>
    <row r="158" spans="1:4" x14ac:dyDescent="0.25">
      <c r="A158" s="28" t="s">
        <v>336</v>
      </c>
      <c r="B158" s="28" t="s">
        <v>337</v>
      </c>
      <c r="C158" s="28" t="s">
        <v>40</v>
      </c>
      <c r="D158" s="28" t="s">
        <v>29</v>
      </c>
    </row>
    <row r="159" spans="1:4" x14ac:dyDescent="0.25">
      <c r="A159" s="28" t="s">
        <v>338</v>
      </c>
      <c r="B159" s="28" t="s">
        <v>339</v>
      </c>
      <c r="C159" s="28" t="s">
        <v>28</v>
      </c>
      <c r="D159" s="28" t="s">
        <v>29</v>
      </c>
    </row>
    <row r="160" spans="1:4" x14ac:dyDescent="0.25">
      <c r="A160" s="28" t="s">
        <v>567</v>
      </c>
      <c r="B160" s="28" t="s">
        <v>340</v>
      </c>
      <c r="C160" s="28" t="s">
        <v>53</v>
      </c>
      <c r="D160" s="28" t="s">
        <v>33</v>
      </c>
    </row>
    <row r="161" spans="1:4" x14ac:dyDescent="0.25">
      <c r="A161" s="28" t="s">
        <v>341</v>
      </c>
      <c r="B161" s="28" t="s">
        <v>342</v>
      </c>
      <c r="C161" s="28" t="s">
        <v>40</v>
      </c>
      <c r="D161" s="28" t="s">
        <v>29</v>
      </c>
    </row>
    <row r="162" spans="1:4" x14ac:dyDescent="0.25">
      <c r="A162" s="28" t="s">
        <v>343</v>
      </c>
      <c r="B162" s="28" t="s">
        <v>344</v>
      </c>
      <c r="C162" s="28" t="s">
        <v>28</v>
      </c>
      <c r="D162" s="28" t="s">
        <v>41</v>
      </c>
    </row>
    <row r="163" spans="1:4" x14ac:dyDescent="0.25">
      <c r="A163" s="28" t="s">
        <v>345</v>
      </c>
      <c r="B163" s="28" t="s">
        <v>346</v>
      </c>
      <c r="C163" s="28" t="s">
        <v>46</v>
      </c>
      <c r="D163" s="29" t="s">
        <v>41</v>
      </c>
    </row>
    <row r="164" spans="1:4" x14ac:dyDescent="0.25">
      <c r="A164" s="28" t="s">
        <v>347</v>
      </c>
      <c r="B164" s="28" t="s">
        <v>348</v>
      </c>
      <c r="C164" s="28" t="s">
        <v>53</v>
      </c>
      <c r="D164" s="28" t="s">
        <v>29</v>
      </c>
    </row>
    <row r="165" spans="1:4" x14ac:dyDescent="0.25">
      <c r="A165" s="28" t="s">
        <v>349</v>
      </c>
      <c r="B165" s="28" t="s">
        <v>350</v>
      </c>
      <c r="C165" s="28" t="s">
        <v>46</v>
      </c>
      <c r="D165" s="28" t="s">
        <v>29</v>
      </c>
    </row>
    <row r="166" spans="1:4" x14ac:dyDescent="0.25">
      <c r="A166" s="28" t="s">
        <v>351</v>
      </c>
      <c r="B166" s="28" t="s">
        <v>352</v>
      </c>
      <c r="C166" s="28" t="s">
        <v>40</v>
      </c>
      <c r="D166" s="28" t="s">
        <v>29</v>
      </c>
    </row>
    <row r="167" spans="1:4" x14ac:dyDescent="0.25">
      <c r="A167" s="28" t="s">
        <v>353</v>
      </c>
      <c r="B167" s="28" t="s">
        <v>354</v>
      </c>
      <c r="C167" s="28" t="s">
        <v>40</v>
      </c>
      <c r="D167" s="28" t="s">
        <v>41</v>
      </c>
    </row>
    <row r="168" spans="1:4" x14ac:dyDescent="0.25">
      <c r="A168" s="28" t="s">
        <v>355</v>
      </c>
      <c r="B168" s="28" t="s">
        <v>356</v>
      </c>
      <c r="C168" s="28" t="s">
        <v>36</v>
      </c>
      <c r="D168" s="28" t="s">
        <v>33</v>
      </c>
    </row>
    <row r="169" spans="1:4" x14ac:dyDescent="0.25">
      <c r="A169" s="28" t="s">
        <v>357</v>
      </c>
      <c r="B169" s="28" t="s">
        <v>358</v>
      </c>
      <c r="C169" s="28" t="s">
        <v>46</v>
      </c>
      <c r="D169" s="28" t="s">
        <v>29</v>
      </c>
    </row>
    <row r="170" spans="1:4" x14ac:dyDescent="0.25">
      <c r="A170" s="28" t="s">
        <v>359</v>
      </c>
      <c r="B170" s="28" t="s">
        <v>360</v>
      </c>
      <c r="C170" s="28" t="s">
        <v>36</v>
      </c>
      <c r="D170" s="28" t="s">
        <v>33</v>
      </c>
    </row>
    <row r="171" spans="1:4" x14ac:dyDescent="0.25">
      <c r="A171" s="28" t="s">
        <v>361</v>
      </c>
      <c r="B171" s="28" t="s">
        <v>362</v>
      </c>
      <c r="C171" s="28" t="s">
        <v>36</v>
      </c>
      <c r="D171" s="28" t="s">
        <v>37</v>
      </c>
    </row>
    <row r="172" spans="1:4" x14ac:dyDescent="0.25">
      <c r="A172" s="28" t="s">
        <v>363</v>
      </c>
      <c r="B172" s="28" t="s">
        <v>364</v>
      </c>
      <c r="C172" s="28" t="s">
        <v>53</v>
      </c>
      <c r="D172" s="28" t="s">
        <v>29</v>
      </c>
    </row>
    <row r="173" spans="1:4" x14ac:dyDescent="0.25">
      <c r="A173" s="28" t="s">
        <v>365</v>
      </c>
      <c r="B173" s="28" t="s">
        <v>366</v>
      </c>
      <c r="C173" s="28" t="s">
        <v>53</v>
      </c>
      <c r="D173" s="28" t="s">
        <v>37</v>
      </c>
    </row>
    <row r="174" spans="1:4" x14ac:dyDescent="0.25">
      <c r="A174" s="28" t="s">
        <v>367</v>
      </c>
      <c r="B174" s="28" t="s">
        <v>368</v>
      </c>
      <c r="C174" s="28" t="s">
        <v>36</v>
      </c>
      <c r="D174" s="28" t="s">
        <v>33</v>
      </c>
    </row>
    <row r="175" spans="1:4" x14ac:dyDescent="0.25">
      <c r="A175" s="28" t="s">
        <v>369</v>
      </c>
      <c r="B175" s="28" t="s">
        <v>370</v>
      </c>
      <c r="C175" s="28" t="s">
        <v>28</v>
      </c>
      <c r="D175" s="29" t="s">
        <v>41</v>
      </c>
    </row>
    <row r="176" spans="1:4" x14ac:dyDescent="0.25">
      <c r="A176" s="28" t="s">
        <v>371</v>
      </c>
      <c r="B176" s="28" t="s">
        <v>372</v>
      </c>
      <c r="C176" s="28" t="s">
        <v>40</v>
      </c>
      <c r="D176" s="28" t="s">
        <v>29</v>
      </c>
    </row>
    <row r="177" spans="1:4" x14ac:dyDescent="0.25">
      <c r="A177" s="28" t="s">
        <v>373</v>
      </c>
      <c r="B177" s="28" t="s">
        <v>374</v>
      </c>
      <c r="C177" s="28" t="s">
        <v>36</v>
      </c>
      <c r="D177" s="28" t="s">
        <v>33</v>
      </c>
    </row>
    <row r="178" spans="1:4" x14ac:dyDescent="0.25">
      <c r="A178" s="28" t="s">
        <v>375</v>
      </c>
      <c r="B178" s="28" t="s">
        <v>376</v>
      </c>
      <c r="C178" s="28" t="s">
        <v>40</v>
      </c>
      <c r="D178" s="28" t="s">
        <v>41</v>
      </c>
    </row>
    <row r="179" spans="1:4" x14ac:dyDescent="0.25">
      <c r="A179" s="28" t="s">
        <v>377</v>
      </c>
      <c r="B179" s="28" t="s">
        <v>378</v>
      </c>
      <c r="C179" s="28" t="s">
        <v>36</v>
      </c>
      <c r="D179" s="28" t="s">
        <v>33</v>
      </c>
    </row>
    <row r="180" spans="1:4" x14ac:dyDescent="0.25">
      <c r="A180" s="28" t="s">
        <v>379</v>
      </c>
      <c r="B180" s="28" t="s">
        <v>380</v>
      </c>
      <c r="C180" s="28" t="s">
        <v>36</v>
      </c>
      <c r="D180" s="28" t="s">
        <v>37</v>
      </c>
    </row>
    <row r="181" spans="1:4" x14ac:dyDescent="0.25">
      <c r="A181" s="28" t="s">
        <v>381</v>
      </c>
      <c r="B181" s="28" t="s">
        <v>382</v>
      </c>
      <c r="C181" s="28" t="s">
        <v>28</v>
      </c>
      <c r="D181" s="28" t="s">
        <v>41</v>
      </c>
    </row>
    <row r="182" spans="1:4" x14ac:dyDescent="0.25">
      <c r="A182" s="28" t="s">
        <v>383</v>
      </c>
      <c r="B182" s="28" t="s">
        <v>384</v>
      </c>
      <c r="C182" s="28" t="s">
        <v>40</v>
      </c>
      <c r="D182" s="28" t="s">
        <v>29</v>
      </c>
    </row>
    <row r="183" spans="1:4" x14ac:dyDescent="0.25">
      <c r="A183" s="28" t="s">
        <v>385</v>
      </c>
      <c r="B183" s="28" t="s">
        <v>386</v>
      </c>
      <c r="C183" s="28" t="s">
        <v>40</v>
      </c>
      <c r="D183" s="28" t="s">
        <v>29</v>
      </c>
    </row>
    <row r="184" spans="1:4" x14ac:dyDescent="0.25">
      <c r="A184" s="28" t="s">
        <v>387</v>
      </c>
      <c r="B184" s="28" t="s">
        <v>388</v>
      </c>
      <c r="C184" s="28" t="s">
        <v>40</v>
      </c>
      <c r="D184" s="28" t="s">
        <v>29</v>
      </c>
    </row>
    <row r="185" spans="1:4" x14ac:dyDescent="0.25">
      <c r="A185" s="28" t="s">
        <v>389</v>
      </c>
      <c r="B185" s="28" t="s">
        <v>390</v>
      </c>
      <c r="C185" s="28" t="s">
        <v>36</v>
      </c>
      <c r="D185" s="28" t="s">
        <v>37</v>
      </c>
    </row>
    <row r="186" spans="1:4" x14ac:dyDescent="0.25">
      <c r="A186" s="28" t="s">
        <v>391</v>
      </c>
      <c r="B186" s="28" t="s">
        <v>392</v>
      </c>
      <c r="C186" s="28" t="s">
        <v>28</v>
      </c>
      <c r="D186" s="28" t="s">
        <v>29</v>
      </c>
    </row>
    <row r="187" spans="1:4" x14ac:dyDescent="0.25">
      <c r="A187" s="28" t="s">
        <v>393</v>
      </c>
      <c r="B187" s="28" t="s">
        <v>394</v>
      </c>
      <c r="C187" s="28" t="s">
        <v>36</v>
      </c>
      <c r="D187" s="28" t="s">
        <v>29</v>
      </c>
    </row>
    <row r="188" spans="1:4" x14ac:dyDescent="0.25">
      <c r="A188" s="28" t="s">
        <v>395</v>
      </c>
      <c r="B188" s="28" t="s">
        <v>396</v>
      </c>
      <c r="C188" s="28" t="s">
        <v>46</v>
      </c>
      <c r="D188" s="28" t="s">
        <v>33</v>
      </c>
    </row>
    <row r="189" spans="1:4" x14ac:dyDescent="0.25">
      <c r="A189" s="28" t="s">
        <v>397</v>
      </c>
      <c r="B189" s="28" t="s">
        <v>398</v>
      </c>
      <c r="C189" s="28" t="s">
        <v>28</v>
      </c>
      <c r="D189" s="28" t="s">
        <v>29</v>
      </c>
    </row>
    <row r="190" spans="1:4" x14ac:dyDescent="0.25">
      <c r="A190" s="28" t="s">
        <v>399</v>
      </c>
      <c r="B190" s="28" t="s">
        <v>400</v>
      </c>
      <c r="C190" s="28" t="s">
        <v>36</v>
      </c>
      <c r="D190" s="28" t="s">
        <v>33</v>
      </c>
    </row>
    <row r="191" spans="1:4" x14ac:dyDescent="0.25">
      <c r="A191" s="28" t="s">
        <v>401</v>
      </c>
      <c r="B191" s="28" t="s">
        <v>402</v>
      </c>
      <c r="C191" s="28" t="s">
        <v>36</v>
      </c>
      <c r="D191" s="28" t="s">
        <v>33</v>
      </c>
    </row>
    <row r="192" spans="1:4" x14ac:dyDescent="0.25">
      <c r="A192" s="28" t="s">
        <v>403</v>
      </c>
      <c r="B192" s="28" t="s">
        <v>404</v>
      </c>
      <c r="C192" s="28" t="s">
        <v>53</v>
      </c>
      <c r="D192" s="28" t="s">
        <v>41</v>
      </c>
    </row>
    <row r="193" spans="1:4" x14ac:dyDescent="0.25">
      <c r="A193" s="28" t="s">
        <v>405</v>
      </c>
      <c r="B193" s="28" t="s">
        <v>406</v>
      </c>
      <c r="C193" s="28" t="s">
        <v>40</v>
      </c>
      <c r="D193" s="28" t="s">
        <v>37</v>
      </c>
    </row>
    <row r="194" spans="1:4" x14ac:dyDescent="0.25">
      <c r="A194" s="28" t="s">
        <v>407</v>
      </c>
      <c r="B194" s="28" t="s">
        <v>408</v>
      </c>
      <c r="C194" s="28" t="s">
        <v>40</v>
      </c>
      <c r="D194" s="28" t="s">
        <v>41</v>
      </c>
    </row>
    <row r="195" spans="1:4" x14ac:dyDescent="0.25">
      <c r="A195" s="28" t="s">
        <v>409</v>
      </c>
      <c r="B195" s="28" t="s">
        <v>410</v>
      </c>
      <c r="C195" s="28" t="s">
        <v>53</v>
      </c>
      <c r="D195" s="28" t="s">
        <v>37</v>
      </c>
    </row>
    <row r="196" spans="1:4" x14ac:dyDescent="0.25">
      <c r="A196" s="28" t="s">
        <v>411</v>
      </c>
      <c r="B196" s="28" t="s">
        <v>412</v>
      </c>
      <c r="C196" s="28" t="s">
        <v>53</v>
      </c>
      <c r="D196" s="28" t="s">
        <v>41</v>
      </c>
    </row>
    <row r="197" spans="1:4" x14ac:dyDescent="0.25">
      <c r="A197" s="28" t="s">
        <v>413</v>
      </c>
      <c r="B197" s="28" t="s">
        <v>414</v>
      </c>
      <c r="C197" s="28" t="s">
        <v>28</v>
      </c>
      <c r="D197" s="28" t="s">
        <v>29</v>
      </c>
    </row>
    <row r="198" spans="1:4" x14ac:dyDescent="0.25">
      <c r="A198" s="28" t="s">
        <v>415</v>
      </c>
      <c r="B198" s="28" t="s">
        <v>416</v>
      </c>
      <c r="C198" s="28" t="s">
        <v>46</v>
      </c>
      <c r="D198" s="28" t="s">
        <v>37</v>
      </c>
    </row>
    <row r="199" spans="1:4" x14ac:dyDescent="0.25">
      <c r="A199" s="28" t="s">
        <v>563</v>
      </c>
      <c r="B199" s="28" t="s">
        <v>417</v>
      </c>
      <c r="C199" s="28" t="s">
        <v>40</v>
      </c>
      <c r="D199" s="28" t="s">
        <v>41</v>
      </c>
    </row>
    <row r="200" spans="1:4" x14ac:dyDescent="0.25">
      <c r="A200" s="28" t="s">
        <v>418</v>
      </c>
      <c r="B200" s="28" t="s">
        <v>419</v>
      </c>
      <c r="C200" s="28" t="s">
        <v>53</v>
      </c>
      <c r="D200" s="28" t="s">
        <v>41</v>
      </c>
    </row>
    <row r="201" spans="1:4" x14ac:dyDescent="0.25">
      <c r="A201" s="28" t="s">
        <v>420</v>
      </c>
      <c r="B201" s="28" t="s">
        <v>421</v>
      </c>
      <c r="C201" s="28" t="s">
        <v>53</v>
      </c>
      <c r="D201" s="28" t="s">
        <v>29</v>
      </c>
    </row>
    <row r="202" spans="1:4" x14ac:dyDescent="0.25">
      <c r="A202" s="28" t="s">
        <v>422</v>
      </c>
      <c r="B202" s="28" t="s">
        <v>423</v>
      </c>
      <c r="C202" s="28" t="s">
        <v>36</v>
      </c>
      <c r="D202" s="28" t="s">
        <v>37</v>
      </c>
    </row>
    <row r="203" spans="1:4" x14ac:dyDescent="0.25">
      <c r="A203" s="28" t="s">
        <v>424</v>
      </c>
      <c r="B203" s="28" t="s">
        <v>425</v>
      </c>
      <c r="C203" s="28" t="s">
        <v>36</v>
      </c>
      <c r="D203" s="28" t="s">
        <v>33</v>
      </c>
    </row>
    <row r="204" spans="1:4" x14ac:dyDescent="0.25">
      <c r="A204" s="28" t="s">
        <v>426</v>
      </c>
      <c r="B204" s="28" t="s">
        <v>427</v>
      </c>
      <c r="C204" s="28" t="s">
        <v>40</v>
      </c>
      <c r="D204" s="28" t="s">
        <v>37</v>
      </c>
    </row>
    <row r="205" spans="1:4" x14ac:dyDescent="0.25">
      <c r="A205" s="28" t="s">
        <v>428</v>
      </c>
      <c r="B205" s="28" t="s">
        <v>429</v>
      </c>
      <c r="C205" s="28" t="s">
        <v>28</v>
      </c>
      <c r="D205" s="28" t="s">
        <v>29</v>
      </c>
    </row>
    <row r="206" spans="1:4" x14ac:dyDescent="0.25">
      <c r="A206" s="28" t="s">
        <v>430</v>
      </c>
      <c r="B206" s="28" t="s">
        <v>430</v>
      </c>
      <c r="C206" s="28" t="s">
        <v>85</v>
      </c>
      <c r="D206" s="28" t="s">
        <v>29</v>
      </c>
    </row>
    <row r="207" spans="1:4" x14ac:dyDescent="0.25">
      <c r="A207" s="28" t="s">
        <v>431</v>
      </c>
      <c r="B207" s="28" t="s">
        <v>432</v>
      </c>
      <c r="C207" s="28" t="s">
        <v>40</v>
      </c>
      <c r="D207" s="28" t="s">
        <v>37</v>
      </c>
    </row>
    <row r="208" spans="1:4" x14ac:dyDescent="0.25">
      <c r="A208" s="28" t="s">
        <v>433</v>
      </c>
      <c r="B208" s="28" t="s">
        <v>434</v>
      </c>
      <c r="C208" s="28" t="s">
        <v>28</v>
      </c>
      <c r="D208" s="28" t="s">
        <v>41</v>
      </c>
    </row>
    <row r="209" spans="1:4" x14ac:dyDescent="0.25">
      <c r="A209" s="28" t="s">
        <v>435</v>
      </c>
      <c r="B209" s="28" t="s">
        <v>436</v>
      </c>
      <c r="C209" s="28" t="s">
        <v>28</v>
      </c>
      <c r="D209" s="28"/>
    </row>
    <row r="210" spans="1:4" x14ac:dyDescent="0.25">
      <c r="A210" s="28" t="s">
        <v>437</v>
      </c>
      <c r="B210" s="28" t="s">
        <v>438</v>
      </c>
      <c r="C210" s="28" t="s">
        <v>28</v>
      </c>
      <c r="D210" s="28" t="s">
        <v>29</v>
      </c>
    </row>
    <row r="211" spans="1:4" x14ac:dyDescent="0.25">
      <c r="A211" s="28" t="s">
        <v>439</v>
      </c>
      <c r="B211" s="28" t="s">
        <v>440</v>
      </c>
      <c r="C211" s="28" t="s">
        <v>28</v>
      </c>
      <c r="D211" s="28" t="s">
        <v>29</v>
      </c>
    </row>
    <row r="212" spans="1:4" x14ac:dyDescent="0.25">
      <c r="A212" s="28" t="s">
        <v>441</v>
      </c>
      <c r="B212" s="28" t="s">
        <v>442</v>
      </c>
      <c r="C212" s="28" t="s">
        <v>53</v>
      </c>
      <c r="D212" s="28" t="s">
        <v>37</v>
      </c>
    </row>
    <row r="213" spans="1:4" x14ac:dyDescent="0.25">
      <c r="A213" s="28" t="s">
        <v>443</v>
      </c>
      <c r="B213" s="28" t="s">
        <v>444</v>
      </c>
      <c r="C213" s="28" t="s">
        <v>53</v>
      </c>
      <c r="D213" s="28" t="s">
        <v>37</v>
      </c>
    </row>
    <row r="214" spans="1:4" x14ac:dyDescent="0.25">
      <c r="A214" s="28" t="s">
        <v>445</v>
      </c>
      <c r="B214" s="28" t="s">
        <v>446</v>
      </c>
      <c r="C214" s="28" t="s">
        <v>53</v>
      </c>
      <c r="D214" s="28" t="s">
        <v>37</v>
      </c>
    </row>
    <row r="215" spans="1:4" x14ac:dyDescent="0.25">
      <c r="A215" s="28" t="s">
        <v>447</v>
      </c>
      <c r="B215" s="28" t="s">
        <v>448</v>
      </c>
      <c r="C215" s="28" t="s">
        <v>40</v>
      </c>
      <c r="D215" s="28" t="s">
        <v>41</v>
      </c>
    </row>
    <row r="216" spans="1:4" x14ac:dyDescent="0.25">
      <c r="A216" s="28" t="s">
        <v>449</v>
      </c>
      <c r="B216" s="28" t="s">
        <v>450</v>
      </c>
      <c r="C216" s="28" t="s">
        <v>46</v>
      </c>
      <c r="D216" s="28" t="s">
        <v>33</v>
      </c>
    </row>
    <row r="217" spans="1:4" x14ac:dyDescent="0.25">
      <c r="A217" s="28" t="s">
        <v>451</v>
      </c>
      <c r="B217" s="28" t="s">
        <v>452</v>
      </c>
      <c r="C217" s="28" t="s">
        <v>36</v>
      </c>
      <c r="D217" s="28" t="s">
        <v>41</v>
      </c>
    </row>
    <row r="218" spans="1:4" x14ac:dyDescent="0.25">
      <c r="A218" s="28" t="s">
        <v>15</v>
      </c>
      <c r="B218" s="28" t="s">
        <v>453</v>
      </c>
      <c r="C218" s="28" t="s">
        <v>36</v>
      </c>
      <c r="D218" s="29" t="s">
        <v>37</v>
      </c>
    </row>
    <row r="219" spans="1:4" x14ac:dyDescent="0.25">
      <c r="A219" s="28" t="s">
        <v>454</v>
      </c>
      <c r="B219" s="28" t="s">
        <v>455</v>
      </c>
      <c r="C219" s="28" t="s">
        <v>36</v>
      </c>
      <c r="D219" s="28" t="s">
        <v>37</v>
      </c>
    </row>
    <row r="221" spans="1:4" x14ac:dyDescent="0.25">
      <c r="A221" s="7"/>
      <c r="B221" s="4"/>
      <c r="C221" s="2"/>
      <c r="D221" s="2"/>
    </row>
    <row r="222" spans="1:4" x14ac:dyDescent="0.25">
      <c r="A222" s="7"/>
      <c r="B222" s="4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3" x14ac:dyDescent="0.25">
      <c r="A225" s="2"/>
      <c r="B225" s="2"/>
      <c r="C225" s="4"/>
    </row>
    <row r="226" spans="1:3" x14ac:dyDescent="0.25">
      <c r="A226" s="2"/>
      <c r="B226" s="2"/>
      <c r="C226" s="4"/>
    </row>
    <row r="227" spans="1:3" x14ac:dyDescent="0.25">
      <c r="A227" s="2"/>
      <c r="B227" s="2"/>
      <c r="C227" s="5"/>
    </row>
    <row r="228" spans="1:3" x14ac:dyDescent="0.25">
      <c r="A228" s="2"/>
      <c r="B228" s="2"/>
      <c r="C228" s="4"/>
    </row>
    <row r="229" spans="1:3" x14ac:dyDescent="0.25">
      <c r="A229" s="2"/>
      <c r="B229" s="2"/>
      <c r="C229" s="5"/>
    </row>
    <row r="230" spans="1:3" x14ac:dyDescent="0.25">
      <c r="A230" s="2"/>
      <c r="B230" s="2"/>
      <c r="C230" s="4"/>
    </row>
    <row r="231" spans="1:3" x14ac:dyDescent="0.25">
      <c r="A231" s="2"/>
      <c r="B231" s="2"/>
      <c r="C231" s="4"/>
    </row>
    <row r="232" spans="1:3" x14ac:dyDescent="0.25">
      <c r="A232" s="2"/>
      <c r="B232" s="2"/>
      <c r="C232" s="4"/>
    </row>
    <row r="233" spans="1:3" x14ac:dyDescent="0.25">
      <c r="A233" s="2"/>
      <c r="B233" s="2"/>
      <c r="C233" s="5"/>
    </row>
    <row r="234" spans="1:3" x14ac:dyDescent="0.25">
      <c r="A234" s="2"/>
      <c r="B234" s="2"/>
      <c r="C234" s="4"/>
    </row>
    <row r="235" spans="1:3" x14ac:dyDescent="0.25">
      <c r="A235" s="2"/>
      <c r="B235" s="2"/>
      <c r="C235" s="4"/>
    </row>
    <row r="236" spans="1:3" x14ac:dyDescent="0.25">
      <c r="A236" s="2"/>
      <c r="B236" s="2"/>
      <c r="C236" s="5"/>
    </row>
    <row r="237" spans="1:3" x14ac:dyDescent="0.25">
      <c r="A237" s="2"/>
      <c r="B237" s="2"/>
      <c r="C237" s="6"/>
    </row>
    <row r="238" spans="1:3" x14ac:dyDescent="0.25">
      <c r="A238" s="2"/>
      <c r="B238" s="2"/>
      <c r="C238" s="4"/>
    </row>
    <row r="239" spans="1:3" x14ac:dyDescent="0.25">
      <c r="A239" s="2"/>
      <c r="B239" s="2"/>
      <c r="C239" s="4"/>
    </row>
    <row r="240" spans="1:3" x14ac:dyDescent="0.25">
      <c r="A240" s="2"/>
      <c r="B240" s="2"/>
      <c r="C240" s="4"/>
    </row>
    <row r="241" spans="1:3" x14ac:dyDescent="0.25">
      <c r="A241" s="2"/>
      <c r="B241" s="2"/>
      <c r="C241" s="4"/>
    </row>
    <row r="242" spans="1:3" x14ac:dyDescent="0.25">
      <c r="A242" s="2"/>
      <c r="B242" s="2"/>
      <c r="C242" s="4"/>
    </row>
    <row r="243" spans="1:3" x14ac:dyDescent="0.25">
      <c r="A243" s="2"/>
      <c r="B243" s="2"/>
      <c r="C243" s="4"/>
    </row>
    <row r="244" spans="1:3" x14ac:dyDescent="0.25">
      <c r="A244" s="2"/>
      <c r="B244" s="2"/>
      <c r="C244" s="4"/>
    </row>
    <row r="245" spans="1:3" x14ac:dyDescent="0.25">
      <c r="A245" s="2"/>
      <c r="B245" s="2"/>
      <c r="C245" s="4"/>
    </row>
    <row r="246" spans="1:3" x14ac:dyDescent="0.25">
      <c r="A246" s="2"/>
      <c r="B246" s="2"/>
      <c r="C246" s="4"/>
    </row>
    <row r="247" spans="1:3" x14ac:dyDescent="0.25">
      <c r="A247" s="2"/>
      <c r="B247" s="2"/>
      <c r="C247" s="4"/>
    </row>
    <row r="248" spans="1:3" x14ac:dyDescent="0.25">
      <c r="A248" s="2"/>
      <c r="B248" s="2"/>
      <c r="C248" s="4"/>
    </row>
    <row r="249" spans="1:3" x14ac:dyDescent="0.25">
      <c r="A249" s="2"/>
      <c r="B249" s="2"/>
      <c r="C249" s="4"/>
    </row>
    <row r="250" spans="1:3" x14ac:dyDescent="0.25">
      <c r="A250" s="2"/>
      <c r="B250" s="2"/>
      <c r="C250" s="4"/>
    </row>
    <row r="251" spans="1:3" x14ac:dyDescent="0.25">
      <c r="A251" s="2"/>
      <c r="B251" s="2"/>
      <c r="C251" s="4"/>
    </row>
    <row r="252" spans="1:3" x14ac:dyDescent="0.25">
      <c r="A252" s="2"/>
      <c r="B252" s="2"/>
      <c r="C252" s="4"/>
    </row>
    <row r="253" spans="1:3" x14ac:dyDescent="0.25">
      <c r="A253" s="2"/>
      <c r="B253" s="2"/>
      <c r="C253" s="4"/>
    </row>
    <row r="254" spans="1:3" x14ac:dyDescent="0.25">
      <c r="A254" s="2"/>
      <c r="B254" s="2"/>
      <c r="C254" s="4"/>
    </row>
    <row r="255" spans="1:3" x14ac:dyDescent="0.25">
      <c r="A255" s="2"/>
      <c r="B255" s="2"/>
      <c r="C255" s="4"/>
    </row>
    <row r="256" spans="1:3" x14ac:dyDescent="0.25">
      <c r="A256" s="2"/>
      <c r="B256" s="2"/>
      <c r="C256" s="4"/>
    </row>
    <row r="257" spans="1:3" x14ac:dyDescent="0.25">
      <c r="A257" s="2"/>
      <c r="B257" s="2"/>
      <c r="C257" s="4"/>
    </row>
    <row r="258" spans="1:3" x14ac:dyDescent="0.25">
      <c r="A258" s="2"/>
      <c r="B258" s="2"/>
      <c r="C258" s="4"/>
    </row>
    <row r="259" spans="1:3" x14ac:dyDescent="0.25">
      <c r="A259" s="2"/>
      <c r="B259" s="2"/>
      <c r="C259" s="4"/>
    </row>
    <row r="260" spans="1:3" x14ac:dyDescent="0.25">
      <c r="A260" s="2"/>
      <c r="B260" s="2"/>
      <c r="C260" s="4"/>
    </row>
    <row r="261" spans="1:3" x14ac:dyDescent="0.25">
      <c r="A261" s="2"/>
      <c r="B261" s="2"/>
      <c r="C261" s="4"/>
    </row>
    <row r="262" spans="1:3" x14ac:dyDescent="0.25">
      <c r="A262" s="2"/>
      <c r="B262" s="2"/>
      <c r="C262" s="4"/>
    </row>
    <row r="263" spans="1:3" x14ac:dyDescent="0.25">
      <c r="A263" s="2"/>
      <c r="B263" s="2"/>
      <c r="C263" s="4"/>
    </row>
    <row r="264" spans="1:3" x14ac:dyDescent="0.25">
      <c r="A264" s="2"/>
      <c r="B264" s="2"/>
      <c r="C264" s="4"/>
    </row>
    <row r="265" spans="1:3" x14ac:dyDescent="0.25">
      <c r="A265" s="2"/>
      <c r="B265" s="2"/>
      <c r="C265" s="4"/>
    </row>
    <row r="266" spans="1:3" x14ac:dyDescent="0.25">
      <c r="A266" s="2"/>
      <c r="B266" s="2"/>
      <c r="C266" s="4"/>
    </row>
    <row r="267" spans="1:3" x14ac:dyDescent="0.25">
      <c r="A267" s="2"/>
      <c r="B267" s="2"/>
      <c r="C267" s="4"/>
    </row>
    <row r="268" spans="1:3" x14ac:dyDescent="0.25">
      <c r="A268" s="2"/>
      <c r="B268" s="2"/>
      <c r="C268" s="4"/>
    </row>
    <row r="269" spans="1:3" x14ac:dyDescent="0.25">
      <c r="A269" s="2"/>
      <c r="B269" s="2"/>
      <c r="C269" s="4"/>
    </row>
    <row r="270" spans="1:3" x14ac:dyDescent="0.25">
      <c r="A270" s="2"/>
      <c r="B270" s="2"/>
      <c r="C270" s="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a8c7f30-0e5a-4068-90af-bd192ce9cacb">
      <Terms xmlns="http://schemas.microsoft.com/office/infopath/2007/PartnerControls"/>
    </lcf76f155ced4ddcb4097134ff3c332f>
    <TaxCatchAll xmlns="9bab7e30-00c9-42a9-bab3-d770e10f71a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107CC836D894FA6D11CFB228D6ECC" ma:contentTypeVersion="11" ma:contentTypeDescription="Create a new document." ma:contentTypeScope="" ma:versionID="b9475003dedebe6a85c1b74a9c6492bf">
  <xsd:schema xmlns:xsd="http://www.w3.org/2001/XMLSchema" xmlns:xs="http://www.w3.org/2001/XMLSchema" xmlns:p="http://schemas.microsoft.com/office/2006/metadata/properties" xmlns:ns2="4a8c7f30-0e5a-4068-90af-bd192ce9cacb" xmlns:ns3="9bab7e30-00c9-42a9-bab3-d770e10f71a0" targetNamespace="http://schemas.microsoft.com/office/2006/metadata/properties" ma:root="true" ma:fieldsID="44dd9f7d84daf6b605d8f3d9457cf456" ns2:_="" ns3:_="">
    <xsd:import namespace="4a8c7f30-0e5a-4068-90af-bd192ce9cacb"/>
    <xsd:import namespace="9bab7e30-00c9-42a9-bab3-d770e10f71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c7f30-0e5a-4068-90af-bd192ce9ca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631252e-6fa5-4b2b-9987-d0b6e83c6b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b7e30-00c9-42a9-bab3-d770e10f71a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764b7c63-419a-46de-a38f-5e5d6cedb0ff}" ma:internalName="TaxCatchAll" ma:showField="CatchAllData" ma:web="9bab7e30-00c9-42a9-bab3-d770e10f71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ACD68-B8A7-485E-BDB2-AB9188A64BBD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9bab7e30-00c9-42a9-bab3-d770e10f71a0"/>
    <ds:schemaRef ds:uri="http://purl.org/dc/dcmitype/"/>
    <ds:schemaRef ds:uri="http://purl.org/dc/terms/"/>
    <ds:schemaRef ds:uri="4a8c7f30-0e5a-4068-90af-bd192ce9cacb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296DEB10-B1E7-408C-993F-85282471BE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8c7f30-0e5a-4068-90af-bd192ce9cacb"/>
    <ds:schemaRef ds:uri="9bab7e30-00c9-42a9-bab3-d770e10f71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809F4-60B8-498D-8576-53B1D68F59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Footprint</vt:lpstr>
      <vt:lpstr>Impacts</vt:lpstr>
      <vt:lpstr>Country classification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Alessia Linares Capurro</dc:creator>
  <cp:keywords/>
  <dc:description/>
  <cp:lastModifiedBy>Paris, A. (Aaron)</cp:lastModifiedBy>
  <cp:revision/>
  <dcterms:created xsi:type="dcterms:W3CDTF">2023-11-20T15:23:46Z</dcterms:created>
  <dcterms:modified xsi:type="dcterms:W3CDTF">2024-01-15T15:14:44Z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0x010100767107CC836D894FA6D11CFB228D6ECC</vt:lpwstr>
  </property>
</Properties>
</file>