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7" l="1"/>
  <c r="G15" i="7"/>
  <c r="H16" i="7"/>
  <c r="G16" i="7"/>
  <c r="H17" i="7"/>
  <c r="G17" i="7"/>
  <c r="H18" i="7"/>
  <c r="G18" i="7"/>
  <c r="H19" i="7"/>
  <c r="G19" i="7"/>
  <c r="H20" i="7"/>
  <c r="G20" i="7"/>
  <c r="G21" i="7"/>
  <c r="H21" i="7"/>
  <c r="E7" i="7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<sst xmlns="http://schemas.openxmlformats.org/spreadsheetml/2006/main" count="264" uniqueCount="150">
  <si>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</si>
  <si>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</si>
  <si>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</si>
  <si>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</si>
  <si>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</si>
  <si>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</si>
  <si>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</si>
  <si>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</si>
  <si>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</si>
  <si>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</si>
  <si>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</si>
  <si>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</si>
  <si>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</si>
  <si>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</si>
  <si>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</si>
  <si>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</si>
  <si>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</si>
  <si>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</si>
  <si>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</si>
  <si>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</si>
  <si>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</si>
  <si>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</si>
  <si>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</si>
  <si>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</si>
  <si>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</si>
  <si>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</si>
  <si>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</si>
  <si>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</si>
  <si>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</si>
  <si>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</si>
  <si>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</si>
  <si>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</si>
  <si>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</si>
  <si>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</si>
  <si>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</si>
  <si>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</si>
  <si>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</si>
  <si>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</si>
  <si>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</si>
  <si>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</si>
  <si>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</si>
  <si>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</si>
  <si>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</si>
  <si>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</si>
  <si>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</si>
  <si>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</si>
  <si>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</si>
  <si>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</si>
  <si>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</si>
  <si>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</si>
  <si>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</si>
  <si>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</si>
  <si>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</si>
  <si>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</si>
  <si>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</si>
  <si>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</si>
  <si>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</si>
  <si>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</si>
  <si>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</si>
  <si>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</si>
  <si>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</si>
  <si>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MediumSeaGreen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</si>
  <si>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</si>
  <si>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</si>
  <si>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</si>
  <si>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</si>
  <si>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</si>
  <si>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</si>
  <si>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</si>
  <si>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</si>
  <si>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</si>
  <si>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</si>
  <si>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</si>
  <si>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</si>
  <si>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</si>
  <si>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</si>
  <si>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</si>
  <si>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</si>
  <si>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</si>
  <si>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</si>
  <si>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</si>
  <si>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</si>
  <si>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</si>
  <si>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</si>
  <si>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</si>
  <si>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</si>
  <si>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</si>
  <si>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</si>
  <si>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</si>
  <si>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</si>
  <si>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</si>
  <si>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</si>
  <si>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</si>
  <si>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</si>
  <si>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</si>
  <si>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</si>
  <si>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</si>
  <si>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</si>
  <si>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</si>
  <si>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</si>
  <si>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</si>
  <si>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</si>
  <si>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</si>
  <si>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</si>
  <si>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</si>
  <si>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</si>
  <si>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</si>
  <si>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</si>
  <si>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</si>
  <si>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</si>
  <si>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</si>
  <si>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</si>
  <si>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</si>
  <si>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</si>
  <si>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</si>
  <si>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</si>
  <si>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</si>
  <si>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</si>
  <si>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</si>
  <si>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</si>
  <si>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Wind NNS</t>
  </si>
  <si>
    <t>Wind SWNSW</t>
  </si>
  <si>
    <t>Wind MEL</t>
  </si>
  <si>
    <t>Wind NVIC</t>
  </si>
  <si>
    <t>Wind NQ</t>
  </si>
  <si>
    <t>Wind SEQ</t>
  </si>
  <si>
    <t>Wind NSA</t>
  </si>
  <si>
    <t>PaleGreen</t>
  </si>
  <si>
    <t>GreenYellow</t>
  </si>
  <si>
    <t>ForestGreen</t>
  </si>
  <si>
    <t>DarkGreen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</si>
  <si>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</si>
  <si>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</si>
  <si>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</si>
  <si>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</si>
  <si>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</si>
  <si>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Moccasin</t>
  </si>
  <si>
    <t>SaddleBrown</t>
  </si>
  <si>
    <t>LimeGreen</t>
  </si>
  <si>
    <t>Lime</t>
  </si>
  <si>
    <t>YellowGreen</t>
  </si>
  <si>
    <t>Utility PV CQ</t>
  </si>
  <si>
    <t>Utility PV CAN</t>
  </si>
  <si>
    <t>Rooftop PV NSW</t>
  </si>
  <si>
    <t>Rooftop PV VIC</t>
  </si>
  <si>
    <t>Rooftop PV QLD</t>
  </si>
  <si>
    <t>Rooftop PV SA</t>
  </si>
  <si>
    <t>OrangeRed</t>
  </si>
  <si>
    <t>Tomato</t>
  </si>
  <si>
    <t>Maroon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</si>
</sst>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6" workbookViewId="0">
      <selection activeCell="F20" sqref="F20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2" style="3" bestFit="1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67</v>
      </c>
      <c r="D1" s="1" t="s">
        <v>34</v>
      </c>
      <c r="E1" s="1" t="s">
        <v>33</v>
      </c>
      <c r="F1" s="1" t="s">
        <v>11</v>
      </c>
      <c r="G1" s="1" t="s">
        <v>132</v>
      </c>
      <c r="H1" s="1" t="s">
        <v>131</v>
      </c>
    </row>
    <row r="2" spans="1:8">
      <c r="A2" s="6">
        <v>1</v>
      </c>
      <c r="B2" s="6">
        <v>2</v>
      </c>
      <c r="C2" s="6">
        <v>0</v>
      </c>
      <c r="D2" s="7" t="s">
        <v>111</v>
      </c>
      <c r="E2" s="7" t="s">
        <v>90</v>
      </c>
      <c r="F2" s="3">
        <v>101</v>
      </c>
      <c r="G2" s="19"/>
      <c r="H2" s="2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111</v>
      </c>
      <c r="E3" s="7" t="s">
        <v>90</v>
      </c>
      <c r="F3" s="3">
        <v>102</v>
      </c>
      <c r="G3" s="19">
        <f t="shared" ref="G3:G20" si="0">C3*$H$2/100</f>
        <v>15.05564</v>
      </c>
      <c r="H3" s="23"/>
    </row>
    <row r="4" spans="1:8">
      <c r="A4" s="6">
        <v>3</v>
      </c>
      <c r="B4" s="6">
        <v>2</v>
      </c>
      <c r="C4" s="6">
        <v>0</v>
      </c>
      <c r="D4" s="7" t="s">
        <v>107</v>
      </c>
      <c r="E4" s="7" t="s">
        <v>95</v>
      </c>
      <c r="F4" s="3">
        <v>201</v>
      </c>
      <c r="G4" s="19"/>
      <c r="H4" s="23"/>
    </row>
    <row r="5" spans="1:8">
      <c r="A5" s="6">
        <v>4</v>
      </c>
      <c r="B5" s="6">
        <v>2</v>
      </c>
      <c r="C5" s="6">
        <v>0</v>
      </c>
      <c r="D5" s="7" t="s">
        <v>115</v>
      </c>
      <c r="E5" s="7" t="s">
        <v>94</v>
      </c>
      <c r="F5" s="3">
        <v>202</v>
      </c>
      <c r="G5" s="19"/>
      <c r="H5" s="23"/>
    </row>
    <row r="6" spans="1:8">
      <c r="A6" s="6">
        <v>5</v>
      </c>
      <c r="B6" s="6">
        <v>2</v>
      </c>
      <c r="C6" s="6">
        <v>0</v>
      </c>
      <c r="D6" s="7" t="s">
        <v>109</v>
      </c>
      <c r="E6" s="7" t="s">
        <v>93</v>
      </c>
      <c r="F6" s="3">
        <v>203</v>
      </c>
      <c r="G6" s="19"/>
      <c r="H6" s="23"/>
    </row>
    <row r="7" spans="1:8">
      <c r="A7" s="6">
        <v>6</v>
      </c>
      <c r="B7" s="6">
        <v>2</v>
      </c>
      <c r="C7" s="6">
        <v>0</v>
      </c>
      <c r="D7" s="7" t="s">
        <v>106</v>
      </c>
      <c r="E7" s="7" t="s">
        <v>92</v>
      </c>
      <c r="F7" s="3">
        <v>204</v>
      </c>
      <c r="G7" s="19"/>
      <c r="H7" s="23"/>
    </row>
    <row r="8" spans="1:8">
      <c r="A8" s="6">
        <v>7</v>
      </c>
      <c r="B8" s="6">
        <v>2</v>
      </c>
      <c r="C8" s="6">
        <v>1.609</v>
      </c>
      <c r="D8" s="7" t="s">
        <v>107</v>
      </c>
      <c r="E8" s="7" t="s">
        <v>29</v>
      </c>
      <c r="F8" s="3">
        <v>205</v>
      </c>
      <c r="G8" s="19">
        <f t="shared" si="0"/>
        <v>208.83211</v>
      </c>
      <c r="H8" s="23"/>
    </row>
    <row r="9" spans="1:8">
      <c r="A9" s="6">
        <v>8</v>
      </c>
      <c r="B9" s="6">
        <v>2</v>
      </c>
      <c r="C9" s="6">
        <v>1.345</v>
      </c>
      <c r="D9" s="7" t="s">
        <v>107</v>
      </c>
      <c r="E9" s="7" t="s">
        <v>95</v>
      </c>
      <c r="F9" s="3">
        <v>206</v>
      </c>
      <c r="G9" s="19">
        <f t="shared" si="0"/>
        <v>174.56755000000001</v>
      </c>
      <c r="H9" s="23"/>
    </row>
    <row r="10" spans="1:8">
      <c r="A10" s="6">
        <v>9</v>
      </c>
      <c r="B10" s="6">
        <v>2</v>
      </c>
      <c r="C10" s="6">
        <v>32.953000000000003</v>
      </c>
      <c r="D10" s="7" t="s">
        <v>109</v>
      </c>
      <c r="E10" s="7" t="s">
        <v>29</v>
      </c>
      <c r="F10" s="3">
        <v>207</v>
      </c>
      <c r="G10" s="19">
        <f t="shared" si="0"/>
        <v>4276.9698699999999</v>
      </c>
      <c r="H10" s="23"/>
    </row>
    <row r="11" spans="1:8">
      <c r="A11" s="6">
        <v>10</v>
      </c>
      <c r="B11" s="6">
        <v>2</v>
      </c>
      <c r="C11" s="6">
        <v>1.179</v>
      </c>
      <c r="D11" s="7" t="s">
        <v>109</v>
      </c>
      <c r="E11" s="7" t="s">
        <v>93</v>
      </c>
      <c r="F11" s="3">
        <v>208</v>
      </c>
      <c r="G11" s="19">
        <f t="shared" si="0"/>
        <v>153.02241000000001</v>
      </c>
      <c r="H11" s="23"/>
    </row>
    <row r="12" spans="1:8">
      <c r="A12" s="6">
        <v>11</v>
      </c>
      <c r="B12" s="6">
        <v>2</v>
      </c>
      <c r="C12" s="6">
        <v>0</v>
      </c>
      <c r="D12" s="7" t="s">
        <v>115</v>
      </c>
      <c r="E12" s="7" t="s">
        <v>94</v>
      </c>
      <c r="F12" s="3">
        <v>209</v>
      </c>
      <c r="G12" s="19"/>
      <c r="H12" s="23"/>
    </row>
    <row r="13" spans="1:8">
      <c r="A13" s="6">
        <v>12</v>
      </c>
      <c r="B13" s="6">
        <v>2</v>
      </c>
      <c r="C13" s="6">
        <v>0</v>
      </c>
      <c r="D13" s="7" t="s">
        <v>115</v>
      </c>
      <c r="E13" s="7" t="s">
        <v>93</v>
      </c>
      <c r="F13" s="3">
        <v>210</v>
      </c>
      <c r="G13" s="19"/>
      <c r="H13" s="23"/>
    </row>
    <row r="14" spans="1:8">
      <c r="A14" s="6">
        <v>13</v>
      </c>
      <c r="B14" s="6">
        <v>2</v>
      </c>
      <c r="C14" s="6">
        <v>24.69</v>
      </c>
      <c r="D14" s="7" t="s">
        <v>107</v>
      </c>
      <c r="E14" s="7" t="s">
        <v>93</v>
      </c>
      <c r="F14" s="3">
        <v>211</v>
      </c>
      <c r="G14" s="19">
        <f t="shared" si="0"/>
        <v>3204.5151000000001</v>
      </c>
      <c r="H14" s="23"/>
    </row>
    <row r="15" spans="1:8">
      <c r="A15" s="6">
        <v>14</v>
      </c>
      <c r="B15" s="6">
        <v>2</v>
      </c>
      <c r="C15" s="6">
        <v>16.22</v>
      </c>
      <c r="D15" s="7" t="s">
        <v>107</v>
      </c>
      <c r="E15" s="7" t="s">
        <v>90</v>
      </c>
      <c r="F15" s="3">
        <v>212</v>
      </c>
      <c r="G15" s="19">
        <f t="shared" si="0"/>
        <v>2105.1937999999996</v>
      </c>
      <c r="H15" s="23"/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90</v>
      </c>
      <c r="F16" s="3">
        <v>213</v>
      </c>
      <c r="G16" s="19"/>
      <c r="H16" s="23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90</v>
      </c>
      <c r="F17" s="3">
        <v>214</v>
      </c>
      <c r="G17" s="19"/>
      <c r="H17" s="23"/>
    </row>
    <row r="18" spans="1:8">
      <c r="A18" s="6">
        <v>17</v>
      </c>
      <c r="B18" s="6">
        <v>2</v>
      </c>
      <c r="C18" s="6">
        <v>0.90500000000000003</v>
      </c>
      <c r="D18" s="7" t="s">
        <v>106</v>
      </c>
      <c r="E18" s="7" t="s">
        <v>92</v>
      </c>
      <c r="F18" s="3">
        <v>215</v>
      </c>
      <c r="G18" s="19">
        <f t="shared" si="0"/>
        <v>117.45995000000001</v>
      </c>
      <c r="H18" s="23"/>
    </row>
    <row r="19" spans="1:8">
      <c r="A19" s="6">
        <v>18</v>
      </c>
      <c r="B19" s="6">
        <v>2</v>
      </c>
      <c r="C19" s="6">
        <v>10.66</v>
      </c>
      <c r="D19" s="7" t="s">
        <v>106</v>
      </c>
      <c r="E19" s="7" t="s">
        <v>92</v>
      </c>
      <c r="F19" s="3">
        <v>216</v>
      </c>
      <c r="G19" s="19">
        <f t="shared" si="0"/>
        <v>1383.5614</v>
      </c>
      <c r="H19" s="23"/>
    </row>
    <row r="20" spans="1:8">
      <c r="A20" s="6">
        <v>19</v>
      </c>
      <c r="B20" s="6">
        <v>2</v>
      </c>
      <c r="C20" s="6">
        <v>10.323</v>
      </c>
      <c r="D20" s="7" t="s">
        <v>108</v>
      </c>
      <c r="E20" s="7" t="s">
        <v>91</v>
      </c>
      <c r="F20" s="3">
        <v>217</v>
      </c>
      <c r="G20" s="19">
        <f t="shared" si="0"/>
        <v>1339.8221700000001</v>
      </c>
      <c r="H20" s="23"/>
    </row>
    <row r="21" spans="1:8">
      <c r="A21" s="6">
        <v>20</v>
      </c>
      <c r="B21" s="6">
        <v>3</v>
      </c>
      <c r="C21" s="6">
        <v>0</v>
      </c>
      <c r="D21" s="7" t="s">
        <v>110</v>
      </c>
      <c r="E21" s="7" t="s">
        <v>30</v>
      </c>
      <c r="F21" s="3">
        <v>301</v>
      </c>
      <c r="G21" s="18"/>
      <c r="H21" s="2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97</v>
      </c>
      <c r="F22" s="3">
        <v>302</v>
      </c>
      <c r="G22" s="18"/>
      <c r="H22" s="23"/>
    </row>
    <row r="23" spans="1:8">
      <c r="A23" s="6">
        <v>22</v>
      </c>
      <c r="B23" s="6">
        <v>3</v>
      </c>
      <c r="C23" s="6">
        <v>0</v>
      </c>
      <c r="D23" s="7" t="s">
        <v>110</v>
      </c>
      <c r="E23" s="7" t="s">
        <v>30</v>
      </c>
      <c r="F23" s="3">
        <v>303</v>
      </c>
      <c r="G23" s="18"/>
      <c r="H23" s="23"/>
    </row>
    <row r="24" spans="1:8">
      <c r="A24" s="6">
        <v>23</v>
      </c>
      <c r="B24" s="6">
        <v>3</v>
      </c>
      <c r="C24" s="6">
        <v>0</v>
      </c>
      <c r="D24" s="7" t="s">
        <v>110</v>
      </c>
      <c r="E24" s="7" t="s">
        <v>30</v>
      </c>
      <c r="F24" s="3">
        <v>304</v>
      </c>
      <c r="G24" s="18"/>
      <c r="H24" s="23"/>
    </row>
    <row r="25" spans="1:8">
      <c r="A25" s="6">
        <v>24</v>
      </c>
      <c r="B25" s="6">
        <v>3</v>
      </c>
      <c r="C25" s="6">
        <v>0</v>
      </c>
      <c r="D25" s="7" t="s">
        <v>113</v>
      </c>
      <c r="E25" s="7" t="s">
        <v>96</v>
      </c>
      <c r="F25" s="3">
        <v>305</v>
      </c>
      <c r="G25" s="18"/>
      <c r="H25" s="23"/>
    </row>
    <row r="26" spans="1:8">
      <c r="A26" s="6">
        <v>25</v>
      </c>
      <c r="B26" s="6">
        <v>3</v>
      </c>
      <c r="C26" s="6">
        <v>37.71</v>
      </c>
      <c r="D26" s="7" t="s">
        <v>113</v>
      </c>
      <c r="E26" s="7" t="s">
        <v>98</v>
      </c>
      <c r="F26" s="3">
        <v>306</v>
      </c>
      <c r="G26" s="18">
        <f t="shared" ref="G26:G33" si="1">C26*$H$21/100</f>
        <v>3527.7705000000001</v>
      </c>
      <c r="H26" s="23"/>
    </row>
    <row r="27" spans="1:8">
      <c r="A27" s="6">
        <v>26</v>
      </c>
      <c r="B27" s="6">
        <v>3</v>
      </c>
      <c r="C27" s="6">
        <v>8.85</v>
      </c>
      <c r="D27" s="7" t="s">
        <v>104</v>
      </c>
      <c r="E27" s="7" t="s">
        <v>98</v>
      </c>
      <c r="F27" s="3">
        <v>307</v>
      </c>
      <c r="G27" s="18">
        <f t="shared" si="1"/>
        <v>827.91750000000002</v>
      </c>
      <c r="H27" s="23"/>
    </row>
    <row r="28" spans="1:8">
      <c r="A28" s="6">
        <v>27</v>
      </c>
      <c r="B28" s="6">
        <v>3</v>
      </c>
      <c r="C28" s="6">
        <v>8.9499999999999993</v>
      </c>
      <c r="D28" s="7" t="s">
        <v>104</v>
      </c>
      <c r="E28" s="7" t="s">
        <v>98</v>
      </c>
      <c r="F28" s="3">
        <v>308</v>
      </c>
      <c r="G28" s="18">
        <f t="shared" si="1"/>
        <v>837.27250000000004</v>
      </c>
      <c r="H28" s="23"/>
    </row>
    <row r="29" spans="1:8">
      <c r="A29" s="6">
        <v>28</v>
      </c>
      <c r="B29" s="6">
        <v>3</v>
      </c>
      <c r="C29" s="6">
        <v>3.79</v>
      </c>
      <c r="D29" s="7" t="s">
        <v>110</v>
      </c>
      <c r="E29" s="7" t="s">
        <v>30</v>
      </c>
      <c r="F29" s="3">
        <v>309</v>
      </c>
      <c r="G29" s="18">
        <f t="shared" si="1"/>
        <v>354.55449999999996</v>
      </c>
      <c r="H29" s="23"/>
    </row>
    <row r="30" spans="1:8">
      <c r="A30" s="6">
        <v>29</v>
      </c>
      <c r="B30" s="6">
        <v>3</v>
      </c>
      <c r="C30" s="6">
        <v>0</v>
      </c>
      <c r="D30" s="7" t="s">
        <v>110</v>
      </c>
      <c r="E30" s="7" t="s">
        <v>96</v>
      </c>
      <c r="F30" s="3">
        <v>311</v>
      </c>
      <c r="G30" s="18"/>
      <c r="H30" s="23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97</v>
      </c>
      <c r="F31" s="3">
        <v>312</v>
      </c>
      <c r="G31" s="18">
        <f t="shared" si="1"/>
        <v>373.26450000000006</v>
      </c>
      <c r="H31" s="23"/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97</v>
      </c>
      <c r="F32" s="3">
        <v>313</v>
      </c>
      <c r="G32" s="18">
        <f t="shared" si="1"/>
        <v>3023.5359999999996</v>
      </c>
      <c r="H32" s="23"/>
    </row>
    <row r="33" spans="1:8">
      <c r="A33" s="6">
        <v>32</v>
      </c>
      <c r="B33" s="6">
        <v>3</v>
      </c>
      <c r="C33" s="6">
        <v>4.3899999999999997</v>
      </c>
      <c r="D33" s="7" t="s">
        <v>113</v>
      </c>
      <c r="E33" s="7" t="s">
        <v>96</v>
      </c>
      <c r="F33" s="3">
        <v>314</v>
      </c>
      <c r="G33" s="18">
        <f t="shared" si="1"/>
        <v>410.68449999999996</v>
      </c>
      <c r="H33" s="23"/>
    </row>
    <row r="34" spans="1:8">
      <c r="A34" s="6">
        <v>33</v>
      </c>
      <c r="B34" s="6">
        <v>3</v>
      </c>
      <c r="C34" s="6">
        <v>0</v>
      </c>
      <c r="D34" s="7" t="s">
        <v>104</v>
      </c>
      <c r="E34" s="7" t="s">
        <v>98</v>
      </c>
      <c r="F34" s="3">
        <v>315</v>
      </c>
      <c r="G34" s="18"/>
      <c r="H34" s="23"/>
    </row>
    <row r="35" spans="1:8">
      <c r="A35" s="6">
        <v>34</v>
      </c>
      <c r="B35" s="6">
        <v>4</v>
      </c>
      <c r="C35" s="6">
        <v>0</v>
      </c>
      <c r="D35" s="7" t="s">
        <v>112</v>
      </c>
      <c r="E35" s="7" t="s">
        <v>102</v>
      </c>
      <c r="F35" s="3">
        <v>401</v>
      </c>
      <c r="G35" s="17"/>
      <c r="H35" s="2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102</v>
      </c>
      <c r="F36" s="3">
        <v>402</v>
      </c>
      <c r="G36" s="17"/>
      <c r="H36" s="23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101</v>
      </c>
      <c r="F37" s="3">
        <v>403</v>
      </c>
      <c r="G37" s="17"/>
      <c r="H37" s="23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102</v>
      </c>
      <c r="F38" s="3">
        <v>404</v>
      </c>
      <c r="G38" s="17"/>
      <c r="H38" s="23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102</v>
      </c>
      <c r="F39" s="3">
        <v>405</v>
      </c>
      <c r="G39" s="17">
        <f t="shared" ref="G39:G46" si="2">C39*$H$35/100</f>
        <v>1503.1916000000001</v>
      </c>
      <c r="H39" s="23"/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101</v>
      </c>
      <c r="F40" s="3">
        <v>406</v>
      </c>
      <c r="G40" s="17">
        <f t="shared" si="2"/>
        <v>1420.2091999999998</v>
      </c>
      <c r="H40" s="23"/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101</v>
      </c>
      <c r="F41" s="3">
        <v>407</v>
      </c>
      <c r="G41" s="17">
        <f t="shared" si="2"/>
        <v>50.135199999999998</v>
      </c>
      <c r="H41" s="23"/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102</v>
      </c>
      <c r="F42" s="3">
        <v>408</v>
      </c>
      <c r="G42" s="17">
        <f t="shared" si="2"/>
        <v>286.98079999999999</v>
      </c>
      <c r="H42" s="23"/>
    </row>
    <row r="43" spans="1:8">
      <c r="A43" s="6">
        <v>42</v>
      </c>
      <c r="B43" s="6">
        <v>4</v>
      </c>
      <c r="C43" s="6">
        <v>5.78</v>
      </c>
      <c r="D43" s="7" t="s">
        <v>112</v>
      </c>
      <c r="E43" s="7" t="s">
        <v>102</v>
      </c>
      <c r="F43" s="3">
        <v>409</v>
      </c>
      <c r="G43" s="17">
        <f t="shared" si="2"/>
        <v>499.6232</v>
      </c>
      <c r="H43" s="23"/>
    </row>
    <row r="44" spans="1:8">
      <c r="A44" s="6">
        <v>43</v>
      </c>
      <c r="B44" s="6">
        <v>4</v>
      </c>
      <c r="C44" s="6">
        <v>5.77</v>
      </c>
      <c r="D44" s="7" t="s">
        <v>112</v>
      </c>
      <c r="E44" s="7" t="s">
        <v>102</v>
      </c>
      <c r="F44" s="3">
        <v>410</v>
      </c>
      <c r="G44" s="17">
        <f t="shared" si="2"/>
        <v>498.75879999999995</v>
      </c>
      <c r="H44" s="23"/>
    </row>
    <row r="45" spans="1:8">
      <c r="A45" s="6">
        <v>44</v>
      </c>
      <c r="B45" s="6">
        <v>4</v>
      </c>
      <c r="C45" s="6">
        <v>33.979999999999997</v>
      </c>
      <c r="D45" s="7" t="s">
        <v>112</v>
      </c>
      <c r="E45" s="7" t="s">
        <v>103</v>
      </c>
      <c r="F45" s="3">
        <v>411</v>
      </c>
      <c r="G45" s="17">
        <f t="shared" si="2"/>
        <v>2937.2312000000002</v>
      </c>
      <c r="H45" s="23"/>
    </row>
    <row r="46" spans="1:8">
      <c r="A46" s="6">
        <v>45</v>
      </c>
      <c r="B46" s="6">
        <v>4</v>
      </c>
      <c r="C46" s="6">
        <v>16.75</v>
      </c>
      <c r="D46" s="7" t="s">
        <v>112</v>
      </c>
      <c r="E46" s="7" t="s">
        <v>103</v>
      </c>
      <c r="F46" s="3">
        <v>412</v>
      </c>
      <c r="G46" s="17">
        <f t="shared" si="2"/>
        <v>1447.87</v>
      </c>
      <c r="H46" s="23"/>
    </row>
    <row r="47" spans="1:8">
      <c r="A47" s="6">
        <v>46</v>
      </c>
      <c r="B47" s="6">
        <v>4</v>
      </c>
      <c r="C47" s="6">
        <v>0</v>
      </c>
      <c r="D47" s="7" t="s">
        <v>112</v>
      </c>
      <c r="E47" s="7" t="s">
        <v>31</v>
      </c>
      <c r="F47" s="3">
        <v>413</v>
      </c>
      <c r="G47" s="17"/>
      <c r="H47" s="23"/>
    </row>
    <row r="48" spans="1:8">
      <c r="A48" s="6">
        <v>47</v>
      </c>
      <c r="B48" s="6">
        <v>4</v>
      </c>
      <c r="C48" s="6">
        <v>0</v>
      </c>
      <c r="D48" s="7" t="s">
        <v>112</v>
      </c>
      <c r="E48" s="7" t="s">
        <v>31</v>
      </c>
      <c r="F48" s="3">
        <v>414</v>
      </c>
      <c r="G48" s="17"/>
      <c r="H48" s="23"/>
    </row>
    <row r="49" spans="1:8">
      <c r="A49" s="6">
        <v>48</v>
      </c>
      <c r="B49" s="6">
        <v>4</v>
      </c>
      <c r="C49" s="6">
        <v>0</v>
      </c>
      <c r="D49" s="7" t="s">
        <v>112</v>
      </c>
      <c r="E49" s="7" t="s">
        <v>31</v>
      </c>
      <c r="F49" s="3">
        <v>415</v>
      </c>
      <c r="G49" s="17"/>
      <c r="H49" s="23"/>
    </row>
    <row r="50" spans="1:8">
      <c r="A50" s="6">
        <v>49</v>
      </c>
      <c r="B50" s="6">
        <v>4</v>
      </c>
      <c r="C50" s="6">
        <v>0</v>
      </c>
      <c r="D50" s="7" t="s">
        <v>112</v>
      </c>
      <c r="E50" s="7" t="s">
        <v>31</v>
      </c>
      <c r="F50" s="3">
        <v>416</v>
      </c>
      <c r="G50" s="17"/>
      <c r="H50" s="23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23">
        <v>3110</v>
      </c>
    </row>
    <row r="52" spans="1:8">
      <c r="A52" s="6">
        <v>51</v>
      </c>
      <c r="B52" s="6">
        <v>5</v>
      </c>
      <c r="C52" s="6">
        <v>0</v>
      </c>
      <c r="D52" s="7" t="s">
        <v>114</v>
      </c>
      <c r="E52" s="7" t="s">
        <v>32</v>
      </c>
      <c r="F52" s="3">
        <v>502</v>
      </c>
      <c r="G52" s="16"/>
      <c r="H52" s="23"/>
    </row>
    <row r="53" spans="1:8">
      <c r="A53" s="6">
        <v>52</v>
      </c>
      <c r="B53" s="6">
        <v>5</v>
      </c>
      <c r="C53" s="6">
        <v>0</v>
      </c>
      <c r="D53" s="7" t="s">
        <v>114</v>
      </c>
      <c r="E53" s="7" t="s">
        <v>32</v>
      </c>
      <c r="F53" s="3">
        <v>503</v>
      </c>
      <c r="G53" s="16"/>
      <c r="H53" s="23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  <c r="H54" s="23"/>
    </row>
    <row r="55" spans="1:8">
      <c r="A55" s="6">
        <v>54</v>
      </c>
      <c r="B55" s="6">
        <v>5</v>
      </c>
      <c r="C55" s="6">
        <v>0</v>
      </c>
      <c r="D55" s="7" t="s">
        <v>114</v>
      </c>
      <c r="E55" s="7" t="s">
        <v>32</v>
      </c>
      <c r="F55" s="3">
        <v>505</v>
      </c>
      <c r="G55" s="16"/>
      <c r="H55" s="23"/>
    </row>
    <row r="56" spans="1:8">
      <c r="A56" s="6">
        <v>55</v>
      </c>
      <c r="B56" s="6">
        <v>5</v>
      </c>
      <c r="C56" s="6">
        <v>0</v>
      </c>
      <c r="D56" s="7" t="s">
        <v>114</v>
      </c>
      <c r="E56" s="7" t="s">
        <v>32</v>
      </c>
      <c r="F56" s="3">
        <v>506</v>
      </c>
      <c r="G56" s="16"/>
      <c r="H56" s="23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  <c r="H57" s="23"/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99</v>
      </c>
      <c r="F58" s="3">
        <v>508</v>
      </c>
      <c r="G58" s="16">
        <f t="shared" si="3"/>
        <v>1545.7321999999999</v>
      </c>
      <c r="H58" s="23"/>
    </row>
    <row r="59" spans="1:8">
      <c r="A59" s="6">
        <v>58</v>
      </c>
      <c r="B59" s="6">
        <v>5</v>
      </c>
      <c r="C59" s="6">
        <v>9.9529999999999994</v>
      </c>
      <c r="D59" s="7" t="s">
        <v>105</v>
      </c>
      <c r="E59" s="7" t="s">
        <v>100</v>
      </c>
      <c r="F59" s="3">
        <v>509</v>
      </c>
      <c r="G59" s="16">
        <f t="shared" si="3"/>
        <v>309.53829999999999</v>
      </c>
      <c r="H59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E33" sqref="E33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64</v>
      </c>
      <c r="D1" s="1" t="s">
        <v>62</v>
      </c>
      <c r="E1" s="1" t="s">
        <v>65</v>
      </c>
      <c r="F1" s="1" t="s">
        <v>66</v>
      </c>
      <c r="G1" s="1" t="s">
        <v>63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63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74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116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119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5" sqref="D1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68</v>
      </c>
      <c r="D1" s="1" t="s">
        <v>69</v>
      </c>
      <c r="E1" s="1" t="s">
        <v>70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143</v>
      </c>
      <c r="E2" s="6" t="s">
        <v>136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144</v>
      </c>
      <c r="E3" s="6" t="s">
        <v>71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145</v>
      </c>
      <c r="E4" s="6" t="s">
        <v>72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146</v>
      </c>
      <c r="E5" s="6" t="s">
        <v>73</v>
      </c>
      <c r="F5" s="2" t="s">
        <v>14</v>
      </c>
    </row>
    <row r="6" spans="1:6">
      <c r="F6" s="2" t="s">
        <v>75</v>
      </c>
    </row>
    <row r="7" spans="1:6">
      <c r="F7" s="10" t="s">
        <v>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B3" sqref="B3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81</v>
      </c>
      <c r="J1" s="8" t="s">
        <v>80</v>
      </c>
      <c r="K1" s="8" t="s">
        <v>37</v>
      </c>
      <c r="L1" s="8" t="s">
        <v>82</v>
      </c>
      <c r="M1" s="8" t="s">
        <v>83</v>
      </c>
      <c r="N1" s="8" t="s">
        <v>84</v>
      </c>
      <c r="O1" s="8" t="s">
        <v>133</v>
      </c>
      <c r="P1" s="8" t="s">
        <v>134</v>
      </c>
      <c r="Q1" s="8" t="s">
        <v>86</v>
      </c>
      <c r="R1" s="8" t="s">
        <v>87</v>
      </c>
      <c r="S1" s="8" t="s">
        <v>88</v>
      </c>
      <c r="T1" s="8" t="s">
        <v>135</v>
      </c>
    </row>
    <row r="2" spans="1:20">
      <c r="A2" s="6" t="s">
        <v>38</v>
      </c>
      <c r="B2" s="6" t="s">
        <v>137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39</v>
      </c>
      <c r="B3" s="6" t="s">
        <v>149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40</v>
      </c>
      <c r="B4" s="6" t="s">
        <v>41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42</v>
      </c>
      <c r="B5" s="6" t="s">
        <v>43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44</v>
      </c>
      <c r="B6" s="6" t="s">
        <v>45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46</v>
      </c>
      <c r="B7" s="6" t="s">
        <v>47</v>
      </c>
      <c r="C7" s="6">
        <v>37</v>
      </c>
      <c r="D7" s="6">
        <v>3</v>
      </c>
      <c r="E7" s="6">
        <f>2356-800</f>
        <v>1556</v>
      </c>
      <c r="F7" s="22">
        <f>0.2*E7</f>
        <v>311.20000000000005</v>
      </c>
      <c r="G7" s="22">
        <f>2.92*E7</f>
        <v>4543.5199999999995</v>
      </c>
      <c r="H7" s="22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48</v>
      </c>
      <c r="B8" s="6" t="s">
        <v>49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50</v>
      </c>
      <c r="B9" s="6" t="s">
        <v>51</v>
      </c>
      <c r="C9" s="6">
        <v>5</v>
      </c>
      <c r="D9" s="6">
        <v>3</v>
      </c>
      <c r="E9" s="6">
        <f>3231-1000</f>
        <v>2231</v>
      </c>
      <c r="F9" s="22">
        <f>0.1*E9</f>
        <v>223.10000000000002</v>
      </c>
      <c r="G9" s="22">
        <f>0.85*E9</f>
        <v>1896.35</v>
      </c>
      <c r="H9" s="22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117</v>
      </c>
      <c r="B10" s="6" t="s">
        <v>118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52</v>
      </c>
      <c r="B11" s="6" t="s">
        <v>53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54</v>
      </c>
      <c r="B12" s="6" t="s">
        <v>55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56</v>
      </c>
      <c r="B13" s="6" t="s">
        <v>57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58</v>
      </c>
      <c r="B14" s="6" t="s">
        <v>59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120</v>
      </c>
      <c r="B15" s="6" t="s">
        <v>127</v>
      </c>
      <c r="C15" s="6">
        <v>9</v>
      </c>
      <c r="D15" s="6">
        <v>7</v>
      </c>
      <c r="E15" s="6">
        <v>2500</v>
      </c>
      <c r="F15" s="6">
        <v>10</v>
      </c>
      <c r="G15" s="6">
        <f t="shared" ref="G15:G21" si="0">E15</f>
        <v>2500</v>
      </c>
      <c r="H15" s="6">
        <f t="shared" ref="H15:H21" si="1">E15</f>
        <v>2500</v>
      </c>
      <c r="I15" s="6">
        <v>0</v>
      </c>
      <c r="J15" s="6">
        <v>0</v>
      </c>
      <c r="K15" s="6">
        <v>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0">
      <c r="A16" s="6" t="s">
        <v>121</v>
      </c>
      <c r="B16" s="6" t="s">
        <v>138</v>
      </c>
      <c r="C16" s="6">
        <v>19</v>
      </c>
      <c r="D16" s="6">
        <v>7</v>
      </c>
      <c r="E16" s="6">
        <v>2500</v>
      </c>
      <c r="F16" s="6">
        <v>10</v>
      </c>
      <c r="G16" s="6">
        <f t="shared" si="0"/>
        <v>2500</v>
      </c>
      <c r="H16" s="6">
        <f t="shared" si="1"/>
        <v>2500</v>
      </c>
      <c r="I16" s="6">
        <v>0</v>
      </c>
      <c r="J16" s="6">
        <v>0</v>
      </c>
      <c r="K16" s="6">
        <v>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</row>
    <row r="17" spans="1:20">
      <c r="A17" s="6" t="s">
        <v>122</v>
      </c>
      <c r="B17" s="6" t="s">
        <v>139</v>
      </c>
      <c r="C17" s="6">
        <v>26</v>
      </c>
      <c r="D17" s="6">
        <v>7</v>
      </c>
      <c r="E17" s="6">
        <v>2500</v>
      </c>
      <c r="F17" s="6">
        <v>10</v>
      </c>
      <c r="G17" s="6">
        <f t="shared" si="0"/>
        <v>2500</v>
      </c>
      <c r="H17" s="6">
        <f t="shared" si="1"/>
        <v>2500</v>
      </c>
      <c r="I17" s="6">
        <v>0</v>
      </c>
      <c r="J17" s="6">
        <v>0</v>
      </c>
      <c r="K17" s="6">
        <v>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</row>
    <row r="18" spans="1:20">
      <c r="A18" s="6" t="s">
        <v>123</v>
      </c>
      <c r="B18" s="6" t="s">
        <v>128</v>
      </c>
      <c r="C18" s="6">
        <v>28</v>
      </c>
      <c r="D18" s="6">
        <v>7</v>
      </c>
      <c r="E18" s="6">
        <v>2500</v>
      </c>
      <c r="F18" s="6">
        <v>10</v>
      </c>
      <c r="G18" s="6">
        <f t="shared" si="0"/>
        <v>2500</v>
      </c>
      <c r="H18" s="6">
        <f t="shared" si="1"/>
        <v>2500</v>
      </c>
      <c r="I18" s="6">
        <v>0</v>
      </c>
      <c r="J18" s="6">
        <v>0</v>
      </c>
      <c r="K18" s="6">
        <v>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</row>
    <row r="19" spans="1:20">
      <c r="A19" s="6" t="s">
        <v>124</v>
      </c>
      <c r="B19" s="6" t="s">
        <v>140</v>
      </c>
      <c r="C19" s="6">
        <v>36</v>
      </c>
      <c r="D19" s="6">
        <v>7</v>
      </c>
      <c r="E19" s="6">
        <v>2500</v>
      </c>
      <c r="F19" s="6">
        <v>10</v>
      </c>
      <c r="G19" s="6">
        <f t="shared" si="0"/>
        <v>2500</v>
      </c>
      <c r="H19" s="6">
        <f t="shared" si="1"/>
        <v>2500</v>
      </c>
      <c r="I19" s="6">
        <v>0</v>
      </c>
      <c r="J19" s="6">
        <v>0</v>
      </c>
      <c r="K19" s="6">
        <v>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</row>
    <row r="20" spans="1:20">
      <c r="A20" s="6" t="s">
        <v>125</v>
      </c>
      <c r="B20" s="6" t="s">
        <v>61</v>
      </c>
      <c r="C20" s="6">
        <v>44</v>
      </c>
      <c r="D20" s="6">
        <v>7</v>
      </c>
      <c r="E20" s="6">
        <v>2500</v>
      </c>
      <c r="F20" s="6">
        <v>10</v>
      </c>
      <c r="G20" s="6">
        <f t="shared" si="0"/>
        <v>2500</v>
      </c>
      <c r="H20" s="6">
        <f t="shared" si="1"/>
        <v>2500</v>
      </c>
      <c r="I20" s="6">
        <v>0</v>
      </c>
      <c r="J20" s="6">
        <v>0</v>
      </c>
      <c r="K20" s="6">
        <v>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</row>
    <row r="21" spans="1:20">
      <c r="A21" s="6" t="s">
        <v>126</v>
      </c>
      <c r="B21" s="6" t="s">
        <v>129</v>
      </c>
      <c r="C21" s="6">
        <v>56</v>
      </c>
      <c r="D21" s="6">
        <v>7</v>
      </c>
      <c r="E21" s="6">
        <v>2500</v>
      </c>
      <c r="F21" s="6">
        <v>10</v>
      </c>
      <c r="G21" s="6">
        <f t="shared" si="0"/>
        <v>2500</v>
      </c>
      <c r="H21" s="6">
        <f t="shared" si="1"/>
        <v>2500</v>
      </c>
      <c r="I21" s="6">
        <v>0</v>
      </c>
      <c r="J21" s="6">
        <v>0</v>
      </c>
      <c r="K21" s="6">
        <v>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</row>
    <row r="22" spans="1:20">
      <c r="A22" s="6" t="s">
        <v>60</v>
      </c>
      <c r="B22" s="6" t="s">
        <v>130</v>
      </c>
      <c r="C22" s="6">
        <v>58</v>
      </c>
      <c r="D22" s="6">
        <v>7</v>
      </c>
      <c r="E22" s="6">
        <v>2552</v>
      </c>
      <c r="F22" s="6">
        <v>10</v>
      </c>
      <c r="G22" s="6">
        <v>2552</v>
      </c>
      <c r="H22" s="6">
        <v>2552</v>
      </c>
      <c r="I22" s="6">
        <v>0</v>
      </c>
      <c r="J22" s="6">
        <v>0</v>
      </c>
      <c r="K22" s="6">
        <v>3.86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</row>
    <row r="23" spans="1:20">
      <c r="A23" s="6" t="s">
        <v>141</v>
      </c>
      <c r="B23" s="6" t="s">
        <v>148</v>
      </c>
      <c r="C23" s="6">
        <v>42</v>
      </c>
      <c r="D23" s="6">
        <v>8</v>
      </c>
      <c r="E23" s="6">
        <v>1000</v>
      </c>
      <c r="F23" s="6">
        <v>10</v>
      </c>
      <c r="G23" s="6">
        <v>1000</v>
      </c>
      <c r="H23" s="6">
        <v>1000</v>
      </c>
      <c r="I23" s="6">
        <v>0</v>
      </c>
      <c r="J23" s="6">
        <v>0</v>
      </c>
      <c r="K23" s="6">
        <v>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</row>
    <row r="24" spans="1:20">
      <c r="A24" s="6" t="s">
        <v>142</v>
      </c>
      <c r="B24" s="6" t="s">
        <v>147</v>
      </c>
      <c r="C24" s="6">
        <v>14</v>
      </c>
      <c r="D24" s="6">
        <v>8</v>
      </c>
      <c r="E24" s="6">
        <v>1000</v>
      </c>
      <c r="F24" s="6">
        <v>10</v>
      </c>
      <c r="G24" s="6">
        <v>1000</v>
      </c>
      <c r="H24" s="6">
        <v>1000</v>
      </c>
      <c r="I24" s="6">
        <v>0</v>
      </c>
      <c r="J24" s="6">
        <v>0</v>
      </c>
      <c r="K24" s="6">
        <v>2.5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1</v>
      </c>
    </row>
    <row r="26" spans="1:20">
      <c r="F26" s="21"/>
      <c r="G26" s="21"/>
      <c r="H26" s="21"/>
    </row>
    <row r="27" spans="1:20">
      <c r="F27" s="21"/>
      <c r="G27" s="21"/>
      <c r="H27" s="21"/>
    </row>
    <row r="28" spans="1:20">
      <c r="F28" s="21"/>
      <c r="G28" s="21"/>
      <c r="H28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2017-04-24T08:59:39Z</dcterms:modified>
</cp:coreProperties>
</file>