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alala/Documents/Notes/Markdown_Notes/Quant_Notes/Portfolio Records/"/>
    </mc:Choice>
  </mc:AlternateContent>
  <xr:revisionPtr revIDLastSave="0" documentId="13_ncr:1_{A7F0D93F-EFE3-C44E-93B5-7D0AE5CC0F36}" xr6:coauthVersionLast="47" xr6:coauthVersionMax="47" xr10:uidLastSave="{00000000-0000-0000-0000-000000000000}"/>
  <bookViews>
    <workbookView xWindow="0" yWindow="760" windowWidth="34560" windowHeight="21580" xr2:uid="{337AEDA5-0EDA-C849-BAD5-3147CADC1C93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15" i="1"/>
  <c r="C15" i="1"/>
  <c r="B15" i="1"/>
  <c r="D2" i="1"/>
  <c r="C3" i="1"/>
  <c r="C4" i="1" s="1"/>
  <c r="C5" i="1" s="1"/>
  <c r="C6" i="1" s="1"/>
  <c r="C7" i="1" s="1"/>
  <c r="C8" i="1" s="1"/>
  <c r="D9" i="1" s="1"/>
  <c r="E4" i="1"/>
  <c r="E5" i="1"/>
  <c r="E6" i="1"/>
  <c r="E7" i="1"/>
  <c r="E8" i="1"/>
  <c r="E3" i="1"/>
  <c r="B2" i="1"/>
  <c r="B3" i="1" s="1"/>
  <c r="B4" i="1" s="1"/>
  <c r="B5" i="1" s="1"/>
  <c r="B6" i="1" s="1"/>
  <c r="B7" i="1" s="1"/>
  <c r="B8" i="1" s="1"/>
  <c r="B9" i="1" s="1"/>
  <c r="H9" i="1" s="1"/>
  <c r="B10" i="1" l="1"/>
  <c r="B11" i="1" s="1"/>
  <c r="B12" i="1" s="1"/>
  <c r="B13" i="1" s="1"/>
  <c r="B14" i="1" s="1"/>
  <c r="D8" i="1"/>
  <c r="D7" i="1"/>
  <c r="D5" i="1"/>
  <c r="D4" i="1"/>
  <c r="D6" i="1"/>
  <c r="D3" i="1"/>
  <c r="C10" i="1"/>
  <c r="D10" i="1" l="1"/>
  <c r="C11" i="1"/>
  <c r="C12" i="1" l="1"/>
  <c r="D11" i="1"/>
  <c r="D12" i="1" l="1"/>
  <c r="C13" i="1"/>
  <c r="D13" i="1" l="1"/>
  <c r="C14" i="1"/>
  <c r="D14" i="1" s="1"/>
</calcChain>
</file>

<file path=xl/sharedStrings.xml><?xml version="1.0" encoding="utf-8"?>
<sst xmlns="http://schemas.openxmlformats.org/spreadsheetml/2006/main" count="31" uniqueCount="21">
  <si>
    <t>Date</t>
  </si>
  <si>
    <t>Position</t>
  </si>
  <si>
    <t>Capital</t>
  </si>
  <si>
    <t>Signal</t>
  </si>
  <si>
    <t>Bond</t>
  </si>
  <si>
    <t>Total Value</t>
  </si>
  <si>
    <t>Closed_Price</t>
  </si>
  <si>
    <t>Trade_Amount</t>
  </si>
  <si>
    <t>Cpt_pct</t>
  </si>
  <si>
    <t>Cash_Flow</t>
  </si>
  <si>
    <t>日期</t>
  </si>
  <si>
    <t>持有指数单位</t>
  </si>
  <si>
    <t>高流动性可投金额</t>
  </si>
  <si>
    <t>剩余Capital 比例</t>
  </si>
  <si>
    <t>总资产</t>
  </si>
  <si>
    <t>收盘hs300价格</t>
  </si>
  <si>
    <t>操作信号</t>
  </si>
  <si>
    <t>买卖金额</t>
  </si>
  <si>
    <t>固守基金金额，包含在Capital中。</t>
  </si>
  <si>
    <t>存取金额</t>
  </si>
  <si>
    <t>Trade on every Thursday. T+1 price. Signal: 0 is hold. 1 is buy and 2 is strong buy.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</si>
</sst>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yyyy\-mm\-dd;@</c:formatCode>
                <c:ptCount val="23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</c:numCache>
            </c:numRef>
          </c:cat>
          <c:val>
            <c:numRef>
              <c:f>Data!$E$2:$E$24</c:f>
              <c:numCache>
                <c:formatCode>General</c:formatCode>
                <c:ptCount val="23"/>
                <c:pt idx="0">
                  <c:v>136370.35</c:v>
                </c:pt>
                <c:pt idx="1">
                  <c:v>136884.34</c:v>
                </c:pt>
                <c:pt idx="2">
                  <c:v>136884.34</c:v>
                </c:pt>
                <c:pt idx="3">
                  <c:v>136884.34</c:v>
                </c:pt>
                <c:pt idx="4">
                  <c:v>136884.34</c:v>
                </c:pt>
                <c:pt idx="5">
                  <c:v>136884.34</c:v>
                </c:pt>
                <c:pt idx="6">
                  <c:v>136884.34</c:v>
                </c:pt>
                <c:pt idx="7">
                  <c:v>136877.23000000001</c:v>
                </c:pt>
                <c:pt idx="8">
                  <c:v>136667.63</c:v>
                </c:pt>
                <c:pt idx="9">
                  <c:v>136667.63</c:v>
                </c:pt>
                <c:pt idx="10">
                  <c:v>136667.63</c:v>
                </c:pt>
                <c:pt idx="11">
                  <c:v>137367.19</c:v>
                </c:pt>
                <c:pt idx="12">
                  <c:v>136838.51999999999</c:v>
                </c:pt>
                <c:pt idx="13">
                  <c:v>136379.87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C14B-8DC7-B89607C5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36064"/>
        <c:axId val="1508849504"/>
      </c:lineChart>
      <c:dateAx>
        <c:axId val="43423606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9504"/>
        <c:crosses val="autoZero"/>
        <c:auto val="1"/>
        <c:lblOffset val="100"/>
        <c:baseTimeUnit val="days"/>
      </c:dateAx>
      <c:valAx>
        <c:axId val="1508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7281</xdr:colOff>
      <xdr:row>4</xdr:row>
      <xdr:rowOff>1</xdr:rowOff>
    </xdr:from>
    <xdr:to>
      <xdr:col>6</xdr:col>
      <xdr:colOff>800827</xdr:colOff>
      <xdr:row>19</xdr:row>
      <xdr:rowOff>194140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E8140-C416-B65E-BEDB-63992E29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9833-2095-864E-96EA-64D00EBC547E}">
  <dimension ref="A1:J24"/>
  <sheetViews>
    <sheetView tabSelected="1" zoomScale="150" workbookViewId="0">
      <selection activeCell="G16" sqref="G16"/>
    </sheetView>
  </sheetViews>
  <sheetFormatPr baseColWidth="10" defaultRowHeight="16" x14ac:dyDescent="0.2"/>
  <cols>
    <col min="1" max="1" width="10.6640625" bestFit="1" customWidth="1"/>
    <col min="2" max="2" width="12.5" bestFit="1" customWidth="1"/>
    <col min="3" max="3" width="8.83203125" bestFit="1" customWidth="1"/>
    <col min="4" max="4" width="12.5" style="4" bestFit="1" customWidth="1"/>
    <col min="5" max="5" width="10.5" bestFit="1" customWidth="1"/>
    <col min="6" max="6" width="11.5" bestFit="1" customWidth="1"/>
    <col min="7" max="7" width="6.1640625" bestFit="1" customWidth="1"/>
    <col min="8" max="8" width="13.33203125" bestFit="1" customWidth="1"/>
    <col min="9" max="9" width="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x14ac:dyDescent="0.2">
      <c r="A2" s="1">
        <v>45043</v>
      </c>
      <c r="B2">
        <f>(E2-C2)/F2</f>
        <v>16.810127820039014</v>
      </c>
      <c r="C2">
        <v>69324.5</v>
      </c>
      <c r="D2" s="4">
        <f t="shared" ref="D2:D15" si="0">C2/E2</f>
        <v>0.50835463867328934</v>
      </c>
      <c r="E2">
        <v>136370.35</v>
      </c>
      <c r="F2">
        <v>3988.42</v>
      </c>
      <c r="G2">
        <v>1</v>
      </c>
      <c r="H2" s="2">
        <v>1340.38</v>
      </c>
      <c r="I2">
        <v>3250</v>
      </c>
      <c r="J2">
        <v>0</v>
      </c>
    </row>
    <row r="3" spans="1:10" x14ac:dyDescent="0.2">
      <c r="A3" s="1">
        <v>45044</v>
      </c>
      <c r="B3">
        <f t="shared" ref="B3:B8" si="1">B2+H2/F3</f>
        <v>17.142803436617449</v>
      </c>
      <c r="C3" s="2">
        <f t="shared" ref="C3:C15" si="2">C2-H2</f>
        <v>67984.12</v>
      </c>
      <c r="D3" s="4">
        <f t="shared" si="0"/>
        <v>0.49665374432166598</v>
      </c>
      <c r="E3">
        <f>136884.34</f>
        <v>136884.34</v>
      </c>
      <c r="F3">
        <v>4029.09</v>
      </c>
      <c r="G3">
        <v>0</v>
      </c>
      <c r="H3">
        <v>0</v>
      </c>
      <c r="I3">
        <v>3250</v>
      </c>
      <c r="J3">
        <v>0</v>
      </c>
    </row>
    <row r="4" spans="1:10" x14ac:dyDescent="0.2">
      <c r="A4" s="1">
        <v>45045</v>
      </c>
      <c r="B4">
        <f t="shared" si="1"/>
        <v>17.142803436617449</v>
      </c>
      <c r="C4" s="2">
        <f t="shared" si="2"/>
        <v>67984.12</v>
      </c>
      <c r="D4" s="4">
        <f t="shared" si="0"/>
        <v>0.49665374432166598</v>
      </c>
      <c r="E4">
        <f t="shared" ref="E4:E8" si="3">136884.34</f>
        <v>136884.34</v>
      </c>
      <c r="F4">
        <v>4029.09</v>
      </c>
      <c r="G4">
        <v>0</v>
      </c>
      <c r="H4">
        <v>0</v>
      </c>
      <c r="I4">
        <v>3250</v>
      </c>
      <c r="J4">
        <v>0</v>
      </c>
    </row>
    <row r="5" spans="1:10" x14ac:dyDescent="0.2">
      <c r="A5" s="1">
        <v>45046</v>
      </c>
      <c r="B5">
        <f t="shared" si="1"/>
        <v>17.142803436617449</v>
      </c>
      <c r="C5" s="2">
        <f t="shared" si="2"/>
        <v>67984.12</v>
      </c>
      <c r="D5" s="4">
        <f t="shared" si="0"/>
        <v>0.49665374432166598</v>
      </c>
      <c r="E5">
        <f t="shared" si="3"/>
        <v>136884.34</v>
      </c>
      <c r="F5">
        <v>4029.09</v>
      </c>
      <c r="G5">
        <v>0</v>
      </c>
      <c r="H5">
        <v>0</v>
      </c>
      <c r="I5">
        <v>3250</v>
      </c>
      <c r="J5">
        <v>0</v>
      </c>
    </row>
    <row r="6" spans="1:10" x14ac:dyDescent="0.2">
      <c r="A6" s="1">
        <v>45047</v>
      </c>
      <c r="B6">
        <f t="shared" si="1"/>
        <v>17.142803436617449</v>
      </c>
      <c r="C6" s="2">
        <f t="shared" si="2"/>
        <v>67984.12</v>
      </c>
      <c r="D6" s="4">
        <f t="shared" si="0"/>
        <v>0.49665374432166598</v>
      </c>
      <c r="E6">
        <f t="shared" si="3"/>
        <v>136884.34</v>
      </c>
      <c r="F6">
        <v>4029.09</v>
      </c>
      <c r="G6">
        <v>0</v>
      </c>
      <c r="H6">
        <v>0</v>
      </c>
      <c r="I6">
        <v>3250</v>
      </c>
      <c r="J6">
        <v>0</v>
      </c>
    </row>
    <row r="7" spans="1:10" x14ac:dyDescent="0.2">
      <c r="A7" s="1">
        <v>45048</v>
      </c>
      <c r="B7">
        <f t="shared" si="1"/>
        <v>17.142803436617449</v>
      </c>
      <c r="C7" s="2">
        <f t="shared" si="2"/>
        <v>67984.12</v>
      </c>
      <c r="D7" s="4">
        <f t="shared" si="0"/>
        <v>0.49665374432166598</v>
      </c>
      <c r="E7">
        <f t="shared" si="3"/>
        <v>136884.34</v>
      </c>
      <c r="F7">
        <v>4029.09</v>
      </c>
      <c r="G7">
        <v>0</v>
      </c>
      <c r="H7">
        <v>0</v>
      </c>
      <c r="I7">
        <v>3250</v>
      </c>
      <c r="J7">
        <v>0</v>
      </c>
    </row>
    <row r="8" spans="1:10" x14ac:dyDescent="0.2">
      <c r="A8" s="1">
        <v>45049</v>
      </c>
      <c r="B8">
        <f t="shared" si="1"/>
        <v>17.142803436617449</v>
      </c>
      <c r="C8" s="2">
        <f t="shared" si="2"/>
        <v>67984.12</v>
      </c>
      <c r="D8" s="4">
        <f t="shared" si="0"/>
        <v>0.49665374432166598</v>
      </c>
      <c r="E8">
        <f t="shared" si="3"/>
        <v>136884.34</v>
      </c>
      <c r="F8">
        <v>4029.09</v>
      </c>
      <c r="G8">
        <v>0</v>
      </c>
      <c r="H8">
        <v>0</v>
      </c>
      <c r="I8">
        <v>3250</v>
      </c>
      <c r="J8">
        <v>0</v>
      </c>
    </row>
    <row r="9" spans="1:10" x14ac:dyDescent="0.2">
      <c r="A9" s="1">
        <v>45050</v>
      </c>
      <c r="B9">
        <f>B8+H8/F9</f>
        <v>17.142803436617449</v>
      </c>
      <c r="C9" s="2">
        <f>C8-H8</f>
        <v>67984.12</v>
      </c>
      <c r="D9" s="4">
        <f t="shared" si="0"/>
        <v>0.49667954268215386</v>
      </c>
      <c r="E9">
        <v>136877.23000000001</v>
      </c>
      <c r="F9">
        <v>4030.25</v>
      </c>
      <c r="G9">
        <v>1</v>
      </c>
      <c r="H9">
        <f>0.03*B9*F9</f>
        <v>2072.6935065128241</v>
      </c>
      <c r="I9">
        <v>3500</v>
      </c>
      <c r="J9">
        <v>0</v>
      </c>
    </row>
    <row r="10" spans="1:10" x14ac:dyDescent="0.2">
      <c r="A10" s="1">
        <v>45051</v>
      </c>
      <c r="B10">
        <f>B9+H9/F10</f>
        <v>17.658799310657209</v>
      </c>
      <c r="C10" s="2">
        <f t="shared" si="2"/>
        <v>65911.426493487175</v>
      </c>
      <c r="D10" s="4">
        <f t="shared" si="0"/>
        <v>0.48227533098720721</v>
      </c>
      <c r="E10">
        <v>136667.63</v>
      </c>
      <c r="F10">
        <v>4016.88</v>
      </c>
      <c r="G10">
        <v>0</v>
      </c>
      <c r="H10">
        <v>0</v>
      </c>
      <c r="I10">
        <v>3500</v>
      </c>
      <c r="J10">
        <v>0</v>
      </c>
    </row>
    <row r="11" spans="1:10" x14ac:dyDescent="0.2">
      <c r="A11" s="1">
        <v>45052</v>
      </c>
      <c r="B11">
        <f t="shared" ref="B11" si="4">B10+H10/F11</f>
        <v>17.658799310657209</v>
      </c>
      <c r="C11" s="2">
        <f t="shared" si="2"/>
        <v>65911.426493487175</v>
      </c>
      <c r="D11" s="4">
        <f t="shared" si="0"/>
        <v>0.48227533098720721</v>
      </c>
      <c r="E11">
        <v>136667.63</v>
      </c>
      <c r="F11">
        <v>4016.88</v>
      </c>
      <c r="G11">
        <v>0</v>
      </c>
      <c r="H11">
        <v>0</v>
      </c>
      <c r="I11">
        <v>3500</v>
      </c>
      <c r="J11">
        <v>0</v>
      </c>
    </row>
    <row r="12" spans="1:10" x14ac:dyDescent="0.2">
      <c r="A12" s="1">
        <v>45053</v>
      </c>
      <c r="B12">
        <f>B11+H11/F12</f>
        <v>17.658799310657209</v>
      </c>
      <c r="C12" s="2">
        <f t="shared" si="2"/>
        <v>65911.426493487175</v>
      </c>
      <c r="D12" s="4">
        <f t="shared" si="0"/>
        <v>0.48227533098720721</v>
      </c>
      <c r="E12">
        <v>136667.63</v>
      </c>
      <c r="F12">
        <v>4016.88</v>
      </c>
      <c r="G12">
        <v>0</v>
      </c>
      <c r="H12">
        <v>0</v>
      </c>
      <c r="I12">
        <v>3500</v>
      </c>
      <c r="J12">
        <v>0</v>
      </c>
    </row>
    <row r="13" spans="1:10" x14ac:dyDescent="0.2">
      <c r="A13" s="1">
        <v>45054</v>
      </c>
      <c r="B13">
        <f>B12+H12/F13</f>
        <v>17.658799310657209</v>
      </c>
      <c r="C13" s="2">
        <f t="shared" si="2"/>
        <v>65911.426493487175</v>
      </c>
      <c r="D13" s="4">
        <f t="shared" si="0"/>
        <v>0.47981928212615527</v>
      </c>
      <c r="E13">
        <v>137367.19</v>
      </c>
      <c r="F13">
        <v>4062.66</v>
      </c>
      <c r="G13">
        <v>0</v>
      </c>
      <c r="H13">
        <v>0</v>
      </c>
      <c r="I13">
        <v>3500</v>
      </c>
      <c r="J13">
        <v>0</v>
      </c>
    </row>
    <row r="14" spans="1:10" x14ac:dyDescent="0.2">
      <c r="A14" s="1">
        <v>45055</v>
      </c>
      <c r="B14">
        <f>B13+H13/F14</f>
        <v>17.658799310657209</v>
      </c>
      <c r="C14" s="2">
        <f t="shared" si="2"/>
        <v>65911.426493487175</v>
      </c>
      <c r="D14" s="4">
        <f t="shared" si="0"/>
        <v>0.48167304420924151</v>
      </c>
      <c r="E14">
        <v>136838.51999999999</v>
      </c>
      <c r="F14">
        <v>4027.88</v>
      </c>
      <c r="G14">
        <v>0</v>
      </c>
      <c r="H14">
        <v>0</v>
      </c>
      <c r="I14">
        <v>3750</v>
      </c>
      <c r="J14">
        <v>0</v>
      </c>
    </row>
    <row r="15" spans="1:10" x14ac:dyDescent="0.2">
      <c r="A15" s="1">
        <v>45056</v>
      </c>
      <c r="B15">
        <f>B14+H14/F15</f>
        <v>17.658799310657209</v>
      </c>
      <c r="C15" s="2">
        <f t="shared" si="2"/>
        <v>65911.426493487175</v>
      </c>
      <c r="D15" s="4">
        <f t="shared" si="0"/>
        <v>0.48329292654031109</v>
      </c>
      <c r="E15">
        <v>136379.87</v>
      </c>
      <c r="F15">
        <v>3996.87</v>
      </c>
      <c r="G15">
        <v>0</v>
      </c>
      <c r="H15">
        <v>0</v>
      </c>
      <c r="I15">
        <v>3750</v>
      </c>
      <c r="J15">
        <v>0</v>
      </c>
    </row>
    <row r="16" spans="1:10" x14ac:dyDescent="0.2">
      <c r="A16" s="1">
        <v>45057</v>
      </c>
      <c r="C16" s="2"/>
      <c r="I16">
        <v>3750</v>
      </c>
      <c r="J16">
        <v>0</v>
      </c>
    </row>
    <row r="17" spans="1:3" x14ac:dyDescent="0.2">
      <c r="A17" s="1"/>
      <c r="C17" s="2"/>
    </row>
    <row r="18" spans="1:3" x14ac:dyDescent="0.2">
      <c r="A18" s="1"/>
      <c r="C18" s="2"/>
    </row>
    <row r="19" spans="1:3" x14ac:dyDescent="0.2">
      <c r="A19" s="1"/>
      <c r="C19" s="2"/>
    </row>
    <row r="20" spans="1:3" x14ac:dyDescent="0.2">
      <c r="A20" s="1"/>
      <c r="C20" s="2"/>
    </row>
    <row r="21" spans="1:3" x14ac:dyDescent="0.2">
      <c r="A21" s="1"/>
      <c r="C21" s="2"/>
    </row>
    <row r="22" spans="1:3" x14ac:dyDescent="0.2">
      <c r="A22" s="1"/>
      <c r="C22" s="2"/>
    </row>
    <row r="23" spans="1:3" x14ac:dyDescent="0.2">
      <c r="A23" s="1"/>
      <c r="C23" s="2"/>
    </row>
    <row r="24" spans="1:3" x14ac:dyDescent="0.2">
      <c r="A24" s="1"/>
      <c r="C24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C38-C0D1-2847-8D6D-1A03EACFC3E0}">
  <dimension ref="A1:J6"/>
  <sheetViews>
    <sheetView zoomScale="157" workbookViewId="0">
      <selection activeCell="I7" sqref="I7"/>
    </sheetView>
  </sheetViews>
  <sheetFormatPr baseColWidth="10" defaultRowHeight="16" x14ac:dyDescent="0.2"/>
  <cols>
    <col min="1" max="3" width="10.5" customWidth="1"/>
    <col min="4" max="4" width="11.1640625" customWidth="1"/>
    <col min="5" max="8" width="10.5" customWidth="1"/>
    <col min="9" max="9" width="18" customWidth="1"/>
    <col min="10" max="10" width="10.5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ht="37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6" spans="1:10" x14ac:dyDescent="0.2">
      <c r="I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Tang (SDS,118010275)</dc:creator>
  <cp:lastModifiedBy>Zhicheng Tang (SDS,118010275)</cp:lastModifiedBy>
  <dcterms:created xsi:type="dcterms:W3CDTF">2023-04-26T03:56:28Z</dcterms:created>
  <dcterms:modified xsi:type="dcterms:W3CDTF">2023-05-10T23:36:21Z</dcterms:modified>
</cp:coreProperties>
</file>